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3931c8741440f/Projects/Datachord/Excel-Lambda-Calendar/"/>
    </mc:Choice>
  </mc:AlternateContent>
  <xr:revisionPtr revIDLastSave="2228" documentId="8_{54C2A434-552E-4B27-9BEC-4D38AF97780B}" xr6:coauthVersionLast="47" xr6:coauthVersionMax="47" xr10:uidLastSave="{0E4EE3A7-16BD-449A-ACC6-4A1C16A84C21}"/>
  <bookViews>
    <workbookView xWindow="28680" yWindow="-120" windowWidth="29040" windowHeight="15720" xr2:uid="{C65E70DF-8F2F-4B6E-A820-2C30BA40CE4A}"/>
  </bookViews>
  <sheets>
    <sheet name="ParseDate" sheetId="1" r:id="rId1"/>
    <sheet name="ParseTime" sheetId="3" r:id="rId2"/>
    <sheet name="ParseTimeZone" sheetId="4" r:id="rId3"/>
    <sheet name="ParsePart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54" i="7" l="1"/>
  <c r="C54" i="7" s="1"/>
  <c r="C1" i="7"/>
  <c r="L4" i="4"/>
  <c r="C4" i="4" s="1"/>
  <c r="AJ194" i="7"/>
  <c r="C194" i="7" s="1"/>
  <c r="AJ195" i="7"/>
  <c r="C195" i="7" s="1"/>
  <c r="AJ193" i="7"/>
  <c r="C193" i="7" s="1"/>
  <c r="AJ192" i="7"/>
  <c r="C192" i="7" s="1"/>
  <c r="AJ191" i="7"/>
  <c r="D191" i="7" s="1"/>
  <c r="AJ190" i="7"/>
  <c r="C190" i="7" s="1"/>
  <c r="AJ189" i="7"/>
  <c r="D189" i="7" s="1"/>
  <c r="AJ188" i="7"/>
  <c r="C188" i="7" s="1"/>
  <c r="AJ187" i="7"/>
  <c r="D187" i="7" s="1"/>
  <c r="AJ186" i="7"/>
  <c r="C186" i="7" s="1"/>
  <c r="AJ185" i="7"/>
  <c r="C185" i="7" s="1"/>
  <c r="AJ184" i="7"/>
  <c r="C184" i="7" s="1"/>
  <c r="AJ183" i="7"/>
  <c r="C183" i="7" s="1"/>
  <c r="AJ182" i="7"/>
  <c r="D182" i="7" s="1"/>
  <c r="AJ181" i="7"/>
  <c r="C181" i="7" s="1"/>
  <c r="N14" i="3"/>
  <c r="M12" i="3"/>
  <c r="N9" i="3"/>
  <c r="M9" i="3"/>
  <c r="N8" i="3"/>
  <c r="M8" i="3"/>
  <c r="N6" i="3"/>
  <c r="L11" i="1"/>
  <c r="G10" i="1"/>
  <c r="N4" i="1"/>
  <c r="F4" i="1" s="1"/>
  <c r="N5" i="1"/>
  <c r="M5" i="1" s="1"/>
  <c r="N6" i="1"/>
  <c r="J6" i="1" s="1"/>
  <c r="N7" i="1"/>
  <c r="G7" i="1" s="1"/>
  <c r="N8" i="1"/>
  <c r="L8" i="1" s="1"/>
  <c r="N9" i="1"/>
  <c r="I9" i="1" s="1"/>
  <c r="N10" i="1"/>
  <c r="F10" i="1" s="1"/>
  <c r="N11" i="1"/>
  <c r="K11" i="1" s="1"/>
  <c r="N12" i="1"/>
  <c r="H12" i="1" s="1"/>
  <c r="N13" i="1"/>
  <c r="M13" i="1" s="1"/>
  <c r="N14" i="1"/>
  <c r="J14" i="1" s="1"/>
  <c r="N15" i="1"/>
  <c r="G15" i="1" s="1"/>
  <c r="N16" i="1"/>
  <c r="L16" i="1" s="1"/>
  <c r="N17" i="1"/>
  <c r="I17" i="1" s="1"/>
  <c r="N18" i="1"/>
  <c r="F18" i="1" s="1"/>
  <c r="N19" i="1"/>
  <c r="K19" i="1" s="1"/>
  <c r="N20" i="1"/>
  <c r="H20" i="1" s="1"/>
  <c r="N21" i="1"/>
  <c r="M21" i="1" s="1"/>
  <c r="N22" i="1"/>
  <c r="J22" i="1" s="1"/>
  <c r="N23" i="1"/>
  <c r="G23" i="1" s="1"/>
  <c r="N24" i="1"/>
  <c r="L24" i="1" s="1"/>
  <c r="N25" i="1"/>
  <c r="I25" i="1" s="1"/>
  <c r="H12" i="3"/>
  <c r="G12" i="3"/>
  <c r="G10" i="3"/>
  <c r="K9" i="3"/>
  <c r="E9" i="3"/>
  <c r="I8" i="3"/>
  <c r="H8" i="3"/>
  <c r="G8" i="3"/>
  <c r="L5" i="3"/>
  <c r="I4" i="3"/>
  <c r="H4" i="3"/>
  <c r="G4" i="3"/>
  <c r="P4" i="3"/>
  <c r="O4" i="3" s="1"/>
  <c r="P5" i="3"/>
  <c r="J5" i="3" s="1"/>
  <c r="P6" i="3"/>
  <c r="O6" i="3" s="1"/>
  <c r="P7" i="3"/>
  <c r="J7" i="3" s="1"/>
  <c r="P8" i="3"/>
  <c r="O8" i="3" s="1"/>
  <c r="P9" i="3"/>
  <c r="J9" i="3" s="1"/>
  <c r="P10" i="3"/>
  <c r="O10" i="3" s="1"/>
  <c r="P11" i="3"/>
  <c r="J11" i="3" s="1"/>
  <c r="P12" i="3"/>
  <c r="O12" i="3" s="1"/>
  <c r="P13" i="3"/>
  <c r="J13" i="3" s="1"/>
  <c r="P14" i="3"/>
  <c r="O14" i="3" s="1"/>
  <c r="L5" i="4"/>
  <c r="J5" i="4" s="1"/>
  <c r="L6" i="4"/>
  <c r="E6" i="4" s="1"/>
  <c r="L7" i="4"/>
  <c r="K7" i="4" s="1"/>
  <c r="L8" i="4"/>
  <c r="K8" i="4" s="1"/>
  <c r="L9" i="4"/>
  <c r="K9" i="4" s="1"/>
  <c r="AJ40" i="7"/>
  <c r="AB40" i="7" s="1"/>
  <c r="AJ41" i="7"/>
  <c r="AI41" i="7" s="1"/>
  <c r="AJ43" i="7"/>
  <c r="AH43" i="7" s="1"/>
  <c r="AJ44" i="7"/>
  <c r="AG44" i="7" s="1"/>
  <c r="AJ45" i="7"/>
  <c r="AI45" i="7" s="1"/>
  <c r="AJ47" i="7"/>
  <c r="AE47" i="7" s="1"/>
  <c r="AJ48" i="7"/>
  <c r="Y48" i="7" s="1"/>
  <c r="AJ49" i="7"/>
  <c r="AC49" i="7" s="1"/>
  <c r="AJ50" i="7"/>
  <c r="AB50" i="7" s="1"/>
  <c r="AJ51" i="7"/>
  <c r="AI51" i="7" s="1"/>
  <c r="AJ52" i="7"/>
  <c r="AH52" i="7" s="1"/>
  <c r="AJ53" i="7"/>
  <c r="AG53" i="7" s="1"/>
  <c r="AJ35" i="7"/>
  <c r="AG35" i="7" s="1"/>
  <c r="AJ36" i="7"/>
  <c r="AE36" i="7" s="1"/>
  <c r="AJ37" i="7"/>
  <c r="W37" i="7" s="1"/>
  <c r="AJ38" i="7"/>
  <c r="AC38" i="7" s="1"/>
  <c r="AJ39" i="7"/>
  <c r="AB39" i="7" s="1"/>
  <c r="AJ88" i="7"/>
  <c r="AI88" i="7" s="1"/>
  <c r="AJ42" i="7"/>
  <c r="AH42" i="7" s="1"/>
  <c r="AJ46" i="7"/>
  <c r="AG46" i="7" s="1"/>
  <c r="AJ55" i="7"/>
  <c r="Y55" i="7" s="1"/>
  <c r="AJ86" i="7"/>
  <c r="AE86" i="7" s="1"/>
  <c r="AJ90" i="7"/>
  <c r="O90" i="7" s="1"/>
  <c r="AJ89" i="7"/>
  <c r="AC89" i="7" s="1"/>
  <c r="AJ67" i="7"/>
  <c r="AB67" i="7" s="1"/>
  <c r="AJ68" i="7"/>
  <c r="AI68" i="7" s="1"/>
  <c r="AJ70" i="7"/>
  <c r="Z70" i="7" s="1"/>
  <c r="AJ72" i="7"/>
  <c r="U72" i="7" s="1"/>
  <c r="AJ73" i="7"/>
  <c r="U73" i="7" s="1"/>
  <c r="AJ78" i="7"/>
  <c r="K78" i="7" s="1"/>
  <c r="AJ80" i="7"/>
  <c r="AH80" i="7" s="1"/>
  <c r="AJ81" i="7"/>
  <c r="Y81" i="7" s="1"/>
  <c r="AJ71" i="7"/>
  <c r="V71" i="7" s="1"/>
  <c r="AJ75" i="7"/>
  <c r="O75" i="7" s="1"/>
  <c r="AJ76" i="7"/>
  <c r="L76" i="7" s="1"/>
  <c r="AJ77" i="7"/>
  <c r="AI77" i="7" s="1"/>
  <c r="AJ82" i="7"/>
  <c r="AJ83" i="7"/>
  <c r="AI83" i="7" s="1"/>
  <c r="AJ84" i="7"/>
  <c r="Z84" i="7" s="1"/>
  <c r="AJ85" i="7"/>
  <c r="Q85" i="7" s="1"/>
  <c r="AJ179" i="7"/>
  <c r="N179" i="7" s="1"/>
  <c r="AJ180" i="7"/>
  <c r="G180" i="7" s="1"/>
  <c r="AJ110" i="7"/>
  <c r="D110" i="7" s="1"/>
  <c r="AJ111" i="7"/>
  <c r="AA111" i="7" s="1"/>
  <c r="AJ112" i="7"/>
  <c r="AB112" i="7" s="1"/>
  <c r="AJ113" i="7"/>
  <c r="AA113" i="7" s="1"/>
  <c r="AJ114" i="7"/>
  <c r="R114" i="7" s="1"/>
  <c r="AJ115" i="7"/>
  <c r="I115" i="7" s="1"/>
  <c r="AJ116" i="7"/>
  <c r="F116" i="7" s="1"/>
  <c r="AJ117" i="7"/>
  <c r="AE117" i="7" s="1"/>
  <c r="AJ118" i="7"/>
  <c r="AB118" i="7" s="1"/>
  <c r="AJ119" i="7"/>
  <c r="S119" i="7" s="1"/>
  <c r="AJ120" i="7"/>
  <c r="T120" i="7" s="1"/>
  <c r="AJ121" i="7"/>
  <c r="S121" i="7" s="1"/>
  <c r="AJ122" i="7"/>
  <c r="J122" i="7" s="1"/>
  <c r="AJ123" i="7"/>
  <c r="AG123" i="7" s="1"/>
  <c r="AJ124" i="7"/>
  <c r="AD124" i="7" s="1"/>
  <c r="AJ125" i="7"/>
  <c r="AB125" i="7" s="1"/>
  <c r="AJ126" i="7"/>
  <c r="AJ127" i="7"/>
  <c r="S127" i="7" s="1"/>
  <c r="AJ128" i="7"/>
  <c r="R128" i="7" s="1"/>
  <c r="AJ129" i="7"/>
  <c r="AJ130" i="7"/>
  <c r="AJ131" i="7"/>
  <c r="O131" i="7" s="1"/>
  <c r="AJ132" i="7"/>
  <c r="F132" i="7" s="1"/>
  <c r="AJ134" i="7"/>
  <c r="M134" i="7" s="1"/>
  <c r="AJ135" i="7"/>
  <c r="AJ136" i="7"/>
  <c r="AI136" i="7" s="1"/>
  <c r="AJ140" i="7"/>
  <c r="J140" i="7" s="1"/>
  <c r="AJ141" i="7"/>
  <c r="AJ148" i="7"/>
  <c r="AJ149" i="7"/>
  <c r="AE149" i="7" s="1"/>
  <c r="AJ150" i="7"/>
  <c r="AD150" i="7" s="1"/>
  <c r="AJ151" i="7"/>
  <c r="E151" i="7" s="1"/>
  <c r="AJ153" i="7"/>
  <c r="AJ154" i="7"/>
  <c r="AA154" i="7" s="1"/>
  <c r="AJ155" i="7"/>
  <c r="AJ159" i="7"/>
  <c r="AJ160" i="7"/>
  <c r="AJ93" i="7"/>
  <c r="W93" i="7" s="1"/>
  <c r="AJ94" i="7"/>
  <c r="AD94" i="7" s="1"/>
  <c r="AJ95" i="7"/>
  <c r="AJ96" i="7"/>
  <c r="AJ97" i="7"/>
  <c r="S97" i="7" s="1"/>
  <c r="AJ99" i="7"/>
  <c r="AJ100" i="7"/>
  <c r="AJ101" i="7"/>
  <c r="X101" i="7" s="1"/>
  <c r="AJ103" i="7"/>
  <c r="O103" i="7" s="1"/>
  <c r="AJ104" i="7"/>
  <c r="V104" i="7" s="1"/>
  <c r="AJ105" i="7"/>
  <c r="AJ106" i="7"/>
  <c r="AJ107" i="7"/>
  <c r="C107" i="7" s="1"/>
  <c r="AJ108" i="7"/>
  <c r="AE108" i="7" s="1"/>
  <c r="AJ109" i="7"/>
  <c r="AJ197" i="7"/>
  <c r="AJ92" i="7"/>
  <c r="S92" i="7" s="1"/>
  <c r="AJ133" i="7"/>
  <c r="AJ137" i="7"/>
  <c r="AJ138" i="7"/>
  <c r="AJ139" i="7"/>
  <c r="AJ142" i="7"/>
  <c r="AJ143" i="7"/>
  <c r="AJ144" i="7"/>
  <c r="AJ145" i="7"/>
  <c r="AJ146" i="7"/>
  <c r="AJ147" i="7"/>
  <c r="AA147" i="7" s="1"/>
  <c r="AJ152" i="7"/>
  <c r="AE152" i="7" s="1"/>
  <c r="AJ156" i="7"/>
  <c r="AJ157" i="7"/>
  <c r="AJ158" i="7"/>
  <c r="AJ161" i="7"/>
  <c r="AJ162" i="7"/>
  <c r="V162" i="7" s="1"/>
  <c r="AJ163" i="7"/>
  <c r="AJ164" i="7"/>
  <c r="AJ165" i="7"/>
  <c r="AJ166" i="7"/>
  <c r="AJ167" i="7"/>
  <c r="AJ69" i="7"/>
  <c r="AJ74" i="7"/>
  <c r="AJ79" i="7"/>
  <c r="AJ98" i="7"/>
  <c r="AJ102" i="7"/>
  <c r="AJ59" i="7"/>
  <c r="AJ60" i="7"/>
  <c r="AJ61" i="7"/>
  <c r="AJ56" i="7"/>
  <c r="AJ57" i="7"/>
  <c r="AJ58" i="7"/>
  <c r="AJ66" i="7"/>
  <c r="AJ62" i="7"/>
  <c r="AJ63" i="7"/>
  <c r="AJ64" i="7"/>
  <c r="AJ65" i="7"/>
  <c r="AJ196" i="7"/>
  <c r="AJ169" i="7"/>
  <c r="AJ170" i="7"/>
  <c r="AJ172" i="7"/>
  <c r="AJ173" i="7"/>
  <c r="AJ178" i="7"/>
  <c r="AJ171" i="7"/>
  <c r="AJ168" i="7"/>
  <c r="AJ174" i="7"/>
  <c r="AJ175" i="7"/>
  <c r="AJ176" i="7"/>
  <c r="AJ177" i="7"/>
  <c r="AJ91" i="7"/>
  <c r="AJ87" i="7"/>
  <c r="AH54" i="7" l="1"/>
  <c r="Z54" i="7"/>
  <c r="R54" i="7"/>
  <c r="J54" i="7"/>
  <c r="AG54" i="7"/>
  <c r="Y54" i="7"/>
  <c r="Q54" i="7"/>
  <c r="I54" i="7"/>
  <c r="AF54" i="7"/>
  <c r="X54" i="7"/>
  <c r="P54" i="7"/>
  <c r="H54" i="7"/>
  <c r="AE54" i="7"/>
  <c r="W54" i="7"/>
  <c r="O54" i="7"/>
  <c r="G54" i="7"/>
  <c r="AD54" i="7"/>
  <c r="V54" i="7"/>
  <c r="N54" i="7"/>
  <c r="F54" i="7"/>
  <c r="Q195" i="7"/>
  <c r="AC54" i="7"/>
  <c r="U54" i="7"/>
  <c r="M54" i="7"/>
  <c r="E54" i="7"/>
  <c r="AB54" i="7"/>
  <c r="T54" i="7"/>
  <c r="L54" i="7"/>
  <c r="D54" i="7"/>
  <c r="AI54" i="7"/>
  <c r="AA54" i="7"/>
  <c r="S54" i="7"/>
  <c r="K54" i="7"/>
  <c r="AH195" i="7"/>
  <c r="AE194" i="7"/>
  <c r="I195" i="7"/>
  <c r="AI194" i="7"/>
  <c r="AC195" i="7"/>
  <c r="AA194" i="7"/>
  <c r="W194" i="7"/>
  <c r="I6" i="4"/>
  <c r="M4" i="4"/>
  <c r="K5" i="4"/>
  <c r="J6" i="4"/>
  <c r="I8" i="4"/>
  <c r="J9" i="4"/>
  <c r="J4" i="4"/>
  <c r="I9" i="4"/>
  <c r="I4" i="4"/>
  <c r="H4" i="4"/>
  <c r="G4" i="4"/>
  <c r="F4" i="4"/>
  <c r="E4" i="4"/>
  <c r="D4" i="4"/>
  <c r="K4" i="4"/>
  <c r="H9" i="4"/>
  <c r="H8" i="4"/>
  <c r="J8" i="4"/>
  <c r="C7" i="4"/>
  <c r="M7" i="4" s="1"/>
  <c r="E7" i="4"/>
  <c r="H7" i="4"/>
  <c r="J7" i="4"/>
  <c r="I7" i="4"/>
  <c r="H6" i="4"/>
  <c r="K6" i="4"/>
  <c r="I5" i="4"/>
  <c r="C8" i="4"/>
  <c r="M8" i="4" s="1"/>
  <c r="D11" i="1"/>
  <c r="E16" i="1"/>
  <c r="H4" i="1"/>
  <c r="J17" i="1"/>
  <c r="K4" i="1"/>
  <c r="G18" i="1"/>
  <c r="E8" i="1"/>
  <c r="E24" i="1"/>
  <c r="G8" i="1"/>
  <c r="M24" i="1"/>
  <c r="E8" i="4"/>
  <c r="C9" i="4"/>
  <c r="M9" i="4" s="1"/>
  <c r="E9" i="4"/>
  <c r="C6" i="4"/>
  <c r="M6" i="4" s="1"/>
  <c r="K11" i="3"/>
  <c r="L13" i="3"/>
  <c r="O5" i="3"/>
  <c r="M11" i="3"/>
  <c r="O13" i="3"/>
  <c r="G6" i="3"/>
  <c r="L9" i="3"/>
  <c r="L11" i="3"/>
  <c r="G14" i="3"/>
  <c r="M6" i="3"/>
  <c r="N11" i="3"/>
  <c r="M14" i="3"/>
  <c r="H10" i="3"/>
  <c r="I10" i="3"/>
  <c r="I12" i="3"/>
  <c r="N4" i="3"/>
  <c r="M7" i="3"/>
  <c r="O9" i="3"/>
  <c r="N12" i="3"/>
  <c r="C5" i="3"/>
  <c r="C9" i="3"/>
  <c r="C11" i="3"/>
  <c r="C13" i="3"/>
  <c r="N7" i="3"/>
  <c r="M10" i="3"/>
  <c r="O11" i="3"/>
  <c r="D5" i="3"/>
  <c r="D9" i="3"/>
  <c r="D11" i="3"/>
  <c r="D13" i="3"/>
  <c r="M5" i="3"/>
  <c r="O7" i="3"/>
  <c r="N10" i="3"/>
  <c r="M13" i="3"/>
  <c r="K5" i="3"/>
  <c r="E11" i="3"/>
  <c r="K13" i="3"/>
  <c r="N5" i="3"/>
  <c r="N13" i="3"/>
  <c r="J7" i="1"/>
  <c r="K22" i="1"/>
  <c r="I4" i="1"/>
  <c r="D8" i="1"/>
  <c r="I10" i="1"/>
  <c r="M16" i="1"/>
  <c r="H23" i="1"/>
  <c r="E6" i="1"/>
  <c r="M8" i="1"/>
  <c r="I12" i="1"/>
  <c r="D19" i="1"/>
  <c r="J25" i="1"/>
  <c r="K6" i="1"/>
  <c r="D9" i="1"/>
  <c r="C14" i="1"/>
  <c r="L19" i="1"/>
  <c r="C6" i="1"/>
  <c r="C4" i="1"/>
  <c r="M6" i="1"/>
  <c r="J9" i="1"/>
  <c r="K14" i="1"/>
  <c r="I20" i="1"/>
  <c r="G4" i="1"/>
  <c r="H7" i="1"/>
  <c r="L9" i="1"/>
  <c r="H15" i="1"/>
  <c r="C22" i="1"/>
  <c r="F5" i="1"/>
  <c r="F21" i="1"/>
  <c r="J4" i="1"/>
  <c r="G5" i="1"/>
  <c r="D6" i="1"/>
  <c r="L6" i="1"/>
  <c r="I7" i="1"/>
  <c r="F8" i="1"/>
  <c r="C9" i="1"/>
  <c r="K9" i="1"/>
  <c r="H10" i="1"/>
  <c r="E11" i="1"/>
  <c r="M11" i="1"/>
  <c r="J12" i="1"/>
  <c r="G13" i="1"/>
  <c r="D14" i="1"/>
  <c r="L14" i="1"/>
  <c r="I15" i="1"/>
  <c r="F16" i="1"/>
  <c r="C17" i="1"/>
  <c r="K17" i="1"/>
  <c r="H18" i="1"/>
  <c r="E19" i="1"/>
  <c r="M19" i="1"/>
  <c r="J20" i="1"/>
  <c r="G21" i="1"/>
  <c r="D22" i="1"/>
  <c r="L22" i="1"/>
  <c r="I23" i="1"/>
  <c r="F24" i="1"/>
  <c r="C25" i="1"/>
  <c r="K25" i="1"/>
  <c r="F11" i="1"/>
  <c r="C12" i="1"/>
  <c r="K12" i="1"/>
  <c r="H13" i="1"/>
  <c r="E14" i="1"/>
  <c r="M14" i="1"/>
  <c r="J15" i="1"/>
  <c r="G16" i="1"/>
  <c r="D17" i="1"/>
  <c r="L17" i="1"/>
  <c r="I18" i="1"/>
  <c r="F19" i="1"/>
  <c r="C20" i="1"/>
  <c r="K20" i="1"/>
  <c r="H21" i="1"/>
  <c r="E22" i="1"/>
  <c r="M22" i="1"/>
  <c r="J23" i="1"/>
  <c r="G24" i="1"/>
  <c r="D25" i="1"/>
  <c r="L25" i="1"/>
  <c r="D4" i="1"/>
  <c r="L4" i="1"/>
  <c r="I5" i="1"/>
  <c r="F6" i="1"/>
  <c r="C7" i="1"/>
  <c r="K7" i="1"/>
  <c r="H8" i="1"/>
  <c r="E9" i="1"/>
  <c r="M9" i="1"/>
  <c r="J10" i="1"/>
  <c r="G11" i="1"/>
  <c r="D12" i="1"/>
  <c r="L12" i="1"/>
  <c r="I13" i="1"/>
  <c r="F14" i="1"/>
  <c r="C15" i="1"/>
  <c r="K15" i="1"/>
  <c r="H16" i="1"/>
  <c r="E17" i="1"/>
  <c r="M17" i="1"/>
  <c r="J18" i="1"/>
  <c r="G19" i="1"/>
  <c r="D20" i="1"/>
  <c r="L20" i="1"/>
  <c r="I21" i="1"/>
  <c r="F22" i="1"/>
  <c r="C23" i="1"/>
  <c r="K23" i="1"/>
  <c r="H24" i="1"/>
  <c r="E25" i="1"/>
  <c r="M25" i="1"/>
  <c r="E4" i="1"/>
  <c r="M4" i="1"/>
  <c r="J5" i="1"/>
  <c r="G6" i="1"/>
  <c r="D7" i="1"/>
  <c r="L7" i="1"/>
  <c r="I8" i="1"/>
  <c r="F9" i="1"/>
  <c r="C10" i="1"/>
  <c r="K10" i="1"/>
  <c r="H11" i="1"/>
  <c r="E12" i="1"/>
  <c r="M12" i="1"/>
  <c r="J13" i="1"/>
  <c r="G14" i="1"/>
  <c r="D15" i="1"/>
  <c r="L15" i="1"/>
  <c r="I16" i="1"/>
  <c r="F17" i="1"/>
  <c r="C18" i="1"/>
  <c r="K18" i="1"/>
  <c r="H19" i="1"/>
  <c r="E20" i="1"/>
  <c r="M20" i="1"/>
  <c r="J21" i="1"/>
  <c r="G22" i="1"/>
  <c r="D23" i="1"/>
  <c r="L23" i="1"/>
  <c r="I24" i="1"/>
  <c r="F25" i="1"/>
  <c r="C5" i="1"/>
  <c r="K5" i="1"/>
  <c r="H6" i="1"/>
  <c r="E7" i="1"/>
  <c r="M7" i="1"/>
  <c r="J8" i="1"/>
  <c r="G9" i="1"/>
  <c r="D10" i="1"/>
  <c r="L10" i="1"/>
  <c r="I11" i="1"/>
  <c r="F12" i="1"/>
  <c r="C13" i="1"/>
  <c r="K13" i="1"/>
  <c r="H14" i="1"/>
  <c r="E15" i="1"/>
  <c r="M15" i="1"/>
  <c r="J16" i="1"/>
  <c r="G17" i="1"/>
  <c r="D18" i="1"/>
  <c r="L18" i="1"/>
  <c r="I19" i="1"/>
  <c r="F20" i="1"/>
  <c r="C21" i="1"/>
  <c r="K21" i="1"/>
  <c r="H22" i="1"/>
  <c r="E23" i="1"/>
  <c r="M23" i="1"/>
  <c r="J24" i="1"/>
  <c r="G25" i="1"/>
  <c r="F13" i="1"/>
  <c r="D5" i="1"/>
  <c r="L5" i="1"/>
  <c r="I6" i="1"/>
  <c r="F7" i="1"/>
  <c r="C8" i="1"/>
  <c r="K8" i="1"/>
  <c r="H9" i="1"/>
  <c r="E10" i="1"/>
  <c r="M10" i="1"/>
  <c r="J11" i="1"/>
  <c r="G12" i="1"/>
  <c r="D13" i="1"/>
  <c r="L13" i="1"/>
  <c r="I14" i="1"/>
  <c r="F15" i="1"/>
  <c r="C16" i="1"/>
  <c r="K16" i="1"/>
  <c r="H17" i="1"/>
  <c r="E18" i="1"/>
  <c r="M18" i="1"/>
  <c r="J19" i="1"/>
  <c r="G20" i="1"/>
  <c r="D21" i="1"/>
  <c r="L21" i="1"/>
  <c r="I22" i="1"/>
  <c r="F23" i="1"/>
  <c r="C24" i="1"/>
  <c r="K24" i="1"/>
  <c r="H25" i="1"/>
  <c r="H5" i="1"/>
  <c r="E5" i="1"/>
  <c r="C11" i="1"/>
  <c r="E13" i="1"/>
  <c r="D16" i="1"/>
  <c r="C19" i="1"/>
  <c r="E21" i="1"/>
  <c r="D24" i="1"/>
  <c r="AD195" i="7"/>
  <c r="R195" i="7"/>
  <c r="N195" i="7"/>
  <c r="Z195" i="7"/>
  <c r="M195" i="7"/>
  <c r="Y195" i="7"/>
  <c r="J195" i="7"/>
  <c r="V195" i="7"/>
  <c r="F195" i="7"/>
  <c r="AG195" i="7"/>
  <c r="U195" i="7"/>
  <c r="E195" i="7"/>
  <c r="AG194" i="7"/>
  <c r="Y194" i="7"/>
  <c r="AC194" i="7"/>
  <c r="S194" i="7"/>
  <c r="AH194" i="7"/>
  <c r="AD194" i="7"/>
  <c r="Z194" i="7"/>
  <c r="V194" i="7"/>
  <c r="R194" i="7"/>
  <c r="N194" i="7"/>
  <c r="J194" i="7"/>
  <c r="F194" i="7"/>
  <c r="U194" i="7"/>
  <c r="Q194" i="7"/>
  <c r="M194" i="7"/>
  <c r="I194" i="7"/>
  <c r="E194" i="7"/>
  <c r="AF195" i="7"/>
  <c r="AB195" i="7"/>
  <c r="X195" i="7"/>
  <c r="T195" i="7"/>
  <c r="P195" i="7"/>
  <c r="L195" i="7"/>
  <c r="H195" i="7"/>
  <c r="D195" i="7"/>
  <c r="AF194" i="7"/>
  <c r="AB194" i="7"/>
  <c r="X194" i="7"/>
  <c r="T194" i="7"/>
  <c r="P194" i="7"/>
  <c r="L194" i="7"/>
  <c r="H194" i="7"/>
  <c r="D194" i="7"/>
  <c r="AI195" i="7"/>
  <c r="AE195" i="7"/>
  <c r="AA195" i="7"/>
  <c r="W195" i="7"/>
  <c r="S195" i="7"/>
  <c r="O195" i="7"/>
  <c r="K195" i="7"/>
  <c r="G195" i="7"/>
  <c r="O194" i="7"/>
  <c r="K194" i="7"/>
  <c r="G194" i="7"/>
  <c r="AE193" i="7"/>
  <c r="AC193" i="7"/>
  <c r="Z193" i="7"/>
  <c r="R193" i="7"/>
  <c r="Q192" i="7"/>
  <c r="X193" i="7"/>
  <c r="X192" i="7"/>
  <c r="P193" i="7"/>
  <c r="V186" i="7"/>
  <c r="N189" i="7"/>
  <c r="AH193" i="7"/>
  <c r="J193" i="7"/>
  <c r="AF193" i="7"/>
  <c r="H193" i="7"/>
  <c r="K191" i="7"/>
  <c r="AH191" i="7"/>
  <c r="R192" i="7"/>
  <c r="AG193" i="7"/>
  <c r="Y193" i="7"/>
  <c r="Q193" i="7"/>
  <c r="I193" i="7"/>
  <c r="AE188" i="7"/>
  <c r="AE191" i="7"/>
  <c r="AH192" i="7"/>
  <c r="P192" i="7"/>
  <c r="W193" i="7"/>
  <c r="O193" i="7"/>
  <c r="G193" i="7"/>
  <c r="AA191" i="7"/>
  <c r="AG192" i="7"/>
  <c r="J192" i="7"/>
  <c r="AD193" i="7"/>
  <c r="V193" i="7"/>
  <c r="N193" i="7"/>
  <c r="F193" i="7"/>
  <c r="R191" i="7"/>
  <c r="AF192" i="7"/>
  <c r="I192" i="7"/>
  <c r="U193" i="7"/>
  <c r="M193" i="7"/>
  <c r="E193" i="7"/>
  <c r="AF191" i="7"/>
  <c r="K189" i="7"/>
  <c r="P191" i="7"/>
  <c r="Z192" i="7"/>
  <c r="H192" i="7"/>
  <c r="AB193" i="7"/>
  <c r="T193" i="7"/>
  <c r="L193" i="7"/>
  <c r="D193" i="7"/>
  <c r="O191" i="7"/>
  <c r="Y192" i="7"/>
  <c r="AI193" i="7"/>
  <c r="AA193" i="7"/>
  <c r="S193" i="7"/>
  <c r="K193" i="7"/>
  <c r="Y190" i="7"/>
  <c r="Z191" i="7"/>
  <c r="J191" i="7"/>
  <c r="AE192" i="7"/>
  <c r="W192" i="7"/>
  <c r="O192" i="7"/>
  <c r="G192" i="7"/>
  <c r="X191" i="7"/>
  <c r="H191" i="7"/>
  <c r="AD192" i="7"/>
  <c r="V192" i="7"/>
  <c r="N192" i="7"/>
  <c r="F192" i="7"/>
  <c r="W191" i="7"/>
  <c r="G191" i="7"/>
  <c r="AC192" i="7"/>
  <c r="U192" i="7"/>
  <c r="M192" i="7"/>
  <c r="E192" i="7"/>
  <c r="O188" i="7"/>
  <c r="AI191" i="7"/>
  <c r="S191" i="7"/>
  <c r="C191" i="7"/>
  <c r="AB192" i="7"/>
  <c r="T192" i="7"/>
  <c r="L192" i="7"/>
  <c r="D192" i="7"/>
  <c r="AI192" i="7"/>
  <c r="AA192" i="7"/>
  <c r="S192" i="7"/>
  <c r="K192" i="7"/>
  <c r="AA190" i="7"/>
  <c r="P190" i="7"/>
  <c r="AF188" i="7"/>
  <c r="Z190" i="7"/>
  <c r="N190" i="7"/>
  <c r="AG191" i="7"/>
  <c r="Y191" i="7"/>
  <c r="Q191" i="7"/>
  <c r="I191" i="7"/>
  <c r="AI190" i="7"/>
  <c r="X190" i="7"/>
  <c r="J190" i="7"/>
  <c r="AA187" i="7"/>
  <c r="AH190" i="7"/>
  <c r="V190" i="7"/>
  <c r="I190" i="7"/>
  <c r="AD191" i="7"/>
  <c r="V191" i="7"/>
  <c r="N191" i="7"/>
  <c r="F191" i="7"/>
  <c r="K190" i="7"/>
  <c r="Q187" i="7"/>
  <c r="AG190" i="7"/>
  <c r="S190" i="7"/>
  <c r="H190" i="7"/>
  <c r="AC191" i="7"/>
  <c r="U191" i="7"/>
  <c r="M191" i="7"/>
  <c r="E191" i="7"/>
  <c r="N187" i="7"/>
  <c r="Z189" i="7"/>
  <c r="AF190" i="7"/>
  <c r="R190" i="7"/>
  <c r="F190" i="7"/>
  <c r="AB191" i="7"/>
  <c r="T191" i="7"/>
  <c r="L191" i="7"/>
  <c r="K187" i="7"/>
  <c r="AD190" i="7"/>
  <c r="Q190" i="7"/>
  <c r="AI189" i="7"/>
  <c r="W189" i="7"/>
  <c r="J189" i="7"/>
  <c r="X189" i="7"/>
  <c r="Y186" i="7"/>
  <c r="AH189" i="7"/>
  <c r="V189" i="7"/>
  <c r="H189" i="7"/>
  <c r="AE190" i="7"/>
  <c r="W190" i="7"/>
  <c r="O190" i="7"/>
  <c r="G190" i="7"/>
  <c r="AF189" i="7"/>
  <c r="G189" i="7"/>
  <c r="AE189" i="7"/>
  <c r="R189" i="7"/>
  <c r="F189" i="7"/>
  <c r="AC190" i="7"/>
  <c r="U190" i="7"/>
  <c r="M190" i="7"/>
  <c r="E190" i="7"/>
  <c r="AD187" i="7"/>
  <c r="P188" i="7"/>
  <c r="AD189" i="7"/>
  <c r="P189" i="7"/>
  <c r="C189" i="7"/>
  <c r="AB190" i="7"/>
  <c r="T190" i="7"/>
  <c r="L190" i="7"/>
  <c r="D190" i="7"/>
  <c r="S189" i="7"/>
  <c r="AA189" i="7"/>
  <c r="O189" i="7"/>
  <c r="AH186" i="7"/>
  <c r="AH188" i="7"/>
  <c r="R188" i="7"/>
  <c r="Z186" i="7"/>
  <c r="Z187" i="7"/>
  <c r="AG188" i="7"/>
  <c r="Q188" i="7"/>
  <c r="AG189" i="7"/>
  <c r="Y189" i="7"/>
  <c r="Q189" i="7"/>
  <c r="I189" i="7"/>
  <c r="AE185" i="7"/>
  <c r="N186" i="7"/>
  <c r="Z185" i="7"/>
  <c r="Z188" i="7"/>
  <c r="V185" i="7"/>
  <c r="J187" i="7"/>
  <c r="Y188" i="7"/>
  <c r="I188" i="7"/>
  <c r="AC189" i="7"/>
  <c r="U189" i="7"/>
  <c r="M189" i="7"/>
  <c r="E189" i="7"/>
  <c r="J188" i="7"/>
  <c r="O185" i="7"/>
  <c r="AG187" i="7"/>
  <c r="X188" i="7"/>
  <c r="H188" i="7"/>
  <c r="AB189" i="7"/>
  <c r="T189" i="7"/>
  <c r="L189" i="7"/>
  <c r="W188" i="7"/>
  <c r="G188" i="7"/>
  <c r="Q184" i="7"/>
  <c r="J185" i="7"/>
  <c r="Y187" i="7"/>
  <c r="I187" i="7"/>
  <c r="AD188" i="7"/>
  <c r="V188" i="7"/>
  <c r="N188" i="7"/>
  <c r="F188" i="7"/>
  <c r="I185" i="7"/>
  <c r="V187" i="7"/>
  <c r="F187" i="7"/>
  <c r="AC188" i="7"/>
  <c r="U188" i="7"/>
  <c r="M188" i="7"/>
  <c r="E188" i="7"/>
  <c r="AG185" i="7"/>
  <c r="AI187" i="7"/>
  <c r="S187" i="7"/>
  <c r="C187" i="7"/>
  <c r="AB188" i="7"/>
  <c r="T188" i="7"/>
  <c r="L188" i="7"/>
  <c r="D188" i="7"/>
  <c r="AF185" i="7"/>
  <c r="AH187" i="7"/>
  <c r="R187" i="7"/>
  <c r="AI188" i="7"/>
  <c r="AA188" i="7"/>
  <c r="S188" i="7"/>
  <c r="K188" i="7"/>
  <c r="AD185" i="7"/>
  <c r="R186" i="7"/>
  <c r="AF187" i="7"/>
  <c r="X187" i="7"/>
  <c r="P187" i="7"/>
  <c r="H187" i="7"/>
  <c r="Q186" i="7"/>
  <c r="AE187" i="7"/>
  <c r="W187" i="7"/>
  <c r="O187" i="7"/>
  <c r="G187" i="7"/>
  <c r="R185" i="7"/>
  <c r="AG186" i="7"/>
  <c r="J186" i="7"/>
  <c r="AC187" i="7"/>
  <c r="U187" i="7"/>
  <c r="AN187" i="7" s="1" a="1"/>
  <c r="AN187" i="7" s="1"/>
  <c r="AW187" i="7" s="1"/>
  <c r="M187" i="7"/>
  <c r="E187" i="7"/>
  <c r="AH185" i="7"/>
  <c r="Q185" i="7"/>
  <c r="AD186" i="7"/>
  <c r="I186" i="7"/>
  <c r="AB187" i="7"/>
  <c r="T187" i="7"/>
  <c r="L187" i="7"/>
  <c r="P184" i="7"/>
  <c r="AG184" i="7"/>
  <c r="M184" i="7"/>
  <c r="AF186" i="7"/>
  <c r="X186" i="7"/>
  <c r="P186" i="7"/>
  <c r="H186" i="7"/>
  <c r="AF184" i="7"/>
  <c r="J184" i="7"/>
  <c r="AE186" i="7"/>
  <c r="W186" i="7"/>
  <c r="O186" i="7"/>
  <c r="G186" i="7"/>
  <c r="AC184" i="7"/>
  <c r="I184" i="7"/>
  <c r="F186" i="7"/>
  <c r="Z184" i="7"/>
  <c r="H184" i="7"/>
  <c r="AC186" i="7"/>
  <c r="U186" i="7"/>
  <c r="M186" i="7"/>
  <c r="E186" i="7"/>
  <c r="Y184" i="7"/>
  <c r="Y185" i="7"/>
  <c r="G185" i="7"/>
  <c r="AB186" i="7"/>
  <c r="T186" i="7"/>
  <c r="L186" i="7"/>
  <c r="D186" i="7"/>
  <c r="X184" i="7"/>
  <c r="W185" i="7"/>
  <c r="AI186" i="7"/>
  <c r="AA186" i="7"/>
  <c r="S186" i="7"/>
  <c r="K186" i="7"/>
  <c r="X183" i="7"/>
  <c r="X185" i="7"/>
  <c r="P185" i="7"/>
  <c r="H185" i="7"/>
  <c r="R183" i="7"/>
  <c r="N185" i="7"/>
  <c r="F185" i="7"/>
  <c r="AC185" i="7"/>
  <c r="U185" i="7"/>
  <c r="M185" i="7"/>
  <c r="E185" i="7"/>
  <c r="U184" i="7"/>
  <c r="E184" i="7"/>
  <c r="AB185" i="7"/>
  <c r="T185" i="7"/>
  <c r="L185" i="7"/>
  <c r="D185" i="7"/>
  <c r="K182" i="7"/>
  <c r="AH184" i="7"/>
  <c r="R184" i="7"/>
  <c r="AI185" i="7"/>
  <c r="AA185" i="7"/>
  <c r="S185" i="7"/>
  <c r="K185" i="7"/>
  <c r="Q183" i="7"/>
  <c r="AF182" i="7"/>
  <c r="AH183" i="7"/>
  <c r="P183" i="7"/>
  <c r="AE184" i="7"/>
  <c r="W184" i="7"/>
  <c r="O184" i="7"/>
  <c r="G184" i="7"/>
  <c r="AE182" i="7"/>
  <c r="AG183" i="7"/>
  <c r="J183" i="7"/>
  <c r="AD184" i="7"/>
  <c r="V184" i="7"/>
  <c r="N184" i="7"/>
  <c r="F184" i="7"/>
  <c r="AA182" i="7"/>
  <c r="AF183" i="7"/>
  <c r="I183" i="7"/>
  <c r="P182" i="7"/>
  <c r="Z183" i="7"/>
  <c r="H183" i="7"/>
  <c r="AB184" i="7"/>
  <c r="T184" i="7"/>
  <c r="L184" i="7"/>
  <c r="D184" i="7"/>
  <c r="O182" i="7"/>
  <c r="Y183" i="7"/>
  <c r="AI184" i="7"/>
  <c r="AA184" i="7"/>
  <c r="S184" i="7"/>
  <c r="K184" i="7"/>
  <c r="Z182" i="7"/>
  <c r="J182" i="7"/>
  <c r="AE183" i="7"/>
  <c r="W183" i="7"/>
  <c r="O183" i="7"/>
  <c r="G183" i="7"/>
  <c r="X182" i="7"/>
  <c r="H182" i="7"/>
  <c r="AD183" i="7"/>
  <c r="V183" i="7"/>
  <c r="N183" i="7"/>
  <c r="F183" i="7"/>
  <c r="W182" i="7"/>
  <c r="G182" i="7"/>
  <c r="AC183" i="7"/>
  <c r="U183" i="7"/>
  <c r="M183" i="7"/>
  <c r="E183" i="7"/>
  <c r="AI182" i="7"/>
  <c r="S182" i="7"/>
  <c r="C182" i="7"/>
  <c r="AB183" i="7"/>
  <c r="T183" i="7"/>
  <c r="L183" i="7"/>
  <c r="D183" i="7"/>
  <c r="AH182" i="7"/>
  <c r="R182" i="7"/>
  <c r="AI183" i="7"/>
  <c r="AA183" i="7"/>
  <c r="S183" i="7"/>
  <c r="K183" i="7"/>
  <c r="AG182" i="7"/>
  <c r="Y182" i="7"/>
  <c r="Q182" i="7"/>
  <c r="I182" i="7"/>
  <c r="AD182" i="7"/>
  <c r="V182" i="7"/>
  <c r="N182" i="7"/>
  <c r="F182" i="7"/>
  <c r="AC182" i="7"/>
  <c r="U182" i="7"/>
  <c r="M182" i="7"/>
  <c r="E182" i="7"/>
  <c r="AB182" i="7"/>
  <c r="T182" i="7"/>
  <c r="L182" i="7"/>
  <c r="R181" i="7"/>
  <c r="AH181" i="7"/>
  <c r="AF181" i="7"/>
  <c r="J181" i="7"/>
  <c r="Z181" i="7"/>
  <c r="X181" i="7"/>
  <c r="P181" i="7"/>
  <c r="H181" i="7"/>
  <c r="AG181" i="7"/>
  <c r="Y181" i="7"/>
  <c r="Q181" i="7"/>
  <c r="I181" i="7"/>
  <c r="AE181" i="7"/>
  <c r="W181" i="7"/>
  <c r="O181" i="7"/>
  <c r="G181" i="7"/>
  <c r="AD181" i="7"/>
  <c r="V181" i="7"/>
  <c r="N181" i="7"/>
  <c r="F181" i="7"/>
  <c r="AC181" i="7"/>
  <c r="U181" i="7"/>
  <c r="AN181" i="7" s="1" a="1"/>
  <c r="AN181" i="7" s="1"/>
  <c r="AW181" i="7" s="1"/>
  <c r="M181" i="7"/>
  <c r="E181" i="7"/>
  <c r="AB181" i="7"/>
  <c r="T181" i="7"/>
  <c r="L181" i="7"/>
  <c r="D181" i="7"/>
  <c r="AI181" i="7"/>
  <c r="AA181" i="7"/>
  <c r="S181" i="7"/>
  <c r="K181" i="7"/>
  <c r="E7" i="3"/>
  <c r="I14" i="3"/>
  <c r="K7" i="3"/>
  <c r="H6" i="3"/>
  <c r="H14" i="3"/>
  <c r="J4" i="3"/>
  <c r="F5" i="3"/>
  <c r="J6" i="3"/>
  <c r="F7" i="3"/>
  <c r="J8" i="3"/>
  <c r="F9" i="3"/>
  <c r="J10" i="3"/>
  <c r="F11" i="3"/>
  <c r="J12" i="3"/>
  <c r="F13" i="3"/>
  <c r="J14" i="3"/>
  <c r="E13" i="3"/>
  <c r="C4" i="3"/>
  <c r="K4" i="3"/>
  <c r="G5" i="3"/>
  <c r="C6" i="3"/>
  <c r="K6" i="3"/>
  <c r="G7" i="3"/>
  <c r="C8" i="3"/>
  <c r="K8" i="3"/>
  <c r="G9" i="3"/>
  <c r="C10" i="3"/>
  <c r="K10" i="3"/>
  <c r="G11" i="3"/>
  <c r="C12" i="3"/>
  <c r="K12" i="3"/>
  <c r="G13" i="3"/>
  <c r="C14" i="3"/>
  <c r="K14" i="3"/>
  <c r="E5" i="3"/>
  <c r="D4" i="3"/>
  <c r="L4" i="3"/>
  <c r="H5" i="3"/>
  <c r="D6" i="3"/>
  <c r="L6" i="3"/>
  <c r="H7" i="3"/>
  <c r="D8" i="3"/>
  <c r="L8" i="3"/>
  <c r="H9" i="3"/>
  <c r="D10" i="3"/>
  <c r="L10" i="3"/>
  <c r="H11" i="3"/>
  <c r="D12" i="3"/>
  <c r="L12" i="3"/>
  <c r="H13" i="3"/>
  <c r="D14" i="3"/>
  <c r="L14" i="3"/>
  <c r="D7" i="3"/>
  <c r="I6" i="3"/>
  <c r="E4" i="3"/>
  <c r="M4" i="3"/>
  <c r="I5" i="3"/>
  <c r="E6" i="3"/>
  <c r="I7" i="3"/>
  <c r="E8" i="3"/>
  <c r="I9" i="3"/>
  <c r="E10" i="3"/>
  <c r="I11" i="3"/>
  <c r="E12" i="3"/>
  <c r="I13" i="3"/>
  <c r="E14" i="3"/>
  <c r="C7" i="3"/>
  <c r="L7" i="3"/>
  <c r="F4" i="3"/>
  <c r="F6" i="3"/>
  <c r="F8" i="3"/>
  <c r="F10" i="3"/>
  <c r="F12" i="3"/>
  <c r="F14" i="3"/>
  <c r="E40" i="7"/>
  <c r="M40" i="7"/>
  <c r="U40" i="7"/>
  <c r="AC40" i="7"/>
  <c r="F40" i="7"/>
  <c r="N40" i="7"/>
  <c r="V40" i="7"/>
  <c r="AD40" i="7"/>
  <c r="G40" i="7"/>
  <c r="O40" i="7"/>
  <c r="W40" i="7"/>
  <c r="AE40" i="7"/>
  <c r="H40" i="7"/>
  <c r="P40" i="7"/>
  <c r="X40" i="7"/>
  <c r="AF40" i="7"/>
  <c r="I40" i="7"/>
  <c r="Q40" i="7"/>
  <c r="Y40" i="7"/>
  <c r="AG40" i="7"/>
  <c r="J40" i="7"/>
  <c r="AN40" i="7" s="1" a="1"/>
  <c r="AN40" i="7" s="1"/>
  <c r="R40" i="7"/>
  <c r="Z40" i="7"/>
  <c r="AH40" i="7"/>
  <c r="C40" i="7"/>
  <c r="K40" i="7"/>
  <c r="S40" i="7"/>
  <c r="AA40" i="7"/>
  <c r="AI40" i="7"/>
  <c r="D40" i="7"/>
  <c r="L40" i="7"/>
  <c r="T40" i="7"/>
  <c r="K42" i="7"/>
  <c r="D5" i="4"/>
  <c r="D6" i="4"/>
  <c r="D7" i="4"/>
  <c r="D8" i="4"/>
  <c r="D9" i="4"/>
  <c r="E5" i="4"/>
  <c r="F5" i="4"/>
  <c r="F6" i="4"/>
  <c r="F7" i="4"/>
  <c r="F8" i="4"/>
  <c r="F9" i="4"/>
  <c r="G5" i="4"/>
  <c r="G6" i="4"/>
  <c r="G7" i="4"/>
  <c r="G8" i="4"/>
  <c r="G9" i="4"/>
  <c r="H5" i="4"/>
  <c r="K35" i="7"/>
  <c r="AC67" i="7"/>
  <c r="T68" i="7"/>
  <c r="X179" i="7"/>
  <c r="S43" i="7"/>
  <c r="AF49" i="7"/>
  <c r="G50" i="7"/>
  <c r="J44" i="7"/>
  <c r="AN44" i="7" s="1" a="1"/>
  <c r="AN44" i="7" s="1"/>
  <c r="S42" i="7"/>
  <c r="U111" i="7"/>
  <c r="AA45" i="7"/>
  <c r="AE50" i="7"/>
  <c r="V38" i="7"/>
  <c r="K55" i="7"/>
  <c r="T70" i="7"/>
  <c r="X116" i="7"/>
  <c r="AB96" i="7"/>
  <c r="L41" i="7"/>
  <c r="AG45" i="7"/>
  <c r="F51" i="7"/>
  <c r="M39" i="7"/>
  <c r="I90" i="7"/>
  <c r="J80" i="7"/>
  <c r="W117" i="7"/>
  <c r="T41" i="7"/>
  <c r="AE48" i="7"/>
  <c r="AD51" i="7"/>
  <c r="U39" i="7"/>
  <c r="V89" i="7"/>
  <c r="AE75" i="7"/>
  <c r="I123" i="7"/>
  <c r="V41" i="7"/>
  <c r="H49" i="7"/>
  <c r="E52" i="7"/>
  <c r="L88" i="7"/>
  <c r="AD89" i="7"/>
  <c r="AD76" i="7"/>
  <c r="K43" i="7"/>
  <c r="N49" i="7"/>
  <c r="AC52" i="7"/>
  <c r="T88" i="7"/>
  <c r="U67" i="7"/>
  <c r="Y85" i="7"/>
  <c r="N132" i="7"/>
  <c r="AI154" i="7"/>
  <c r="AB53" i="7"/>
  <c r="S45" i="7"/>
  <c r="M50" i="7"/>
  <c r="N38" i="7"/>
  <c r="J46" i="7"/>
  <c r="AB68" i="7"/>
  <c r="X36" i="7"/>
  <c r="AF86" i="7"/>
  <c r="K121" i="7"/>
  <c r="N41" i="7"/>
  <c r="M43" i="7"/>
  <c r="L44" i="7"/>
  <c r="Y45" i="7"/>
  <c r="Z47" i="7"/>
  <c r="F49" i="7"/>
  <c r="E50" i="7"/>
  <c r="D51" i="7"/>
  <c r="C52" i="7"/>
  <c r="AI52" i="7"/>
  <c r="AH53" i="7"/>
  <c r="Z36" i="7"/>
  <c r="P38" i="7"/>
  <c r="O39" i="7"/>
  <c r="N88" i="7"/>
  <c r="M42" i="7"/>
  <c r="L46" i="7"/>
  <c r="AI55" i="7"/>
  <c r="AH86" i="7"/>
  <c r="X89" i="7"/>
  <c r="W67" i="7"/>
  <c r="V68" i="7"/>
  <c r="W70" i="7"/>
  <c r="AI78" i="7"/>
  <c r="F76" i="7"/>
  <c r="AG85" i="7"/>
  <c r="AC111" i="7"/>
  <c r="O117" i="7"/>
  <c r="AN117" i="7" s="1" a="1"/>
  <c r="AN117" i="7" s="1"/>
  <c r="AW117" i="7" s="1"/>
  <c r="AE93" i="7"/>
  <c r="X47" i="7"/>
  <c r="Q78" i="7"/>
  <c r="R44" i="7"/>
  <c r="AF47" i="7"/>
  <c r="D53" i="7"/>
  <c r="AF36" i="7"/>
  <c r="H86" i="7"/>
  <c r="C72" i="7"/>
  <c r="U43" i="7"/>
  <c r="T44" i="7"/>
  <c r="AH47" i="7"/>
  <c r="L51" i="7"/>
  <c r="K52" i="7"/>
  <c r="J53" i="7"/>
  <c r="S35" i="7"/>
  <c r="AH36" i="7"/>
  <c r="X38" i="7"/>
  <c r="W39" i="7"/>
  <c r="V88" i="7"/>
  <c r="U42" i="7"/>
  <c r="T46" i="7"/>
  <c r="J86" i="7"/>
  <c r="AG90" i="7"/>
  <c r="AF89" i="7"/>
  <c r="AE67" i="7"/>
  <c r="AD68" i="7"/>
  <c r="F72" i="7"/>
  <c r="I81" i="7"/>
  <c r="E77" i="7"/>
  <c r="AF179" i="7"/>
  <c r="S113" i="7"/>
  <c r="N118" i="7"/>
  <c r="AN118" i="7" s="1" a="1"/>
  <c r="AN118" i="7" s="1"/>
  <c r="AW118" i="7" s="1"/>
  <c r="Q123" i="7"/>
  <c r="K136" i="7"/>
  <c r="AA97" i="7"/>
  <c r="R46" i="7"/>
  <c r="AB41" i="7"/>
  <c r="AA43" i="7"/>
  <c r="Z44" i="7"/>
  <c r="H47" i="7"/>
  <c r="G48" i="7"/>
  <c r="P49" i="7"/>
  <c r="O50" i="7"/>
  <c r="N51" i="7"/>
  <c r="M52" i="7"/>
  <c r="AN52" i="7" s="1" a="1"/>
  <c r="AN52" i="7" s="1"/>
  <c r="L53" i="7"/>
  <c r="H36" i="7"/>
  <c r="I37" i="7"/>
  <c r="AD38" i="7"/>
  <c r="AC39" i="7"/>
  <c r="AB88" i="7"/>
  <c r="AA42" i="7"/>
  <c r="Z46" i="7"/>
  <c r="P86" i="7"/>
  <c r="F89" i="7"/>
  <c r="E67" i="7"/>
  <c r="D68" i="7"/>
  <c r="C70" i="7"/>
  <c r="S72" i="7"/>
  <c r="AG81" i="7"/>
  <c r="AC77" i="7"/>
  <c r="W180" i="7"/>
  <c r="V118" i="7"/>
  <c r="H124" i="7"/>
  <c r="W103" i="7"/>
  <c r="AD41" i="7"/>
  <c r="AC43" i="7"/>
  <c r="AB44" i="7"/>
  <c r="J47" i="7"/>
  <c r="Q48" i="7"/>
  <c r="V49" i="7"/>
  <c r="U50" i="7"/>
  <c r="T51" i="7"/>
  <c r="S52" i="7"/>
  <c r="R53" i="7"/>
  <c r="J36" i="7"/>
  <c r="Q37" i="7"/>
  <c r="AF38" i="7"/>
  <c r="AE39" i="7"/>
  <c r="AD88" i="7"/>
  <c r="AC42" i="7"/>
  <c r="AB46" i="7"/>
  <c r="R86" i="7"/>
  <c r="H89" i="7"/>
  <c r="AN89" i="7" s="1" a="1"/>
  <c r="AN89" i="7" s="1"/>
  <c r="AW89" i="7" s="1"/>
  <c r="G67" i="7"/>
  <c r="F68" i="7"/>
  <c r="E70" i="7"/>
  <c r="V72" i="7"/>
  <c r="H71" i="7"/>
  <c r="C83" i="7"/>
  <c r="AE180" i="7"/>
  <c r="Q115" i="7"/>
  <c r="M119" i="7"/>
  <c r="P124" i="7"/>
  <c r="G149" i="7"/>
  <c r="D41" i="7"/>
  <c r="C43" i="7"/>
  <c r="AI43" i="7"/>
  <c r="AH44" i="7"/>
  <c r="P47" i="7"/>
  <c r="W48" i="7"/>
  <c r="X49" i="7"/>
  <c r="W50" i="7"/>
  <c r="V51" i="7"/>
  <c r="U52" i="7"/>
  <c r="T53" i="7"/>
  <c r="P36" i="7"/>
  <c r="F38" i="7"/>
  <c r="E39" i="7"/>
  <c r="D88" i="7"/>
  <c r="C42" i="7"/>
  <c r="AI42" i="7"/>
  <c r="AH46" i="7"/>
  <c r="X86" i="7"/>
  <c r="N89" i="7"/>
  <c r="M67" i="7"/>
  <c r="L68" i="7"/>
  <c r="K70" i="7"/>
  <c r="AI72" i="7"/>
  <c r="AF71" i="7"/>
  <c r="AA83" i="7"/>
  <c r="V110" i="7"/>
  <c r="Y115" i="7"/>
  <c r="U119" i="7"/>
  <c r="H125" i="7"/>
  <c r="F150" i="7"/>
  <c r="F41" i="7"/>
  <c r="E43" i="7"/>
  <c r="D44" i="7"/>
  <c r="I45" i="7"/>
  <c r="R47" i="7"/>
  <c r="AD49" i="7"/>
  <c r="AC50" i="7"/>
  <c r="AB51" i="7"/>
  <c r="AA52" i="7"/>
  <c r="Z53" i="7"/>
  <c r="R36" i="7"/>
  <c r="H38" i="7"/>
  <c r="G39" i="7"/>
  <c r="F88" i="7"/>
  <c r="E42" i="7"/>
  <c r="D46" i="7"/>
  <c r="C55" i="7"/>
  <c r="Z86" i="7"/>
  <c r="P89" i="7"/>
  <c r="O67" i="7"/>
  <c r="N68" i="7"/>
  <c r="M70" i="7"/>
  <c r="G75" i="7"/>
  <c r="AD110" i="7"/>
  <c r="P116" i="7"/>
  <c r="R125" i="7"/>
  <c r="C154" i="7"/>
  <c r="Q35" i="7"/>
  <c r="O37" i="7"/>
  <c r="I55" i="7"/>
  <c r="G90" i="7"/>
  <c r="Y35" i="7"/>
  <c r="Q55" i="7"/>
  <c r="AF175" i="7"/>
  <c r="X175" i="7"/>
  <c r="P175" i="7"/>
  <c r="H175" i="7"/>
  <c r="AE175" i="7"/>
  <c r="W175" i="7"/>
  <c r="O175" i="7"/>
  <c r="G175" i="7"/>
  <c r="AD175" i="7"/>
  <c r="V175" i="7"/>
  <c r="N175" i="7"/>
  <c r="F175" i="7"/>
  <c r="AC175" i="7"/>
  <c r="U175" i="7"/>
  <c r="M175" i="7"/>
  <c r="E175" i="7"/>
  <c r="AB175" i="7"/>
  <c r="T175" i="7"/>
  <c r="L175" i="7"/>
  <c r="D175" i="7"/>
  <c r="AH175" i="7"/>
  <c r="Z175" i="7"/>
  <c r="R175" i="7"/>
  <c r="J175" i="7"/>
  <c r="I175" i="7"/>
  <c r="AI175" i="7"/>
  <c r="C175" i="7"/>
  <c r="AK175" i="7" s="1"/>
  <c r="AG175" i="7"/>
  <c r="AA175" i="7"/>
  <c r="Y175" i="7"/>
  <c r="Q175" i="7"/>
  <c r="S175" i="7"/>
  <c r="K175" i="7"/>
  <c r="AF169" i="7"/>
  <c r="X169" i="7"/>
  <c r="P169" i="7"/>
  <c r="H169" i="7"/>
  <c r="AE169" i="7"/>
  <c r="W169" i="7"/>
  <c r="O169" i="7"/>
  <c r="G169" i="7"/>
  <c r="AD169" i="7"/>
  <c r="V169" i="7"/>
  <c r="N169" i="7"/>
  <c r="F169" i="7"/>
  <c r="AC169" i="7"/>
  <c r="U169" i="7"/>
  <c r="M169" i="7"/>
  <c r="E169" i="7"/>
  <c r="AB169" i="7"/>
  <c r="T169" i="7"/>
  <c r="L169" i="7"/>
  <c r="D169" i="7"/>
  <c r="AH169" i="7"/>
  <c r="Z169" i="7"/>
  <c r="R169" i="7"/>
  <c r="J169" i="7"/>
  <c r="AN169" i="7" s="1" a="1"/>
  <c r="AN169" i="7" s="1"/>
  <c r="Q169" i="7"/>
  <c r="K169" i="7"/>
  <c r="I169" i="7"/>
  <c r="AI169" i="7"/>
  <c r="C169" i="7"/>
  <c r="AK169" i="7" s="1"/>
  <c r="AG169" i="7"/>
  <c r="Y169" i="7"/>
  <c r="AA169" i="7"/>
  <c r="S169" i="7"/>
  <c r="AE57" i="7"/>
  <c r="W57" i="7"/>
  <c r="AD57" i="7"/>
  <c r="V57" i="7"/>
  <c r="AC57" i="7"/>
  <c r="U57" i="7"/>
  <c r="AH57" i="7"/>
  <c r="Z57" i="7"/>
  <c r="R57" i="7"/>
  <c r="AI57" i="7"/>
  <c r="S57" i="7"/>
  <c r="J57" i="7"/>
  <c r="AG57" i="7"/>
  <c r="Q57" i="7"/>
  <c r="I57" i="7"/>
  <c r="AF57" i="7"/>
  <c r="P57" i="7"/>
  <c r="H57" i="7"/>
  <c r="AB57" i="7"/>
  <c r="O57" i="7"/>
  <c r="G57" i="7"/>
  <c r="AN57" i="7" s="1" a="1"/>
  <c r="AN57" i="7" s="1"/>
  <c r="AA57" i="7"/>
  <c r="N57" i="7"/>
  <c r="F57" i="7"/>
  <c r="X57" i="7"/>
  <c r="L57" i="7"/>
  <c r="D57" i="7"/>
  <c r="Y57" i="7"/>
  <c r="T57" i="7"/>
  <c r="M57" i="7"/>
  <c r="K57" i="7"/>
  <c r="C57" i="7"/>
  <c r="E57" i="7"/>
  <c r="AH74" i="7"/>
  <c r="Z74" i="7"/>
  <c r="R74" i="7"/>
  <c r="J74" i="7"/>
  <c r="AG74" i="7"/>
  <c r="Y74" i="7"/>
  <c r="Q74" i="7"/>
  <c r="I74" i="7"/>
  <c r="AF74" i="7"/>
  <c r="X74" i="7"/>
  <c r="P74" i="7"/>
  <c r="AN74" i="7" s="1" a="1"/>
  <c r="AN74" i="7" s="1"/>
  <c r="H74" i="7"/>
  <c r="AE74" i="7"/>
  <c r="W74" i="7"/>
  <c r="O74" i="7"/>
  <c r="G74" i="7"/>
  <c r="AD74" i="7"/>
  <c r="AB74" i="7"/>
  <c r="T74" i="7"/>
  <c r="L74" i="7"/>
  <c r="D74" i="7"/>
  <c r="AI74" i="7"/>
  <c r="K74" i="7"/>
  <c r="AC74" i="7"/>
  <c r="F74" i="7"/>
  <c r="AA74" i="7"/>
  <c r="E74" i="7"/>
  <c r="V74" i="7"/>
  <c r="C74" i="7"/>
  <c r="U74" i="7"/>
  <c r="N74" i="7"/>
  <c r="M74" i="7"/>
  <c r="S74" i="7"/>
  <c r="AG161" i="7"/>
  <c r="Y161" i="7"/>
  <c r="Q161" i="7"/>
  <c r="I161" i="7"/>
  <c r="AB161" i="7"/>
  <c r="T161" i="7"/>
  <c r="L161" i="7"/>
  <c r="D161" i="7"/>
  <c r="AC161" i="7"/>
  <c r="R161" i="7"/>
  <c r="G161" i="7"/>
  <c r="AA161" i="7"/>
  <c r="P161" i="7"/>
  <c r="F161" i="7"/>
  <c r="Z161" i="7"/>
  <c r="O161" i="7"/>
  <c r="E161" i="7"/>
  <c r="AI161" i="7"/>
  <c r="X161" i="7"/>
  <c r="N161" i="7"/>
  <c r="C161" i="7"/>
  <c r="AH161" i="7"/>
  <c r="W161" i="7"/>
  <c r="M161" i="7"/>
  <c r="AE161" i="7"/>
  <c r="U161" i="7"/>
  <c r="AN161" i="7" s="1" a="1"/>
  <c r="AN161" i="7" s="1"/>
  <c r="J161" i="7"/>
  <c r="AF161" i="7"/>
  <c r="AD161" i="7"/>
  <c r="V161" i="7"/>
  <c r="S161" i="7"/>
  <c r="H161" i="7"/>
  <c r="K161" i="7"/>
  <c r="AG144" i="7"/>
  <c r="Y144" i="7"/>
  <c r="Q144" i="7"/>
  <c r="I144" i="7"/>
  <c r="AF144" i="7"/>
  <c r="X144" i="7"/>
  <c r="P144" i="7"/>
  <c r="H144" i="7"/>
  <c r="AE144" i="7"/>
  <c r="W144" i="7"/>
  <c r="O144" i="7"/>
  <c r="G144" i="7"/>
  <c r="AD144" i="7"/>
  <c r="V144" i="7"/>
  <c r="N144" i="7"/>
  <c r="F144" i="7"/>
  <c r="AC144" i="7"/>
  <c r="U144" i="7"/>
  <c r="M144" i="7"/>
  <c r="E144" i="7"/>
  <c r="AI144" i="7"/>
  <c r="AA144" i="7"/>
  <c r="S144" i="7"/>
  <c r="K144" i="7"/>
  <c r="C144" i="7"/>
  <c r="R144" i="7"/>
  <c r="L144" i="7"/>
  <c r="J144" i="7"/>
  <c r="D144" i="7"/>
  <c r="AH144" i="7"/>
  <c r="Z144" i="7"/>
  <c r="T144" i="7"/>
  <c r="AG197" i="7"/>
  <c r="Y197" i="7"/>
  <c r="Q197" i="7"/>
  <c r="I197" i="7"/>
  <c r="AF197" i="7"/>
  <c r="X197" i="7"/>
  <c r="P197" i="7"/>
  <c r="H197" i="7"/>
  <c r="AE197" i="7"/>
  <c r="W197" i="7"/>
  <c r="O197" i="7"/>
  <c r="G197" i="7"/>
  <c r="AD197" i="7"/>
  <c r="V197" i="7"/>
  <c r="N197" i="7"/>
  <c r="F197" i="7"/>
  <c r="AI197" i="7"/>
  <c r="AA197" i="7"/>
  <c r="S197" i="7"/>
  <c r="K197" i="7"/>
  <c r="C197" i="7"/>
  <c r="U197" i="7"/>
  <c r="T197" i="7"/>
  <c r="R197" i="7"/>
  <c r="M197" i="7"/>
  <c r="AH197" i="7"/>
  <c r="L197" i="7"/>
  <c r="AB197" i="7"/>
  <c r="E197" i="7"/>
  <c r="Z197" i="7"/>
  <c r="J197" i="7"/>
  <c r="D197" i="7"/>
  <c r="AC197" i="7"/>
  <c r="AC101" i="7"/>
  <c r="U101" i="7"/>
  <c r="M101" i="7"/>
  <c r="E101" i="7"/>
  <c r="AB101" i="7"/>
  <c r="T101" i="7"/>
  <c r="L101" i="7"/>
  <c r="AN101" i="7" s="1" a="1"/>
  <c r="AN101" i="7" s="1"/>
  <c r="AW101" i="7" s="1"/>
  <c r="D101" i="7"/>
  <c r="AI101" i="7"/>
  <c r="AA101" i="7"/>
  <c r="S101" i="7"/>
  <c r="K101" i="7"/>
  <c r="C101" i="7"/>
  <c r="AH101" i="7"/>
  <c r="Z101" i="7"/>
  <c r="R101" i="7"/>
  <c r="J101" i="7"/>
  <c r="AG101" i="7"/>
  <c r="Y101" i="7"/>
  <c r="Q101" i="7"/>
  <c r="I101" i="7"/>
  <c r="AE101" i="7"/>
  <c r="W101" i="7"/>
  <c r="O101" i="7"/>
  <c r="G101" i="7"/>
  <c r="N101" i="7"/>
  <c r="H101" i="7"/>
  <c r="F101" i="7"/>
  <c r="AF101" i="7"/>
  <c r="AD101" i="7"/>
  <c r="V101" i="7"/>
  <c r="P101" i="7"/>
  <c r="AC160" i="7"/>
  <c r="U160" i="7"/>
  <c r="M160" i="7"/>
  <c r="E160" i="7"/>
  <c r="AB160" i="7"/>
  <c r="T160" i="7"/>
  <c r="L160" i="7"/>
  <c r="D160" i="7"/>
  <c r="AI160" i="7"/>
  <c r="AA160" i="7"/>
  <c r="S160" i="7"/>
  <c r="K160" i="7"/>
  <c r="C160" i="7"/>
  <c r="AH160" i="7"/>
  <c r="Z160" i="7"/>
  <c r="R160" i="7"/>
  <c r="J160" i="7"/>
  <c r="AG160" i="7"/>
  <c r="Y160" i="7"/>
  <c r="Q160" i="7"/>
  <c r="I160" i="7"/>
  <c r="AE160" i="7"/>
  <c r="W160" i="7"/>
  <c r="O160" i="7"/>
  <c r="G160" i="7"/>
  <c r="V160" i="7"/>
  <c r="P160" i="7"/>
  <c r="N160" i="7"/>
  <c r="H160" i="7"/>
  <c r="F160" i="7"/>
  <c r="AD160" i="7"/>
  <c r="X160" i="7"/>
  <c r="AC148" i="7"/>
  <c r="U148" i="7"/>
  <c r="M148" i="7"/>
  <c r="E148" i="7"/>
  <c r="AB148" i="7"/>
  <c r="T148" i="7"/>
  <c r="L148" i="7"/>
  <c r="D148" i="7"/>
  <c r="AI148" i="7"/>
  <c r="AA148" i="7"/>
  <c r="S148" i="7"/>
  <c r="K148" i="7"/>
  <c r="C148" i="7"/>
  <c r="AH148" i="7"/>
  <c r="Z148" i="7"/>
  <c r="R148" i="7"/>
  <c r="J148" i="7"/>
  <c r="AG148" i="7"/>
  <c r="Y148" i="7"/>
  <c r="Q148" i="7"/>
  <c r="I148" i="7"/>
  <c r="AE148" i="7"/>
  <c r="W148" i="7"/>
  <c r="O148" i="7"/>
  <c r="G148" i="7"/>
  <c r="AD148" i="7"/>
  <c r="X148" i="7"/>
  <c r="V148" i="7"/>
  <c r="P148" i="7"/>
  <c r="N148" i="7"/>
  <c r="AN148" i="7" s="1" a="1"/>
  <c r="AN148" i="7" s="1"/>
  <c r="AW148" i="7" s="1"/>
  <c r="F148" i="7"/>
  <c r="AF148" i="7"/>
  <c r="H148" i="7"/>
  <c r="AC130" i="7"/>
  <c r="U130" i="7"/>
  <c r="M130" i="7"/>
  <c r="E130" i="7"/>
  <c r="AB130" i="7"/>
  <c r="T130" i="7"/>
  <c r="L130" i="7"/>
  <c r="D130" i="7"/>
  <c r="AI130" i="7"/>
  <c r="AA130" i="7"/>
  <c r="S130" i="7"/>
  <c r="K130" i="7"/>
  <c r="C130" i="7"/>
  <c r="AH130" i="7"/>
  <c r="Z130" i="7"/>
  <c r="R130" i="7"/>
  <c r="J130" i="7"/>
  <c r="AG130" i="7"/>
  <c r="Y130" i="7"/>
  <c r="Q130" i="7"/>
  <c r="I130" i="7"/>
  <c r="AE130" i="7"/>
  <c r="W130" i="7"/>
  <c r="O130" i="7"/>
  <c r="G130" i="7"/>
  <c r="F130" i="7"/>
  <c r="AF130" i="7"/>
  <c r="AD130" i="7"/>
  <c r="X130" i="7"/>
  <c r="V130" i="7"/>
  <c r="N130" i="7"/>
  <c r="P130" i="7"/>
  <c r="H130" i="7"/>
  <c r="AE122" i="7"/>
  <c r="W122" i="7"/>
  <c r="O122" i="7"/>
  <c r="G122" i="7"/>
  <c r="AD122" i="7"/>
  <c r="V122" i="7"/>
  <c r="N122" i="7"/>
  <c r="F122" i="7"/>
  <c r="AC122" i="7"/>
  <c r="U122" i="7"/>
  <c r="M122" i="7"/>
  <c r="E122" i="7"/>
  <c r="AB122" i="7"/>
  <c r="T122" i="7"/>
  <c r="L122" i="7"/>
  <c r="D122" i="7"/>
  <c r="AI122" i="7"/>
  <c r="AA122" i="7"/>
  <c r="S122" i="7"/>
  <c r="K122" i="7"/>
  <c r="C122" i="7"/>
  <c r="AG122" i="7"/>
  <c r="Y122" i="7"/>
  <c r="Q122" i="7"/>
  <c r="I122" i="7"/>
  <c r="H122" i="7"/>
  <c r="AH122" i="7"/>
  <c r="AF122" i="7"/>
  <c r="Z122" i="7"/>
  <c r="X122" i="7"/>
  <c r="P122" i="7"/>
  <c r="AE114" i="7"/>
  <c r="W114" i="7"/>
  <c r="O114" i="7"/>
  <c r="G114" i="7"/>
  <c r="AD114" i="7"/>
  <c r="V114" i="7"/>
  <c r="N114" i="7"/>
  <c r="F114" i="7"/>
  <c r="AC114" i="7"/>
  <c r="U114" i="7"/>
  <c r="M114" i="7"/>
  <c r="AN114" i="7" s="1" a="1"/>
  <c r="AN114" i="7" s="1"/>
  <c r="AW114" i="7" s="1"/>
  <c r="E114" i="7"/>
  <c r="AB114" i="7"/>
  <c r="T114" i="7"/>
  <c r="L114" i="7"/>
  <c r="D114" i="7"/>
  <c r="AI114" i="7"/>
  <c r="AA114" i="7"/>
  <c r="S114" i="7"/>
  <c r="K114" i="7"/>
  <c r="C114" i="7"/>
  <c r="AG114" i="7"/>
  <c r="Y114" i="7"/>
  <c r="Q114" i="7"/>
  <c r="I114" i="7"/>
  <c r="P114" i="7"/>
  <c r="J114" i="7"/>
  <c r="H114" i="7"/>
  <c r="AH114" i="7"/>
  <c r="AF114" i="7"/>
  <c r="X114" i="7"/>
  <c r="AE84" i="7"/>
  <c r="W84" i="7"/>
  <c r="O84" i="7"/>
  <c r="G84" i="7"/>
  <c r="AD84" i="7"/>
  <c r="V84" i="7"/>
  <c r="N84" i="7"/>
  <c r="F84" i="7"/>
  <c r="AC84" i="7"/>
  <c r="U84" i="7"/>
  <c r="M84" i="7"/>
  <c r="E84" i="7"/>
  <c r="AB84" i="7"/>
  <c r="T84" i="7"/>
  <c r="L84" i="7"/>
  <c r="D84" i="7"/>
  <c r="AI84" i="7"/>
  <c r="AA84" i="7"/>
  <c r="S84" i="7"/>
  <c r="AN84" i="7" s="1" a="1"/>
  <c r="AN84" i="7" s="1"/>
  <c r="AW84" i="7" s="1"/>
  <c r="K84" i="7"/>
  <c r="C84" i="7"/>
  <c r="AG84" i="7"/>
  <c r="Y84" i="7"/>
  <c r="Q84" i="7"/>
  <c r="I84" i="7"/>
  <c r="X84" i="7"/>
  <c r="R84" i="7"/>
  <c r="P84" i="7"/>
  <c r="J84" i="7"/>
  <c r="H84" i="7"/>
  <c r="AF84" i="7"/>
  <c r="AE80" i="7"/>
  <c r="W80" i="7"/>
  <c r="O80" i="7"/>
  <c r="G80" i="7"/>
  <c r="AD80" i="7"/>
  <c r="V80" i="7"/>
  <c r="N80" i="7"/>
  <c r="F80" i="7"/>
  <c r="AC80" i="7"/>
  <c r="U80" i="7"/>
  <c r="M80" i="7"/>
  <c r="E80" i="7"/>
  <c r="AB80" i="7"/>
  <c r="T80" i="7"/>
  <c r="L80" i="7"/>
  <c r="D80" i="7"/>
  <c r="AI80" i="7"/>
  <c r="AA80" i="7"/>
  <c r="S80" i="7"/>
  <c r="K80" i="7"/>
  <c r="C80" i="7"/>
  <c r="AG80" i="7"/>
  <c r="Y80" i="7"/>
  <c r="Q80" i="7"/>
  <c r="I80" i="7"/>
  <c r="AF80" i="7"/>
  <c r="Z80" i="7"/>
  <c r="X80" i="7"/>
  <c r="R80" i="7"/>
  <c r="P80" i="7"/>
  <c r="H80" i="7"/>
  <c r="AD90" i="7"/>
  <c r="V90" i="7"/>
  <c r="N90" i="7"/>
  <c r="F90" i="7"/>
  <c r="AC90" i="7"/>
  <c r="U90" i="7"/>
  <c r="M90" i="7"/>
  <c r="E90" i="7"/>
  <c r="AB90" i="7"/>
  <c r="T90" i="7"/>
  <c r="L90" i="7"/>
  <c r="D90" i="7"/>
  <c r="AI90" i="7"/>
  <c r="AA90" i="7"/>
  <c r="S90" i="7"/>
  <c r="K90" i="7"/>
  <c r="C90" i="7"/>
  <c r="AH90" i="7"/>
  <c r="Z90" i="7"/>
  <c r="R90" i="7"/>
  <c r="J90" i="7"/>
  <c r="AF90" i="7"/>
  <c r="X90" i="7"/>
  <c r="P90" i="7"/>
  <c r="H90" i="7"/>
  <c r="AD37" i="7"/>
  <c r="V37" i="7"/>
  <c r="N37" i="7"/>
  <c r="F37" i="7"/>
  <c r="AC37" i="7"/>
  <c r="U37" i="7"/>
  <c r="M37" i="7"/>
  <c r="E37" i="7"/>
  <c r="AB37" i="7"/>
  <c r="T37" i="7"/>
  <c r="L37" i="7"/>
  <c r="D37" i="7"/>
  <c r="AI37" i="7"/>
  <c r="AA37" i="7"/>
  <c r="S37" i="7"/>
  <c r="K37" i="7"/>
  <c r="C37" i="7"/>
  <c r="AH37" i="7"/>
  <c r="Z37" i="7"/>
  <c r="R37" i="7"/>
  <c r="J37" i="7"/>
  <c r="AF37" i="7"/>
  <c r="X37" i="7"/>
  <c r="P37" i="7"/>
  <c r="H37" i="7"/>
  <c r="AD48" i="7"/>
  <c r="V48" i="7"/>
  <c r="N48" i="7"/>
  <c r="F48" i="7"/>
  <c r="AC48" i="7"/>
  <c r="U48" i="7"/>
  <c r="M48" i="7"/>
  <c r="E48" i="7"/>
  <c r="AB48" i="7"/>
  <c r="T48" i="7"/>
  <c r="L48" i="7"/>
  <c r="D48" i="7"/>
  <c r="AI48" i="7"/>
  <c r="AA48" i="7"/>
  <c r="S48" i="7"/>
  <c r="K48" i="7"/>
  <c r="C48" i="7"/>
  <c r="AH48" i="7"/>
  <c r="Z48" i="7"/>
  <c r="R48" i="7"/>
  <c r="J48" i="7"/>
  <c r="AF48" i="7"/>
  <c r="X48" i="7"/>
  <c r="P48" i="7"/>
  <c r="H48" i="7"/>
  <c r="C45" i="7"/>
  <c r="AG48" i="7"/>
  <c r="AA35" i="7"/>
  <c r="Y37" i="7"/>
  <c r="S55" i="7"/>
  <c r="Q90" i="7"/>
  <c r="E73" i="7"/>
  <c r="AH84" i="7"/>
  <c r="Z114" i="7"/>
  <c r="R122" i="7"/>
  <c r="AE37" i="7"/>
  <c r="W90" i="7"/>
  <c r="AF160" i="7"/>
  <c r="AB144" i="7"/>
  <c r="AH168" i="7"/>
  <c r="Z168" i="7"/>
  <c r="R168" i="7"/>
  <c r="J168" i="7"/>
  <c r="AG168" i="7"/>
  <c r="Y168" i="7"/>
  <c r="Q168" i="7"/>
  <c r="I168" i="7"/>
  <c r="AF168" i="7"/>
  <c r="X168" i="7"/>
  <c r="P168" i="7"/>
  <c r="H168" i="7"/>
  <c r="AE168" i="7"/>
  <c r="W168" i="7"/>
  <c r="O168" i="7"/>
  <c r="G168" i="7"/>
  <c r="AD168" i="7"/>
  <c r="V168" i="7"/>
  <c r="N168" i="7"/>
  <c r="F168" i="7"/>
  <c r="AN168" i="7" s="1" a="1"/>
  <c r="AN168" i="7" s="1"/>
  <c r="AB168" i="7"/>
  <c r="T168" i="7"/>
  <c r="L168" i="7"/>
  <c r="D168" i="7"/>
  <c r="K168" i="7"/>
  <c r="E168" i="7"/>
  <c r="AI168" i="7"/>
  <c r="C168" i="7"/>
  <c r="AK168" i="7" s="1"/>
  <c r="AC168" i="7"/>
  <c r="AA168" i="7"/>
  <c r="S168" i="7"/>
  <c r="M168" i="7"/>
  <c r="U168" i="7"/>
  <c r="AH65" i="7"/>
  <c r="Z65" i="7"/>
  <c r="R65" i="7"/>
  <c r="J65" i="7"/>
  <c r="AG65" i="7"/>
  <c r="Y65" i="7"/>
  <c r="Q65" i="7"/>
  <c r="I65" i="7"/>
  <c r="AF65" i="7"/>
  <c r="X65" i="7"/>
  <c r="P65" i="7"/>
  <c r="H65" i="7"/>
  <c r="AE65" i="7"/>
  <c r="W65" i="7"/>
  <c r="O65" i="7"/>
  <c r="G65" i="7"/>
  <c r="AD65" i="7"/>
  <c r="V65" i="7"/>
  <c r="N65" i="7"/>
  <c r="F65" i="7"/>
  <c r="AB65" i="7"/>
  <c r="T65" i="7"/>
  <c r="L65" i="7"/>
  <c r="D65" i="7"/>
  <c r="S65" i="7"/>
  <c r="M65" i="7"/>
  <c r="K65" i="7"/>
  <c r="E65" i="7"/>
  <c r="AI65" i="7"/>
  <c r="C65" i="7"/>
  <c r="AA65" i="7"/>
  <c r="U65" i="7"/>
  <c r="AC65" i="7"/>
  <c r="AB61" i="7"/>
  <c r="T61" i="7"/>
  <c r="L61" i="7"/>
  <c r="D61" i="7"/>
  <c r="AI61" i="7"/>
  <c r="AA61" i="7"/>
  <c r="S61" i="7"/>
  <c r="K61" i="7"/>
  <c r="C61" i="7"/>
  <c r="AK61" i="7" s="1"/>
  <c r="AH61" i="7"/>
  <c r="Z61" i="7"/>
  <c r="R61" i="7"/>
  <c r="J61" i="7"/>
  <c r="AG61" i="7"/>
  <c r="Y61" i="7"/>
  <c r="Q61" i="7"/>
  <c r="I61" i="7"/>
  <c r="AF61" i="7"/>
  <c r="X61" i="7"/>
  <c r="P61" i="7"/>
  <c r="H61" i="7"/>
  <c r="AD61" i="7"/>
  <c r="V61" i="7"/>
  <c r="N61" i="7"/>
  <c r="F61" i="7"/>
  <c r="AC61" i="7"/>
  <c r="W61" i="7"/>
  <c r="U61" i="7"/>
  <c r="O61" i="7"/>
  <c r="M61" i="7"/>
  <c r="E61" i="7"/>
  <c r="AE61" i="7"/>
  <c r="G61" i="7"/>
  <c r="AB167" i="7"/>
  <c r="T167" i="7"/>
  <c r="L167" i="7"/>
  <c r="D167" i="7"/>
  <c r="AI167" i="7"/>
  <c r="AA167" i="7"/>
  <c r="S167" i="7"/>
  <c r="K167" i="7"/>
  <c r="C167" i="7"/>
  <c r="AH167" i="7"/>
  <c r="Z167" i="7"/>
  <c r="R167" i="7"/>
  <c r="J167" i="7"/>
  <c r="AG167" i="7"/>
  <c r="Y167" i="7"/>
  <c r="Q167" i="7"/>
  <c r="I167" i="7"/>
  <c r="AD167" i="7"/>
  <c r="V167" i="7"/>
  <c r="N167" i="7"/>
  <c r="F167" i="7"/>
  <c r="AF167" i="7"/>
  <c r="M167" i="7"/>
  <c r="AE167" i="7"/>
  <c r="H167" i="7"/>
  <c r="AC167" i="7"/>
  <c r="G167" i="7"/>
  <c r="X167" i="7"/>
  <c r="E167" i="7"/>
  <c r="W167" i="7"/>
  <c r="P167" i="7"/>
  <c r="AN167" i="7" s="1" a="1"/>
  <c r="AN167" i="7" s="1"/>
  <c r="AW167" i="7" s="1"/>
  <c r="U167" i="7"/>
  <c r="O167" i="7"/>
  <c r="AI157" i="7"/>
  <c r="AA157" i="7"/>
  <c r="S157" i="7"/>
  <c r="K157" i="7"/>
  <c r="C157" i="7"/>
  <c r="AH157" i="7"/>
  <c r="Y157" i="7"/>
  <c r="P157" i="7"/>
  <c r="G157" i="7"/>
  <c r="AG157" i="7"/>
  <c r="X157" i="7"/>
  <c r="O157" i="7"/>
  <c r="F157" i="7"/>
  <c r="AF157" i="7"/>
  <c r="W157" i="7"/>
  <c r="N157" i="7"/>
  <c r="E157" i="7"/>
  <c r="AE157" i="7"/>
  <c r="V157" i="7"/>
  <c r="M157" i="7"/>
  <c r="D157" i="7"/>
  <c r="AD157" i="7"/>
  <c r="U157" i="7"/>
  <c r="L157" i="7"/>
  <c r="AB157" i="7"/>
  <c r="R157" i="7"/>
  <c r="I157" i="7"/>
  <c r="Z157" i="7"/>
  <c r="T157" i="7"/>
  <c r="AN157" i="7" s="1" a="1"/>
  <c r="AN157" i="7" s="1"/>
  <c r="AW157" i="7" s="1"/>
  <c r="Q157" i="7"/>
  <c r="J157" i="7"/>
  <c r="H157" i="7"/>
  <c r="AC157" i="7"/>
  <c r="AI142" i="7"/>
  <c r="AA142" i="7"/>
  <c r="S142" i="7"/>
  <c r="K142" i="7"/>
  <c r="C142" i="7"/>
  <c r="AH142" i="7"/>
  <c r="Z142" i="7"/>
  <c r="R142" i="7"/>
  <c r="J142" i="7"/>
  <c r="AG142" i="7"/>
  <c r="Y142" i="7"/>
  <c r="Q142" i="7"/>
  <c r="I142" i="7"/>
  <c r="AF142" i="7"/>
  <c r="X142" i="7"/>
  <c r="P142" i="7"/>
  <c r="H142" i="7"/>
  <c r="AE142" i="7"/>
  <c r="W142" i="7"/>
  <c r="O142" i="7"/>
  <c r="G142" i="7"/>
  <c r="AC142" i="7"/>
  <c r="U142" i="7"/>
  <c r="M142" i="7"/>
  <c r="E142" i="7"/>
  <c r="T142" i="7"/>
  <c r="N142" i="7"/>
  <c r="L142" i="7"/>
  <c r="F142" i="7"/>
  <c r="D142" i="7"/>
  <c r="AB142" i="7"/>
  <c r="AD142" i="7"/>
  <c r="V142" i="7"/>
  <c r="AI108" i="7"/>
  <c r="AA108" i="7"/>
  <c r="S108" i="7"/>
  <c r="K108" i="7"/>
  <c r="C108" i="7"/>
  <c r="AH108" i="7"/>
  <c r="Z108" i="7"/>
  <c r="R108" i="7"/>
  <c r="J108" i="7"/>
  <c r="AG108" i="7"/>
  <c r="Y108" i="7"/>
  <c r="Q108" i="7"/>
  <c r="I108" i="7"/>
  <c r="AF108" i="7"/>
  <c r="X108" i="7"/>
  <c r="P108" i="7"/>
  <c r="H108" i="7"/>
  <c r="AC108" i="7"/>
  <c r="U108" i="7"/>
  <c r="M108" i="7"/>
  <c r="E108" i="7"/>
  <c r="W108" i="7"/>
  <c r="D108" i="7"/>
  <c r="V108" i="7"/>
  <c r="T108" i="7"/>
  <c r="O108" i="7"/>
  <c r="AN108" i="7" s="1" a="1"/>
  <c r="AN108" i="7" s="1"/>
  <c r="N108" i="7"/>
  <c r="AD108" i="7"/>
  <c r="G108" i="7"/>
  <c r="F108" i="7"/>
  <c r="AB108" i="7"/>
  <c r="L108" i="7"/>
  <c r="AE99" i="7"/>
  <c r="W99" i="7"/>
  <c r="O99" i="7"/>
  <c r="G99" i="7"/>
  <c r="AD99" i="7"/>
  <c r="V99" i="7"/>
  <c r="N99" i="7"/>
  <c r="F99" i="7"/>
  <c r="AC99" i="7"/>
  <c r="U99" i="7"/>
  <c r="M99" i="7"/>
  <c r="E99" i="7"/>
  <c r="AB99" i="7"/>
  <c r="T99" i="7"/>
  <c r="L99" i="7"/>
  <c r="D99" i="7"/>
  <c r="AI99" i="7"/>
  <c r="AA99" i="7"/>
  <c r="S99" i="7"/>
  <c r="K99" i="7"/>
  <c r="C99" i="7"/>
  <c r="AG99" i="7"/>
  <c r="Y99" i="7"/>
  <c r="Q99" i="7"/>
  <c r="I99" i="7"/>
  <c r="P99" i="7"/>
  <c r="J99" i="7"/>
  <c r="H99" i="7"/>
  <c r="AH99" i="7"/>
  <c r="AF99" i="7"/>
  <c r="X99" i="7"/>
  <c r="Z99" i="7"/>
  <c r="R99" i="7"/>
  <c r="AE155" i="7"/>
  <c r="W155" i="7"/>
  <c r="O155" i="7"/>
  <c r="G155" i="7"/>
  <c r="AD155" i="7"/>
  <c r="V155" i="7"/>
  <c r="N155" i="7"/>
  <c r="F155" i="7"/>
  <c r="AC155" i="7"/>
  <c r="U155" i="7"/>
  <c r="M155" i="7"/>
  <c r="E155" i="7"/>
  <c r="AB155" i="7"/>
  <c r="T155" i="7"/>
  <c r="L155" i="7"/>
  <c r="D155" i="7"/>
  <c r="AI155" i="7"/>
  <c r="AA155" i="7"/>
  <c r="S155" i="7"/>
  <c r="K155" i="7"/>
  <c r="C155" i="7"/>
  <c r="AG155" i="7"/>
  <c r="Y155" i="7"/>
  <c r="Q155" i="7"/>
  <c r="I155" i="7"/>
  <c r="X155" i="7"/>
  <c r="R155" i="7"/>
  <c r="P155" i="7"/>
  <c r="J155" i="7"/>
  <c r="H155" i="7"/>
  <c r="AF155" i="7"/>
  <c r="AH155" i="7"/>
  <c r="Z155" i="7"/>
  <c r="AE140" i="7"/>
  <c r="W140" i="7"/>
  <c r="O140" i="7"/>
  <c r="G140" i="7"/>
  <c r="AD140" i="7"/>
  <c r="V140" i="7"/>
  <c r="N140" i="7"/>
  <c r="F140" i="7"/>
  <c r="AC140" i="7"/>
  <c r="U140" i="7"/>
  <c r="M140" i="7"/>
  <c r="E140" i="7"/>
  <c r="AB140" i="7"/>
  <c r="T140" i="7"/>
  <c r="L140" i="7"/>
  <c r="D140" i="7"/>
  <c r="AI140" i="7"/>
  <c r="AA140" i="7"/>
  <c r="S140" i="7"/>
  <c r="K140" i="7"/>
  <c r="C140" i="7"/>
  <c r="AG140" i="7"/>
  <c r="Y140" i="7"/>
  <c r="Q140" i="7"/>
  <c r="I140" i="7"/>
  <c r="AF140" i="7"/>
  <c r="Z140" i="7"/>
  <c r="X140" i="7"/>
  <c r="R140" i="7"/>
  <c r="AN140" i="7" s="1" a="1"/>
  <c r="AN140" i="7" s="1"/>
  <c r="AW140" i="7" s="1"/>
  <c r="P140" i="7"/>
  <c r="H140" i="7"/>
  <c r="AH140" i="7"/>
  <c r="AE128" i="7"/>
  <c r="W128" i="7"/>
  <c r="O128" i="7"/>
  <c r="G128" i="7"/>
  <c r="AD128" i="7"/>
  <c r="V128" i="7"/>
  <c r="N128" i="7"/>
  <c r="F128" i="7"/>
  <c r="AC128" i="7"/>
  <c r="U128" i="7"/>
  <c r="M128" i="7"/>
  <c r="E128" i="7"/>
  <c r="AB128" i="7"/>
  <c r="T128" i="7"/>
  <c r="L128" i="7"/>
  <c r="D128" i="7"/>
  <c r="AI128" i="7"/>
  <c r="AA128" i="7"/>
  <c r="S128" i="7"/>
  <c r="K128" i="7"/>
  <c r="C128" i="7"/>
  <c r="AG128" i="7"/>
  <c r="Y128" i="7"/>
  <c r="Q128" i="7"/>
  <c r="AN128" i="7" s="1" a="1"/>
  <c r="AN128" i="7" s="1"/>
  <c r="AW128" i="7" s="1"/>
  <c r="I128" i="7"/>
  <c r="H128" i="7"/>
  <c r="AH128" i="7"/>
  <c r="AF128" i="7"/>
  <c r="Z128" i="7"/>
  <c r="X128" i="7"/>
  <c r="P128" i="7"/>
  <c r="J128" i="7"/>
  <c r="AG120" i="7"/>
  <c r="Y120" i="7"/>
  <c r="Q120" i="7"/>
  <c r="I120" i="7"/>
  <c r="AF120" i="7"/>
  <c r="X120" i="7"/>
  <c r="P120" i="7"/>
  <c r="H120" i="7"/>
  <c r="AE120" i="7"/>
  <c r="W120" i="7"/>
  <c r="O120" i="7"/>
  <c r="G120" i="7"/>
  <c r="AD120" i="7"/>
  <c r="V120" i="7"/>
  <c r="N120" i="7"/>
  <c r="AN120" i="7" s="1" a="1"/>
  <c r="AN120" i="7" s="1"/>
  <c r="F120" i="7"/>
  <c r="AC120" i="7"/>
  <c r="U120" i="7"/>
  <c r="M120" i="7"/>
  <c r="E120" i="7"/>
  <c r="AI120" i="7"/>
  <c r="AA120" i="7"/>
  <c r="S120" i="7"/>
  <c r="K120" i="7"/>
  <c r="C120" i="7"/>
  <c r="J120" i="7"/>
  <c r="D120" i="7"/>
  <c r="AH120" i="7"/>
  <c r="AB120" i="7"/>
  <c r="Z120" i="7"/>
  <c r="R120" i="7"/>
  <c r="AG112" i="7"/>
  <c r="Y112" i="7"/>
  <c r="Q112" i="7"/>
  <c r="I112" i="7"/>
  <c r="AF112" i="7"/>
  <c r="X112" i="7"/>
  <c r="P112" i="7"/>
  <c r="H112" i="7"/>
  <c r="AE112" i="7"/>
  <c r="W112" i="7"/>
  <c r="O112" i="7"/>
  <c r="G112" i="7"/>
  <c r="AD112" i="7"/>
  <c r="V112" i="7"/>
  <c r="N112" i="7"/>
  <c r="F112" i="7"/>
  <c r="AC112" i="7"/>
  <c r="U112" i="7"/>
  <c r="M112" i="7"/>
  <c r="E112" i="7"/>
  <c r="AI112" i="7"/>
  <c r="AA112" i="7"/>
  <c r="S112" i="7"/>
  <c r="K112" i="7"/>
  <c r="C112" i="7"/>
  <c r="R112" i="7"/>
  <c r="L112" i="7"/>
  <c r="J112" i="7"/>
  <c r="D112" i="7"/>
  <c r="AH112" i="7"/>
  <c r="Z112" i="7"/>
  <c r="AG82" i="7"/>
  <c r="Y82" i="7"/>
  <c r="Q82" i="7"/>
  <c r="I82" i="7"/>
  <c r="AF82" i="7"/>
  <c r="X82" i="7"/>
  <c r="P82" i="7"/>
  <c r="H82" i="7"/>
  <c r="AE82" i="7"/>
  <c r="W82" i="7"/>
  <c r="O82" i="7"/>
  <c r="G82" i="7"/>
  <c r="AD82" i="7"/>
  <c r="V82" i="7"/>
  <c r="N82" i="7"/>
  <c r="F82" i="7"/>
  <c r="AC82" i="7"/>
  <c r="U82" i="7"/>
  <c r="M82" i="7"/>
  <c r="E82" i="7"/>
  <c r="AI82" i="7"/>
  <c r="AA82" i="7"/>
  <c r="S82" i="7"/>
  <c r="K82" i="7"/>
  <c r="C82" i="7"/>
  <c r="Z82" i="7"/>
  <c r="T82" i="7"/>
  <c r="R82" i="7"/>
  <c r="L82" i="7"/>
  <c r="J82" i="7"/>
  <c r="AH82" i="7"/>
  <c r="AG73" i="7"/>
  <c r="Y73" i="7"/>
  <c r="Q73" i="7"/>
  <c r="I73" i="7"/>
  <c r="AF73" i="7"/>
  <c r="X73" i="7"/>
  <c r="P73" i="7"/>
  <c r="H73" i="7"/>
  <c r="AE73" i="7"/>
  <c r="W73" i="7"/>
  <c r="O73" i="7"/>
  <c r="G73" i="7"/>
  <c r="AD73" i="7"/>
  <c r="V73" i="7"/>
  <c r="N73" i="7"/>
  <c r="F73" i="7"/>
  <c r="AI73" i="7"/>
  <c r="AA73" i="7"/>
  <c r="S73" i="7"/>
  <c r="K73" i="7"/>
  <c r="C73" i="7"/>
  <c r="T73" i="7"/>
  <c r="R73" i="7"/>
  <c r="M73" i="7"/>
  <c r="AH73" i="7"/>
  <c r="L73" i="7"/>
  <c r="AC73" i="7"/>
  <c r="J73" i="7"/>
  <c r="Z73" i="7"/>
  <c r="D73" i="7"/>
  <c r="AF55" i="7"/>
  <c r="X55" i="7"/>
  <c r="P55" i="7"/>
  <c r="H55" i="7"/>
  <c r="AE55" i="7"/>
  <c r="W55" i="7"/>
  <c r="O55" i="7"/>
  <c r="G55" i="7"/>
  <c r="AN55" i="7" s="1" a="1"/>
  <c r="AN55" i="7" s="1"/>
  <c r="AW55" i="7" s="1"/>
  <c r="AD55" i="7"/>
  <c r="V55" i="7"/>
  <c r="N55" i="7"/>
  <c r="F55" i="7"/>
  <c r="AC55" i="7"/>
  <c r="U55" i="7"/>
  <c r="M55" i="7"/>
  <c r="E55" i="7"/>
  <c r="AB55" i="7"/>
  <c r="T55" i="7"/>
  <c r="L55" i="7"/>
  <c r="D55" i="7"/>
  <c r="AH55" i="7"/>
  <c r="Z55" i="7"/>
  <c r="R55" i="7"/>
  <c r="J55" i="7"/>
  <c r="AF35" i="7"/>
  <c r="X35" i="7"/>
  <c r="P35" i="7"/>
  <c r="H35" i="7"/>
  <c r="AE35" i="7"/>
  <c r="W35" i="7"/>
  <c r="O35" i="7"/>
  <c r="G35" i="7"/>
  <c r="AD35" i="7"/>
  <c r="V35" i="7"/>
  <c r="N35" i="7"/>
  <c r="F35" i="7"/>
  <c r="AC35" i="7"/>
  <c r="U35" i="7"/>
  <c r="M35" i="7"/>
  <c r="E35" i="7"/>
  <c r="AB35" i="7"/>
  <c r="T35" i="7"/>
  <c r="L35" i="7"/>
  <c r="D35" i="7"/>
  <c r="AH35" i="7"/>
  <c r="Z35" i="7"/>
  <c r="R35" i="7"/>
  <c r="J35" i="7"/>
  <c r="AF45" i="7"/>
  <c r="X45" i="7"/>
  <c r="P45" i="7"/>
  <c r="H45" i="7"/>
  <c r="AE45" i="7"/>
  <c r="W45" i="7"/>
  <c r="O45" i="7"/>
  <c r="G45" i="7"/>
  <c r="AD45" i="7"/>
  <c r="V45" i="7"/>
  <c r="N45" i="7"/>
  <c r="F45" i="7"/>
  <c r="AC45" i="7"/>
  <c r="U45" i="7"/>
  <c r="M45" i="7"/>
  <c r="E45" i="7"/>
  <c r="AB45" i="7"/>
  <c r="T45" i="7"/>
  <c r="L45" i="7"/>
  <c r="D45" i="7"/>
  <c r="AH45" i="7"/>
  <c r="Z45" i="7"/>
  <c r="R45" i="7"/>
  <c r="J45" i="7"/>
  <c r="K45" i="7"/>
  <c r="I48" i="7"/>
  <c r="C35" i="7"/>
  <c r="AI35" i="7"/>
  <c r="AG37" i="7"/>
  <c r="AA55" i="7"/>
  <c r="Y90" i="7"/>
  <c r="AB73" i="7"/>
  <c r="D82" i="7"/>
  <c r="Q45" i="7"/>
  <c r="O48" i="7"/>
  <c r="I35" i="7"/>
  <c r="G37" i="7"/>
  <c r="AG55" i="7"/>
  <c r="AE90" i="7"/>
  <c r="AB82" i="7"/>
  <c r="T112" i="7"/>
  <c r="L120" i="7"/>
  <c r="AG174" i="7"/>
  <c r="Y174" i="7"/>
  <c r="Q174" i="7"/>
  <c r="I174" i="7"/>
  <c r="AF174" i="7"/>
  <c r="X174" i="7"/>
  <c r="P174" i="7"/>
  <c r="H174" i="7"/>
  <c r="AE174" i="7"/>
  <c r="W174" i="7"/>
  <c r="O174" i="7"/>
  <c r="G174" i="7"/>
  <c r="AD174" i="7"/>
  <c r="V174" i="7"/>
  <c r="N174" i="7"/>
  <c r="AN174" i="7" s="1" a="1"/>
  <c r="AN174" i="7" s="1"/>
  <c r="F174" i="7"/>
  <c r="AC174" i="7"/>
  <c r="U174" i="7"/>
  <c r="M174" i="7"/>
  <c r="E174" i="7"/>
  <c r="AI174" i="7"/>
  <c r="AA174" i="7"/>
  <c r="S174" i="7"/>
  <c r="K174" i="7"/>
  <c r="C174" i="7"/>
  <c r="AK174" i="7" s="1"/>
  <c r="J174" i="7"/>
  <c r="D174" i="7"/>
  <c r="AH174" i="7"/>
  <c r="AB174" i="7"/>
  <c r="Z174" i="7"/>
  <c r="R174" i="7"/>
  <c r="T174" i="7"/>
  <c r="L174" i="7"/>
  <c r="AG196" i="7"/>
  <c r="Y196" i="7"/>
  <c r="Q196" i="7"/>
  <c r="I196" i="7"/>
  <c r="AF196" i="7"/>
  <c r="X196" i="7"/>
  <c r="P196" i="7"/>
  <c r="H196" i="7"/>
  <c r="AN196" i="7" s="1" a="1"/>
  <c r="AN196" i="7" s="1"/>
  <c r="AE196" i="7"/>
  <c r="W196" i="7"/>
  <c r="O196" i="7"/>
  <c r="G196" i="7"/>
  <c r="AD196" i="7"/>
  <c r="V196" i="7"/>
  <c r="N196" i="7"/>
  <c r="F196" i="7"/>
  <c r="AC196" i="7"/>
  <c r="U196" i="7"/>
  <c r="M196" i="7"/>
  <c r="E196" i="7"/>
  <c r="AI196" i="7"/>
  <c r="AA196" i="7"/>
  <c r="S196" i="7"/>
  <c r="K196" i="7"/>
  <c r="C196" i="7"/>
  <c r="R196" i="7"/>
  <c r="L196" i="7"/>
  <c r="J196" i="7"/>
  <c r="D196" i="7"/>
  <c r="AH196" i="7"/>
  <c r="Z196" i="7"/>
  <c r="AB196" i="7"/>
  <c r="T196" i="7"/>
  <c r="AI56" i="7"/>
  <c r="AA56" i="7"/>
  <c r="S56" i="7"/>
  <c r="K56" i="7"/>
  <c r="C56" i="7"/>
  <c r="AK56" i="7" s="1"/>
  <c r="AH56" i="7"/>
  <c r="Z56" i="7"/>
  <c r="R56" i="7"/>
  <c r="J56" i="7"/>
  <c r="AG56" i="7"/>
  <c r="Y56" i="7"/>
  <c r="Q56" i="7"/>
  <c r="I56" i="7"/>
  <c r="AF56" i="7"/>
  <c r="X56" i="7"/>
  <c r="P56" i="7"/>
  <c r="H56" i="7"/>
  <c r="AE56" i="7"/>
  <c r="W56" i="7"/>
  <c r="O56" i="7"/>
  <c r="G56" i="7"/>
  <c r="AC56" i="7"/>
  <c r="U56" i="7"/>
  <c r="M56" i="7"/>
  <c r="E56" i="7"/>
  <c r="AB56" i="7"/>
  <c r="V56" i="7"/>
  <c r="T56" i="7"/>
  <c r="N56" i="7"/>
  <c r="L56" i="7"/>
  <c r="D56" i="7"/>
  <c r="AD56" i="7"/>
  <c r="F56" i="7"/>
  <c r="AI69" i="7"/>
  <c r="AA69" i="7"/>
  <c r="S69" i="7"/>
  <c r="K69" i="7"/>
  <c r="C69" i="7"/>
  <c r="AH69" i="7"/>
  <c r="Z69" i="7"/>
  <c r="R69" i="7"/>
  <c r="J69" i="7"/>
  <c r="AG69" i="7"/>
  <c r="Y69" i="7"/>
  <c r="Q69" i="7"/>
  <c r="I69" i="7"/>
  <c r="AF69" i="7"/>
  <c r="X69" i="7"/>
  <c r="P69" i="7"/>
  <c r="H69" i="7"/>
  <c r="AC69" i="7"/>
  <c r="U69" i="7"/>
  <c r="AN69" i="7" s="1" a="1"/>
  <c r="AN69" i="7" s="1"/>
  <c r="M69" i="7"/>
  <c r="E69" i="7"/>
  <c r="V69" i="7"/>
  <c r="T69" i="7"/>
  <c r="O69" i="7"/>
  <c r="N69" i="7"/>
  <c r="AE69" i="7"/>
  <c r="L69" i="7"/>
  <c r="AB69" i="7"/>
  <c r="F69" i="7"/>
  <c r="W69" i="7"/>
  <c r="G69" i="7"/>
  <c r="D69" i="7"/>
  <c r="AD69" i="7"/>
  <c r="AH158" i="7"/>
  <c r="Z158" i="7"/>
  <c r="R158" i="7"/>
  <c r="J158" i="7"/>
  <c r="AC158" i="7"/>
  <c r="AD158" i="7"/>
  <c r="T158" i="7"/>
  <c r="K158" i="7"/>
  <c r="AB158" i="7"/>
  <c r="S158" i="7"/>
  <c r="I158" i="7"/>
  <c r="AA158" i="7"/>
  <c r="Q158" i="7"/>
  <c r="H158" i="7"/>
  <c r="Y158" i="7"/>
  <c r="P158" i="7"/>
  <c r="G158" i="7"/>
  <c r="AI158" i="7"/>
  <c r="X158" i="7"/>
  <c r="O158" i="7"/>
  <c r="F158" i="7"/>
  <c r="AF158" i="7"/>
  <c r="V158" i="7"/>
  <c r="M158" i="7"/>
  <c r="D158" i="7"/>
  <c r="AE158" i="7"/>
  <c r="W158" i="7"/>
  <c r="U158" i="7"/>
  <c r="N158" i="7"/>
  <c r="L158" i="7"/>
  <c r="C158" i="7"/>
  <c r="AG158" i="7"/>
  <c r="E158" i="7"/>
  <c r="AH143" i="7"/>
  <c r="Z143" i="7"/>
  <c r="R143" i="7"/>
  <c r="J143" i="7"/>
  <c r="AG143" i="7"/>
  <c r="Y143" i="7"/>
  <c r="Q143" i="7"/>
  <c r="I143" i="7"/>
  <c r="AF143" i="7"/>
  <c r="X143" i="7"/>
  <c r="P143" i="7"/>
  <c r="H143" i="7"/>
  <c r="AE143" i="7"/>
  <c r="W143" i="7"/>
  <c r="O143" i="7"/>
  <c r="G143" i="7"/>
  <c r="AD143" i="7"/>
  <c r="V143" i="7"/>
  <c r="N143" i="7"/>
  <c r="F143" i="7"/>
  <c r="AB143" i="7"/>
  <c r="T143" i="7"/>
  <c r="L143" i="7"/>
  <c r="D143" i="7"/>
  <c r="S143" i="7"/>
  <c r="M143" i="7"/>
  <c r="K143" i="7"/>
  <c r="E143" i="7"/>
  <c r="AI143" i="7"/>
  <c r="C143" i="7"/>
  <c r="AA143" i="7"/>
  <c r="U143" i="7"/>
  <c r="AH109" i="7"/>
  <c r="Z109" i="7"/>
  <c r="R109" i="7"/>
  <c r="J109" i="7"/>
  <c r="AG109" i="7"/>
  <c r="Y109" i="7"/>
  <c r="Q109" i="7"/>
  <c r="I109" i="7"/>
  <c r="AF109" i="7"/>
  <c r="X109" i="7"/>
  <c r="P109" i="7"/>
  <c r="H109" i="7"/>
  <c r="AE109" i="7"/>
  <c r="W109" i="7"/>
  <c r="O109" i="7"/>
  <c r="AN109" i="7" s="1" a="1"/>
  <c r="AN109" i="7" s="1"/>
  <c r="G109" i="7"/>
  <c r="AB109" i="7"/>
  <c r="T109" i="7"/>
  <c r="L109" i="7"/>
  <c r="D109" i="7"/>
  <c r="AI109" i="7"/>
  <c r="M109" i="7"/>
  <c r="AD109" i="7"/>
  <c r="K109" i="7"/>
  <c r="AC109" i="7"/>
  <c r="F109" i="7"/>
  <c r="AA109" i="7"/>
  <c r="E109" i="7"/>
  <c r="V109" i="7"/>
  <c r="C109" i="7"/>
  <c r="S109" i="7"/>
  <c r="U109" i="7"/>
  <c r="N109" i="7"/>
  <c r="AD100" i="7"/>
  <c r="V100" i="7"/>
  <c r="N100" i="7"/>
  <c r="F100" i="7"/>
  <c r="AC100" i="7"/>
  <c r="U100" i="7"/>
  <c r="M100" i="7"/>
  <c r="E100" i="7"/>
  <c r="AB100" i="7"/>
  <c r="T100" i="7"/>
  <c r="L100" i="7"/>
  <c r="AN100" i="7" s="1" a="1"/>
  <c r="AN100" i="7" s="1"/>
  <c r="AW100" i="7" s="1"/>
  <c r="D100" i="7"/>
  <c r="AI100" i="7"/>
  <c r="AA100" i="7"/>
  <c r="S100" i="7"/>
  <c r="K100" i="7"/>
  <c r="C100" i="7"/>
  <c r="AH100" i="7"/>
  <c r="Z100" i="7"/>
  <c r="R100" i="7"/>
  <c r="J100" i="7"/>
  <c r="AF100" i="7"/>
  <c r="X100" i="7"/>
  <c r="P100" i="7"/>
  <c r="H100" i="7"/>
  <c r="O100" i="7"/>
  <c r="I100" i="7"/>
  <c r="G100" i="7"/>
  <c r="AG100" i="7"/>
  <c r="AE100" i="7"/>
  <c r="W100" i="7"/>
  <c r="AD159" i="7"/>
  <c r="V159" i="7"/>
  <c r="N159" i="7"/>
  <c r="F159" i="7"/>
  <c r="AC159" i="7"/>
  <c r="U159" i="7"/>
  <c r="M159" i="7"/>
  <c r="E159" i="7"/>
  <c r="AB159" i="7"/>
  <c r="T159" i="7"/>
  <c r="AN159" i="7" s="1" a="1"/>
  <c r="AN159" i="7" s="1"/>
  <c r="AW159" i="7" s="1"/>
  <c r="L159" i="7"/>
  <c r="D159" i="7"/>
  <c r="AI159" i="7"/>
  <c r="AA159" i="7"/>
  <c r="S159" i="7"/>
  <c r="K159" i="7"/>
  <c r="C159" i="7"/>
  <c r="AH159" i="7"/>
  <c r="Z159" i="7"/>
  <c r="R159" i="7"/>
  <c r="J159" i="7"/>
  <c r="AF159" i="7"/>
  <c r="X159" i="7"/>
  <c r="P159" i="7"/>
  <c r="H159" i="7"/>
  <c r="W159" i="7"/>
  <c r="Q159" i="7"/>
  <c r="O159" i="7"/>
  <c r="I159" i="7"/>
  <c r="G159" i="7"/>
  <c r="AE159" i="7"/>
  <c r="AD141" i="7"/>
  <c r="V141" i="7"/>
  <c r="N141" i="7"/>
  <c r="F141" i="7"/>
  <c r="AC141" i="7"/>
  <c r="U141" i="7"/>
  <c r="M141" i="7"/>
  <c r="E141" i="7"/>
  <c r="AB141" i="7"/>
  <c r="T141" i="7"/>
  <c r="L141" i="7"/>
  <c r="D141" i="7"/>
  <c r="AI141" i="7"/>
  <c r="AA141" i="7"/>
  <c r="S141" i="7"/>
  <c r="K141" i="7"/>
  <c r="C141" i="7"/>
  <c r="AH141" i="7"/>
  <c r="Z141" i="7"/>
  <c r="R141" i="7"/>
  <c r="J141" i="7"/>
  <c r="AF141" i="7"/>
  <c r="X141" i="7"/>
  <c r="P141" i="7"/>
  <c r="H141" i="7"/>
  <c r="AE141" i="7"/>
  <c r="Y141" i="7"/>
  <c r="W141" i="7"/>
  <c r="Q141" i="7"/>
  <c r="AN141" i="7" s="1" a="1"/>
  <c r="AN141" i="7" s="1"/>
  <c r="AW141" i="7" s="1"/>
  <c r="O141" i="7"/>
  <c r="G141" i="7"/>
  <c r="AD129" i="7"/>
  <c r="V129" i="7"/>
  <c r="N129" i="7"/>
  <c r="F129" i="7"/>
  <c r="AC129" i="7"/>
  <c r="U129" i="7"/>
  <c r="M129" i="7"/>
  <c r="E129" i="7"/>
  <c r="AB129" i="7"/>
  <c r="T129" i="7"/>
  <c r="L129" i="7"/>
  <c r="AN129" i="7" s="1" a="1"/>
  <c r="AN129" i="7" s="1"/>
  <c r="D129" i="7"/>
  <c r="AI129" i="7"/>
  <c r="AA129" i="7"/>
  <c r="S129" i="7"/>
  <c r="K129" i="7"/>
  <c r="C129" i="7"/>
  <c r="AH129" i="7"/>
  <c r="Z129" i="7"/>
  <c r="R129" i="7"/>
  <c r="J129" i="7"/>
  <c r="AF129" i="7"/>
  <c r="X129" i="7"/>
  <c r="P129" i="7"/>
  <c r="H129" i="7"/>
  <c r="G129" i="7"/>
  <c r="AG129" i="7"/>
  <c r="AE129" i="7"/>
  <c r="Y129" i="7"/>
  <c r="W129" i="7"/>
  <c r="O129" i="7"/>
  <c r="AF121" i="7"/>
  <c r="X121" i="7"/>
  <c r="P121" i="7"/>
  <c r="H121" i="7"/>
  <c r="AE121" i="7"/>
  <c r="W121" i="7"/>
  <c r="O121" i="7"/>
  <c r="G121" i="7"/>
  <c r="AD121" i="7"/>
  <c r="V121" i="7"/>
  <c r="N121" i="7"/>
  <c r="F121" i="7"/>
  <c r="AC121" i="7"/>
  <c r="U121" i="7"/>
  <c r="M121" i="7"/>
  <c r="E121" i="7"/>
  <c r="AB121" i="7"/>
  <c r="T121" i="7"/>
  <c r="L121" i="7"/>
  <c r="D121" i="7"/>
  <c r="AH121" i="7"/>
  <c r="Z121" i="7"/>
  <c r="R121" i="7"/>
  <c r="J121" i="7"/>
  <c r="AF113" i="7"/>
  <c r="X113" i="7"/>
  <c r="P113" i="7"/>
  <c r="H113" i="7"/>
  <c r="AE113" i="7"/>
  <c r="W113" i="7"/>
  <c r="O113" i="7"/>
  <c r="G113" i="7"/>
  <c r="AD113" i="7"/>
  <c r="V113" i="7"/>
  <c r="N113" i="7"/>
  <c r="F113" i="7"/>
  <c r="AC113" i="7"/>
  <c r="U113" i="7"/>
  <c r="M113" i="7"/>
  <c r="AN113" i="7" s="1" a="1"/>
  <c r="AN113" i="7" s="1"/>
  <c r="AW113" i="7" s="1"/>
  <c r="E113" i="7"/>
  <c r="AB113" i="7"/>
  <c r="T113" i="7"/>
  <c r="L113" i="7"/>
  <c r="D113" i="7"/>
  <c r="AH113" i="7"/>
  <c r="Z113" i="7"/>
  <c r="R113" i="7"/>
  <c r="J113" i="7"/>
  <c r="AF83" i="7"/>
  <c r="X83" i="7"/>
  <c r="P83" i="7"/>
  <c r="H83" i="7"/>
  <c r="AE83" i="7"/>
  <c r="W83" i="7"/>
  <c r="O83" i="7"/>
  <c r="G83" i="7"/>
  <c r="AD83" i="7"/>
  <c r="V83" i="7"/>
  <c r="N83" i="7"/>
  <c r="F83" i="7"/>
  <c r="AC83" i="7"/>
  <c r="U83" i="7"/>
  <c r="M83" i="7"/>
  <c r="E83" i="7"/>
  <c r="AB83" i="7"/>
  <c r="T83" i="7"/>
  <c r="L83" i="7"/>
  <c r="D83" i="7"/>
  <c r="AH83" i="7"/>
  <c r="Z83" i="7"/>
  <c r="R83" i="7"/>
  <c r="J83" i="7"/>
  <c r="AF78" i="7"/>
  <c r="X78" i="7"/>
  <c r="P78" i="7"/>
  <c r="H78" i="7"/>
  <c r="AE78" i="7"/>
  <c r="W78" i="7"/>
  <c r="O78" i="7"/>
  <c r="G78" i="7"/>
  <c r="AD78" i="7"/>
  <c r="V78" i="7"/>
  <c r="N78" i="7"/>
  <c r="F78" i="7"/>
  <c r="AC78" i="7"/>
  <c r="U78" i="7"/>
  <c r="M78" i="7"/>
  <c r="E78" i="7"/>
  <c r="AB78" i="7"/>
  <c r="AH78" i="7"/>
  <c r="Z78" i="7"/>
  <c r="R78" i="7"/>
  <c r="AN78" i="7" s="1" a="1"/>
  <c r="AN78" i="7" s="1"/>
  <c r="J78" i="7"/>
  <c r="E41" i="7"/>
  <c r="M41" i="7"/>
  <c r="U41" i="7"/>
  <c r="AC41" i="7"/>
  <c r="D43" i="7"/>
  <c r="L43" i="7"/>
  <c r="T43" i="7"/>
  <c r="AB43" i="7"/>
  <c r="C44" i="7"/>
  <c r="K44" i="7"/>
  <c r="S44" i="7"/>
  <c r="AA44" i="7"/>
  <c r="AI44" i="7"/>
  <c r="I47" i="7"/>
  <c r="Q47" i="7"/>
  <c r="Y47" i="7"/>
  <c r="AG47" i="7"/>
  <c r="G49" i="7"/>
  <c r="O49" i="7"/>
  <c r="W49" i="7"/>
  <c r="AE49" i="7"/>
  <c r="F50" i="7"/>
  <c r="N50" i="7"/>
  <c r="V50" i="7"/>
  <c r="AD50" i="7"/>
  <c r="E51" i="7"/>
  <c r="M51" i="7"/>
  <c r="U51" i="7"/>
  <c r="AC51" i="7"/>
  <c r="D52" i="7"/>
  <c r="L52" i="7"/>
  <c r="T52" i="7"/>
  <c r="AB52" i="7"/>
  <c r="C53" i="7"/>
  <c r="K53" i="7"/>
  <c r="S53" i="7"/>
  <c r="AA53" i="7"/>
  <c r="AI53" i="7"/>
  <c r="I36" i="7"/>
  <c r="Q36" i="7"/>
  <c r="Y36" i="7"/>
  <c r="AG36" i="7"/>
  <c r="G38" i="7"/>
  <c r="O38" i="7"/>
  <c r="W38" i="7"/>
  <c r="AE38" i="7"/>
  <c r="F39" i="7"/>
  <c r="N39" i="7"/>
  <c r="V39" i="7"/>
  <c r="AD39" i="7"/>
  <c r="E88" i="7"/>
  <c r="M88" i="7"/>
  <c r="U88" i="7"/>
  <c r="AC88" i="7"/>
  <c r="D42" i="7"/>
  <c r="L42" i="7"/>
  <c r="T42" i="7"/>
  <c r="AB42" i="7"/>
  <c r="C46" i="7"/>
  <c r="K46" i="7"/>
  <c r="S46" i="7"/>
  <c r="AA46" i="7"/>
  <c r="AI46" i="7"/>
  <c r="I86" i="7"/>
  <c r="AN86" i="7" s="1" a="1"/>
  <c r="AN86" i="7" s="1"/>
  <c r="AW86" i="7" s="1"/>
  <c r="Q86" i="7"/>
  <c r="Y86" i="7"/>
  <c r="AG86" i="7"/>
  <c r="G89" i="7"/>
  <c r="O89" i="7"/>
  <c r="W89" i="7"/>
  <c r="AE89" i="7"/>
  <c r="F67" i="7"/>
  <c r="N67" i="7"/>
  <c r="V67" i="7"/>
  <c r="AD67" i="7"/>
  <c r="E68" i="7"/>
  <c r="M68" i="7"/>
  <c r="U68" i="7"/>
  <c r="AC68" i="7"/>
  <c r="D70" i="7"/>
  <c r="L70" i="7"/>
  <c r="V70" i="7"/>
  <c r="E72" i="7"/>
  <c r="L78" i="7"/>
  <c r="G81" i="7"/>
  <c r="F71" i="7"/>
  <c r="E75" i="7"/>
  <c r="D76" i="7"/>
  <c r="C77" i="7"/>
  <c r="AG83" i="7"/>
  <c r="AE85" i="7"/>
  <c r="AD179" i="7"/>
  <c r="AC180" i="7"/>
  <c r="AB110" i="7"/>
  <c r="Y113" i="7"/>
  <c r="W115" i="7"/>
  <c r="V116" i="7"/>
  <c r="U117" i="7"/>
  <c r="T118" i="7"/>
  <c r="Q121" i="7"/>
  <c r="O123" i="7"/>
  <c r="AN123" i="7" s="1" a="1"/>
  <c r="AN123" i="7" s="1"/>
  <c r="N124" i="7"/>
  <c r="O125" i="7"/>
  <c r="AI171" i="7"/>
  <c r="AA171" i="7"/>
  <c r="S171" i="7"/>
  <c r="K171" i="7"/>
  <c r="C171" i="7"/>
  <c r="AH171" i="7"/>
  <c r="Z171" i="7"/>
  <c r="R171" i="7"/>
  <c r="J171" i="7"/>
  <c r="AG171" i="7"/>
  <c r="Y171" i="7"/>
  <c r="Q171" i="7"/>
  <c r="I171" i="7"/>
  <c r="AF171" i="7"/>
  <c r="X171" i="7"/>
  <c r="P171" i="7"/>
  <c r="H171" i="7"/>
  <c r="AE171" i="7"/>
  <c r="W171" i="7"/>
  <c r="O171" i="7"/>
  <c r="G171" i="7"/>
  <c r="AC171" i="7"/>
  <c r="U171" i="7"/>
  <c r="M171" i="7"/>
  <c r="E171" i="7"/>
  <c r="L171" i="7"/>
  <c r="F171" i="7"/>
  <c r="D171" i="7"/>
  <c r="AD171" i="7"/>
  <c r="AB171" i="7"/>
  <c r="T171" i="7"/>
  <c r="N171" i="7"/>
  <c r="V171" i="7"/>
  <c r="AI64" i="7"/>
  <c r="AA64" i="7"/>
  <c r="S64" i="7"/>
  <c r="K64" i="7"/>
  <c r="C64" i="7"/>
  <c r="AK64" i="7" s="1"/>
  <c r="AH64" i="7"/>
  <c r="Z64" i="7"/>
  <c r="R64" i="7"/>
  <c r="J64" i="7"/>
  <c r="AG64" i="7"/>
  <c r="Y64" i="7"/>
  <c r="Q64" i="7"/>
  <c r="I64" i="7"/>
  <c r="AF64" i="7"/>
  <c r="X64" i="7"/>
  <c r="P64" i="7"/>
  <c r="H64" i="7"/>
  <c r="AE64" i="7"/>
  <c r="AC64" i="7"/>
  <c r="U64" i="7"/>
  <c r="M64" i="7"/>
  <c r="E64" i="7"/>
  <c r="V64" i="7"/>
  <c r="T64" i="7"/>
  <c r="O64" i="7"/>
  <c r="N64" i="7"/>
  <c r="AN64" i="7" s="1" a="1"/>
  <c r="AN64" i="7" s="1"/>
  <c r="AW64" i="7" s="1"/>
  <c r="L64" i="7"/>
  <c r="AB64" i="7"/>
  <c r="F64" i="7"/>
  <c r="W64" i="7"/>
  <c r="G64" i="7"/>
  <c r="D64" i="7"/>
  <c r="AD64" i="7"/>
  <c r="AC60" i="7"/>
  <c r="U60" i="7"/>
  <c r="M60" i="7"/>
  <c r="E60" i="7"/>
  <c r="AB60" i="7"/>
  <c r="T60" i="7"/>
  <c r="L60" i="7"/>
  <c r="AN60" i="7" s="1" a="1"/>
  <c r="AN60" i="7" s="1"/>
  <c r="AW60" i="7" s="1"/>
  <c r="D60" i="7"/>
  <c r="AI60" i="7"/>
  <c r="AA60" i="7"/>
  <c r="S60" i="7"/>
  <c r="K60" i="7"/>
  <c r="C60" i="7"/>
  <c r="AK60" i="7" s="1"/>
  <c r="AH60" i="7"/>
  <c r="Z60" i="7"/>
  <c r="R60" i="7"/>
  <c r="J60" i="7"/>
  <c r="AG60" i="7"/>
  <c r="Y60" i="7"/>
  <c r="Q60" i="7"/>
  <c r="I60" i="7"/>
  <c r="AE60" i="7"/>
  <c r="W60" i="7"/>
  <c r="O60" i="7"/>
  <c r="G60" i="7"/>
  <c r="AD60" i="7"/>
  <c r="X60" i="7"/>
  <c r="V60" i="7"/>
  <c r="P60" i="7"/>
  <c r="N60" i="7"/>
  <c r="F60" i="7"/>
  <c r="AF60" i="7"/>
  <c r="H60" i="7"/>
  <c r="AC166" i="7"/>
  <c r="U166" i="7"/>
  <c r="M166" i="7"/>
  <c r="E166" i="7"/>
  <c r="AB166" i="7"/>
  <c r="T166" i="7"/>
  <c r="L166" i="7"/>
  <c r="D166" i="7"/>
  <c r="AI166" i="7"/>
  <c r="AA166" i="7"/>
  <c r="S166" i="7"/>
  <c r="K166" i="7"/>
  <c r="C166" i="7"/>
  <c r="AH166" i="7"/>
  <c r="Z166" i="7"/>
  <c r="R166" i="7"/>
  <c r="J166" i="7"/>
  <c r="AE166" i="7"/>
  <c r="W166" i="7"/>
  <c r="O166" i="7"/>
  <c r="G166" i="7"/>
  <c r="X166" i="7"/>
  <c r="V166" i="7"/>
  <c r="Q166" i="7"/>
  <c r="P166" i="7"/>
  <c r="AG166" i="7"/>
  <c r="N166" i="7"/>
  <c r="AD166" i="7"/>
  <c r="H166" i="7"/>
  <c r="F166" i="7"/>
  <c r="Y166" i="7"/>
  <c r="AF166" i="7"/>
  <c r="I166" i="7"/>
  <c r="AB156" i="7"/>
  <c r="T156" i="7"/>
  <c r="L156" i="7"/>
  <c r="D156" i="7"/>
  <c r="AE156" i="7"/>
  <c r="V156" i="7"/>
  <c r="M156" i="7"/>
  <c r="C156" i="7"/>
  <c r="AD156" i="7"/>
  <c r="U156" i="7"/>
  <c r="K156" i="7"/>
  <c r="AC156" i="7"/>
  <c r="S156" i="7"/>
  <c r="J156" i="7"/>
  <c r="AA156" i="7"/>
  <c r="R156" i="7"/>
  <c r="I156" i="7"/>
  <c r="AI156" i="7"/>
  <c r="Z156" i="7"/>
  <c r="Q156" i="7"/>
  <c r="H156" i="7"/>
  <c r="AG156" i="7"/>
  <c r="X156" i="7"/>
  <c r="O156" i="7"/>
  <c r="F156" i="7"/>
  <c r="W156" i="7"/>
  <c r="P156" i="7"/>
  <c r="N156" i="7"/>
  <c r="G156" i="7"/>
  <c r="E156" i="7"/>
  <c r="AF156" i="7"/>
  <c r="AH156" i="7"/>
  <c r="Y156" i="7"/>
  <c r="AB139" i="7"/>
  <c r="T139" i="7"/>
  <c r="L139" i="7"/>
  <c r="D139" i="7"/>
  <c r="AI139" i="7"/>
  <c r="AA139" i="7"/>
  <c r="S139" i="7"/>
  <c r="K139" i="7"/>
  <c r="C139" i="7"/>
  <c r="AH139" i="7"/>
  <c r="Z139" i="7"/>
  <c r="R139" i="7"/>
  <c r="J139" i="7"/>
  <c r="AG139" i="7"/>
  <c r="Y139" i="7"/>
  <c r="Q139" i="7"/>
  <c r="I139" i="7"/>
  <c r="AF139" i="7"/>
  <c r="X139" i="7"/>
  <c r="P139" i="7"/>
  <c r="H139" i="7"/>
  <c r="AD139" i="7"/>
  <c r="V139" i="7"/>
  <c r="N139" i="7"/>
  <c r="F139" i="7"/>
  <c r="U139" i="7"/>
  <c r="O139" i="7"/>
  <c r="M139" i="7"/>
  <c r="G139" i="7"/>
  <c r="E139" i="7"/>
  <c r="AC139" i="7"/>
  <c r="AE139" i="7"/>
  <c r="W139" i="7"/>
  <c r="AB107" i="7"/>
  <c r="T107" i="7"/>
  <c r="L107" i="7"/>
  <c r="D107" i="7"/>
  <c r="AG107" i="7"/>
  <c r="Y107" i="7"/>
  <c r="Q107" i="7"/>
  <c r="I107" i="7"/>
  <c r="AD107" i="7"/>
  <c r="V107" i="7"/>
  <c r="N107" i="7"/>
  <c r="F107" i="7"/>
  <c r="X107" i="7"/>
  <c r="K107" i="7"/>
  <c r="AI107" i="7"/>
  <c r="W107" i="7"/>
  <c r="J107" i="7"/>
  <c r="AH107" i="7"/>
  <c r="U107" i="7"/>
  <c r="H107" i="7"/>
  <c r="AF107" i="7"/>
  <c r="S107" i="7"/>
  <c r="G107" i="7"/>
  <c r="AE107" i="7"/>
  <c r="R107" i="7"/>
  <c r="E107" i="7"/>
  <c r="AA107" i="7"/>
  <c r="O107" i="7"/>
  <c r="AC107" i="7"/>
  <c r="Z107" i="7"/>
  <c r="P107" i="7"/>
  <c r="M107" i="7"/>
  <c r="AF97" i="7"/>
  <c r="X97" i="7"/>
  <c r="P97" i="7"/>
  <c r="H97" i="7"/>
  <c r="AE97" i="7"/>
  <c r="W97" i="7"/>
  <c r="O97" i="7"/>
  <c r="G97" i="7"/>
  <c r="AD97" i="7"/>
  <c r="V97" i="7"/>
  <c r="N97" i="7"/>
  <c r="F97" i="7"/>
  <c r="AC97" i="7"/>
  <c r="U97" i="7"/>
  <c r="M97" i="7"/>
  <c r="E97" i="7"/>
  <c r="AB97" i="7"/>
  <c r="T97" i="7"/>
  <c r="L97" i="7"/>
  <c r="AN97" i="7" s="1" a="1"/>
  <c r="AN97" i="7" s="1"/>
  <c r="AW97" i="7" s="1"/>
  <c r="D97" i="7"/>
  <c r="AH97" i="7"/>
  <c r="Z97" i="7"/>
  <c r="R97" i="7"/>
  <c r="J97" i="7"/>
  <c r="Q97" i="7"/>
  <c r="K97" i="7"/>
  <c r="I97" i="7"/>
  <c r="AI97" i="7"/>
  <c r="C97" i="7"/>
  <c r="AG97" i="7"/>
  <c r="Y97" i="7"/>
  <c r="AF154" i="7"/>
  <c r="X154" i="7"/>
  <c r="P154" i="7"/>
  <c r="H154" i="7"/>
  <c r="AE154" i="7"/>
  <c r="W154" i="7"/>
  <c r="O154" i="7"/>
  <c r="G154" i="7"/>
  <c r="AD154" i="7"/>
  <c r="V154" i="7"/>
  <c r="N154" i="7"/>
  <c r="F154" i="7"/>
  <c r="AC154" i="7"/>
  <c r="U154" i="7"/>
  <c r="M154" i="7"/>
  <c r="E154" i="7"/>
  <c r="AB154" i="7"/>
  <c r="T154" i="7"/>
  <c r="L154" i="7"/>
  <c r="D154" i="7"/>
  <c r="AH154" i="7"/>
  <c r="Z154" i="7"/>
  <c r="R154" i="7"/>
  <c r="J154" i="7"/>
  <c r="Y154" i="7"/>
  <c r="S154" i="7"/>
  <c r="Q154" i="7"/>
  <c r="K154" i="7"/>
  <c r="I154" i="7"/>
  <c r="AG154" i="7"/>
  <c r="AF136" i="7"/>
  <c r="X136" i="7"/>
  <c r="P136" i="7"/>
  <c r="H136" i="7"/>
  <c r="AE136" i="7"/>
  <c r="W136" i="7"/>
  <c r="O136" i="7"/>
  <c r="G136" i="7"/>
  <c r="AD136" i="7"/>
  <c r="V136" i="7"/>
  <c r="N136" i="7"/>
  <c r="F136" i="7"/>
  <c r="AC136" i="7"/>
  <c r="U136" i="7"/>
  <c r="M136" i="7"/>
  <c r="E136" i="7"/>
  <c r="AB136" i="7"/>
  <c r="T136" i="7"/>
  <c r="L136" i="7"/>
  <c r="D136" i="7"/>
  <c r="AH136" i="7"/>
  <c r="Z136" i="7"/>
  <c r="R136" i="7"/>
  <c r="J136" i="7"/>
  <c r="AG136" i="7"/>
  <c r="AA136" i="7"/>
  <c r="Y136" i="7"/>
  <c r="S136" i="7"/>
  <c r="Q136" i="7"/>
  <c r="AN136" i="7" s="1" a="1"/>
  <c r="AN136" i="7" s="1"/>
  <c r="AW136" i="7" s="1"/>
  <c r="I136" i="7"/>
  <c r="AF127" i="7"/>
  <c r="X127" i="7"/>
  <c r="P127" i="7"/>
  <c r="H127" i="7"/>
  <c r="AE127" i="7"/>
  <c r="W127" i="7"/>
  <c r="O127" i="7"/>
  <c r="G127" i="7"/>
  <c r="AD127" i="7"/>
  <c r="V127" i="7"/>
  <c r="N127" i="7"/>
  <c r="F127" i="7"/>
  <c r="AC127" i="7"/>
  <c r="U127" i="7"/>
  <c r="M127" i="7"/>
  <c r="E127" i="7"/>
  <c r="AB127" i="7"/>
  <c r="T127" i="7"/>
  <c r="L127" i="7"/>
  <c r="D127" i="7"/>
  <c r="AH127" i="7"/>
  <c r="Z127" i="7"/>
  <c r="R127" i="7"/>
  <c r="J127" i="7"/>
  <c r="I127" i="7"/>
  <c r="AI127" i="7"/>
  <c r="C127" i="7"/>
  <c r="AG127" i="7"/>
  <c r="AA127" i="7"/>
  <c r="Y127" i="7"/>
  <c r="Q127" i="7"/>
  <c r="AN127" i="7" s="1" a="1"/>
  <c r="AN127" i="7" s="1"/>
  <c r="AW127" i="7" s="1"/>
  <c r="AH119" i="7"/>
  <c r="Z119" i="7"/>
  <c r="R119" i="7"/>
  <c r="J119" i="7"/>
  <c r="AG119" i="7"/>
  <c r="Y119" i="7"/>
  <c r="Q119" i="7"/>
  <c r="I119" i="7"/>
  <c r="AF119" i="7"/>
  <c r="X119" i="7"/>
  <c r="P119" i="7"/>
  <c r="H119" i="7"/>
  <c r="AE119" i="7"/>
  <c r="W119" i="7"/>
  <c r="O119" i="7"/>
  <c r="G119" i="7"/>
  <c r="AD119" i="7"/>
  <c r="V119" i="7"/>
  <c r="N119" i="7"/>
  <c r="AN119" i="7" s="1" a="1"/>
  <c r="AN119" i="7" s="1"/>
  <c r="AW119" i="7" s="1"/>
  <c r="F119" i="7"/>
  <c r="AB119" i="7"/>
  <c r="T119" i="7"/>
  <c r="L119" i="7"/>
  <c r="D119" i="7"/>
  <c r="AH111" i="7"/>
  <c r="Z111" i="7"/>
  <c r="R111" i="7"/>
  <c r="J111" i="7"/>
  <c r="AG111" i="7"/>
  <c r="Y111" i="7"/>
  <c r="Q111" i="7"/>
  <c r="I111" i="7"/>
  <c r="AF111" i="7"/>
  <c r="X111" i="7"/>
  <c r="P111" i="7"/>
  <c r="H111" i="7"/>
  <c r="AE111" i="7"/>
  <c r="W111" i="7"/>
  <c r="O111" i="7"/>
  <c r="G111" i="7"/>
  <c r="AD111" i="7"/>
  <c r="V111" i="7"/>
  <c r="N111" i="7"/>
  <c r="F111" i="7"/>
  <c r="AB111" i="7"/>
  <c r="T111" i="7"/>
  <c r="L111" i="7"/>
  <c r="D111" i="7"/>
  <c r="AH77" i="7"/>
  <c r="Z77" i="7"/>
  <c r="R77" i="7"/>
  <c r="J77" i="7"/>
  <c r="AG77" i="7"/>
  <c r="Y77" i="7"/>
  <c r="Q77" i="7"/>
  <c r="I77" i="7"/>
  <c r="AF77" i="7"/>
  <c r="X77" i="7"/>
  <c r="P77" i="7"/>
  <c r="H77" i="7"/>
  <c r="AE77" i="7"/>
  <c r="W77" i="7"/>
  <c r="O77" i="7"/>
  <c r="G77" i="7"/>
  <c r="AD77" i="7"/>
  <c r="V77" i="7"/>
  <c r="N77" i="7"/>
  <c r="F77" i="7"/>
  <c r="AB77" i="7"/>
  <c r="T77" i="7"/>
  <c r="L77" i="7"/>
  <c r="D77" i="7"/>
  <c r="AH72" i="7"/>
  <c r="Z72" i="7"/>
  <c r="R72" i="7"/>
  <c r="J72" i="7"/>
  <c r="AF72" i="7"/>
  <c r="X72" i="7"/>
  <c r="P72" i="7"/>
  <c r="H72" i="7"/>
  <c r="AE72" i="7"/>
  <c r="W72" i="7"/>
  <c r="O72" i="7"/>
  <c r="G72" i="7"/>
  <c r="AB72" i="7"/>
  <c r="T72" i="7"/>
  <c r="L72" i="7"/>
  <c r="D72" i="7"/>
  <c r="G41" i="7"/>
  <c r="O41" i="7"/>
  <c r="W41" i="7"/>
  <c r="AE41" i="7"/>
  <c r="F43" i="7"/>
  <c r="N43" i="7"/>
  <c r="V43" i="7"/>
  <c r="AD43" i="7"/>
  <c r="E44" i="7"/>
  <c r="M44" i="7"/>
  <c r="U44" i="7"/>
  <c r="AC44" i="7"/>
  <c r="C47" i="7"/>
  <c r="K47" i="7"/>
  <c r="S47" i="7"/>
  <c r="AA47" i="7"/>
  <c r="AI47" i="7"/>
  <c r="I49" i="7"/>
  <c r="Q49" i="7"/>
  <c r="Y49" i="7"/>
  <c r="AG49" i="7"/>
  <c r="H50" i="7"/>
  <c r="P50" i="7"/>
  <c r="X50" i="7"/>
  <c r="AF50" i="7"/>
  <c r="G51" i="7"/>
  <c r="O51" i="7"/>
  <c r="W51" i="7"/>
  <c r="AE51" i="7"/>
  <c r="F52" i="7"/>
  <c r="N52" i="7"/>
  <c r="V52" i="7"/>
  <c r="AD52" i="7"/>
  <c r="E53" i="7"/>
  <c r="M53" i="7"/>
  <c r="U53" i="7"/>
  <c r="AC53" i="7"/>
  <c r="C36" i="7"/>
  <c r="K36" i="7"/>
  <c r="S36" i="7"/>
  <c r="AA36" i="7"/>
  <c r="AI36" i="7"/>
  <c r="I38" i="7"/>
  <c r="AN38" i="7" s="1" a="1"/>
  <c r="AN38" i="7" s="1"/>
  <c r="Q38" i="7"/>
  <c r="Y38" i="7"/>
  <c r="AG38" i="7"/>
  <c r="H39" i="7"/>
  <c r="P39" i="7"/>
  <c r="X39" i="7"/>
  <c r="AF39" i="7"/>
  <c r="G88" i="7"/>
  <c r="O88" i="7"/>
  <c r="W88" i="7"/>
  <c r="AE88" i="7"/>
  <c r="F42" i="7"/>
  <c r="N42" i="7"/>
  <c r="V42" i="7"/>
  <c r="AD42" i="7"/>
  <c r="E46" i="7"/>
  <c r="M46" i="7"/>
  <c r="U46" i="7"/>
  <c r="AC46" i="7"/>
  <c r="C86" i="7"/>
  <c r="K86" i="7"/>
  <c r="S86" i="7"/>
  <c r="AA86" i="7"/>
  <c r="AI86" i="7"/>
  <c r="I89" i="7"/>
  <c r="Q89" i="7"/>
  <c r="Y89" i="7"/>
  <c r="AG89" i="7"/>
  <c r="H67" i="7"/>
  <c r="P67" i="7"/>
  <c r="X67" i="7"/>
  <c r="AF67" i="7"/>
  <c r="G68" i="7"/>
  <c r="O68" i="7"/>
  <c r="W68" i="7"/>
  <c r="AE68" i="7"/>
  <c r="F70" i="7"/>
  <c r="N70" i="7"/>
  <c r="I72" i="7"/>
  <c r="Y72" i="7"/>
  <c r="S78" i="7"/>
  <c r="O81" i="7"/>
  <c r="N71" i="7"/>
  <c r="M75" i="7"/>
  <c r="K77" i="7"/>
  <c r="I83" i="7"/>
  <c r="G85" i="7"/>
  <c r="F179" i="7"/>
  <c r="E180" i="7"/>
  <c r="C111" i="7"/>
  <c r="AI111" i="7"/>
  <c r="AG113" i="7"/>
  <c r="AE115" i="7"/>
  <c r="AD116" i="7"/>
  <c r="AC117" i="7"/>
  <c r="AA119" i="7"/>
  <c r="Y121" i="7"/>
  <c r="W123" i="7"/>
  <c r="V124" i="7"/>
  <c r="Z125" i="7"/>
  <c r="I129" i="7"/>
  <c r="E134" i="7"/>
  <c r="V94" i="7"/>
  <c r="N104" i="7"/>
  <c r="AB87" i="7"/>
  <c r="T87" i="7"/>
  <c r="L87" i="7"/>
  <c r="D87" i="7"/>
  <c r="AN87" i="7" s="1" a="1"/>
  <c r="AN87" i="7" s="1"/>
  <c r="AW87" i="7" s="1"/>
  <c r="AI87" i="7"/>
  <c r="AA87" i="7"/>
  <c r="S87" i="7"/>
  <c r="K87" i="7"/>
  <c r="C87" i="7"/>
  <c r="AH87" i="7"/>
  <c r="Z87" i="7"/>
  <c r="R87" i="7"/>
  <c r="J87" i="7"/>
  <c r="AG87" i="7"/>
  <c r="Y87" i="7"/>
  <c r="Q87" i="7"/>
  <c r="I87" i="7"/>
  <c r="AF87" i="7"/>
  <c r="X87" i="7"/>
  <c r="P87" i="7"/>
  <c r="H87" i="7"/>
  <c r="AD87" i="7"/>
  <c r="V87" i="7"/>
  <c r="N87" i="7"/>
  <c r="F87" i="7"/>
  <c r="E87" i="7"/>
  <c r="AE87" i="7"/>
  <c r="AC87" i="7"/>
  <c r="W87" i="7"/>
  <c r="U87" i="7"/>
  <c r="M87" i="7"/>
  <c r="O87" i="7"/>
  <c r="G87" i="7"/>
  <c r="AB178" i="7"/>
  <c r="T178" i="7"/>
  <c r="L178" i="7"/>
  <c r="D178" i="7"/>
  <c r="AI178" i="7"/>
  <c r="AA178" i="7"/>
  <c r="S178" i="7"/>
  <c r="K178" i="7"/>
  <c r="C178" i="7"/>
  <c r="AH178" i="7"/>
  <c r="Z178" i="7"/>
  <c r="R178" i="7"/>
  <c r="J178" i="7"/>
  <c r="AG178" i="7"/>
  <c r="Y178" i="7"/>
  <c r="Q178" i="7"/>
  <c r="I178" i="7"/>
  <c r="AF178" i="7"/>
  <c r="X178" i="7"/>
  <c r="P178" i="7"/>
  <c r="H178" i="7"/>
  <c r="AD178" i="7"/>
  <c r="V178" i="7"/>
  <c r="N178" i="7"/>
  <c r="F178" i="7"/>
  <c r="M178" i="7"/>
  <c r="G178" i="7"/>
  <c r="E178" i="7"/>
  <c r="AE178" i="7"/>
  <c r="AC178" i="7"/>
  <c r="U178" i="7"/>
  <c r="W178" i="7"/>
  <c r="O178" i="7"/>
  <c r="AB63" i="7"/>
  <c r="T63" i="7"/>
  <c r="L63" i="7"/>
  <c r="D63" i="7"/>
  <c r="AI63" i="7"/>
  <c r="AA63" i="7"/>
  <c r="S63" i="7"/>
  <c r="K63" i="7"/>
  <c r="C63" i="7"/>
  <c r="AK63" i="7" s="1"/>
  <c r="AH63" i="7"/>
  <c r="Z63" i="7"/>
  <c r="R63" i="7"/>
  <c r="J63" i="7"/>
  <c r="AG63" i="7"/>
  <c r="Y63" i="7"/>
  <c r="Q63" i="7"/>
  <c r="I63" i="7"/>
  <c r="AD63" i="7"/>
  <c r="V63" i="7"/>
  <c r="N63" i="7"/>
  <c r="F63" i="7"/>
  <c r="AF63" i="7"/>
  <c r="M63" i="7"/>
  <c r="AE63" i="7"/>
  <c r="H63" i="7"/>
  <c r="AC63" i="7"/>
  <c r="G63" i="7"/>
  <c r="X63" i="7"/>
  <c r="E63" i="7"/>
  <c r="W63" i="7"/>
  <c r="P63" i="7"/>
  <c r="U63" i="7"/>
  <c r="O63" i="7"/>
  <c r="AD59" i="7"/>
  <c r="V59" i="7"/>
  <c r="N59" i="7"/>
  <c r="F59" i="7"/>
  <c r="AC59" i="7"/>
  <c r="U59" i="7"/>
  <c r="M59" i="7"/>
  <c r="E59" i="7"/>
  <c r="AB59" i="7"/>
  <c r="T59" i="7"/>
  <c r="L59" i="7"/>
  <c r="D59" i="7"/>
  <c r="AI59" i="7"/>
  <c r="AA59" i="7"/>
  <c r="S59" i="7"/>
  <c r="K59" i="7"/>
  <c r="AN59" i="7" s="1" a="1"/>
  <c r="AN59" i="7" s="1"/>
  <c r="AW59" i="7" s="1"/>
  <c r="C59" i="7"/>
  <c r="AK59" i="7" s="1"/>
  <c r="AH59" i="7"/>
  <c r="Z59" i="7"/>
  <c r="R59" i="7"/>
  <c r="J59" i="7"/>
  <c r="AF59" i="7"/>
  <c r="X59" i="7"/>
  <c r="P59" i="7"/>
  <c r="H59" i="7"/>
  <c r="AE59" i="7"/>
  <c r="Y59" i="7"/>
  <c r="W59" i="7"/>
  <c r="Q59" i="7"/>
  <c r="O59" i="7"/>
  <c r="G59" i="7"/>
  <c r="AG59" i="7"/>
  <c r="AD165" i="7"/>
  <c r="V165" i="7"/>
  <c r="N165" i="7"/>
  <c r="F165" i="7"/>
  <c r="AC165" i="7"/>
  <c r="U165" i="7"/>
  <c r="M165" i="7"/>
  <c r="E165" i="7"/>
  <c r="AB165" i="7"/>
  <c r="T165" i="7"/>
  <c r="L165" i="7"/>
  <c r="D165" i="7"/>
  <c r="AI165" i="7"/>
  <c r="AA165" i="7"/>
  <c r="S165" i="7"/>
  <c r="K165" i="7"/>
  <c r="AF165" i="7"/>
  <c r="X165" i="7"/>
  <c r="P165" i="7"/>
  <c r="H165" i="7"/>
  <c r="AH165" i="7"/>
  <c r="O165" i="7"/>
  <c r="AG165" i="7"/>
  <c r="J165" i="7"/>
  <c r="AE165" i="7"/>
  <c r="I165" i="7"/>
  <c r="Z165" i="7"/>
  <c r="G165" i="7"/>
  <c r="Y165" i="7"/>
  <c r="C165" i="7"/>
  <c r="R165" i="7"/>
  <c r="W165" i="7"/>
  <c r="AN165" i="7" s="1" a="1"/>
  <c r="AN165" i="7" s="1"/>
  <c r="Q165" i="7"/>
  <c r="AC152" i="7"/>
  <c r="U152" i="7"/>
  <c r="M152" i="7"/>
  <c r="E152" i="7"/>
  <c r="AA152" i="7"/>
  <c r="R152" i="7"/>
  <c r="I152" i="7"/>
  <c r="AI152" i="7"/>
  <c r="Z152" i="7"/>
  <c r="Q152" i="7"/>
  <c r="H152" i="7"/>
  <c r="AH152" i="7"/>
  <c r="Y152" i="7"/>
  <c r="P152" i="7"/>
  <c r="G152" i="7"/>
  <c r="AG152" i="7"/>
  <c r="X152" i="7"/>
  <c r="O152" i="7"/>
  <c r="F152" i="7"/>
  <c r="AF152" i="7"/>
  <c r="W152" i="7"/>
  <c r="N152" i="7"/>
  <c r="D152" i="7"/>
  <c r="AD152" i="7"/>
  <c r="T152" i="7"/>
  <c r="K152" i="7"/>
  <c r="S152" i="7"/>
  <c r="L152" i="7"/>
  <c r="J152" i="7"/>
  <c r="C152" i="7"/>
  <c r="AB152" i="7"/>
  <c r="V152" i="7"/>
  <c r="AC138" i="7"/>
  <c r="U138" i="7"/>
  <c r="M138" i="7"/>
  <c r="E138" i="7"/>
  <c r="AB138" i="7"/>
  <c r="T138" i="7"/>
  <c r="L138" i="7"/>
  <c r="D138" i="7"/>
  <c r="AI138" i="7"/>
  <c r="AA138" i="7"/>
  <c r="S138" i="7"/>
  <c r="K138" i="7"/>
  <c r="C138" i="7"/>
  <c r="AH138" i="7"/>
  <c r="Z138" i="7"/>
  <c r="R138" i="7"/>
  <c r="J138" i="7"/>
  <c r="AG138" i="7"/>
  <c r="Y138" i="7"/>
  <c r="Q138" i="7"/>
  <c r="I138" i="7"/>
  <c r="AE138" i="7"/>
  <c r="W138" i="7"/>
  <c r="O138" i="7"/>
  <c r="G138" i="7"/>
  <c r="V138" i="7"/>
  <c r="P138" i="7"/>
  <c r="N138" i="7"/>
  <c r="H138" i="7"/>
  <c r="F138" i="7"/>
  <c r="AD138" i="7"/>
  <c r="X138" i="7"/>
  <c r="AC106" i="7"/>
  <c r="U106" i="7"/>
  <c r="M106" i="7"/>
  <c r="E106" i="7"/>
  <c r="AH106" i="7"/>
  <c r="Z106" i="7"/>
  <c r="R106" i="7"/>
  <c r="J106" i="7"/>
  <c r="AE106" i="7"/>
  <c r="W106" i="7"/>
  <c r="O106" i="7"/>
  <c r="G106" i="7"/>
  <c r="AF106" i="7"/>
  <c r="S106" i="7"/>
  <c r="F106" i="7"/>
  <c r="AD106" i="7"/>
  <c r="Q106" i="7"/>
  <c r="D106" i="7"/>
  <c r="AB106" i="7"/>
  <c r="P106" i="7"/>
  <c r="C106" i="7"/>
  <c r="AA106" i="7"/>
  <c r="N106" i="7"/>
  <c r="AN106" i="7" s="1" a="1"/>
  <c r="AN106" i="7" s="1"/>
  <c r="AW106" i="7" s="1"/>
  <c r="Y106" i="7"/>
  <c r="L106" i="7"/>
  <c r="AI106" i="7"/>
  <c r="V106" i="7"/>
  <c r="I106" i="7"/>
  <c r="T106" i="7"/>
  <c r="K106" i="7"/>
  <c r="H106" i="7"/>
  <c r="AG106" i="7"/>
  <c r="AG96" i="7"/>
  <c r="Y96" i="7"/>
  <c r="Q96" i="7"/>
  <c r="I96" i="7"/>
  <c r="AF96" i="7"/>
  <c r="X96" i="7"/>
  <c r="P96" i="7"/>
  <c r="H96" i="7"/>
  <c r="AE96" i="7"/>
  <c r="W96" i="7"/>
  <c r="O96" i="7"/>
  <c r="G96" i="7"/>
  <c r="AD96" i="7"/>
  <c r="V96" i="7"/>
  <c r="N96" i="7"/>
  <c r="F96" i="7"/>
  <c r="AC96" i="7"/>
  <c r="U96" i="7"/>
  <c r="M96" i="7"/>
  <c r="E96" i="7"/>
  <c r="AI96" i="7"/>
  <c r="AA96" i="7"/>
  <c r="S96" i="7"/>
  <c r="K96" i="7"/>
  <c r="C96" i="7"/>
  <c r="R96" i="7"/>
  <c r="L96" i="7"/>
  <c r="AN96" i="7" s="1" a="1"/>
  <c r="AN96" i="7" s="1"/>
  <c r="AW96" i="7" s="1"/>
  <c r="J96" i="7"/>
  <c r="D96" i="7"/>
  <c r="AH96" i="7"/>
  <c r="Z96" i="7"/>
  <c r="AG153" i="7"/>
  <c r="Y153" i="7"/>
  <c r="Q153" i="7"/>
  <c r="I153" i="7"/>
  <c r="AF153" i="7"/>
  <c r="X153" i="7"/>
  <c r="P153" i="7"/>
  <c r="H153" i="7"/>
  <c r="AE153" i="7"/>
  <c r="W153" i="7"/>
  <c r="O153" i="7"/>
  <c r="G153" i="7"/>
  <c r="AD153" i="7"/>
  <c r="V153" i="7"/>
  <c r="N153" i="7"/>
  <c r="F153" i="7"/>
  <c r="AC153" i="7"/>
  <c r="U153" i="7"/>
  <c r="M153" i="7"/>
  <c r="E153" i="7"/>
  <c r="AI153" i="7"/>
  <c r="AA153" i="7"/>
  <c r="S153" i="7"/>
  <c r="K153" i="7"/>
  <c r="C153" i="7"/>
  <c r="Z153" i="7"/>
  <c r="T153" i="7"/>
  <c r="R153" i="7"/>
  <c r="L153" i="7"/>
  <c r="J153" i="7"/>
  <c r="AH153" i="7"/>
  <c r="AG135" i="7"/>
  <c r="Y135" i="7"/>
  <c r="Q135" i="7"/>
  <c r="I135" i="7"/>
  <c r="AF135" i="7"/>
  <c r="X135" i="7"/>
  <c r="P135" i="7"/>
  <c r="H135" i="7"/>
  <c r="AE135" i="7"/>
  <c r="W135" i="7"/>
  <c r="O135" i="7"/>
  <c r="G135" i="7"/>
  <c r="AD135" i="7"/>
  <c r="V135" i="7"/>
  <c r="N135" i="7"/>
  <c r="F135" i="7"/>
  <c r="AC135" i="7"/>
  <c r="U135" i="7"/>
  <c r="M135" i="7"/>
  <c r="E135" i="7"/>
  <c r="AI135" i="7"/>
  <c r="AA135" i="7"/>
  <c r="S135" i="7"/>
  <c r="K135" i="7"/>
  <c r="C135" i="7"/>
  <c r="AH135" i="7"/>
  <c r="AB135" i="7"/>
  <c r="Z135" i="7"/>
  <c r="T135" i="7"/>
  <c r="R135" i="7"/>
  <c r="J135" i="7"/>
  <c r="AG126" i="7"/>
  <c r="Y126" i="7"/>
  <c r="Q126" i="7"/>
  <c r="I126" i="7"/>
  <c r="AF126" i="7"/>
  <c r="X126" i="7"/>
  <c r="P126" i="7"/>
  <c r="H126" i="7"/>
  <c r="AE126" i="7"/>
  <c r="W126" i="7"/>
  <c r="O126" i="7"/>
  <c r="G126" i="7"/>
  <c r="AD126" i="7"/>
  <c r="V126" i="7"/>
  <c r="N126" i="7"/>
  <c r="F126" i="7"/>
  <c r="AC126" i="7"/>
  <c r="U126" i="7"/>
  <c r="M126" i="7"/>
  <c r="E126" i="7"/>
  <c r="AI126" i="7"/>
  <c r="AA126" i="7"/>
  <c r="S126" i="7"/>
  <c r="K126" i="7"/>
  <c r="C126" i="7"/>
  <c r="J126" i="7"/>
  <c r="D126" i="7"/>
  <c r="AH126" i="7"/>
  <c r="AB126" i="7"/>
  <c r="Z126" i="7"/>
  <c r="R126" i="7"/>
  <c r="AI118" i="7"/>
  <c r="AA118" i="7"/>
  <c r="S118" i="7"/>
  <c r="K118" i="7"/>
  <c r="C118" i="7"/>
  <c r="AH118" i="7"/>
  <c r="Z118" i="7"/>
  <c r="R118" i="7"/>
  <c r="J118" i="7"/>
  <c r="AG118" i="7"/>
  <c r="Y118" i="7"/>
  <c r="Q118" i="7"/>
  <c r="I118" i="7"/>
  <c r="AF118" i="7"/>
  <c r="X118" i="7"/>
  <c r="P118" i="7"/>
  <c r="H118" i="7"/>
  <c r="AE118" i="7"/>
  <c r="W118" i="7"/>
  <c r="O118" i="7"/>
  <c r="G118" i="7"/>
  <c r="AC118" i="7"/>
  <c r="U118" i="7"/>
  <c r="M118" i="7"/>
  <c r="E118" i="7"/>
  <c r="AI110" i="7"/>
  <c r="AA110" i="7"/>
  <c r="S110" i="7"/>
  <c r="K110" i="7"/>
  <c r="C110" i="7"/>
  <c r="AH110" i="7"/>
  <c r="Z110" i="7"/>
  <c r="R110" i="7"/>
  <c r="J110" i="7"/>
  <c r="AN110" i="7" s="1" a="1"/>
  <c r="AN110" i="7" s="1"/>
  <c r="AW110" i="7" s="1"/>
  <c r="AG110" i="7"/>
  <c r="Y110" i="7"/>
  <c r="Q110" i="7"/>
  <c r="I110" i="7"/>
  <c r="AF110" i="7"/>
  <c r="X110" i="7"/>
  <c r="P110" i="7"/>
  <c r="H110" i="7"/>
  <c r="AE110" i="7"/>
  <c r="W110" i="7"/>
  <c r="O110" i="7"/>
  <c r="G110" i="7"/>
  <c r="AC110" i="7"/>
  <c r="U110" i="7"/>
  <c r="M110" i="7"/>
  <c r="E110" i="7"/>
  <c r="AI76" i="7"/>
  <c r="AA76" i="7"/>
  <c r="S76" i="7"/>
  <c r="K76" i="7"/>
  <c r="C76" i="7"/>
  <c r="AH76" i="7"/>
  <c r="Z76" i="7"/>
  <c r="R76" i="7"/>
  <c r="J76" i="7"/>
  <c r="AG76" i="7"/>
  <c r="Y76" i="7"/>
  <c r="Q76" i="7"/>
  <c r="I76" i="7"/>
  <c r="AF76" i="7"/>
  <c r="X76" i="7"/>
  <c r="P76" i="7"/>
  <c r="AN76" i="7" s="1" a="1"/>
  <c r="AN76" i="7" s="1"/>
  <c r="AW76" i="7" s="1"/>
  <c r="H76" i="7"/>
  <c r="AE76" i="7"/>
  <c r="W76" i="7"/>
  <c r="O76" i="7"/>
  <c r="G76" i="7"/>
  <c r="AC76" i="7"/>
  <c r="U76" i="7"/>
  <c r="M76" i="7"/>
  <c r="E76" i="7"/>
  <c r="AI70" i="7"/>
  <c r="AA70" i="7"/>
  <c r="S70" i="7"/>
  <c r="AG70" i="7"/>
  <c r="Y70" i="7"/>
  <c r="AF70" i="7"/>
  <c r="X70" i="7"/>
  <c r="AC70" i="7"/>
  <c r="U70" i="7"/>
  <c r="H41" i="7"/>
  <c r="P41" i="7"/>
  <c r="X41" i="7"/>
  <c r="AF41" i="7"/>
  <c r="G43" i="7"/>
  <c r="O43" i="7"/>
  <c r="W43" i="7"/>
  <c r="AE43" i="7"/>
  <c r="F44" i="7"/>
  <c r="N44" i="7"/>
  <c r="V44" i="7"/>
  <c r="AD44" i="7"/>
  <c r="D47" i="7"/>
  <c r="L47" i="7"/>
  <c r="T47" i="7"/>
  <c r="AB47" i="7"/>
  <c r="J49" i="7"/>
  <c r="R49" i="7"/>
  <c r="Z49" i="7"/>
  <c r="AH49" i="7"/>
  <c r="I50" i="7"/>
  <c r="Q50" i="7"/>
  <c r="Y50" i="7"/>
  <c r="AG50" i="7"/>
  <c r="H51" i="7"/>
  <c r="P51" i="7"/>
  <c r="X51" i="7"/>
  <c r="AF51" i="7"/>
  <c r="G52" i="7"/>
  <c r="O52" i="7"/>
  <c r="W52" i="7"/>
  <c r="AE52" i="7"/>
  <c r="F53" i="7"/>
  <c r="N53" i="7"/>
  <c r="V53" i="7"/>
  <c r="AD53" i="7"/>
  <c r="D36" i="7"/>
  <c r="L36" i="7"/>
  <c r="T36" i="7"/>
  <c r="AB36" i="7"/>
  <c r="J38" i="7"/>
  <c r="R38" i="7"/>
  <c r="Z38" i="7"/>
  <c r="AH38" i="7"/>
  <c r="I39" i="7"/>
  <c r="Q39" i="7"/>
  <c r="Y39" i="7"/>
  <c r="AG39" i="7"/>
  <c r="H88" i="7"/>
  <c r="P88" i="7"/>
  <c r="X88" i="7"/>
  <c r="AF88" i="7"/>
  <c r="G42" i="7"/>
  <c r="O42" i="7"/>
  <c r="W42" i="7"/>
  <c r="AE42" i="7"/>
  <c r="F46" i="7"/>
  <c r="N46" i="7"/>
  <c r="V46" i="7"/>
  <c r="AD46" i="7"/>
  <c r="D86" i="7"/>
  <c r="L86" i="7"/>
  <c r="T86" i="7"/>
  <c r="AB86" i="7"/>
  <c r="J89" i="7"/>
  <c r="R89" i="7"/>
  <c r="Z89" i="7"/>
  <c r="AH89" i="7"/>
  <c r="I67" i="7"/>
  <c r="Q67" i="7"/>
  <c r="Y67" i="7"/>
  <c r="AG67" i="7"/>
  <c r="H68" i="7"/>
  <c r="P68" i="7"/>
  <c r="X68" i="7"/>
  <c r="AF68" i="7"/>
  <c r="G70" i="7"/>
  <c r="O70" i="7"/>
  <c r="AB70" i="7"/>
  <c r="K72" i="7"/>
  <c r="AA72" i="7"/>
  <c r="T78" i="7"/>
  <c r="Q81" i="7"/>
  <c r="P71" i="7"/>
  <c r="N76" i="7"/>
  <c r="M77" i="7"/>
  <c r="K83" i="7"/>
  <c r="I85" i="7"/>
  <c r="H179" i="7"/>
  <c r="F110" i="7"/>
  <c r="E111" i="7"/>
  <c r="C113" i="7"/>
  <c r="AI113" i="7"/>
  <c r="AG115" i="7"/>
  <c r="AF116" i="7"/>
  <c r="AD118" i="7"/>
  <c r="AC119" i="7"/>
  <c r="AA121" i="7"/>
  <c r="Y123" i="7"/>
  <c r="X124" i="7"/>
  <c r="Q129" i="7"/>
  <c r="I141" i="7"/>
  <c r="AC91" i="7"/>
  <c r="U91" i="7"/>
  <c r="M91" i="7"/>
  <c r="E91" i="7"/>
  <c r="AB91" i="7"/>
  <c r="T91" i="7"/>
  <c r="L91" i="7"/>
  <c r="D91" i="7"/>
  <c r="AI91" i="7"/>
  <c r="AA91" i="7"/>
  <c r="S91" i="7"/>
  <c r="K91" i="7"/>
  <c r="C91" i="7"/>
  <c r="AK91" i="7" s="1"/>
  <c r="AH91" i="7"/>
  <c r="Z91" i="7"/>
  <c r="R91" i="7"/>
  <c r="J91" i="7"/>
  <c r="AN91" i="7" s="1" a="1"/>
  <c r="AN91" i="7" s="1"/>
  <c r="AG91" i="7"/>
  <c r="Y91" i="7"/>
  <c r="Q91" i="7"/>
  <c r="I91" i="7"/>
  <c r="AE91" i="7"/>
  <c r="W91" i="7"/>
  <c r="O91" i="7"/>
  <c r="G91" i="7"/>
  <c r="F91" i="7"/>
  <c r="AF91" i="7"/>
  <c r="AD91" i="7"/>
  <c r="X91" i="7"/>
  <c r="V91" i="7"/>
  <c r="N91" i="7"/>
  <c r="P91" i="7"/>
  <c r="H91" i="7"/>
  <c r="AC173" i="7"/>
  <c r="U173" i="7"/>
  <c r="M173" i="7"/>
  <c r="E173" i="7"/>
  <c r="AB173" i="7"/>
  <c r="T173" i="7"/>
  <c r="L173" i="7"/>
  <c r="D173" i="7"/>
  <c r="AI173" i="7"/>
  <c r="AA173" i="7"/>
  <c r="S173" i="7"/>
  <c r="K173" i="7"/>
  <c r="C173" i="7"/>
  <c r="AK173" i="7" s="1"/>
  <c r="AH173" i="7"/>
  <c r="Z173" i="7"/>
  <c r="R173" i="7"/>
  <c r="J173" i="7"/>
  <c r="AG173" i="7"/>
  <c r="Y173" i="7"/>
  <c r="Q173" i="7"/>
  <c r="I173" i="7"/>
  <c r="AE173" i="7"/>
  <c r="W173" i="7"/>
  <c r="O173" i="7"/>
  <c r="G173" i="7"/>
  <c r="N173" i="7"/>
  <c r="H173" i="7"/>
  <c r="F173" i="7"/>
  <c r="AF173" i="7"/>
  <c r="AD173" i="7"/>
  <c r="V173" i="7"/>
  <c r="X173" i="7"/>
  <c r="P173" i="7"/>
  <c r="AN173" i="7" s="1" a="1"/>
  <c r="AN173" i="7" s="1"/>
  <c r="AC62" i="7"/>
  <c r="U62" i="7"/>
  <c r="M62" i="7"/>
  <c r="E62" i="7"/>
  <c r="AB62" i="7"/>
  <c r="T62" i="7"/>
  <c r="L62" i="7"/>
  <c r="D62" i="7"/>
  <c r="AI62" i="7"/>
  <c r="AA62" i="7"/>
  <c r="S62" i="7"/>
  <c r="K62" i="7"/>
  <c r="AN62" i="7" s="1" a="1"/>
  <c r="AN62" i="7" s="1"/>
  <c r="AW62" i="7" s="1"/>
  <c r="C62" i="7"/>
  <c r="AK62" i="7" s="1"/>
  <c r="AH62" i="7"/>
  <c r="Z62" i="7"/>
  <c r="R62" i="7"/>
  <c r="J62" i="7"/>
  <c r="AE62" i="7"/>
  <c r="W62" i="7"/>
  <c r="O62" i="7"/>
  <c r="G62" i="7"/>
  <c r="X62" i="7"/>
  <c r="V62" i="7"/>
  <c r="Q62" i="7"/>
  <c r="P62" i="7"/>
  <c r="AG62" i="7"/>
  <c r="N62" i="7"/>
  <c r="AD62" i="7"/>
  <c r="H62" i="7"/>
  <c r="F62" i="7"/>
  <c r="Y62" i="7"/>
  <c r="AF62" i="7"/>
  <c r="I62" i="7"/>
  <c r="AE102" i="7"/>
  <c r="W102" i="7"/>
  <c r="O102" i="7"/>
  <c r="G102" i="7"/>
  <c r="AD102" i="7"/>
  <c r="V102" i="7"/>
  <c r="N102" i="7"/>
  <c r="F102" i="7"/>
  <c r="AC102" i="7"/>
  <c r="U102" i="7"/>
  <c r="M102" i="7"/>
  <c r="E102" i="7"/>
  <c r="AB102" i="7"/>
  <c r="T102" i="7"/>
  <c r="L102" i="7"/>
  <c r="D102" i="7"/>
  <c r="AI102" i="7"/>
  <c r="AA102" i="7"/>
  <c r="S102" i="7"/>
  <c r="K102" i="7"/>
  <c r="C102" i="7"/>
  <c r="AG102" i="7"/>
  <c r="Y102" i="7"/>
  <c r="Q102" i="7"/>
  <c r="I102" i="7"/>
  <c r="AF102" i="7"/>
  <c r="Z102" i="7"/>
  <c r="X102" i="7"/>
  <c r="R102" i="7"/>
  <c r="P102" i="7"/>
  <c r="H102" i="7"/>
  <c r="AH102" i="7"/>
  <c r="J102" i="7"/>
  <c r="AE164" i="7"/>
  <c r="W164" i="7"/>
  <c r="O164" i="7"/>
  <c r="G164" i="7"/>
  <c r="AD164" i="7"/>
  <c r="V164" i="7"/>
  <c r="N164" i="7"/>
  <c r="F164" i="7"/>
  <c r="AC164" i="7"/>
  <c r="U164" i="7"/>
  <c r="M164" i="7"/>
  <c r="E164" i="7"/>
  <c r="AG164" i="7"/>
  <c r="Y164" i="7"/>
  <c r="Q164" i="7"/>
  <c r="I164" i="7"/>
  <c r="AB164" i="7"/>
  <c r="L164" i="7"/>
  <c r="AA164" i="7"/>
  <c r="K164" i="7"/>
  <c r="Z164" i="7"/>
  <c r="J164" i="7"/>
  <c r="X164" i="7"/>
  <c r="H164" i="7"/>
  <c r="T164" i="7"/>
  <c r="D164" i="7"/>
  <c r="AH164" i="7"/>
  <c r="R164" i="7"/>
  <c r="AI164" i="7"/>
  <c r="AF164" i="7"/>
  <c r="P164" i="7"/>
  <c r="S164" i="7"/>
  <c r="C164" i="7"/>
  <c r="AD147" i="7"/>
  <c r="V147" i="7"/>
  <c r="N147" i="7"/>
  <c r="AG147" i="7"/>
  <c r="X147" i="7"/>
  <c r="O147" i="7"/>
  <c r="F147" i="7"/>
  <c r="AF147" i="7"/>
  <c r="W147" i="7"/>
  <c r="M147" i="7"/>
  <c r="E147" i="7"/>
  <c r="AE147" i="7"/>
  <c r="U147" i="7"/>
  <c r="L147" i="7"/>
  <c r="D147" i="7"/>
  <c r="AC147" i="7"/>
  <c r="T147" i="7"/>
  <c r="AN147" i="7" s="1" a="1"/>
  <c r="AN147" i="7" s="1"/>
  <c r="K147" i="7"/>
  <c r="C147" i="7"/>
  <c r="AB147" i="7"/>
  <c r="S147" i="7"/>
  <c r="J147" i="7"/>
  <c r="AI147" i="7"/>
  <c r="Z147" i="7"/>
  <c r="Q147" i="7"/>
  <c r="H147" i="7"/>
  <c r="P147" i="7"/>
  <c r="I147" i="7"/>
  <c r="G147" i="7"/>
  <c r="AH147" i="7"/>
  <c r="Y147" i="7"/>
  <c r="R147" i="7"/>
  <c r="AD137" i="7"/>
  <c r="V137" i="7"/>
  <c r="N137" i="7"/>
  <c r="F137" i="7"/>
  <c r="AC137" i="7"/>
  <c r="U137" i="7"/>
  <c r="M137" i="7"/>
  <c r="E137" i="7"/>
  <c r="AB137" i="7"/>
  <c r="T137" i="7"/>
  <c r="L137" i="7"/>
  <c r="D137" i="7"/>
  <c r="AI137" i="7"/>
  <c r="AA137" i="7"/>
  <c r="S137" i="7"/>
  <c r="K137" i="7"/>
  <c r="C137" i="7"/>
  <c r="AH137" i="7"/>
  <c r="Z137" i="7"/>
  <c r="R137" i="7"/>
  <c r="J137" i="7"/>
  <c r="AF137" i="7"/>
  <c r="X137" i="7"/>
  <c r="P137" i="7"/>
  <c r="H137" i="7"/>
  <c r="W137" i="7"/>
  <c r="Q137" i="7"/>
  <c r="AN137" i="7" s="1" a="1"/>
  <c r="AN137" i="7" s="1"/>
  <c r="O137" i="7"/>
  <c r="I137" i="7"/>
  <c r="G137" i="7"/>
  <c r="AE137" i="7"/>
  <c r="Y137" i="7"/>
  <c r="AI105" i="7"/>
  <c r="AF105" i="7"/>
  <c r="X105" i="7"/>
  <c r="P105" i="7"/>
  <c r="AB105" i="7"/>
  <c r="S105" i="7"/>
  <c r="J105" i="7"/>
  <c r="AA105" i="7"/>
  <c r="R105" i="7"/>
  <c r="I105" i="7"/>
  <c r="Z105" i="7"/>
  <c r="Q105" i="7"/>
  <c r="H105" i="7"/>
  <c r="AH105" i="7"/>
  <c r="Y105" i="7"/>
  <c r="O105" i="7"/>
  <c r="G105" i="7"/>
  <c r="AG105" i="7"/>
  <c r="W105" i="7"/>
  <c r="N105" i="7"/>
  <c r="F105" i="7"/>
  <c r="AD105" i="7"/>
  <c r="U105" i="7"/>
  <c r="L105" i="7"/>
  <c r="D105" i="7"/>
  <c r="K105" i="7"/>
  <c r="E105" i="7"/>
  <c r="C105" i="7"/>
  <c r="AE105" i="7"/>
  <c r="AC105" i="7"/>
  <c r="T105" i="7"/>
  <c r="AH95" i="7"/>
  <c r="Z95" i="7"/>
  <c r="R95" i="7"/>
  <c r="J95" i="7"/>
  <c r="AG95" i="7"/>
  <c r="Y95" i="7"/>
  <c r="Q95" i="7"/>
  <c r="I95" i="7"/>
  <c r="AF95" i="7"/>
  <c r="X95" i="7"/>
  <c r="P95" i="7"/>
  <c r="H95" i="7"/>
  <c r="AE95" i="7"/>
  <c r="W95" i="7"/>
  <c r="O95" i="7"/>
  <c r="G95" i="7"/>
  <c r="AD95" i="7"/>
  <c r="V95" i="7"/>
  <c r="N95" i="7"/>
  <c r="F95" i="7"/>
  <c r="AB95" i="7"/>
  <c r="T95" i="7"/>
  <c r="L95" i="7"/>
  <c r="D95" i="7"/>
  <c r="S95" i="7"/>
  <c r="M95" i="7"/>
  <c r="K95" i="7"/>
  <c r="AN95" i="7" s="1" a="1"/>
  <c r="AN95" i="7" s="1"/>
  <c r="AW95" i="7" s="1"/>
  <c r="E95" i="7"/>
  <c r="AI95" i="7"/>
  <c r="C95" i="7"/>
  <c r="AA95" i="7"/>
  <c r="AH151" i="7"/>
  <c r="Z151" i="7"/>
  <c r="R151" i="7"/>
  <c r="J151" i="7"/>
  <c r="AG151" i="7"/>
  <c r="Y151" i="7"/>
  <c r="Q151" i="7"/>
  <c r="I151" i="7"/>
  <c r="AF151" i="7"/>
  <c r="X151" i="7"/>
  <c r="P151" i="7"/>
  <c r="H151" i="7"/>
  <c r="AE151" i="7"/>
  <c r="W151" i="7"/>
  <c r="O151" i="7"/>
  <c r="G151" i="7"/>
  <c r="AD151" i="7"/>
  <c r="V151" i="7"/>
  <c r="N151" i="7"/>
  <c r="F151" i="7"/>
  <c r="AB151" i="7"/>
  <c r="T151" i="7"/>
  <c r="L151" i="7"/>
  <c r="D151" i="7"/>
  <c r="AA151" i="7"/>
  <c r="U151" i="7"/>
  <c r="S151" i="7"/>
  <c r="M151" i="7"/>
  <c r="K151" i="7"/>
  <c r="AI151" i="7"/>
  <c r="C151" i="7"/>
  <c r="AH134" i="7"/>
  <c r="Z134" i="7"/>
  <c r="R134" i="7"/>
  <c r="J134" i="7"/>
  <c r="AG134" i="7"/>
  <c r="Y134" i="7"/>
  <c r="Q134" i="7"/>
  <c r="I134" i="7"/>
  <c r="AF134" i="7"/>
  <c r="X134" i="7"/>
  <c r="P134" i="7"/>
  <c r="AN134" i="7" s="1" a="1"/>
  <c r="AN134" i="7" s="1"/>
  <c r="H134" i="7"/>
  <c r="AE134" i="7"/>
  <c r="W134" i="7"/>
  <c r="O134" i="7"/>
  <c r="G134" i="7"/>
  <c r="AD134" i="7"/>
  <c r="V134" i="7"/>
  <c r="N134" i="7"/>
  <c r="F134" i="7"/>
  <c r="AB134" i="7"/>
  <c r="T134" i="7"/>
  <c r="L134" i="7"/>
  <c r="D134" i="7"/>
  <c r="AI134" i="7"/>
  <c r="C134" i="7"/>
  <c r="AC134" i="7"/>
  <c r="AA134" i="7"/>
  <c r="U134" i="7"/>
  <c r="S134" i="7"/>
  <c r="K134" i="7"/>
  <c r="AH125" i="7"/>
  <c r="AG125" i="7"/>
  <c r="Y125" i="7"/>
  <c r="Q125" i="7"/>
  <c r="I125" i="7"/>
  <c r="AF125" i="7"/>
  <c r="AE125" i="7"/>
  <c r="W125" i="7"/>
  <c r="X125" i="7"/>
  <c r="N125" i="7"/>
  <c r="E125" i="7"/>
  <c r="V125" i="7"/>
  <c r="M125" i="7"/>
  <c r="D125" i="7"/>
  <c r="AI125" i="7"/>
  <c r="U125" i="7"/>
  <c r="L125" i="7"/>
  <c r="C125" i="7"/>
  <c r="AD125" i="7"/>
  <c r="T125" i="7"/>
  <c r="K125" i="7"/>
  <c r="AC125" i="7"/>
  <c r="S125" i="7"/>
  <c r="J125" i="7"/>
  <c r="AA125" i="7"/>
  <c r="P125" i="7"/>
  <c r="G125" i="7"/>
  <c r="AB117" i="7"/>
  <c r="T117" i="7"/>
  <c r="L117" i="7"/>
  <c r="D117" i="7"/>
  <c r="AI117" i="7"/>
  <c r="AA117" i="7"/>
  <c r="S117" i="7"/>
  <c r="K117" i="7"/>
  <c r="C117" i="7"/>
  <c r="AH117" i="7"/>
  <c r="Z117" i="7"/>
  <c r="R117" i="7"/>
  <c r="J117" i="7"/>
  <c r="AG117" i="7"/>
  <c r="Y117" i="7"/>
  <c r="Q117" i="7"/>
  <c r="I117" i="7"/>
  <c r="AF117" i="7"/>
  <c r="X117" i="7"/>
  <c r="P117" i="7"/>
  <c r="H117" i="7"/>
  <c r="AD117" i="7"/>
  <c r="V117" i="7"/>
  <c r="N117" i="7"/>
  <c r="F117" i="7"/>
  <c r="AB180" i="7"/>
  <c r="T180" i="7"/>
  <c r="L180" i="7"/>
  <c r="D180" i="7"/>
  <c r="AI180" i="7"/>
  <c r="AN180" i="7" s="1" a="1"/>
  <c r="AN180" i="7" s="1"/>
  <c r="AA180" i="7"/>
  <c r="S180" i="7"/>
  <c r="K180" i="7"/>
  <c r="C180" i="7"/>
  <c r="AH180" i="7"/>
  <c r="Z180" i="7"/>
  <c r="R180" i="7"/>
  <c r="J180" i="7"/>
  <c r="AG180" i="7"/>
  <c r="Y180" i="7"/>
  <c r="Q180" i="7"/>
  <c r="I180" i="7"/>
  <c r="AF180" i="7"/>
  <c r="X180" i="7"/>
  <c r="P180" i="7"/>
  <c r="H180" i="7"/>
  <c r="AD180" i="7"/>
  <c r="V180" i="7"/>
  <c r="N180" i="7"/>
  <c r="F180" i="7"/>
  <c r="AB75" i="7"/>
  <c r="T75" i="7"/>
  <c r="L75" i="7"/>
  <c r="D75" i="7"/>
  <c r="AI75" i="7"/>
  <c r="AA75" i="7"/>
  <c r="S75" i="7"/>
  <c r="K75" i="7"/>
  <c r="C75" i="7"/>
  <c r="AH75" i="7"/>
  <c r="Z75" i="7"/>
  <c r="R75" i="7"/>
  <c r="J75" i="7"/>
  <c r="AG75" i="7"/>
  <c r="Y75" i="7"/>
  <c r="Q75" i="7"/>
  <c r="I75" i="7"/>
  <c r="AF75" i="7"/>
  <c r="X75" i="7"/>
  <c r="P75" i="7"/>
  <c r="AN75" i="7" s="1" a="1"/>
  <c r="AN75" i="7" s="1"/>
  <c r="AW75" i="7" s="1"/>
  <c r="H75" i="7"/>
  <c r="AD75" i="7"/>
  <c r="V75" i="7"/>
  <c r="N75" i="7"/>
  <c r="F75" i="7"/>
  <c r="I41" i="7"/>
  <c r="Q41" i="7"/>
  <c r="Y41" i="7"/>
  <c r="AG41" i="7"/>
  <c r="H43" i="7"/>
  <c r="P43" i="7"/>
  <c r="X43" i="7"/>
  <c r="AF43" i="7"/>
  <c r="G44" i="7"/>
  <c r="O44" i="7"/>
  <c r="W44" i="7"/>
  <c r="AE44" i="7"/>
  <c r="E47" i="7"/>
  <c r="M47" i="7"/>
  <c r="U47" i="7"/>
  <c r="AC47" i="7"/>
  <c r="C49" i="7"/>
  <c r="K49" i="7"/>
  <c r="AN49" i="7" s="1" a="1"/>
  <c r="AN49" i="7" s="1"/>
  <c r="S49" i="7"/>
  <c r="AA49" i="7"/>
  <c r="AI49" i="7"/>
  <c r="J50" i="7"/>
  <c r="R50" i="7"/>
  <c r="Z50" i="7"/>
  <c r="AH50" i="7"/>
  <c r="I51" i="7"/>
  <c r="Q51" i="7"/>
  <c r="Y51" i="7"/>
  <c r="AG51" i="7"/>
  <c r="H52" i="7"/>
  <c r="P52" i="7"/>
  <c r="X52" i="7"/>
  <c r="AF52" i="7"/>
  <c r="G53" i="7"/>
  <c r="O53" i="7"/>
  <c r="W53" i="7"/>
  <c r="AE53" i="7"/>
  <c r="E36" i="7"/>
  <c r="M36" i="7"/>
  <c r="U36" i="7"/>
  <c r="AC36" i="7"/>
  <c r="C38" i="7"/>
  <c r="K38" i="7"/>
  <c r="S38" i="7"/>
  <c r="AA38" i="7"/>
  <c r="AI38" i="7"/>
  <c r="J39" i="7"/>
  <c r="R39" i="7"/>
  <c r="Z39" i="7"/>
  <c r="AH39" i="7"/>
  <c r="I88" i="7"/>
  <c r="Q88" i="7"/>
  <c r="Y88" i="7"/>
  <c r="AG88" i="7"/>
  <c r="H42" i="7"/>
  <c r="P42" i="7"/>
  <c r="X42" i="7"/>
  <c r="AF42" i="7"/>
  <c r="G46" i="7"/>
  <c r="O46" i="7"/>
  <c r="W46" i="7"/>
  <c r="AE46" i="7"/>
  <c r="E86" i="7"/>
  <c r="M86" i="7"/>
  <c r="U86" i="7"/>
  <c r="AC86" i="7"/>
  <c r="C89" i="7"/>
  <c r="K89" i="7"/>
  <c r="S89" i="7"/>
  <c r="AA89" i="7"/>
  <c r="AI89" i="7"/>
  <c r="J67" i="7"/>
  <c r="R67" i="7"/>
  <c r="Z67" i="7"/>
  <c r="AH67" i="7"/>
  <c r="I68" i="7"/>
  <c r="Q68" i="7"/>
  <c r="Y68" i="7"/>
  <c r="AG68" i="7"/>
  <c r="H70" i="7"/>
  <c r="P70" i="7"/>
  <c r="AD70" i="7"/>
  <c r="M72" i="7"/>
  <c r="AC72" i="7"/>
  <c r="C78" i="7"/>
  <c r="Y78" i="7"/>
  <c r="W81" i="7"/>
  <c r="U75" i="7"/>
  <c r="T76" i="7"/>
  <c r="S77" i="7"/>
  <c r="Q83" i="7"/>
  <c r="O85" i="7"/>
  <c r="M180" i="7"/>
  <c r="L110" i="7"/>
  <c r="K111" i="7"/>
  <c r="AN111" i="7" s="1" a="1"/>
  <c r="AN111" i="7" s="1"/>
  <c r="I113" i="7"/>
  <c r="G115" i="7"/>
  <c r="E117" i="7"/>
  <c r="D118" i="7"/>
  <c r="C119" i="7"/>
  <c r="AI119" i="7"/>
  <c r="AG121" i="7"/>
  <c r="AE123" i="7"/>
  <c r="L126" i="7"/>
  <c r="D135" i="7"/>
  <c r="AG141" i="7"/>
  <c r="AC151" i="7"/>
  <c r="Y159" i="7"/>
  <c r="U95" i="7"/>
  <c r="Q100" i="7"/>
  <c r="M105" i="7"/>
  <c r="AN105" i="7" s="1" a="1"/>
  <c r="AN105" i="7" s="1"/>
  <c r="AW105" i="7" s="1"/>
  <c r="AG137" i="7"/>
  <c r="AD177" i="7"/>
  <c r="V177" i="7"/>
  <c r="N177" i="7"/>
  <c r="F177" i="7"/>
  <c r="AC177" i="7"/>
  <c r="U177" i="7"/>
  <c r="M177" i="7"/>
  <c r="E177" i="7"/>
  <c r="AB177" i="7"/>
  <c r="T177" i="7"/>
  <c r="L177" i="7"/>
  <c r="D177" i="7"/>
  <c r="AI177" i="7"/>
  <c r="AA177" i="7"/>
  <c r="S177" i="7"/>
  <c r="K177" i="7"/>
  <c r="C177" i="7"/>
  <c r="AH177" i="7"/>
  <c r="Z177" i="7"/>
  <c r="R177" i="7"/>
  <c r="J177" i="7"/>
  <c r="AF177" i="7"/>
  <c r="X177" i="7"/>
  <c r="P177" i="7"/>
  <c r="H177" i="7"/>
  <c r="G177" i="7"/>
  <c r="AG177" i="7"/>
  <c r="AE177" i="7"/>
  <c r="Y177" i="7"/>
  <c r="W177" i="7"/>
  <c r="O177" i="7"/>
  <c r="I177" i="7"/>
  <c r="Q177" i="7"/>
  <c r="AD172" i="7"/>
  <c r="V172" i="7"/>
  <c r="N172" i="7"/>
  <c r="F172" i="7"/>
  <c r="AC172" i="7"/>
  <c r="U172" i="7"/>
  <c r="M172" i="7"/>
  <c r="E172" i="7"/>
  <c r="AB172" i="7"/>
  <c r="T172" i="7"/>
  <c r="L172" i="7"/>
  <c r="D172" i="7"/>
  <c r="AI172" i="7"/>
  <c r="AA172" i="7"/>
  <c r="S172" i="7"/>
  <c r="AN172" i="7" s="1" a="1"/>
  <c r="AN172" i="7" s="1"/>
  <c r="K172" i="7"/>
  <c r="C172" i="7"/>
  <c r="AH172" i="7"/>
  <c r="Z172" i="7"/>
  <c r="R172" i="7"/>
  <c r="J172" i="7"/>
  <c r="AF172" i="7"/>
  <c r="X172" i="7"/>
  <c r="P172" i="7"/>
  <c r="H172" i="7"/>
  <c r="O172" i="7"/>
  <c r="I172" i="7"/>
  <c r="G172" i="7"/>
  <c r="AG172" i="7"/>
  <c r="AE172" i="7"/>
  <c r="W172" i="7"/>
  <c r="Q172" i="7"/>
  <c r="Y172" i="7"/>
  <c r="AD66" i="7"/>
  <c r="AC66" i="7"/>
  <c r="U66" i="7"/>
  <c r="M66" i="7"/>
  <c r="E66" i="7"/>
  <c r="AB66" i="7"/>
  <c r="T66" i="7"/>
  <c r="L66" i="7"/>
  <c r="D66" i="7"/>
  <c r="AI66" i="7"/>
  <c r="AA66" i="7"/>
  <c r="S66" i="7"/>
  <c r="K66" i="7"/>
  <c r="C66" i="7"/>
  <c r="AK66" i="7" s="1"/>
  <c r="AF66" i="7"/>
  <c r="X66" i="7"/>
  <c r="P66" i="7"/>
  <c r="H66" i="7"/>
  <c r="AH66" i="7"/>
  <c r="Q66" i="7"/>
  <c r="AG66" i="7"/>
  <c r="O66" i="7"/>
  <c r="AE66" i="7"/>
  <c r="N66" i="7"/>
  <c r="Z66" i="7"/>
  <c r="J66" i="7"/>
  <c r="Y66" i="7"/>
  <c r="I66" i="7"/>
  <c r="V66" i="7"/>
  <c r="F66" i="7"/>
  <c r="W66" i="7"/>
  <c r="R66" i="7"/>
  <c r="G66" i="7"/>
  <c r="AF98" i="7"/>
  <c r="X98" i="7"/>
  <c r="P98" i="7"/>
  <c r="H98" i="7"/>
  <c r="AE98" i="7"/>
  <c r="W98" i="7"/>
  <c r="O98" i="7"/>
  <c r="G98" i="7"/>
  <c r="AD98" i="7"/>
  <c r="V98" i="7"/>
  <c r="N98" i="7"/>
  <c r="F98" i="7"/>
  <c r="AC98" i="7"/>
  <c r="U98" i="7"/>
  <c r="M98" i="7"/>
  <c r="E98" i="7"/>
  <c r="AB98" i="7"/>
  <c r="T98" i="7"/>
  <c r="L98" i="7"/>
  <c r="D98" i="7"/>
  <c r="AH98" i="7"/>
  <c r="Z98" i="7"/>
  <c r="R98" i="7"/>
  <c r="J98" i="7"/>
  <c r="AG98" i="7"/>
  <c r="AA98" i="7"/>
  <c r="Y98" i="7"/>
  <c r="S98" i="7"/>
  <c r="Q98" i="7"/>
  <c r="I98" i="7"/>
  <c r="AI98" i="7"/>
  <c r="K98" i="7"/>
  <c r="C98" i="7"/>
  <c r="AF163" i="7"/>
  <c r="X163" i="7"/>
  <c r="P163" i="7"/>
  <c r="H163" i="7"/>
  <c r="AE163" i="7"/>
  <c r="W163" i="7"/>
  <c r="O163" i="7"/>
  <c r="G163" i="7"/>
  <c r="AD163" i="7"/>
  <c r="V163" i="7"/>
  <c r="AN163" i="7" s="1" a="1"/>
  <c r="AN163" i="7" s="1"/>
  <c r="AW163" i="7" s="1"/>
  <c r="N163" i="7"/>
  <c r="F163" i="7"/>
  <c r="AH163" i="7"/>
  <c r="Z163" i="7"/>
  <c r="R163" i="7"/>
  <c r="J163" i="7"/>
  <c r="AC163" i="7"/>
  <c r="M163" i="7"/>
  <c r="AB163" i="7"/>
  <c r="L163" i="7"/>
  <c r="AA163" i="7"/>
  <c r="K163" i="7"/>
  <c r="Y163" i="7"/>
  <c r="I163" i="7"/>
  <c r="U163" i="7"/>
  <c r="E163" i="7"/>
  <c r="AI163" i="7"/>
  <c r="S163" i="7"/>
  <c r="C163" i="7"/>
  <c r="AG163" i="7"/>
  <c r="T163" i="7"/>
  <c r="Q163" i="7"/>
  <c r="D163" i="7"/>
  <c r="AE146" i="7"/>
  <c r="W146" i="7"/>
  <c r="O146" i="7"/>
  <c r="G146" i="7"/>
  <c r="AD146" i="7"/>
  <c r="V146" i="7"/>
  <c r="N146" i="7"/>
  <c r="F146" i="7"/>
  <c r="AC146" i="7"/>
  <c r="U146" i="7"/>
  <c r="M146" i="7"/>
  <c r="E146" i="7"/>
  <c r="AB146" i="7"/>
  <c r="T146" i="7"/>
  <c r="L146" i="7"/>
  <c r="D146" i="7"/>
  <c r="AI146" i="7"/>
  <c r="AA146" i="7"/>
  <c r="S146" i="7"/>
  <c r="K146" i="7"/>
  <c r="C146" i="7"/>
  <c r="AG146" i="7"/>
  <c r="Y146" i="7"/>
  <c r="Q146" i="7"/>
  <c r="I146" i="7"/>
  <c r="P146" i="7"/>
  <c r="J146" i="7"/>
  <c r="H146" i="7"/>
  <c r="AH146" i="7"/>
  <c r="AF146" i="7"/>
  <c r="X146" i="7"/>
  <c r="Z146" i="7"/>
  <c r="R146" i="7"/>
  <c r="AE133" i="7"/>
  <c r="W133" i="7"/>
  <c r="O133" i="7"/>
  <c r="G133" i="7"/>
  <c r="AD133" i="7"/>
  <c r="V133" i="7"/>
  <c r="N133" i="7"/>
  <c r="F133" i="7"/>
  <c r="AC133" i="7"/>
  <c r="U133" i="7"/>
  <c r="M133" i="7"/>
  <c r="E133" i="7"/>
  <c r="AB133" i="7"/>
  <c r="T133" i="7"/>
  <c r="L133" i="7"/>
  <c r="D133" i="7"/>
  <c r="AI133" i="7"/>
  <c r="AA133" i="7"/>
  <c r="S133" i="7"/>
  <c r="AG133" i="7"/>
  <c r="Y133" i="7"/>
  <c r="Q133" i="7"/>
  <c r="I133" i="7"/>
  <c r="X133" i="7"/>
  <c r="R133" i="7"/>
  <c r="P133" i="7"/>
  <c r="K133" i="7"/>
  <c r="J133" i="7"/>
  <c r="AF133" i="7"/>
  <c r="C133" i="7"/>
  <c r="AH133" i="7"/>
  <c r="Z133" i="7"/>
  <c r="H133" i="7"/>
  <c r="AI104" i="7"/>
  <c r="AA104" i="7"/>
  <c r="S104" i="7"/>
  <c r="K104" i="7"/>
  <c r="C104" i="7"/>
  <c r="AH104" i="7"/>
  <c r="Z104" i="7"/>
  <c r="R104" i="7"/>
  <c r="J104" i="7"/>
  <c r="AG104" i="7"/>
  <c r="Y104" i="7"/>
  <c r="Q104" i="7"/>
  <c r="I104" i="7"/>
  <c r="AF104" i="7"/>
  <c r="X104" i="7"/>
  <c r="P104" i="7"/>
  <c r="H104" i="7"/>
  <c r="AE104" i="7"/>
  <c r="W104" i="7"/>
  <c r="O104" i="7"/>
  <c r="G104" i="7"/>
  <c r="AC104" i="7"/>
  <c r="U104" i="7"/>
  <c r="M104" i="7"/>
  <c r="AN104" i="7" s="1" a="1"/>
  <c r="AN104" i="7" s="1"/>
  <c r="AW104" i="7" s="1"/>
  <c r="E104" i="7"/>
  <c r="L104" i="7"/>
  <c r="F104" i="7"/>
  <c r="D104" i="7"/>
  <c r="AD104" i="7"/>
  <c r="AB104" i="7"/>
  <c r="T104" i="7"/>
  <c r="AI94" i="7"/>
  <c r="AA94" i="7"/>
  <c r="S94" i="7"/>
  <c r="K94" i="7"/>
  <c r="C94" i="7"/>
  <c r="AH94" i="7"/>
  <c r="Z94" i="7"/>
  <c r="R94" i="7"/>
  <c r="J94" i="7"/>
  <c r="AG94" i="7"/>
  <c r="Y94" i="7"/>
  <c r="Q94" i="7"/>
  <c r="I94" i="7"/>
  <c r="AF94" i="7"/>
  <c r="X94" i="7"/>
  <c r="P94" i="7"/>
  <c r="H94" i="7"/>
  <c r="AE94" i="7"/>
  <c r="W94" i="7"/>
  <c r="O94" i="7"/>
  <c r="G94" i="7"/>
  <c r="AC94" i="7"/>
  <c r="U94" i="7"/>
  <c r="M94" i="7"/>
  <c r="E94" i="7"/>
  <c r="T94" i="7"/>
  <c r="N94" i="7"/>
  <c r="L94" i="7"/>
  <c r="F94" i="7"/>
  <c r="D94" i="7"/>
  <c r="AB94" i="7"/>
  <c r="AI150" i="7"/>
  <c r="AA150" i="7"/>
  <c r="S150" i="7"/>
  <c r="K150" i="7"/>
  <c r="C150" i="7"/>
  <c r="AH150" i="7"/>
  <c r="Z150" i="7"/>
  <c r="R150" i="7"/>
  <c r="J150" i="7"/>
  <c r="AG150" i="7"/>
  <c r="Y150" i="7"/>
  <c r="Q150" i="7"/>
  <c r="I150" i="7"/>
  <c r="AF150" i="7"/>
  <c r="X150" i="7"/>
  <c r="P150" i="7"/>
  <c r="H150" i="7"/>
  <c r="AE150" i="7"/>
  <c r="W150" i="7"/>
  <c r="O150" i="7"/>
  <c r="G150" i="7"/>
  <c r="AC150" i="7"/>
  <c r="U150" i="7"/>
  <c r="M150" i="7"/>
  <c r="E150" i="7"/>
  <c r="AB150" i="7"/>
  <c r="V150" i="7"/>
  <c r="T150" i="7"/>
  <c r="N150" i="7"/>
  <c r="L150" i="7"/>
  <c r="D150" i="7"/>
  <c r="AI132" i="7"/>
  <c r="AA132" i="7"/>
  <c r="S132" i="7"/>
  <c r="K132" i="7"/>
  <c r="C132" i="7"/>
  <c r="AH132" i="7"/>
  <c r="Z132" i="7"/>
  <c r="R132" i="7"/>
  <c r="J132" i="7"/>
  <c r="AG132" i="7"/>
  <c r="Y132" i="7"/>
  <c r="Q132" i="7"/>
  <c r="I132" i="7"/>
  <c r="AF132" i="7"/>
  <c r="X132" i="7"/>
  <c r="P132" i="7"/>
  <c r="H132" i="7"/>
  <c r="AE132" i="7"/>
  <c r="W132" i="7"/>
  <c r="O132" i="7"/>
  <c r="G132" i="7"/>
  <c r="AC132" i="7"/>
  <c r="U132" i="7"/>
  <c r="M132" i="7"/>
  <c r="E132" i="7"/>
  <c r="D132" i="7"/>
  <c r="AD132" i="7"/>
  <c r="AB132" i="7"/>
  <c r="V132" i="7"/>
  <c r="T132" i="7"/>
  <c r="L132" i="7"/>
  <c r="AH124" i="7"/>
  <c r="AC124" i="7"/>
  <c r="U124" i="7"/>
  <c r="M124" i="7"/>
  <c r="E124" i="7"/>
  <c r="AB124" i="7"/>
  <c r="T124" i="7"/>
  <c r="L124" i="7"/>
  <c r="D124" i="7"/>
  <c r="AA124" i="7"/>
  <c r="S124" i="7"/>
  <c r="K124" i="7"/>
  <c r="C124" i="7"/>
  <c r="AI124" i="7"/>
  <c r="Z124" i="7"/>
  <c r="R124" i="7"/>
  <c r="J124" i="7"/>
  <c r="AG124" i="7"/>
  <c r="Y124" i="7"/>
  <c r="Q124" i="7"/>
  <c r="I124" i="7"/>
  <c r="AE124" i="7"/>
  <c r="W124" i="7"/>
  <c r="O124" i="7"/>
  <c r="AN124" i="7" s="1" a="1"/>
  <c r="AN124" i="7" s="1"/>
  <c r="AW124" i="7" s="1"/>
  <c r="G124" i="7"/>
  <c r="AC116" i="7"/>
  <c r="U116" i="7"/>
  <c r="M116" i="7"/>
  <c r="E116" i="7"/>
  <c r="AB116" i="7"/>
  <c r="T116" i="7"/>
  <c r="L116" i="7"/>
  <c r="D116" i="7"/>
  <c r="AI116" i="7"/>
  <c r="AA116" i="7"/>
  <c r="S116" i="7"/>
  <c r="K116" i="7"/>
  <c r="C116" i="7"/>
  <c r="AH116" i="7"/>
  <c r="Z116" i="7"/>
  <c r="R116" i="7"/>
  <c r="J116" i="7"/>
  <c r="AG116" i="7"/>
  <c r="Y116" i="7"/>
  <c r="Q116" i="7"/>
  <c r="I116" i="7"/>
  <c r="AE116" i="7"/>
  <c r="W116" i="7"/>
  <c r="O116" i="7"/>
  <c r="G116" i="7"/>
  <c r="AC179" i="7"/>
  <c r="U179" i="7"/>
  <c r="M179" i="7"/>
  <c r="E179" i="7"/>
  <c r="AB179" i="7"/>
  <c r="T179" i="7"/>
  <c r="L179" i="7"/>
  <c r="D179" i="7"/>
  <c r="AI179" i="7"/>
  <c r="AA179" i="7"/>
  <c r="S179" i="7"/>
  <c r="K179" i="7"/>
  <c r="C179" i="7"/>
  <c r="AH179" i="7"/>
  <c r="Z179" i="7"/>
  <c r="R179" i="7"/>
  <c r="J179" i="7"/>
  <c r="AG179" i="7"/>
  <c r="Y179" i="7"/>
  <c r="Q179" i="7"/>
  <c r="I179" i="7"/>
  <c r="AE179" i="7"/>
  <c r="W179" i="7"/>
  <c r="O179" i="7"/>
  <c r="G179" i="7"/>
  <c r="AC71" i="7"/>
  <c r="U71" i="7"/>
  <c r="M71" i="7"/>
  <c r="E71" i="7"/>
  <c r="AB71" i="7"/>
  <c r="T71" i="7"/>
  <c r="L71" i="7"/>
  <c r="D71" i="7"/>
  <c r="AI71" i="7"/>
  <c r="AA71" i="7"/>
  <c r="S71" i="7"/>
  <c r="K71" i="7"/>
  <c r="C71" i="7"/>
  <c r="AH71" i="7"/>
  <c r="Z71" i="7"/>
  <c r="R71" i="7"/>
  <c r="J71" i="7"/>
  <c r="AG71" i="7"/>
  <c r="Y71" i="7"/>
  <c r="Q71" i="7"/>
  <c r="I71" i="7"/>
  <c r="AE71" i="7"/>
  <c r="W71" i="7"/>
  <c r="AN71" i="7" s="1" a="1"/>
  <c r="AN71" i="7" s="1"/>
  <c r="AW71" i="7" s="1"/>
  <c r="O71" i="7"/>
  <c r="G71" i="7"/>
  <c r="J41" i="7"/>
  <c r="R41" i="7"/>
  <c r="Z41" i="7"/>
  <c r="AH41" i="7"/>
  <c r="I43" i="7"/>
  <c r="Q43" i="7"/>
  <c r="Y43" i="7"/>
  <c r="AG43" i="7"/>
  <c r="H44" i="7"/>
  <c r="P44" i="7"/>
  <c r="X44" i="7"/>
  <c r="AF44" i="7"/>
  <c r="F47" i="7"/>
  <c r="N47" i="7"/>
  <c r="V47" i="7"/>
  <c r="AD47" i="7"/>
  <c r="D49" i="7"/>
  <c r="L49" i="7"/>
  <c r="T49" i="7"/>
  <c r="AB49" i="7"/>
  <c r="C50" i="7"/>
  <c r="K50" i="7"/>
  <c r="S50" i="7"/>
  <c r="AA50" i="7"/>
  <c r="AI50" i="7"/>
  <c r="J51" i="7"/>
  <c r="R51" i="7"/>
  <c r="Z51" i="7"/>
  <c r="AH51" i="7"/>
  <c r="I52" i="7"/>
  <c r="Q52" i="7"/>
  <c r="Y52" i="7"/>
  <c r="AG52" i="7"/>
  <c r="H53" i="7"/>
  <c r="P53" i="7"/>
  <c r="X53" i="7"/>
  <c r="AF53" i="7"/>
  <c r="F36" i="7"/>
  <c r="N36" i="7"/>
  <c r="V36" i="7"/>
  <c r="AD36" i="7"/>
  <c r="D38" i="7"/>
  <c r="L38" i="7"/>
  <c r="T38" i="7"/>
  <c r="AB38" i="7"/>
  <c r="C39" i="7"/>
  <c r="K39" i="7"/>
  <c r="S39" i="7"/>
  <c r="AA39" i="7"/>
  <c r="AI39" i="7"/>
  <c r="J88" i="7"/>
  <c r="R88" i="7"/>
  <c r="Z88" i="7"/>
  <c r="AH88" i="7"/>
  <c r="I42" i="7"/>
  <c r="Q42" i="7"/>
  <c r="Y42" i="7"/>
  <c r="AG42" i="7"/>
  <c r="H46" i="7"/>
  <c r="P46" i="7"/>
  <c r="X46" i="7"/>
  <c r="AF46" i="7"/>
  <c r="F86" i="7"/>
  <c r="N86" i="7"/>
  <c r="V86" i="7"/>
  <c r="AD86" i="7"/>
  <c r="D89" i="7"/>
  <c r="L89" i="7"/>
  <c r="T89" i="7"/>
  <c r="AB89" i="7"/>
  <c r="C67" i="7"/>
  <c r="K67" i="7"/>
  <c r="S67" i="7"/>
  <c r="AA67" i="7"/>
  <c r="AI67" i="7"/>
  <c r="J68" i="7"/>
  <c r="R68" i="7"/>
  <c r="Z68" i="7"/>
  <c r="AH68" i="7"/>
  <c r="I70" i="7"/>
  <c r="Q70" i="7"/>
  <c r="AE70" i="7"/>
  <c r="N72" i="7"/>
  <c r="AD72" i="7"/>
  <c r="D78" i="7"/>
  <c r="AA78" i="7"/>
  <c r="X71" i="7"/>
  <c r="W75" i="7"/>
  <c r="V76" i="7"/>
  <c r="U77" i="7"/>
  <c r="S83" i="7"/>
  <c r="P179" i="7"/>
  <c r="O180" i="7"/>
  <c r="N110" i="7"/>
  <c r="M111" i="7"/>
  <c r="K113" i="7"/>
  <c r="H116" i="7"/>
  <c r="G117" i="7"/>
  <c r="F118" i="7"/>
  <c r="E119" i="7"/>
  <c r="C121" i="7"/>
  <c r="AI121" i="7"/>
  <c r="AF124" i="7"/>
  <c r="T126" i="7"/>
  <c r="L135" i="7"/>
  <c r="D153" i="7"/>
  <c r="AG159" i="7"/>
  <c r="AC95" i="7"/>
  <c r="Y100" i="7"/>
  <c r="V105" i="7"/>
  <c r="AF138" i="7"/>
  <c r="I59" i="7"/>
  <c r="AE176" i="7"/>
  <c r="W176" i="7"/>
  <c r="O176" i="7"/>
  <c r="G176" i="7"/>
  <c r="AD176" i="7"/>
  <c r="V176" i="7"/>
  <c r="AN176" i="7" s="1" a="1"/>
  <c r="AN176" i="7" s="1"/>
  <c r="N176" i="7"/>
  <c r="F176" i="7"/>
  <c r="AC176" i="7"/>
  <c r="U176" i="7"/>
  <c r="M176" i="7"/>
  <c r="E176" i="7"/>
  <c r="AB176" i="7"/>
  <c r="T176" i="7"/>
  <c r="L176" i="7"/>
  <c r="D176" i="7"/>
  <c r="AI176" i="7"/>
  <c r="AA176" i="7"/>
  <c r="S176" i="7"/>
  <c r="K176" i="7"/>
  <c r="C176" i="7"/>
  <c r="AK176" i="7" s="1"/>
  <c r="AG176" i="7"/>
  <c r="Y176" i="7"/>
  <c r="Q176" i="7"/>
  <c r="I176" i="7"/>
  <c r="H176" i="7"/>
  <c r="AH176" i="7"/>
  <c r="AF176" i="7"/>
  <c r="Z176" i="7"/>
  <c r="X176" i="7"/>
  <c r="P176" i="7"/>
  <c r="J176" i="7"/>
  <c r="R176" i="7"/>
  <c r="AE170" i="7"/>
  <c r="W170" i="7"/>
  <c r="O170" i="7"/>
  <c r="G170" i="7"/>
  <c r="AD170" i="7"/>
  <c r="V170" i="7"/>
  <c r="N170" i="7"/>
  <c r="F170" i="7"/>
  <c r="AC170" i="7"/>
  <c r="U170" i="7"/>
  <c r="M170" i="7"/>
  <c r="E170" i="7"/>
  <c r="AB170" i="7"/>
  <c r="T170" i="7"/>
  <c r="L170" i="7"/>
  <c r="D170" i="7"/>
  <c r="AI170" i="7"/>
  <c r="AA170" i="7"/>
  <c r="S170" i="7"/>
  <c r="K170" i="7"/>
  <c r="C170" i="7"/>
  <c r="AK170" i="7" s="1"/>
  <c r="AG170" i="7"/>
  <c r="Y170" i="7"/>
  <c r="Q170" i="7"/>
  <c r="I170" i="7"/>
  <c r="P170" i="7"/>
  <c r="J170" i="7"/>
  <c r="H170" i="7"/>
  <c r="AH170" i="7"/>
  <c r="AF170" i="7"/>
  <c r="X170" i="7"/>
  <c r="R170" i="7"/>
  <c r="Z170" i="7"/>
  <c r="AD58" i="7"/>
  <c r="V58" i="7"/>
  <c r="N58" i="7"/>
  <c r="F58" i="7"/>
  <c r="AC58" i="7"/>
  <c r="U58" i="7"/>
  <c r="M58" i="7"/>
  <c r="E58" i="7"/>
  <c r="AB58" i="7"/>
  <c r="T58" i="7"/>
  <c r="L58" i="7"/>
  <c r="D58" i="7"/>
  <c r="AG58" i="7"/>
  <c r="Y58" i="7"/>
  <c r="Q58" i="7"/>
  <c r="I58" i="7"/>
  <c r="AH58" i="7"/>
  <c r="R58" i="7"/>
  <c r="AF58" i="7"/>
  <c r="P58" i="7"/>
  <c r="AE58" i="7"/>
  <c r="O58" i="7"/>
  <c r="AA58" i="7"/>
  <c r="K58" i="7"/>
  <c r="Z58" i="7"/>
  <c r="J58" i="7"/>
  <c r="W58" i="7"/>
  <c r="G58" i="7"/>
  <c r="C58" i="7"/>
  <c r="AI58" i="7"/>
  <c r="S58" i="7"/>
  <c r="X58" i="7"/>
  <c r="H58" i="7"/>
  <c r="AG79" i="7"/>
  <c r="Y79" i="7"/>
  <c r="Q79" i="7"/>
  <c r="I79" i="7"/>
  <c r="AF79" i="7"/>
  <c r="X79" i="7"/>
  <c r="P79" i="7"/>
  <c r="H79" i="7"/>
  <c r="AE79" i="7"/>
  <c r="W79" i="7"/>
  <c r="O79" i="7"/>
  <c r="G79" i="7"/>
  <c r="AD79" i="7"/>
  <c r="V79" i="7"/>
  <c r="N79" i="7"/>
  <c r="F79" i="7"/>
  <c r="AC79" i="7"/>
  <c r="U79" i="7"/>
  <c r="M79" i="7"/>
  <c r="E79" i="7"/>
  <c r="AI79" i="7"/>
  <c r="AA79" i="7"/>
  <c r="S79" i="7"/>
  <c r="K79" i="7"/>
  <c r="C79" i="7"/>
  <c r="AH79" i="7"/>
  <c r="AB79" i="7"/>
  <c r="Z79" i="7"/>
  <c r="T79" i="7"/>
  <c r="R79" i="7"/>
  <c r="J79" i="7"/>
  <c r="L79" i="7"/>
  <c r="D79" i="7"/>
  <c r="AG162" i="7"/>
  <c r="AF162" i="7"/>
  <c r="X162" i="7"/>
  <c r="P162" i="7"/>
  <c r="H162" i="7"/>
  <c r="AE162" i="7"/>
  <c r="W162" i="7"/>
  <c r="O162" i="7"/>
  <c r="AI162" i="7"/>
  <c r="AA162" i="7"/>
  <c r="S162" i="7"/>
  <c r="K162" i="7"/>
  <c r="C162" i="7"/>
  <c r="AD162" i="7"/>
  <c r="R162" i="7"/>
  <c r="F162" i="7"/>
  <c r="AC162" i="7"/>
  <c r="Q162" i="7"/>
  <c r="E162" i="7"/>
  <c r="AB162" i="7"/>
  <c r="N162" i="7"/>
  <c r="D162" i="7"/>
  <c r="Z162" i="7"/>
  <c r="M162" i="7"/>
  <c r="Y162" i="7"/>
  <c r="L162" i="7"/>
  <c r="U162" i="7"/>
  <c r="AN162" i="7" s="1" a="1"/>
  <c r="AN162" i="7" s="1"/>
  <c r="AW162" i="7" s="1"/>
  <c r="I162" i="7"/>
  <c r="G162" i="7"/>
  <c r="AH162" i="7"/>
  <c r="T162" i="7"/>
  <c r="J162" i="7"/>
  <c r="AF145" i="7"/>
  <c r="X145" i="7"/>
  <c r="P145" i="7"/>
  <c r="H145" i="7"/>
  <c r="AE145" i="7"/>
  <c r="W145" i="7"/>
  <c r="O145" i="7"/>
  <c r="G145" i="7"/>
  <c r="AD145" i="7"/>
  <c r="V145" i="7"/>
  <c r="N145" i="7"/>
  <c r="F145" i="7"/>
  <c r="AC145" i="7"/>
  <c r="U145" i="7"/>
  <c r="M145" i="7"/>
  <c r="E145" i="7"/>
  <c r="AB145" i="7"/>
  <c r="T145" i="7"/>
  <c r="L145" i="7"/>
  <c r="D145" i="7"/>
  <c r="AH145" i="7"/>
  <c r="Z145" i="7"/>
  <c r="R145" i="7"/>
  <c r="J145" i="7"/>
  <c r="Q145" i="7"/>
  <c r="K145" i="7"/>
  <c r="I145" i="7"/>
  <c r="AI145" i="7"/>
  <c r="C145" i="7"/>
  <c r="AG145" i="7"/>
  <c r="Y145" i="7"/>
  <c r="AA145" i="7"/>
  <c r="S145" i="7"/>
  <c r="AF92" i="7"/>
  <c r="X92" i="7"/>
  <c r="P92" i="7"/>
  <c r="H92" i="7"/>
  <c r="AE92" i="7"/>
  <c r="W92" i="7"/>
  <c r="O92" i="7"/>
  <c r="G92" i="7"/>
  <c r="AD92" i="7"/>
  <c r="V92" i="7"/>
  <c r="N92" i="7"/>
  <c r="F92" i="7"/>
  <c r="AC92" i="7"/>
  <c r="U92" i="7"/>
  <c r="M92" i="7"/>
  <c r="E92" i="7"/>
  <c r="AH92" i="7"/>
  <c r="Z92" i="7"/>
  <c r="R92" i="7"/>
  <c r="J92" i="7"/>
  <c r="AG92" i="7"/>
  <c r="K92" i="7"/>
  <c r="AB92" i="7"/>
  <c r="I92" i="7"/>
  <c r="AN92" i="7" s="1" a="1"/>
  <c r="AN92" i="7" s="1"/>
  <c r="AW92" i="7" s="1"/>
  <c r="AA92" i="7"/>
  <c r="D92" i="7"/>
  <c r="Y92" i="7"/>
  <c r="C92" i="7"/>
  <c r="T92" i="7"/>
  <c r="Q92" i="7"/>
  <c r="AI92" i="7"/>
  <c r="L92" i="7"/>
  <c r="AB103" i="7"/>
  <c r="T103" i="7"/>
  <c r="L103" i="7"/>
  <c r="D103" i="7"/>
  <c r="AI103" i="7"/>
  <c r="AA103" i="7"/>
  <c r="S103" i="7"/>
  <c r="K103" i="7"/>
  <c r="C103" i="7"/>
  <c r="AH103" i="7"/>
  <c r="Z103" i="7"/>
  <c r="R103" i="7"/>
  <c r="J103" i="7"/>
  <c r="AG103" i="7"/>
  <c r="Y103" i="7"/>
  <c r="Q103" i="7"/>
  <c r="I103" i="7"/>
  <c r="AF103" i="7"/>
  <c r="X103" i="7"/>
  <c r="P103" i="7"/>
  <c r="H103" i="7"/>
  <c r="AD103" i="7"/>
  <c r="V103" i="7"/>
  <c r="N103" i="7"/>
  <c r="F103" i="7"/>
  <c r="M103" i="7"/>
  <c r="G103" i="7"/>
  <c r="E103" i="7"/>
  <c r="AE103" i="7"/>
  <c r="AC103" i="7"/>
  <c r="U103" i="7"/>
  <c r="AB93" i="7"/>
  <c r="T93" i="7"/>
  <c r="L93" i="7"/>
  <c r="D93" i="7"/>
  <c r="AI93" i="7"/>
  <c r="AA93" i="7"/>
  <c r="S93" i="7"/>
  <c r="K93" i="7"/>
  <c r="AN93" i="7" s="1" a="1"/>
  <c r="AN93" i="7" s="1"/>
  <c r="AW93" i="7" s="1"/>
  <c r="C93" i="7"/>
  <c r="AH93" i="7"/>
  <c r="Z93" i="7"/>
  <c r="R93" i="7"/>
  <c r="J93" i="7"/>
  <c r="AG93" i="7"/>
  <c r="Y93" i="7"/>
  <c r="Q93" i="7"/>
  <c r="I93" i="7"/>
  <c r="AF93" i="7"/>
  <c r="X93" i="7"/>
  <c r="P93" i="7"/>
  <c r="H93" i="7"/>
  <c r="AD93" i="7"/>
  <c r="V93" i="7"/>
  <c r="N93" i="7"/>
  <c r="F93" i="7"/>
  <c r="U93" i="7"/>
  <c r="O93" i="7"/>
  <c r="M93" i="7"/>
  <c r="G93" i="7"/>
  <c r="E93" i="7"/>
  <c r="AC93" i="7"/>
  <c r="AB149" i="7"/>
  <c r="T149" i="7"/>
  <c r="L149" i="7"/>
  <c r="D149" i="7"/>
  <c r="AI149" i="7"/>
  <c r="AA149" i="7"/>
  <c r="S149" i="7"/>
  <c r="K149" i="7"/>
  <c r="C149" i="7"/>
  <c r="AH149" i="7"/>
  <c r="Z149" i="7"/>
  <c r="R149" i="7"/>
  <c r="J149" i="7"/>
  <c r="AG149" i="7"/>
  <c r="Y149" i="7"/>
  <c r="Q149" i="7"/>
  <c r="I149" i="7"/>
  <c r="AF149" i="7"/>
  <c r="X149" i="7"/>
  <c r="P149" i="7"/>
  <c r="H149" i="7"/>
  <c r="AD149" i="7"/>
  <c r="V149" i="7"/>
  <c r="N149" i="7"/>
  <c r="F149" i="7"/>
  <c r="AC149" i="7"/>
  <c r="W149" i="7"/>
  <c r="U149" i="7"/>
  <c r="O149" i="7"/>
  <c r="AN149" i="7" s="1" a="1"/>
  <c r="AN149" i="7" s="1"/>
  <c r="AW149" i="7" s="1"/>
  <c r="M149" i="7"/>
  <c r="E149" i="7"/>
  <c r="AB131" i="7"/>
  <c r="T131" i="7"/>
  <c r="L131" i="7"/>
  <c r="D131" i="7"/>
  <c r="AI131" i="7"/>
  <c r="AA131" i="7"/>
  <c r="S131" i="7"/>
  <c r="K131" i="7"/>
  <c r="C131" i="7"/>
  <c r="AH131" i="7"/>
  <c r="Z131" i="7"/>
  <c r="R131" i="7"/>
  <c r="J131" i="7"/>
  <c r="AG131" i="7"/>
  <c r="Y131" i="7"/>
  <c r="Q131" i="7"/>
  <c r="I131" i="7"/>
  <c r="AF131" i="7"/>
  <c r="X131" i="7"/>
  <c r="P131" i="7"/>
  <c r="AN131" i="7" s="1" a="1"/>
  <c r="AN131" i="7" s="1"/>
  <c r="AW131" i="7" s="1"/>
  <c r="H131" i="7"/>
  <c r="AD131" i="7"/>
  <c r="V131" i="7"/>
  <c r="N131" i="7"/>
  <c r="F131" i="7"/>
  <c r="E131" i="7"/>
  <c r="AE131" i="7"/>
  <c r="AC131" i="7"/>
  <c r="W131" i="7"/>
  <c r="U131" i="7"/>
  <c r="M131" i="7"/>
  <c r="AD123" i="7"/>
  <c r="V123" i="7"/>
  <c r="N123" i="7"/>
  <c r="F123" i="7"/>
  <c r="AC123" i="7"/>
  <c r="U123" i="7"/>
  <c r="M123" i="7"/>
  <c r="E123" i="7"/>
  <c r="AB123" i="7"/>
  <c r="T123" i="7"/>
  <c r="L123" i="7"/>
  <c r="D123" i="7"/>
  <c r="AI123" i="7"/>
  <c r="AA123" i="7"/>
  <c r="S123" i="7"/>
  <c r="K123" i="7"/>
  <c r="C123" i="7"/>
  <c r="AH123" i="7"/>
  <c r="Z123" i="7"/>
  <c r="R123" i="7"/>
  <c r="J123" i="7"/>
  <c r="AF123" i="7"/>
  <c r="X123" i="7"/>
  <c r="P123" i="7"/>
  <c r="H123" i="7"/>
  <c r="AD115" i="7"/>
  <c r="V115" i="7"/>
  <c r="N115" i="7"/>
  <c r="F115" i="7"/>
  <c r="AC115" i="7"/>
  <c r="U115" i="7"/>
  <c r="M115" i="7"/>
  <c r="E115" i="7"/>
  <c r="AB115" i="7"/>
  <c r="T115" i="7"/>
  <c r="L115" i="7"/>
  <c r="D115" i="7"/>
  <c r="AI115" i="7"/>
  <c r="AA115" i="7"/>
  <c r="S115" i="7"/>
  <c r="K115" i="7"/>
  <c r="C115" i="7"/>
  <c r="AH115" i="7"/>
  <c r="Z115" i="7"/>
  <c r="R115" i="7"/>
  <c r="J115" i="7"/>
  <c r="AF115" i="7"/>
  <c r="X115" i="7"/>
  <c r="P115" i="7"/>
  <c r="H115" i="7"/>
  <c r="AD85" i="7"/>
  <c r="V85" i="7"/>
  <c r="N85" i="7"/>
  <c r="F85" i="7"/>
  <c r="AC85" i="7"/>
  <c r="U85" i="7"/>
  <c r="M85" i="7"/>
  <c r="E85" i="7"/>
  <c r="AB85" i="7"/>
  <c r="T85" i="7"/>
  <c r="L85" i="7"/>
  <c r="D85" i="7"/>
  <c r="AI85" i="7"/>
  <c r="AA85" i="7"/>
  <c r="S85" i="7"/>
  <c r="K85" i="7"/>
  <c r="C85" i="7"/>
  <c r="AH85" i="7"/>
  <c r="Z85" i="7"/>
  <c r="R85" i="7"/>
  <c r="J85" i="7"/>
  <c r="AF85" i="7"/>
  <c r="X85" i="7"/>
  <c r="P85" i="7"/>
  <c r="H85" i="7"/>
  <c r="AD81" i="7"/>
  <c r="V81" i="7"/>
  <c r="N81" i="7"/>
  <c r="AN81" i="7" s="1" a="1"/>
  <c r="AN81" i="7" s="1"/>
  <c r="F81" i="7"/>
  <c r="AC81" i="7"/>
  <c r="U81" i="7"/>
  <c r="M81" i="7"/>
  <c r="E81" i="7"/>
  <c r="AB81" i="7"/>
  <c r="T81" i="7"/>
  <c r="L81" i="7"/>
  <c r="D81" i="7"/>
  <c r="AI81" i="7"/>
  <c r="AA81" i="7"/>
  <c r="S81" i="7"/>
  <c r="K81" i="7"/>
  <c r="C81" i="7"/>
  <c r="AH81" i="7"/>
  <c r="Z81" i="7"/>
  <c r="R81" i="7"/>
  <c r="J81" i="7"/>
  <c r="AF81" i="7"/>
  <c r="X81" i="7"/>
  <c r="P81" i="7"/>
  <c r="H81" i="7"/>
  <c r="C41" i="7"/>
  <c r="K41" i="7"/>
  <c r="S41" i="7"/>
  <c r="AA41" i="7"/>
  <c r="J43" i="7"/>
  <c r="AN43" i="7" s="1" a="1"/>
  <c r="AN43" i="7" s="1"/>
  <c r="AW43" i="7" s="1"/>
  <c r="R43" i="7"/>
  <c r="Z43" i="7"/>
  <c r="I44" i="7"/>
  <c r="Q44" i="7"/>
  <c r="Y44" i="7"/>
  <c r="G47" i="7"/>
  <c r="O47" i="7"/>
  <c r="W47" i="7"/>
  <c r="E49" i="7"/>
  <c r="M49" i="7"/>
  <c r="U49" i="7"/>
  <c r="D50" i="7"/>
  <c r="L50" i="7"/>
  <c r="AN50" i="7" s="1" a="1"/>
  <c r="AN50" i="7" s="1"/>
  <c r="AW50" i="7" s="1"/>
  <c r="T50" i="7"/>
  <c r="C51" i="7"/>
  <c r="K51" i="7"/>
  <c r="S51" i="7"/>
  <c r="AA51" i="7"/>
  <c r="J52" i="7"/>
  <c r="R52" i="7"/>
  <c r="Z52" i="7"/>
  <c r="I53" i="7"/>
  <c r="Q53" i="7"/>
  <c r="Y53" i="7"/>
  <c r="G36" i="7"/>
  <c r="AN36" i="7" s="1" a="1"/>
  <c r="AN36" i="7" s="1"/>
  <c r="O36" i="7"/>
  <c r="W36" i="7"/>
  <c r="E38" i="7"/>
  <c r="M38" i="7"/>
  <c r="U38" i="7"/>
  <c r="D39" i="7"/>
  <c r="L39" i="7"/>
  <c r="T39" i="7"/>
  <c r="C88" i="7"/>
  <c r="AN88" i="7" s="1" a="1"/>
  <c r="AN88" i="7" s="1"/>
  <c r="K88" i="7"/>
  <c r="S88" i="7"/>
  <c r="AA88" i="7"/>
  <c r="J42" i="7"/>
  <c r="R42" i="7"/>
  <c r="Z42" i="7"/>
  <c r="I46" i="7"/>
  <c r="Q46" i="7"/>
  <c r="Y46" i="7"/>
  <c r="G86" i="7"/>
  <c r="O86" i="7"/>
  <c r="W86" i="7"/>
  <c r="E89" i="7"/>
  <c r="M89" i="7"/>
  <c r="U89" i="7"/>
  <c r="D67" i="7"/>
  <c r="L67" i="7"/>
  <c r="T67" i="7"/>
  <c r="C68" i="7"/>
  <c r="K68" i="7"/>
  <c r="S68" i="7"/>
  <c r="AA68" i="7"/>
  <c r="J70" i="7"/>
  <c r="R70" i="7"/>
  <c r="AH70" i="7"/>
  <c r="Q72" i="7"/>
  <c r="AN72" i="7" s="1" a="1"/>
  <c r="AN72" i="7" s="1"/>
  <c r="AW72" i="7" s="1"/>
  <c r="AG72" i="7"/>
  <c r="I78" i="7"/>
  <c r="AG78" i="7"/>
  <c r="AE81" i="7"/>
  <c r="AD71" i="7"/>
  <c r="AC75" i="7"/>
  <c r="AB76" i="7"/>
  <c r="AA77" i="7"/>
  <c r="Y83" i="7"/>
  <c r="W85" i="7"/>
  <c r="V179" i="7"/>
  <c r="U180" i="7"/>
  <c r="T110" i="7"/>
  <c r="S111" i="7"/>
  <c r="Q113" i="7"/>
  <c r="O115" i="7"/>
  <c r="N116" i="7"/>
  <c r="M117" i="7"/>
  <c r="L118" i="7"/>
  <c r="K119" i="7"/>
  <c r="I121" i="7"/>
  <c r="G123" i="7"/>
  <c r="F124" i="7"/>
  <c r="F125" i="7"/>
  <c r="K127" i="7"/>
  <c r="G131" i="7"/>
  <c r="C136" i="7"/>
  <c r="AB153" i="7"/>
  <c r="T96" i="7"/>
  <c r="X106" i="7"/>
  <c r="AC143" i="7"/>
  <c r="AN191" i="7" l="1" a="1"/>
  <c r="AN191" i="7" s="1"/>
  <c r="AW191" i="7" s="1"/>
  <c r="AN183" i="7" a="1"/>
  <c r="AN183" i="7" s="1"/>
  <c r="AW183" i="7" s="1"/>
  <c r="AK54" i="7"/>
  <c r="AP54" i="7" s="1"/>
  <c r="AN190" i="7" a="1"/>
  <c r="AN190" i="7" s="1"/>
  <c r="AW190" i="7" s="1"/>
  <c r="AN54" i="7" a="1"/>
  <c r="AN54" i="7" s="1"/>
  <c r="AL54" i="7"/>
  <c r="AQ54" i="7" s="1"/>
  <c r="AM54" i="7"/>
  <c r="AN184" i="7" a="1"/>
  <c r="AN184" i="7" s="1"/>
  <c r="AW184" i="7" s="1"/>
  <c r="N7" i="4"/>
  <c r="N8" i="4"/>
  <c r="N4" i="4"/>
  <c r="N9" i="4"/>
  <c r="N6" i="4"/>
  <c r="O4" i="4"/>
  <c r="P4" i="4" s="1"/>
  <c r="S4" i="3"/>
  <c r="Q4" i="3"/>
  <c r="AK195" i="7"/>
  <c r="AO195" i="7" s="1"/>
  <c r="AN195" i="7" a="1"/>
  <c r="AN195" i="7" s="1"/>
  <c r="AW195" i="7" s="1"/>
  <c r="AN194" i="7" a="1"/>
  <c r="AN194" i="7" s="1"/>
  <c r="AW194" i="7" s="1"/>
  <c r="AK194" i="7"/>
  <c r="AP194" i="7" s="1"/>
  <c r="AN192" i="7" a="1"/>
  <c r="AN192" i="7" s="1"/>
  <c r="AW192" i="7" s="1"/>
  <c r="AN193" i="7" a="1"/>
  <c r="AN193" i="7" s="1"/>
  <c r="AW193" i="7" s="1"/>
  <c r="AM194" i="7"/>
  <c r="AL195" i="7"/>
  <c r="AQ195" i="7" s="1"/>
  <c r="AM195" i="7"/>
  <c r="AL194" i="7"/>
  <c r="AQ194" i="7" s="1"/>
  <c r="AN188" i="7" a="1"/>
  <c r="AN188" i="7" s="1"/>
  <c r="AW188" i="7" s="1"/>
  <c r="AN189" i="7" a="1"/>
  <c r="AN189" i="7" s="1"/>
  <c r="AW189" i="7" s="1"/>
  <c r="AN186" i="7" a="1"/>
  <c r="AN186" i="7" s="1"/>
  <c r="AW186" i="7" s="1"/>
  <c r="AN185" i="7" a="1"/>
  <c r="AN185" i="7" s="1"/>
  <c r="AW185" i="7" s="1"/>
  <c r="AN182" i="7" a="1"/>
  <c r="AN182" i="7" s="1"/>
  <c r="AW182" i="7" s="1"/>
  <c r="AK193" i="7"/>
  <c r="AP193" i="7" s="1"/>
  <c r="AK192" i="7"/>
  <c r="AP192" i="7" s="1"/>
  <c r="AK191" i="7"/>
  <c r="AP191" i="7" s="1"/>
  <c r="AL193" i="7"/>
  <c r="AQ193" i="7" s="1"/>
  <c r="AM193" i="7"/>
  <c r="AL192" i="7"/>
  <c r="AQ192" i="7" s="1"/>
  <c r="AM192" i="7"/>
  <c r="AL190" i="7"/>
  <c r="AQ190" i="7" s="1"/>
  <c r="AK190" i="7"/>
  <c r="AP190" i="7" s="1"/>
  <c r="AM191" i="7"/>
  <c r="AL191" i="7"/>
  <c r="AQ191" i="7" s="1"/>
  <c r="AL189" i="7"/>
  <c r="AQ189" i="7" s="1"/>
  <c r="AK189" i="7"/>
  <c r="AP189" i="7" s="1"/>
  <c r="AM190" i="7"/>
  <c r="AK187" i="7"/>
  <c r="AP187" i="7" s="1"/>
  <c r="AK188" i="7"/>
  <c r="AP188" i="7" s="1"/>
  <c r="AM189" i="7"/>
  <c r="AL187" i="7"/>
  <c r="AQ187" i="7" s="1"/>
  <c r="AL188" i="7"/>
  <c r="AQ188" i="7" s="1"/>
  <c r="AM188" i="7"/>
  <c r="AK186" i="7"/>
  <c r="AO186" i="7" s="1"/>
  <c r="AM187" i="7"/>
  <c r="AK185" i="7"/>
  <c r="AO185" i="7" s="1"/>
  <c r="AL186" i="7"/>
  <c r="AQ186" i="7" s="1"/>
  <c r="AM186" i="7"/>
  <c r="AL185" i="7"/>
  <c r="AQ185" i="7" s="1"/>
  <c r="AM185" i="7"/>
  <c r="AK184" i="7"/>
  <c r="AO184" i="7" s="1"/>
  <c r="AL184" i="7"/>
  <c r="AQ184" i="7" s="1"/>
  <c r="AM184" i="7"/>
  <c r="AK183" i="7"/>
  <c r="AP183" i="7" s="1"/>
  <c r="AN42" i="7" a="1"/>
  <c r="AN42" i="7" s="1"/>
  <c r="AW42" i="7" s="1"/>
  <c r="AK182" i="7"/>
  <c r="AP182" i="7" s="1"/>
  <c r="AL183" i="7"/>
  <c r="AQ183" i="7" s="1"/>
  <c r="AM183" i="7"/>
  <c r="AM182" i="7"/>
  <c r="AL182" i="7"/>
  <c r="AQ182" i="7" s="1"/>
  <c r="AK181" i="7"/>
  <c r="AO181" i="7" s="1"/>
  <c r="AL181" i="7"/>
  <c r="AQ181" i="7" s="1"/>
  <c r="AM181" i="7"/>
  <c r="AO175" i="7"/>
  <c r="AP170" i="7"/>
  <c r="AO62" i="7"/>
  <c r="AP56" i="7"/>
  <c r="AO176" i="7"/>
  <c r="AO173" i="7"/>
  <c r="AO59" i="7"/>
  <c r="AP60" i="7"/>
  <c r="AP174" i="7"/>
  <c r="AP168" i="7"/>
  <c r="AO91" i="7"/>
  <c r="AP63" i="7"/>
  <c r="AO64" i="7"/>
  <c r="AO66" i="7"/>
  <c r="AO61" i="7"/>
  <c r="AO169" i="7"/>
  <c r="AN139" i="7" a="1"/>
  <c r="AN139" i="7" s="1"/>
  <c r="AW139" i="7" s="1"/>
  <c r="AN153" i="7" a="1"/>
  <c r="AN153" i="7" s="1"/>
  <c r="AW153" i="7" s="1"/>
  <c r="AN82" i="7" a="1"/>
  <c r="AN82" i="7" s="1"/>
  <c r="AW82" i="7" s="1"/>
  <c r="AN179" i="7" a="1"/>
  <c r="AN179" i="7" s="1"/>
  <c r="AW179" i="7" s="1"/>
  <c r="AN178" i="7" a="1"/>
  <c r="AN178" i="7" s="1"/>
  <c r="AW178" i="7" s="1"/>
  <c r="AN112" i="7" a="1"/>
  <c r="AN112" i="7" s="1"/>
  <c r="AW112" i="7" s="1"/>
  <c r="AN135" i="7" a="1"/>
  <c r="AN135" i="7" s="1"/>
  <c r="AW135" i="7" s="1"/>
  <c r="AN58" i="7" a="1"/>
  <c r="AN58" i="7" s="1"/>
  <c r="AW58" i="7" s="1"/>
  <c r="AN126" i="7" a="1"/>
  <c r="AN126" i="7" s="1"/>
  <c r="AW126" i="7" s="1"/>
  <c r="AN122" i="7" a="1"/>
  <c r="AN122" i="7" s="1"/>
  <c r="AW122" i="7" s="1"/>
  <c r="AN155" i="7" a="1"/>
  <c r="AN155" i="7" s="1"/>
  <c r="AW155" i="7" s="1"/>
  <c r="AN197" i="7" a="1"/>
  <c r="AN197" i="7" s="1"/>
  <c r="AW197" i="7" s="1"/>
  <c r="AN154" i="7" a="1"/>
  <c r="AN154" i="7" s="1"/>
  <c r="AW154" i="7" s="1"/>
  <c r="AN166" i="7" a="1"/>
  <c r="AN166" i="7" s="1"/>
  <c r="AW166" i="7" s="1"/>
  <c r="AO168" i="7"/>
  <c r="AP59" i="7"/>
  <c r="AN45" i="7" a="1"/>
  <c r="AN45" i="7" s="1"/>
  <c r="AW45" i="7" s="1"/>
  <c r="AL40" i="7"/>
  <c r="AQ40" i="7" s="1"/>
  <c r="AN39" i="7" a="1"/>
  <c r="AN39" i="7" s="1"/>
  <c r="AW39" i="7" s="1"/>
  <c r="AN144" i="7" a="1"/>
  <c r="AN144" i="7" s="1"/>
  <c r="AW144" i="7" s="1"/>
  <c r="AN47" i="7" a="1"/>
  <c r="AN47" i="7" s="1"/>
  <c r="AW47" i="7" s="1"/>
  <c r="AN156" i="7" a="1"/>
  <c r="AN156" i="7" s="1"/>
  <c r="AW156" i="7" s="1"/>
  <c r="AN121" i="7" a="1"/>
  <c r="AN121" i="7" s="1"/>
  <c r="AW121" i="7" s="1"/>
  <c r="AN130" i="7" a="1"/>
  <c r="AN130" i="7" s="1"/>
  <c r="AW130" i="7" s="1"/>
  <c r="AN68" i="7" a="1"/>
  <c r="AN68" i="7" s="1"/>
  <c r="AW68" i="7" s="1"/>
  <c r="AN51" i="7" a="1"/>
  <c r="AN51" i="7" s="1"/>
  <c r="AW51" i="7" s="1"/>
  <c r="AP169" i="7"/>
  <c r="AN146" i="7" a="1"/>
  <c r="AN146" i="7" s="1"/>
  <c r="AW146" i="7" s="1"/>
  <c r="AN125" i="7" a="1"/>
  <c r="AN125" i="7" s="1"/>
  <c r="AW125" i="7" s="1"/>
  <c r="AN138" i="7" a="1"/>
  <c r="AN138" i="7" s="1"/>
  <c r="AW138" i="7" s="1"/>
  <c r="AK178" i="7"/>
  <c r="AK171" i="7"/>
  <c r="AN61" i="7" a="1"/>
  <c r="AN61" i="7" s="1"/>
  <c r="AW61" i="7" s="1"/>
  <c r="AN65" i="7" a="1"/>
  <c r="AN65" i="7" s="1"/>
  <c r="AW65" i="7" s="1"/>
  <c r="AN48" i="7" a="1"/>
  <c r="AN48" i="7" s="1"/>
  <c r="AW48" i="7" s="1"/>
  <c r="AN160" i="7" a="1"/>
  <c r="AN160" i="7" s="1"/>
  <c r="AW160" i="7" s="1"/>
  <c r="AN46" i="7" a="1"/>
  <c r="AN46" i="7" s="1"/>
  <c r="AW46" i="7" s="1"/>
  <c r="AN115" i="7" a="1"/>
  <c r="AN115" i="7" s="1"/>
  <c r="AW115" i="7" s="1"/>
  <c r="AP61" i="7"/>
  <c r="AP176" i="7"/>
  <c r="AN85" i="7" a="1"/>
  <c r="AN85" i="7" s="1"/>
  <c r="AW85" i="7" s="1"/>
  <c r="AN79" i="7" a="1"/>
  <c r="AN79" i="7" s="1"/>
  <c r="AW79" i="7" s="1"/>
  <c r="AN94" i="7" a="1"/>
  <c r="AN94" i="7" s="1"/>
  <c r="AW94" i="7" s="1"/>
  <c r="AN98" i="7" a="1"/>
  <c r="AN98" i="7" s="1"/>
  <c r="AW98" i="7" s="1"/>
  <c r="AK172" i="7"/>
  <c r="AN151" i="7" a="1"/>
  <c r="AN151" i="7" s="1"/>
  <c r="AW151" i="7" s="1"/>
  <c r="AN164" i="7" a="1"/>
  <c r="AN164" i="7" s="1"/>
  <c r="AW164" i="7" s="1"/>
  <c r="AN152" i="7" a="1"/>
  <c r="AN152" i="7" s="1"/>
  <c r="AW152" i="7" s="1"/>
  <c r="AN63" i="7" a="1"/>
  <c r="AN63" i="7" s="1"/>
  <c r="AW63" i="7" s="1"/>
  <c r="AK87" i="7"/>
  <c r="AN158" i="7" a="1"/>
  <c r="AN158" i="7" s="1"/>
  <c r="AW158" i="7" s="1"/>
  <c r="AN56" i="7" a="1"/>
  <c r="AN56" i="7" s="1"/>
  <c r="AW56" i="7" s="1"/>
  <c r="AN99" i="7" a="1"/>
  <c r="AN99" i="7" s="1"/>
  <c r="AW99" i="7" s="1"/>
  <c r="AK65" i="7"/>
  <c r="AK57" i="7"/>
  <c r="AN175" i="7" a="1"/>
  <c r="AN175" i="7" s="1"/>
  <c r="AW175" i="7" s="1"/>
  <c r="AK40" i="7"/>
  <c r="AM40" i="7"/>
  <c r="AN145" i="7" a="1"/>
  <c r="AN145" i="7" s="1"/>
  <c r="AW145" i="7" s="1"/>
  <c r="AN150" i="7" a="1"/>
  <c r="AN150" i="7" s="1"/>
  <c r="AW150" i="7" s="1"/>
  <c r="AK177" i="7"/>
  <c r="AN102" i="7" a="1"/>
  <c r="AN102" i="7" s="1"/>
  <c r="AW102" i="7" s="1"/>
  <c r="AN53" i="7" a="1"/>
  <c r="AN53" i="7" s="1"/>
  <c r="AW53" i="7" s="1"/>
  <c r="AN77" i="7" a="1"/>
  <c r="AN77" i="7" s="1"/>
  <c r="AW77" i="7" s="1"/>
  <c r="AK196" i="7"/>
  <c r="AN35" i="7" a="1"/>
  <c r="AN35" i="7" s="1"/>
  <c r="AW35" i="7" s="1"/>
  <c r="AN73" i="7" a="1"/>
  <c r="AN73" i="7" s="1"/>
  <c r="AW73" i="7" s="1"/>
  <c r="AN142" i="7" a="1"/>
  <c r="AN142" i="7" s="1"/>
  <c r="AW142" i="7" s="1"/>
  <c r="AN90" i="7" a="1"/>
  <c r="AN90" i="7" s="1"/>
  <c r="AW90" i="7" s="1"/>
  <c r="AN80" i="7" a="1"/>
  <c r="AN80" i="7" s="1"/>
  <c r="AW80" i="7" s="1"/>
  <c r="AN37" i="7" a="1"/>
  <c r="AN37" i="7" s="1"/>
  <c r="AW37" i="7" s="1"/>
  <c r="AP173" i="7"/>
  <c r="AN170" i="7" a="1"/>
  <c r="AN170" i="7" s="1"/>
  <c r="AW170" i="7" s="1"/>
  <c r="AN41" i="7" a="1"/>
  <c r="AN41" i="7" s="1"/>
  <c r="AW41" i="7" s="1"/>
  <c r="AN132" i="7" a="1"/>
  <c r="AN132" i="7" s="1"/>
  <c r="AW132" i="7" s="1"/>
  <c r="AN133" i="7" a="1"/>
  <c r="AN133" i="7" s="1"/>
  <c r="AW133" i="7" s="1"/>
  <c r="AN171" i="7" a="1"/>
  <c r="AN171" i="7" s="1"/>
  <c r="AW171" i="7" s="1"/>
  <c r="AN83" i="7" a="1"/>
  <c r="AN83" i="7" s="1"/>
  <c r="AW83" i="7" s="1"/>
  <c r="AN116" i="7" a="1"/>
  <c r="AN116" i="7" s="1"/>
  <c r="AW116" i="7" s="1"/>
  <c r="AN103" i="7" a="1"/>
  <c r="AN103" i="7" s="1"/>
  <c r="AW103" i="7" s="1"/>
  <c r="AK58" i="7"/>
  <c r="AN67" i="7" a="1"/>
  <c r="AN67" i="7" s="1"/>
  <c r="AW67" i="7" s="1"/>
  <c r="AN66" i="7" a="1"/>
  <c r="AN66" i="7" s="1"/>
  <c r="AW66" i="7" s="1"/>
  <c r="AN177" i="7" a="1"/>
  <c r="AN177" i="7" s="1"/>
  <c r="AW177" i="7" s="1"/>
  <c r="AN107" i="7" a="1"/>
  <c r="AN107" i="7" s="1"/>
  <c r="AW107" i="7" s="1"/>
  <c r="AN70" i="7" a="1"/>
  <c r="AN70" i="7" s="1"/>
  <c r="AW70" i="7" s="1"/>
  <c r="AN143" i="7" a="1"/>
  <c r="AN143" i="7" s="1"/>
  <c r="AW143" i="7" s="1"/>
  <c r="AK68" i="7"/>
  <c r="AL168" i="7"/>
  <c r="AQ168" i="7" s="1"/>
  <c r="AM89" i="7"/>
  <c r="AK152" i="7"/>
  <c r="AK102" i="7"/>
  <c r="AM163" i="7"/>
  <c r="AM149" i="7"/>
  <c r="AM155" i="7"/>
  <c r="AM197" i="7"/>
  <c r="AM81" i="7"/>
  <c r="AM68" i="7"/>
  <c r="AM116" i="7"/>
  <c r="AM134" i="7"/>
  <c r="AM126" i="7"/>
  <c r="AL165" i="7"/>
  <c r="AQ165" i="7" s="1"/>
  <c r="AL63" i="7"/>
  <c r="AQ63" i="7" s="1"/>
  <c r="AL48" i="7"/>
  <c r="AQ48" i="7" s="1"/>
  <c r="AM148" i="7"/>
  <c r="AM117" i="7"/>
  <c r="AM110" i="7"/>
  <c r="AM152" i="7"/>
  <c r="AK72" i="7"/>
  <c r="AK149" i="7"/>
  <c r="AM53" i="7"/>
  <c r="AK116" i="7"/>
  <c r="AL137" i="7"/>
  <c r="AQ137" i="7" s="1"/>
  <c r="AL76" i="7"/>
  <c r="AQ76" i="7" s="1"/>
  <c r="AK96" i="7"/>
  <c r="AM106" i="7"/>
  <c r="AM127" i="7"/>
  <c r="AL121" i="7"/>
  <c r="AQ121" i="7" s="1"/>
  <c r="AL67" i="7"/>
  <c r="AQ67" i="7" s="1"/>
  <c r="AM132" i="7"/>
  <c r="AL173" i="7"/>
  <c r="AQ173" i="7" s="1"/>
  <c r="AO174" i="7"/>
  <c r="AL170" i="7"/>
  <c r="AQ170" i="7" s="1"/>
  <c r="AL179" i="7"/>
  <c r="AQ179" i="7" s="1"/>
  <c r="AM133" i="7"/>
  <c r="AL172" i="7"/>
  <c r="AQ172" i="7" s="1"/>
  <c r="AK126" i="7"/>
  <c r="AM165" i="7"/>
  <c r="AL87" i="7"/>
  <c r="AQ87" i="7" s="1"/>
  <c r="AM136" i="7"/>
  <c r="AK151" i="7"/>
  <c r="AM77" i="7"/>
  <c r="AL71" i="7"/>
  <c r="AQ71" i="7" s="1"/>
  <c r="AL150" i="7"/>
  <c r="AQ150" i="7" s="1"/>
  <c r="AL146" i="7"/>
  <c r="AQ146" i="7" s="1"/>
  <c r="AL177" i="7"/>
  <c r="AQ177" i="7" s="1"/>
  <c r="AL102" i="7"/>
  <c r="AQ102" i="7" s="1"/>
  <c r="AL153" i="7"/>
  <c r="AQ153" i="7" s="1"/>
  <c r="AP66" i="7"/>
  <c r="AK153" i="7"/>
  <c r="AL175" i="7"/>
  <c r="AQ175" i="7" s="1"/>
  <c r="AP64" i="7"/>
  <c r="AP175" i="7"/>
  <c r="AO56" i="7"/>
  <c r="AL70" i="7"/>
  <c r="AQ70" i="7" s="1"/>
  <c r="AL118" i="7"/>
  <c r="AQ118" i="7" s="1"/>
  <c r="AM97" i="7"/>
  <c r="AM107" i="7"/>
  <c r="AM139" i="7"/>
  <c r="AL60" i="7"/>
  <c r="AQ60" i="7" s="1"/>
  <c r="AL78" i="7"/>
  <c r="AQ78" i="7" s="1"/>
  <c r="AM83" i="7"/>
  <c r="AL129" i="7"/>
  <c r="AQ129" i="7" s="1"/>
  <c r="AM100" i="7"/>
  <c r="AL56" i="7"/>
  <c r="AQ56" i="7" s="1"/>
  <c r="AL65" i="7"/>
  <c r="AQ65" i="7" s="1"/>
  <c r="AL144" i="7"/>
  <c r="AQ144" i="7" s="1"/>
  <c r="AL90" i="7"/>
  <c r="AQ90" i="7" s="1"/>
  <c r="AK130" i="7"/>
  <c r="AM37" i="7"/>
  <c r="AL123" i="7"/>
  <c r="AQ123" i="7" s="1"/>
  <c r="AL145" i="7"/>
  <c r="AQ145" i="7" s="1"/>
  <c r="AL58" i="7"/>
  <c r="AQ58" i="7" s="1"/>
  <c r="AL124" i="7"/>
  <c r="AQ124" i="7" s="1"/>
  <c r="AM125" i="7"/>
  <c r="AM44" i="7"/>
  <c r="AM82" i="7"/>
  <c r="AM124" i="7"/>
  <c r="AK83" i="7"/>
  <c r="AM157" i="7"/>
  <c r="AM79" i="7"/>
  <c r="AM98" i="7"/>
  <c r="AL88" i="7"/>
  <c r="AQ88" i="7" s="1"/>
  <c r="AL112" i="7"/>
  <c r="AQ112" i="7" s="1"/>
  <c r="AK150" i="7"/>
  <c r="AL82" i="7"/>
  <c r="AM99" i="7"/>
  <c r="AM108" i="7"/>
  <c r="AM57" i="7"/>
  <c r="AM131" i="7"/>
  <c r="AL94" i="7"/>
  <c r="AQ94" i="7" s="1"/>
  <c r="AL41" i="7"/>
  <c r="AQ41" i="7" s="1"/>
  <c r="AL42" i="7"/>
  <c r="AQ42" i="7" s="1"/>
  <c r="AK132" i="7"/>
  <c r="AK140" i="7"/>
  <c r="AL74" i="7"/>
  <c r="AQ74" i="7" s="1"/>
  <c r="AM105" i="7"/>
  <c r="AM164" i="7"/>
  <c r="AM118" i="7"/>
  <c r="AL149" i="7"/>
  <c r="AM104" i="7"/>
  <c r="AL49" i="7"/>
  <c r="AQ49" i="7" s="1"/>
  <c r="AM147" i="7"/>
  <c r="AL96" i="7"/>
  <c r="AQ96" i="7" s="1"/>
  <c r="AL178" i="7"/>
  <c r="AQ178" i="7" s="1"/>
  <c r="AK167" i="7"/>
  <c r="AM85" i="7"/>
  <c r="AM154" i="7"/>
  <c r="AK107" i="7"/>
  <c r="AL160" i="7"/>
  <c r="AQ160" i="7" s="1"/>
  <c r="AL43" i="7"/>
  <c r="AQ43" i="7" s="1"/>
  <c r="AM92" i="7"/>
  <c r="AM75" i="7"/>
  <c r="AL38" i="7"/>
  <c r="AQ38" i="7" s="1"/>
  <c r="AL45" i="7"/>
  <c r="AQ45" i="7" s="1"/>
  <c r="AL140" i="7"/>
  <c r="AQ140" i="7" s="1"/>
  <c r="AM94" i="7"/>
  <c r="AL86" i="7"/>
  <c r="AQ86" i="7" s="1"/>
  <c r="AL36" i="7"/>
  <c r="AQ36" i="7" s="1"/>
  <c r="AL52" i="7"/>
  <c r="AQ52" i="7" s="1"/>
  <c r="AL50" i="7"/>
  <c r="AQ50" i="7" s="1"/>
  <c r="AL47" i="7"/>
  <c r="AQ47" i="7" s="1"/>
  <c r="AM72" i="7"/>
  <c r="AL77" i="7"/>
  <c r="AM111" i="7"/>
  <c r="AL136" i="7"/>
  <c r="AQ136" i="7" s="1"/>
  <c r="AK154" i="7"/>
  <c r="AM156" i="7"/>
  <c r="AM166" i="7"/>
  <c r="AK77" i="7"/>
  <c r="AM141" i="7"/>
  <c r="AK159" i="7"/>
  <c r="AM109" i="7"/>
  <c r="AL109" i="7"/>
  <c r="AQ109" i="7" s="1"/>
  <c r="AM143" i="7"/>
  <c r="AM158" i="7"/>
  <c r="AL69" i="7"/>
  <c r="AQ69" i="7" s="1"/>
  <c r="AM174" i="7"/>
  <c r="AK48" i="7"/>
  <c r="AM80" i="7"/>
  <c r="AL84" i="7"/>
  <c r="AQ84" i="7" s="1"/>
  <c r="AL114" i="7"/>
  <c r="AQ114" i="7" s="1"/>
  <c r="AL122" i="7"/>
  <c r="AQ122" i="7" s="1"/>
  <c r="AM130" i="7"/>
  <c r="AK144" i="7"/>
  <c r="AL161" i="7"/>
  <c r="AQ161" i="7" s="1"/>
  <c r="AW169" i="7"/>
  <c r="AW57" i="7"/>
  <c r="AM47" i="7"/>
  <c r="AL143" i="7"/>
  <c r="AQ143" i="7" s="1"/>
  <c r="AM196" i="7"/>
  <c r="AL142" i="7"/>
  <c r="AQ142" i="7" s="1"/>
  <c r="AL167" i="7"/>
  <c r="AL169" i="7"/>
  <c r="AQ169" i="7" s="1"/>
  <c r="AP91" i="7"/>
  <c r="AM167" i="7"/>
  <c r="AK124" i="7"/>
  <c r="AM76" i="7"/>
  <c r="AK81" i="7"/>
  <c r="AL131" i="7"/>
  <c r="AQ131" i="7" s="1"/>
  <c r="AK92" i="7"/>
  <c r="AL162" i="7"/>
  <c r="AQ162" i="7" s="1"/>
  <c r="AK146" i="7"/>
  <c r="AL163" i="7"/>
  <c r="AQ163" i="7" s="1"/>
  <c r="AM121" i="7"/>
  <c r="AL134" i="7"/>
  <c r="AQ134" i="7" s="1"/>
  <c r="AK137" i="7"/>
  <c r="AL147" i="7"/>
  <c r="AQ147" i="7" s="1"/>
  <c r="AL164" i="7"/>
  <c r="AQ164" i="7" s="1"/>
  <c r="AL59" i="7"/>
  <c r="AQ59" i="7" s="1"/>
  <c r="AM115" i="7"/>
  <c r="AK166" i="7"/>
  <c r="AK76" i="7"/>
  <c r="AK70" i="7"/>
  <c r="AK67" i="7"/>
  <c r="AK86" i="7"/>
  <c r="AM43" i="7"/>
  <c r="AK100" i="7"/>
  <c r="AL174" i="7"/>
  <c r="AQ174" i="7" s="1"/>
  <c r="AK45" i="7"/>
  <c r="AK35" i="7"/>
  <c r="AK82" i="7"/>
  <c r="AL155" i="7"/>
  <c r="AQ155" i="7" s="1"/>
  <c r="AK99" i="7"/>
  <c r="AM160" i="7"/>
  <c r="AK37" i="7"/>
  <c r="AK160" i="7"/>
  <c r="AK74" i="7"/>
  <c r="AM175" i="7"/>
  <c r="AK41" i="7"/>
  <c r="AK79" i="7"/>
  <c r="AL89" i="7"/>
  <c r="AQ89" i="7" s="1"/>
  <c r="AL46" i="7"/>
  <c r="AQ46" i="7" s="1"/>
  <c r="AM46" i="7"/>
  <c r="AL157" i="7"/>
  <c r="AQ157" i="7" s="1"/>
  <c r="AP62" i="7"/>
  <c r="AM96" i="7"/>
  <c r="AL196" i="7"/>
  <c r="AQ196" i="7" s="1"/>
  <c r="AM142" i="7"/>
  <c r="AK121" i="7"/>
  <c r="AM71" i="7"/>
  <c r="AM95" i="7"/>
  <c r="AK94" i="7"/>
  <c r="AL133" i="7"/>
  <c r="AQ133" i="7" s="1"/>
  <c r="AL66" i="7"/>
  <c r="AQ66" i="7" s="1"/>
  <c r="AK119" i="7"/>
  <c r="AL105" i="7"/>
  <c r="AQ105" i="7" s="1"/>
  <c r="AM102" i="7"/>
  <c r="AM135" i="7"/>
  <c r="AK165" i="7"/>
  <c r="AM178" i="7"/>
  <c r="AL111" i="7"/>
  <c r="AQ111" i="7" s="1"/>
  <c r="AK139" i="7"/>
  <c r="AL156" i="7"/>
  <c r="AQ156" i="7" s="1"/>
  <c r="AL110" i="7"/>
  <c r="AQ110" i="7" s="1"/>
  <c r="AK71" i="7"/>
  <c r="AM88" i="7"/>
  <c r="AM38" i="7"/>
  <c r="AL53" i="7"/>
  <c r="AQ53" i="7" s="1"/>
  <c r="AK52" i="7"/>
  <c r="AK50" i="7"/>
  <c r="AK47" i="7"/>
  <c r="AK158" i="7"/>
  <c r="AK112" i="7"/>
  <c r="AK157" i="7"/>
  <c r="AM48" i="7"/>
  <c r="AK80" i="7"/>
  <c r="AK84" i="7"/>
  <c r="AM114" i="7"/>
  <c r="AL101" i="7"/>
  <c r="AQ101" i="7" s="1"/>
  <c r="AK161" i="7"/>
  <c r="AL116" i="7"/>
  <c r="AQ116" i="7" s="1"/>
  <c r="AM52" i="7"/>
  <c r="AK145" i="7"/>
  <c r="AK36" i="7"/>
  <c r="AL130" i="7"/>
  <c r="AM140" i="7"/>
  <c r="AM150" i="7"/>
  <c r="AM153" i="7"/>
  <c r="AL81" i="7"/>
  <c r="AQ81" i="7" s="1"/>
  <c r="AM103" i="7"/>
  <c r="AL103" i="7"/>
  <c r="AQ103" i="7" s="1"/>
  <c r="AL92" i="7"/>
  <c r="AQ92" i="7" s="1"/>
  <c r="AM162" i="7"/>
  <c r="AM170" i="7"/>
  <c r="AL159" i="7"/>
  <c r="AQ159" i="7" s="1"/>
  <c r="AK104" i="7"/>
  <c r="AM146" i="7"/>
  <c r="AM172" i="7"/>
  <c r="AL151" i="7"/>
  <c r="AQ151" i="7" s="1"/>
  <c r="AK89" i="7"/>
  <c r="AM180" i="7"/>
  <c r="AM137" i="7"/>
  <c r="AM62" i="7"/>
  <c r="AL62" i="7"/>
  <c r="AQ62" i="7" s="1"/>
  <c r="AK110" i="7"/>
  <c r="AL126" i="7"/>
  <c r="AQ126" i="7" s="1"/>
  <c r="AL106" i="7"/>
  <c r="AQ106" i="7" s="1"/>
  <c r="AM87" i="7"/>
  <c r="AK111" i="7"/>
  <c r="AL107" i="7"/>
  <c r="AQ107" i="7" s="1"/>
  <c r="AL180" i="7"/>
  <c r="AQ180" i="7" s="1"/>
  <c r="AM51" i="7"/>
  <c r="AM49" i="7"/>
  <c r="AL44" i="7"/>
  <c r="AQ44" i="7" s="1"/>
  <c r="AK43" i="7"/>
  <c r="AM129" i="7"/>
  <c r="AM45" i="7"/>
  <c r="AM35" i="7"/>
  <c r="AK73" i="7"/>
  <c r="AK108" i="7"/>
  <c r="AL154" i="7"/>
  <c r="AQ154" i="7" s="1"/>
  <c r="AL37" i="7"/>
  <c r="AQ37" i="7" s="1"/>
  <c r="AL148" i="7"/>
  <c r="AQ148" i="7" s="1"/>
  <c r="AK197" i="7"/>
  <c r="AL197" i="7"/>
  <c r="AM74" i="7"/>
  <c r="AK134" i="7"/>
  <c r="AM50" i="7"/>
  <c r="AM159" i="7"/>
  <c r="AK123" i="7"/>
  <c r="AL104" i="7"/>
  <c r="AQ104" i="7" s="1"/>
  <c r="AM66" i="7"/>
  <c r="AM63" i="7"/>
  <c r="AK42" i="7"/>
  <c r="AK55" i="7"/>
  <c r="AL120" i="7"/>
  <c r="AQ120" i="7" s="1"/>
  <c r="AM84" i="7"/>
  <c r="AL72" i="7"/>
  <c r="AQ72" i="7" s="1"/>
  <c r="AK136" i="7"/>
  <c r="AM78" i="7"/>
  <c r="AK93" i="7"/>
  <c r="AM93" i="7"/>
  <c r="AM145" i="7"/>
  <c r="AK162" i="7"/>
  <c r="AM176" i="7"/>
  <c r="AL176" i="7"/>
  <c r="AQ176" i="7" s="1"/>
  <c r="AM39" i="7"/>
  <c r="AM177" i="7"/>
  <c r="AL141" i="7"/>
  <c r="AQ141" i="7" s="1"/>
  <c r="AK117" i="7"/>
  <c r="AM151" i="7"/>
  <c r="AL95" i="7"/>
  <c r="AQ95" i="7" s="1"/>
  <c r="AK105" i="7"/>
  <c r="AM173" i="7"/>
  <c r="AK118" i="7"/>
  <c r="AL135" i="7"/>
  <c r="AQ135" i="7" s="1"/>
  <c r="AK106" i="7"/>
  <c r="AM59" i="7"/>
  <c r="AK180" i="7"/>
  <c r="AK127" i="7"/>
  <c r="AK156" i="7"/>
  <c r="AL166" i="7"/>
  <c r="AQ166" i="7" s="1"/>
  <c r="AM179" i="7"/>
  <c r="AM41" i="7"/>
  <c r="AK141" i="7"/>
  <c r="AK109" i="7"/>
  <c r="AK143" i="7"/>
  <c r="AM69" i="7"/>
  <c r="AL35" i="7"/>
  <c r="AQ35" i="7" s="1"/>
  <c r="AM55" i="7"/>
  <c r="AK120" i="7"/>
  <c r="AL128" i="7"/>
  <c r="AQ128" i="7" s="1"/>
  <c r="AK155" i="7"/>
  <c r="AK142" i="7"/>
  <c r="AM65" i="7"/>
  <c r="AM90" i="7"/>
  <c r="AK114" i="7"/>
  <c r="AM122" i="7"/>
  <c r="AK101" i="7"/>
  <c r="AM144" i="7"/>
  <c r="AM169" i="7"/>
  <c r="AM171" i="7"/>
  <c r="AK44" i="7"/>
  <c r="AL75" i="7"/>
  <c r="AQ75" i="7" s="1"/>
  <c r="AK85" i="7"/>
  <c r="AK133" i="7"/>
  <c r="AL119" i="7"/>
  <c r="AQ119" i="7" s="1"/>
  <c r="AK125" i="7"/>
  <c r="AM138" i="7"/>
  <c r="AM113" i="7"/>
  <c r="AK39" i="7"/>
  <c r="AM112" i="7"/>
  <c r="AM120" i="7"/>
  <c r="AL61" i="7"/>
  <c r="AQ61" i="7" s="1"/>
  <c r="AO63" i="7"/>
  <c r="AO60" i="7"/>
  <c r="AL171" i="7"/>
  <c r="AL80" i="7"/>
  <c r="AQ80" i="7" s="1"/>
  <c r="AL152" i="7"/>
  <c r="AQ152" i="7" s="1"/>
  <c r="AK131" i="7"/>
  <c r="AK78" i="7"/>
  <c r="AK103" i="7"/>
  <c r="AK163" i="7"/>
  <c r="AK135" i="7"/>
  <c r="AK115" i="7"/>
  <c r="AK95" i="7"/>
  <c r="AK147" i="7"/>
  <c r="AK164" i="7"/>
  <c r="AM91" i="7"/>
  <c r="AL91" i="7"/>
  <c r="AQ91" i="7" s="1"/>
  <c r="AL138" i="7"/>
  <c r="AQ138" i="7" s="1"/>
  <c r="AK179" i="7"/>
  <c r="AL127" i="7"/>
  <c r="AQ127" i="7" s="1"/>
  <c r="AK97" i="7"/>
  <c r="AM60" i="7"/>
  <c r="AL85" i="7"/>
  <c r="AQ85" i="7" s="1"/>
  <c r="AM67" i="7"/>
  <c r="AM86" i="7"/>
  <c r="AK46" i="7"/>
  <c r="AK88" i="7"/>
  <c r="AK38" i="7"/>
  <c r="AK129" i="7"/>
  <c r="AL158" i="7"/>
  <c r="AQ158" i="7" s="1"/>
  <c r="AM56" i="7"/>
  <c r="AM123" i="7"/>
  <c r="AO170" i="7"/>
  <c r="AL79" i="7"/>
  <c r="AQ79" i="7" s="1"/>
  <c r="AL51" i="7"/>
  <c r="AQ51" i="7" s="1"/>
  <c r="AL98" i="7"/>
  <c r="AQ98" i="7" s="1"/>
  <c r="AL68" i="7"/>
  <c r="AK69" i="7"/>
  <c r="AK90" i="7"/>
  <c r="AL113" i="7"/>
  <c r="AQ113" i="7" s="1"/>
  <c r="AM119" i="7"/>
  <c r="AL115" i="7"/>
  <c r="AQ115" i="7" s="1"/>
  <c r="AM58" i="7"/>
  <c r="AL132" i="7"/>
  <c r="AQ132" i="7" s="1"/>
  <c r="AK98" i="7"/>
  <c r="AK113" i="7"/>
  <c r="AK75" i="7"/>
  <c r="AL125" i="7"/>
  <c r="AQ125" i="7" s="1"/>
  <c r="AM70" i="7"/>
  <c r="AK138" i="7"/>
  <c r="AL117" i="7"/>
  <c r="AQ117" i="7" s="1"/>
  <c r="AL97" i="7"/>
  <c r="AQ97" i="7" s="1"/>
  <c r="AL139" i="7"/>
  <c r="AQ139" i="7" s="1"/>
  <c r="AL64" i="7"/>
  <c r="AQ64" i="7" s="1"/>
  <c r="AM64" i="7"/>
  <c r="AL83" i="7"/>
  <c r="AQ83" i="7" s="1"/>
  <c r="AM42" i="7"/>
  <c r="AL39" i="7"/>
  <c r="AQ39" i="7" s="1"/>
  <c r="AM36" i="7"/>
  <c r="AK53" i="7"/>
  <c r="AK51" i="7"/>
  <c r="AK49" i="7"/>
  <c r="AL100" i="7"/>
  <c r="AQ100" i="7" s="1"/>
  <c r="AL93" i="7"/>
  <c r="AQ93" i="7" s="1"/>
  <c r="AM73" i="7"/>
  <c r="AL73" i="7"/>
  <c r="AQ73" i="7" s="1"/>
  <c r="AK128" i="7"/>
  <c r="AM128" i="7"/>
  <c r="AL99" i="7"/>
  <c r="AQ99" i="7" s="1"/>
  <c r="AL108" i="7"/>
  <c r="AQ108" i="7" s="1"/>
  <c r="AM61" i="7"/>
  <c r="AM168" i="7"/>
  <c r="AK122" i="7"/>
  <c r="AK148" i="7"/>
  <c r="AM101" i="7"/>
  <c r="AM161" i="7"/>
  <c r="AL57" i="7"/>
  <c r="AQ57" i="7" s="1"/>
  <c r="AL55" i="7"/>
  <c r="AQ55" i="7" s="1"/>
  <c r="AW165" i="7"/>
  <c r="AW137" i="7"/>
  <c r="AW129" i="7"/>
  <c r="AW161" i="7"/>
  <c r="AW147" i="7"/>
  <c r="AW134" i="7"/>
  <c r="AW123" i="7"/>
  <c r="AW108" i="7"/>
  <c r="AW120" i="7"/>
  <c r="AW111" i="7"/>
  <c r="AW109" i="7"/>
  <c r="AW196" i="7"/>
  <c r="AW49" i="7"/>
  <c r="AW172" i="7"/>
  <c r="AW38" i="7"/>
  <c r="AW69" i="7"/>
  <c r="AW44" i="7"/>
  <c r="AW78" i="7"/>
  <c r="AW173" i="7"/>
  <c r="AW81" i="7"/>
  <c r="AW74" i="7"/>
  <c r="AW36" i="7"/>
  <c r="AW168" i="7"/>
  <c r="AW91" i="7"/>
  <c r="AW40" i="7"/>
  <c r="AW88" i="7"/>
  <c r="AW176" i="7"/>
  <c r="AW52" i="7"/>
  <c r="AW174" i="7"/>
  <c r="AW180" i="7"/>
  <c r="AR39" i="7" l="1"/>
  <c r="AV39" i="7" s="1"/>
  <c r="AR148" i="7"/>
  <c r="AV148" i="7" s="1"/>
  <c r="AR125" i="7"/>
  <c r="AV125" i="7" s="1"/>
  <c r="AR154" i="7"/>
  <c r="AV154" i="7" s="1"/>
  <c r="AR89" i="7"/>
  <c r="AV89" i="7" s="1"/>
  <c r="AR131" i="7"/>
  <c r="AV131" i="7" s="1"/>
  <c r="AR52" i="7"/>
  <c r="AV52" i="7" s="1"/>
  <c r="AR96" i="7"/>
  <c r="AV96" i="7" s="1"/>
  <c r="AR118" i="7"/>
  <c r="AV118" i="7" s="1"/>
  <c r="AR76" i="7"/>
  <c r="AV76" i="7" s="1"/>
  <c r="AR75" i="7"/>
  <c r="AV75" i="7" s="1"/>
  <c r="AR120" i="7"/>
  <c r="AV120" i="7" s="1"/>
  <c r="AR105" i="7"/>
  <c r="AV105" i="7" s="1"/>
  <c r="AR155" i="7"/>
  <c r="AV155" i="7" s="1"/>
  <c r="AR122" i="7"/>
  <c r="AV122" i="7" s="1"/>
  <c r="AR36" i="7"/>
  <c r="AV36" i="7" s="1"/>
  <c r="AR43" i="7"/>
  <c r="AV43" i="7" s="1"/>
  <c r="AR123" i="7"/>
  <c r="AV123" i="7" s="1"/>
  <c r="AR129" i="7"/>
  <c r="AV129" i="7" s="1"/>
  <c r="AR70" i="7"/>
  <c r="AV70" i="7" s="1"/>
  <c r="AR102" i="7"/>
  <c r="AV102" i="7" s="1"/>
  <c r="AR87" i="7"/>
  <c r="AV87" i="7" s="1"/>
  <c r="AR173" i="7"/>
  <c r="AV173" i="7" s="1"/>
  <c r="AR137" i="7"/>
  <c r="AV137" i="7" s="1"/>
  <c r="AR168" i="7"/>
  <c r="AV168" i="7" s="1"/>
  <c r="AR195" i="7"/>
  <c r="AV195" i="7" s="1"/>
  <c r="AR115" i="7"/>
  <c r="AV115" i="7" s="1"/>
  <c r="AR93" i="7"/>
  <c r="AV93" i="7" s="1"/>
  <c r="AR83" i="7"/>
  <c r="AV83" i="7" s="1"/>
  <c r="AR35" i="7"/>
  <c r="AV35" i="7" s="1"/>
  <c r="AR116" i="7"/>
  <c r="AV116" i="7" s="1"/>
  <c r="AR147" i="7"/>
  <c r="AV147" i="7" s="1"/>
  <c r="AR142" i="7"/>
  <c r="AV142" i="7" s="1"/>
  <c r="AR74" i="7"/>
  <c r="AV74" i="7" s="1"/>
  <c r="AR145" i="7"/>
  <c r="AV145" i="7" s="1"/>
  <c r="AR153" i="7"/>
  <c r="AV153" i="7" s="1"/>
  <c r="AR85" i="7"/>
  <c r="AV85" i="7" s="1"/>
  <c r="AR95" i="7"/>
  <c r="AV95" i="7" s="1"/>
  <c r="AR110" i="7"/>
  <c r="AV110" i="7" s="1"/>
  <c r="AR55" i="7"/>
  <c r="AV55" i="7" s="1"/>
  <c r="AR64" i="7"/>
  <c r="AV64" i="7" s="1"/>
  <c r="AR152" i="7"/>
  <c r="AV152" i="7" s="1"/>
  <c r="AR180" i="7"/>
  <c r="AV180" i="7" s="1"/>
  <c r="AR159" i="7"/>
  <c r="AV159" i="7" s="1"/>
  <c r="AR101" i="7"/>
  <c r="AV101" i="7" s="1"/>
  <c r="AR156" i="7"/>
  <c r="AV156" i="7" s="1"/>
  <c r="AR196" i="7"/>
  <c r="AV196" i="7" s="1"/>
  <c r="AR134" i="7"/>
  <c r="AV134" i="7" s="1"/>
  <c r="AR143" i="7"/>
  <c r="AV143" i="7" s="1"/>
  <c r="AR114" i="7"/>
  <c r="AV114" i="7" s="1"/>
  <c r="AR109" i="7"/>
  <c r="AV109" i="7" s="1"/>
  <c r="AR136" i="7"/>
  <c r="AV136" i="7" s="1"/>
  <c r="AR86" i="7"/>
  <c r="AV86" i="7" s="1"/>
  <c r="AR160" i="7"/>
  <c r="AV160" i="7" s="1"/>
  <c r="AR49" i="7"/>
  <c r="AV49" i="7" s="1"/>
  <c r="AR177" i="7"/>
  <c r="AV177" i="7" s="1"/>
  <c r="AR48" i="7"/>
  <c r="AV48" i="7" s="1"/>
  <c r="AR186" i="7"/>
  <c r="AV186" i="7" s="1"/>
  <c r="AR190" i="7"/>
  <c r="AV190" i="7" s="1"/>
  <c r="AR79" i="7"/>
  <c r="AV79" i="7" s="1"/>
  <c r="AR104" i="7"/>
  <c r="AV104" i="7" s="1"/>
  <c r="AR113" i="7"/>
  <c r="AV113" i="7" s="1"/>
  <c r="AR81" i="7"/>
  <c r="AV81" i="7" s="1"/>
  <c r="AR100" i="7"/>
  <c r="AV100" i="7" s="1"/>
  <c r="AR62" i="7"/>
  <c r="AV62" i="7" s="1"/>
  <c r="AR108" i="7"/>
  <c r="AV108" i="7" s="1"/>
  <c r="AR158" i="7"/>
  <c r="AV158" i="7" s="1"/>
  <c r="AR57" i="7"/>
  <c r="AV57" i="7" s="1"/>
  <c r="AR99" i="7"/>
  <c r="AV99" i="7" s="1"/>
  <c r="AR139" i="7"/>
  <c r="AV139" i="7" s="1"/>
  <c r="AR80" i="7"/>
  <c r="AV80" i="7" s="1"/>
  <c r="AR107" i="7"/>
  <c r="AV107" i="7" s="1"/>
  <c r="AR66" i="7"/>
  <c r="AV66" i="7" s="1"/>
  <c r="AR84" i="7"/>
  <c r="AV84" i="7" s="1"/>
  <c r="AR42" i="7"/>
  <c r="AV42" i="7" s="1"/>
  <c r="AR78" i="7"/>
  <c r="AV78" i="7" s="1"/>
  <c r="AR146" i="7"/>
  <c r="AV146" i="7" s="1"/>
  <c r="AR67" i="7"/>
  <c r="AV67" i="7" s="1"/>
  <c r="AR63" i="7"/>
  <c r="AV63" i="7" s="1"/>
  <c r="AR181" i="7"/>
  <c r="AV181" i="7" s="1"/>
  <c r="AR54" i="7"/>
  <c r="AV54" i="7" s="1"/>
  <c r="AR112" i="7"/>
  <c r="AV112" i="7" s="1"/>
  <c r="AR90" i="7"/>
  <c r="AV90" i="7" s="1"/>
  <c r="AR150" i="7"/>
  <c r="AV150" i="7" s="1"/>
  <c r="AR172" i="7"/>
  <c r="AV172" i="7" s="1"/>
  <c r="AR121" i="7"/>
  <c r="AV121" i="7" s="1"/>
  <c r="AR165" i="7"/>
  <c r="AV165" i="7" s="1"/>
  <c r="AR192" i="7"/>
  <c r="AV192" i="7" s="1"/>
  <c r="AR138" i="7"/>
  <c r="AV138" i="7" s="1"/>
  <c r="AR97" i="7"/>
  <c r="AV97" i="7" s="1"/>
  <c r="AR132" i="7"/>
  <c r="AV132" i="7" s="1"/>
  <c r="AR98" i="7"/>
  <c r="AV98" i="7" s="1"/>
  <c r="AR127" i="7"/>
  <c r="AV127" i="7" s="1"/>
  <c r="AR141" i="7"/>
  <c r="AV141" i="7" s="1"/>
  <c r="AR111" i="7"/>
  <c r="AV111" i="7" s="1"/>
  <c r="AR133" i="7"/>
  <c r="AV133" i="7" s="1"/>
  <c r="AR163" i="7"/>
  <c r="AV163" i="7" s="1"/>
  <c r="AR140" i="7"/>
  <c r="AV140" i="7" s="1"/>
  <c r="AR41" i="7"/>
  <c r="AV41" i="7" s="1"/>
  <c r="AR60" i="7"/>
  <c r="AV60" i="7" s="1"/>
  <c r="AR117" i="7"/>
  <c r="AV117" i="7" s="1"/>
  <c r="AR51" i="7"/>
  <c r="AV51" i="7" s="1"/>
  <c r="AR128" i="7"/>
  <c r="AV128" i="7" s="1"/>
  <c r="AR135" i="7"/>
  <c r="AV135" i="7" s="1"/>
  <c r="AR92" i="7"/>
  <c r="AV92" i="7" s="1"/>
  <c r="AR53" i="7"/>
  <c r="AV53" i="7" s="1"/>
  <c r="AR157" i="7"/>
  <c r="AV157" i="7" s="1"/>
  <c r="AR174" i="7"/>
  <c r="AV174" i="7" s="1"/>
  <c r="AR45" i="7"/>
  <c r="AV45" i="7" s="1"/>
  <c r="AR94" i="7"/>
  <c r="AV94" i="7" s="1"/>
  <c r="AR88" i="7"/>
  <c r="AV88" i="7" s="1"/>
  <c r="AR144" i="7"/>
  <c r="AV144" i="7" s="1"/>
  <c r="AR175" i="7"/>
  <c r="AV175" i="7" s="1"/>
  <c r="AR71" i="7"/>
  <c r="AV71" i="7" s="1"/>
  <c r="AR182" i="7"/>
  <c r="AV182" i="7" s="1"/>
  <c r="AR184" i="7"/>
  <c r="AV184" i="7" s="1"/>
  <c r="AR59" i="7"/>
  <c r="AV59" i="7" s="1"/>
  <c r="AR169" i="7"/>
  <c r="AV169" i="7" s="1"/>
  <c r="AR47" i="7"/>
  <c r="AV47" i="7" s="1"/>
  <c r="AR189" i="7"/>
  <c r="AV189" i="7" s="1"/>
  <c r="AR193" i="7"/>
  <c r="AV193" i="7" s="1"/>
  <c r="AR73" i="7"/>
  <c r="AV73" i="7" s="1"/>
  <c r="AR119" i="7"/>
  <c r="AV119" i="7" s="1"/>
  <c r="AR106" i="7"/>
  <c r="AV106" i="7" s="1"/>
  <c r="AR151" i="7"/>
  <c r="AV151" i="7" s="1"/>
  <c r="AR103" i="7"/>
  <c r="AV103" i="7" s="1"/>
  <c r="AR162" i="7"/>
  <c r="AV162" i="7" s="1"/>
  <c r="AR161" i="7"/>
  <c r="AV161" i="7" s="1"/>
  <c r="AR38" i="7"/>
  <c r="AV38" i="7" s="1"/>
  <c r="AR124" i="7"/>
  <c r="AV124" i="7" s="1"/>
  <c r="AR65" i="7"/>
  <c r="AV65" i="7" s="1"/>
  <c r="AR179" i="7"/>
  <c r="AV179" i="7" s="1"/>
  <c r="AR91" i="7"/>
  <c r="AV91" i="7" s="1"/>
  <c r="AR61" i="7"/>
  <c r="AV61" i="7" s="1"/>
  <c r="AR166" i="7"/>
  <c r="AV166" i="7" s="1"/>
  <c r="AR176" i="7"/>
  <c r="AV176" i="7" s="1"/>
  <c r="AR72" i="7"/>
  <c r="AV72" i="7" s="1"/>
  <c r="AR37" i="7"/>
  <c r="AV37" i="7" s="1"/>
  <c r="AR44" i="7"/>
  <c r="AV44" i="7" s="1"/>
  <c r="AR126" i="7"/>
  <c r="AV126" i="7" s="1"/>
  <c r="AR46" i="7"/>
  <c r="AV46" i="7" s="1"/>
  <c r="AR164" i="7"/>
  <c r="AV164" i="7" s="1"/>
  <c r="AR69" i="7"/>
  <c r="AV69" i="7" s="1"/>
  <c r="AR50" i="7"/>
  <c r="AV50" i="7" s="1"/>
  <c r="AR178" i="7"/>
  <c r="AV178" i="7" s="1"/>
  <c r="AR58" i="7"/>
  <c r="AV58" i="7" s="1"/>
  <c r="AR56" i="7"/>
  <c r="AV56" i="7" s="1"/>
  <c r="AR170" i="7"/>
  <c r="AV170" i="7" s="1"/>
  <c r="AR188" i="7"/>
  <c r="AV188" i="7" s="1"/>
  <c r="AR191" i="7"/>
  <c r="AV191" i="7" s="1"/>
  <c r="AR194" i="7"/>
  <c r="AV194" i="7" s="1"/>
  <c r="AR40" i="7"/>
  <c r="AV40" i="7" s="1"/>
  <c r="AR183" i="7"/>
  <c r="AV183" i="7" s="1"/>
  <c r="AR185" i="7"/>
  <c r="AV185" i="7" s="1"/>
  <c r="AR187" i="7"/>
  <c r="AV187" i="7" s="1"/>
  <c r="AU54" i="7"/>
  <c r="AO54" i="7"/>
  <c r="AW54" i="7"/>
  <c r="AS54" i="7"/>
  <c r="AT54" i="7"/>
  <c r="AP195" i="7"/>
  <c r="Q4" i="4"/>
  <c r="R4" i="3"/>
  <c r="T4" i="3" s="1"/>
  <c r="AO194" i="7"/>
  <c r="AT195" i="7"/>
  <c r="AS195" i="7"/>
  <c r="AU195" i="7"/>
  <c r="AT194" i="7"/>
  <c r="AU194" i="7"/>
  <c r="AS194" i="7"/>
  <c r="AO192" i="7"/>
  <c r="AO191" i="7"/>
  <c r="AO193" i="7"/>
  <c r="AO190" i="7"/>
  <c r="AU193" i="7"/>
  <c r="AT193" i="7"/>
  <c r="AS193" i="7"/>
  <c r="AU192" i="7"/>
  <c r="AT192" i="7"/>
  <c r="AS192" i="7"/>
  <c r="AU190" i="7"/>
  <c r="AU191" i="7"/>
  <c r="AS190" i="7"/>
  <c r="AT190" i="7"/>
  <c r="AT191" i="7"/>
  <c r="AU189" i="7"/>
  <c r="AS191" i="7"/>
  <c r="AO189" i="7"/>
  <c r="AO187" i="7"/>
  <c r="AS189" i="7"/>
  <c r="AT189" i="7"/>
  <c r="AP186" i="7"/>
  <c r="AO188" i="7"/>
  <c r="AU187" i="7"/>
  <c r="AU188" i="7"/>
  <c r="AT188" i="7"/>
  <c r="AP185" i="7"/>
  <c r="AS188" i="7"/>
  <c r="AS187" i="7"/>
  <c r="AT187" i="7"/>
  <c r="AU186" i="7"/>
  <c r="AP184" i="7"/>
  <c r="AT186" i="7"/>
  <c r="AS186" i="7"/>
  <c r="AU185" i="7"/>
  <c r="AT185" i="7"/>
  <c r="AS185" i="7"/>
  <c r="AU184" i="7"/>
  <c r="AT184" i="7"/>
  <c r="AO183" i="7"/>
  <c r="AS184" i="7"/>
  <c r="AP181" i="7"/>
  <c r="AU183" i="7"/>
  <c r="AT183" i="7"/>
  <c r="AS183" i="7"/>
  <c r="AO182" i="7"/>
  <c r="AU182" i="7"/>
  <c r="AT182" i="7"/>
  <c r="AS182" i="7"/>
  <c r="AU181" i="7"/>
  <c r="AT181" i="7"/>
  <c r="AS181" i="7"/>
  <c r="AO68" i="7"/>
  <c r="AP130" i="7"/>
  <c r="AP126" i="7"/>
  <c r="AO57" i="7"/>
  <c r="AP107" i="7"/>
  <c r="AP150" i="7"/>
  <c r="AP159" i="7"/>
  <c r="AP149" i="7"/>
  <c r="AO65" i="7"/>
  <c r="AO72" i="7"/>
  <c r="AP172" i="7"/>
  <c r="AP77" i="7"/>
  <c r="AP102" i="7"/>
  <c r="AO144" i="7"/>
  <c r="AP151" i="7"/>
  <c r="AP96" i="7"/>
  <c r="AP152" i="7"/>
  <c r="AO116" i="7"/>
  <c r="AO87" i="7"/>
  <c r="AO154" i="7"/>
  <c r="AP140" i="7"/>
  <c r="AO83" i="7"/>
  <c r="AP58" i="7"/>
  <c r="AO196" i="7"/>
  <c r="AP40" i="7"/>
  <c r="AU40" i="7"/>
  <c r="AU145" i="7"/>
  <c r="AU74" i="7"/>
  <c r="AU170" i="7"/>
  <c r="AO151" i="7"/>
  <c r="AS63" i="7"/>
  <c r="AT50" i="7"/>
  <c r="AT178" i="7"/>
  <c r="AS178" i="7"/>
  <c r="AU69" i="7"/>
  <c r="AU50" i="7"/>
  <c r="AP65" i="7"/>
  <c r="AU71" i="7"/>
  <c r="AS38" i="7"/>
  <c r="AU86" i="7"/>
  <c r="AO152" i="7"/>
  <c r="AO172" i="7"/>
  <c r="AP57" i="7"/>
  <c r="AU146" i="7"/>
  <c r="AU112" i="7"/>
  <c r="AT112" i="7"/>
  <c r="AO130" i="7"/>
  <c r="AP196" i="7"/>
  <c r="AU78" i="7"/>
  <c r="AO126" i="7"/>
  <c r="AU67" i="7"/>
  <c r="AT78" i="7"/>
  <c r="AT56" i="7"/>
  <c r="AU82" i="7"/>
  <c r="AS94" i="7"/>
  <c r="AT60" i="7"/>
  <c r="AU169" i="7"/>
  <c r="AT168" i="7"/>
  <c r="AT129" i="7"/>
  <c r="AU48" i="7"/>
  <c r="AU159" i="7"/>
  <c r="AS175" i="7"/>
  <c r="AT94" i="7"/>
  <c r="AT102" i="7"/>
  <c r="AT134" i="7"/>
  <c r="AT130" i="7"/>
  <c r="AT69" i="7"/>
  <c r="AU178" i="7"/>
  <c r="AU47" i="7"/>
  <c r="AP144" i="7"/>
  <c r="AS123" i="7"/>
  <c r="AU38" i="7"/>
  <c r="AS102" i="7"/>
  <c r="AP72" i="7"/>
  <c r="AU43" i="7"/>
  <c r="AT58" i="7"/>
  <c r="AU168" i="7"/>
  <c r="AU56" i="7"/>
  <c r="AS40" i="7"/>
  <c r="AU179" i="7"/>
  <c r="AS168" i="7"/>
  <c r="AU114" i="7"/>
  <c r="AO58" i="7"/>
  <c r="AO171" i="7"/>
  <c r="AP171" i="7"/>
  <c r="AT59" i="7"/>
  <c r="AT170" i="7"/>
  <c r="AS67" i="7"/>
  <c r="AO140" i="7"/>
  <c r="AU77" i="7"/>
  <c r="AU149" i="7"/>
  <c r="AO96" i="7"/>
  <c r="AP178" i="7"/>
  <c r="AO178" i="7"/>
  <c r="AU122" i="7"/>
  <c r="AS170" i="7"/>
  <c r="AT40" i="7"/>
  <c r="AT49" i="7"/>
  <c r="AS109" i="7"/>
  <c r="AT85" i="7"/>
  <c r="AT36" i="7"/>
  <c r="AO40" i="7"/>
  <c r="AU165" i="7"/>
  <c r="AP87" i="7"/>
  <c r="AS72" i="7"/>
  <c r="AU49" i="7"/>
  <c r="AS165" i="7"/>
  <c r="AO177" i="7"/>
  <c r="AP177" i="7"/>
  <c r="AS58" i="7"/>
  <c r="AS179" i="7"/>
  <c r="AS56" i="7"/>
  <c r="AT196" i="7"/>
  <c r="AU36" i="7"/>
  <c r="AU58" i="7"/>
  <c r="AT46" i="7"/>
  <c r="AT109" i="7"/>
  <c r="AP68" i="7"/>
  <c r="AO159" i="7"/>
  <c r="AP83" i="7"/>
  <c r="AS59" i="7"/>
  <c r="AT177" i="7"/>
  <c r="AS173" i="7"/>
  <c r="AS82" i="7"/>
  <c r="AT70" i="7"/>
  <c r="AT137" i="7"/>
  <c r="AS46" i="7"/>
  <c r="AU59" i="7"/>
  <c r="AT144" i="7"/>
  <c r="AQ149" i="7"/>
  <c r="AT87" i="7"/>
  <c r="AS137" i="7"/>
  <c r="AU91" i="7"/>
  <c r="AU144" i="7"/>
  <c r="AU41" i="7"/>
  <c r="AU177" i="7"/>
  <c r="AU63" i="7"/>
  <c r="AU162" i="7"/>
  <c r="AS144" i="7"/>
  <c r="AU102" i="7"/>
  <c r="AT63" i="7"/>
  <c r="AU70" i="7"/>
  <c r="AU123" i="7"/>
  <c r="AU137" i="7"/>
  <c r="AU140" i="7"/>
  <c r="AT173" i="7"/>
  <c r="AT175" i="7"/>
  <c r="AU129" i="7"/>
  <c r="AU87" i="7"/>
  <c r="AO102" i="7"/>
  <c r="AU175" i="7"/>
  <c r="AT82" i="7"/>
  <c r="AS87" i="7"/>
  <c r="AU173" i="7"/>
  <c r="AT74" i="7"/>
  <c r="AS145" i="7"/>
  <c r="AU153" i="7"/>
  <c r="AT123" i="7"/>
  <c r="AT145" i="7"/>
  <c r="AT42" i="7"/>
  <c r="AT179" i="7"/>
  <c r="AT118" i="7"/>
  <c r="AT153" i="7"/>
  <c r="AU76" i="7"/>
  <c r="AU42" i="7"/>
  <c r="AS36" i="7"/>
  <c r="AS153" i="7"/>
  <c r="AS118" i="7"/>
  <c r="AQ77" i="7"/>
  <c r="AT61" i="7"/>
  <c r="AS154" i="7"/>
  <c r="AU161" i="7"/>
  <c r="AT154" i="7"/>
  <c r="AT165" i="7"/>
  <c r="AS60" i="7"/>
  <c r="AP116" i="7"/>
  <c r="AS111" i="7"/>
  <c r="AT77" i="7"/>
  <c r="AO77" i="7"/>
  <c r="AT41" i="7"/>
  <c r="AT176" i="7"/>
  <c r="AT81" i="7"/>
  <c r="AS177" i="7"/>
  <c r="AS161" i="7"/>
  <c r="AS41" i="7"/>
  <c r="AU61" i="7"/>
  <c r="AT150" i="7"/>
  <c r="AO150" i="7"/>
  <c r="AS77" i="7"/>
  <c r="AU167" i="7"/>
  <c r="AS140" i="7"/>
  <c r="AP154" i="7"/>
  <c r="AQ82" i="7"/>
  <c r="AU94" i="7"/>
  <c r="AS85" i="7"/>
  <c r="AT111" i="7"/>
  <c r="AU160" i="7"/>
  <c r="AS86" i="7"/>
  <c r="AS180" i="7"/>
  <c r="AT158" i="7"/>
  <c r="AS81" i="7"/>
  <c r="AS172" i="7"/>
  <c r="AU172" i="7"/>
  <c r="AU107" i="7"/>
  <c r="AO153" i="7"/>
  <c r="AP153" i="7"/>
  <c r="AS134" i="7"/>
  <c r="AS69" i="7"/>
  <c r="AT139" i="7"/>
  <c r="AU96" i="7"/>
  <c r="AU121" i="7"/>
  <c r="AU109" i="7"/>
  <c r="AS132" i="7"/>
  <c r="AT172" i="7"/>
  <c r="AU119" i="7"/>
  <c r="AT96" i="7"/>
  <c r="AT86" i="7"/>
  <c r="AS150" i="7"/>
  <c r="AT90" i="7"/>
  <c r="AU90" i="7"/>
  <c r="AS149" i="7"/>
  <c r="AS52" i="7"/>
  <c r="AT38" i="7"/>
  <c r="AU171" i="7"/>
  <c r="AS96" i="7"/>
  <c r="AU150" i="7"/>
  <c r="AT149" i="7"/>
  <c r="AO149" i="7"/>
  <c r="AT88" i="7"/>
  <c r="AU60" i="7"/>
  <c r="AS147" i="7"/>
  <c r="AU138" i="7"/>
  <c r="AU136" i="7"/>
  <c r="AU174" i="7"/>
  <c r="AU128" i="7"/>
  <c r="AU52" i="7"/>
  <c r="AU88" i="7"/>
  <c r="AS35" i="7"/>
  <c r="AS119" i="7"/>
  <c r="AU155" i="7"/>
  <c r="AU126" i="7"/>
  <c r="AS64" i="7"/>
  <c r="AT67" i="7"/>
  <c r="AU118" i="7"/>
  <c r="AS107" i="7"/>
  <c r="AP132" i="7"/>
  <c r="AP167" i="7"/>
  <c r="AO167" i="7"/>
  <c r="AT161" i="7"/>
  <c r="AT108" i="7"/>
  <c r="AS65" i="7"/>
  <c r="AU124" i="7"/>
  <c r="AU117" i="7"/>
  <c r="AO107" i="7"/>
  <c r="AS169" i="7"/>
  <c r="AS90" i="7"/>
  <c r="AO132" i="7"/>
  <c r="AP48" i="7"/>
  <c r="AO48" i="7"/>
  <c r="AT91" i="7"/>
  <c r="AT35" i="7"/>
  <c r="AS62" i="7"/>
  <c r="AS78" i="7"/>
  <c r="AS91" i="7"/>
  <c r="AT72" i="7"/>
  <c r="AU45" i="7"/>
  <c r="AU97" i="7"/>
  <c r="AT169" i="7"/>
  <c r="AS48" i="7"/>
  <c r="AS164" i="7"/>
  <c r="AT65" i="7"/>
  <c r="AT120" i="7"/>
  <c r="AU84" i="7"/>
  <c r="AU115" i="7"/>
  <c r="AU53" i="7"/>
  <c r="AT140" i="7"/>
  <c r="AT164" i="7"/>
  <c r="AU65" i="7"/>
  <c r="AU64" i="7"/>
  <c r="AS75" i="7"/>
  <c r="AT126" i="7"/>
  <c r="AT116" i="7"/>
  <c r="AT48" i="7"/>
  <c r="AO89" i="7"/>
  <c r="AP89" i="7"/>
  <c r="AO97" i="7"/>
  <c r="AT97" i="7"/>
  <c r="AS97" i="7"/>
  <c r="AP97" i="7"/>
  <c r="AS74" i="7"/>
  <c r="AT119" i="7"/>
  <c r="AS152" i="7"/>
  <c r="AP148" i="7"/>
  <c r="AS148" i="7"/>
  <c r="AT148" i="7"/>
  <c r="AO148" i="7"/>
  <c r="AO138" i="7"/>
  <c r="AS138" i="7"/>
  <c r="AT138" i="7"/>
  <c r="AP138" i="7"/>
  <c r="AP69" i="7"/>
  <c r="AO69" i="7"/>
  <c r="AT151" i="7"/>
  <c r="AO78" i="7"/>
  <c r="AP78" i="7"/>
  <c r="AS151" i="7"/>
  <c r="AU120" i="7"/>
  <c r="AO85" i="7"/>
  <c r="AP85" i="7"/>
  <c r="AU55" i="7"/>
  <c r="AP123" i="7"/>
  <c r="AO123" i="7"/>
  <c r="AU35" i="7"/>
  <c r="AS196" i="7"/>
  <c r="AO112" i="7"/>
  <c r="AP112" i="7"/>
  <c r="AO71" i="7"/>
  <c r="AS71" i="7"/>
  <c r="AT71" i="7"/>
  <c r="AP71" i="7"/>
  <c r="AO121" i="7"/>
  <c r="AT121" i="7"/>
  <c r="AS121" i="7"/>
  <c r="AP121" i="7"/>
  <c r="AT159" i="7"/>
  <c r="AO82" i="7"/>
  <c r="AP82" i="7"/>
  <c r="AO70" i="7"/>
  <c r="AP70" i="7"/>
  <c r="AS83" i="7"/>
  <c r="AU104" i="7"/>
  <c r="AU79" i="7"/>
  <c r="AU83" i="7"/>
  <c r="AU105" i="7"/>
  <c r="AU156" i="7"/>
  <c r="AS57" i="7"/>
  <c r="AU127" i="7"/>
  <c r="AP44" i="7"/>
  <c r="AO44" i="7"/>
  <c r="AO127" i="7"/>
  <c r="AP127" i="7"/>
  <c r="AO166" i="7"/>
  <c r="AP166" i="7"/>
  <c r="AS166" i="7"/>
  <c r="AT166" i="7"/>
  <c r="AU113" i="7"/>
  <c r="AU151" i="7"/>
  <c r="AO55" i="7"/>
  <c r="AP55" i="7"/>
  <c r="AO43" i="7"/>
  <c r="AT43" i="7"/>
  <c r="AP43" i="7"/>
  <c r="AS43" i="7"/>
  <c r="AQ130" i="7"/>
  <c r="AU130" i="7"/>
  <c r="AT156" i="7"/>
  <c r="AU158" i="7"/>
  <c r="AS120" i="7"/>
  <c r="AS130" i="7"/>
  <c r="AS55" i="7"/>
  <c r="AT75" i="7"/>
  <c r="AS49" i="7"/>
  <c r="AS89" i="7"/>
  <c r="AT64" i="7"/>
  <c r="AS129" i="7"/>
  <c r="AP122" i="7"/>
  <c r="AS122" i="7"/>
  <c r="AO122" i="7"/>
  <c r="AT122" i="7"/>
  <c r="AU73" i="7"/>
  <c r="AQ68" i="7"/>
  <c r="AT68" i="7"/>
  <c r="AS68" i="7"/>
  <c r="AP164" i="7"/>
  <c r="AO164" i="7"/>
  <c r="AO131" i="7"/>
  <c r="AP131" i="7"/>
  <c r="AT131" i="7"/>
  <c r="AS131" i="7"/>
  <c r="AP114" i="7"/>
  <c r="AO114" i="7"/>
  <c r="AS114" i="7"/>
  <c r="AT114" i="7"/>
  <c r="AO156" i="7"/>
  <c r="AP156" i="7"/>
  <c r="AO105" i="7"/>
  <c r="AS105" i="7"/>
  <c r="AP105" i="7"/>
  <c r="AT105" i="7"/>
  <c r="AU176" i="7"/>
  <c r="AQ197" i="7"/>
  <c r="AU197" i="7"/>
  <c r="AP111" i="7"/>
  <c r="AO111" i="7"/>
  <c r="AU180" i="7"/>
  <c r="AS61" i="7"/>
  <c r="AP161" i="7"/>
  <c r="AO161" i="7"/>
  <c r="AP158" i="7"/>
  <c r="AO158" i="7"/>
  <c r="AU142" i="7"/>
  <c r="AU46" i="7"/>
  <c r="AO35" i="7"/>
  <c r="AP35" i="7"/>
  <c r="AP76" i="7"/>
  <c r="AT76" i="7"/>
  <c r="AO76" i="7"/>
  <c r="AS76" i="7"/>
  <c r="AO124" i="7"/>
  <c r="AS124" i="7"/>
  <c r="AP124" i="7"/>
  <c r="AT124" i="7"/>
  <c r="AQ167" i="7"/>
  <c r="AS167" i="7"/>
  <c r="AT167" i="7"/>
  <c r="AU44" i="7"/>
  <c r="AU92" i="7"/>
  <c r="AU139" i="7"/>
  <c r="AU152" i="7"/>
  <c r="AU134" i="7"/>
  <c r="AU80" i="7"/>
  <c r="AT57" i="7"/>
  <c r="AU106" i="7"/>
  <c r="AO74" i="7"/>
  <c r="AP74" i="7"/>
  <c r="AS44" i="7"/>
  <c r="AP160" i="7"/>
  <c r="AS160" i="7"/>
  <c r="AT160" i="7"/>
  <c r="AO160" i="7"/>
  <c r="AT83" i="7"/>
  <c r="AO49" i="7"/>
  <c r="AP49" i="7"/>
  <c r="AP113" i="7"/>
  <c r="AO113" i="7"/>
  <c r="AS113" i="7"/>
  <c r="AT113" i="7"/>
  <c r="AS158" i="7"/>
  <c r="AO38" i="7"/>
  <c r="AP38" i="7"/>
  <c r="AP115" i="7"/>
  <c r="AO115" i="7"/>
  <c r="AT115" i="7"/>
  <c r="AS115" i="7"/>
  <c r="AQ171" i="7"/>
  <c r="AT171" i="7"/>
  <c r="AS171" i="7"/>
  <c r="AO142" i="7"/>
  <c r="AS142" i="7"/>
  <c r="AP142" i="7"/>
  <c r="AT142" i="7"/>
  <c r="AP109" i="7"/>
  <c r="AO109" i="7"/>
  <c r="AO117" i="7"/>
  <c r="AT117" i="7"/>
  <c r="AP117" i="7"/>
  <c r="AS117" i="7"/>
  <c r="AU93" i="7"/>
  <c r="AO42" i="7"/>
  <c r="AP42" i="7"/>
  <c r="AU103" i="7"/>
  <c r="AS126" i="7"/>
  <c r="AP36" i="7"/>
  <c r="AO36" i="7"/>
  <c r="AP84" i="7"/>
  <c r="AT84" i="7"/>
  <c r="AS84" i="7"/>
  <c r="AO84" i="7"/>
  <c r="AP52" i="7"/>
  <c r="AO52" i="7"/>
  <c r="AT62" i="7"/>
  <c r="AT79" i="7"/>
  <c r="AS79" i="7"/>
  <c r="AO79" i="7"/>
  <c r="AP79" i="7"/>
  <c r="AO37" i="7"/>
  <c r="AT37" i="7"/>
  <c r="AS37" i="7"/>
  <c r="AP37" i="7"/>
  <c r="AP100" i="7"/>
  <c r="AO100" i="7"/>
  <c r="AS100" i="7"/>
  <c r="AT100" i="7"/>
  <c r="AS159" i="7"/>
  <c r="AU116" i="7"/>
  <c r="AU163" i="7"/>
  <c r="AU143" i="7"/>
  <c r="AU111" i="7"/>
  <c r="AO147" i="7"/>
  <c r="AP147" i="7"/>
  <c r="AP162" i="7"/>
  <c r="AO162" i="7"/>
  <c r="AT162" i="7"/>
  <c r="AS162" i="7"/>
  <c r="AO45" i="7"/>
  <c r="AS45" i="7"/>
  <c r="AT45" i="7"/>
  <c r="AP45" i="7"/>
  <c r="AS95" i="7"/>
  <c r="AT95" i="7"/>
  <c r="AO95" i="7"/>
  <c r="AP95" i="7"/>
  <c r="AP143" i="7"/>
  <c r="AS143" i="7"/>
  <c r="AT143" i="7"/>
  <c r="AO143" i="7"/>
  <c r="AO50" i="7"/>
  <c r="AP50" i="7"/>
  <c r="AO139" i="7"/>
  <c r="AP139" i="7"/>
  <c r="AU89" i="7"/>
  <c r="AS66" i="7"/>
  <c r="AT174" i="7"/>
  <c r="AS73" i="7"/>
  <c r="AT44" i="7"/>
  <c r="AT127" i="7"/>
  <c r="AS156" i="7"/>
  <c r="AO51" i="7"/>
  <c r="AS51" i="7"/>
  <c r="AP51" i="7"/>
  <c r="AT51" i="7"/>
  <c r="AO98" i="7"/>
  <c r="AP98" i="7"/>
  <c r="AT98" i="7"/>
  <c r="AS98" i="7"/>
  <c r="AP88" i="7"/>
  <c r="AO88" i="7"/>
  <c r="AP179" i="7"/>
  <c r="AO179" i="7"/>
  <c r="AP135" i="7"/>
  <c r="AS135" i="7"/>
  <c r="AT135" i="7"/>
  <c r="AO135" i="7"/>
  <c r="AS42" i="7"/>
  <c r="AP125" i="7"/>
  <c r="AS125" i="7"/>
  <c r="AO125" i="7"/>
  <c r="AT125" i="7"/>
  <c r="AP155" i="7"/>
  <c r="AT155" i="7"/>
  <c r="AO155" i="7"/>
  <c r="AS155" i="7"/>
  <c r="AP141" i="7"/>
  <c r="AS141" i="7"/>
  <c r="AO141" i="7"/>
  <c r="AT141" i="7"/>
  <c r="AP106" i="7"/>
  <c r="AO106" i="7"/>
  <c r="AS106" i="7"/>
  <c r="AT106" i="7"/>
  <c r="AP93" i="7"/>
  <c r="AO93" i="7"/>
  <c r="AT93" i="7"/>
  <c r="AS93" i="7"/>
  <c r="AS110" i="7"/>
  <c r="AO110" i="7"/>
  <c r="AT110" i="7"/>
  <c r="AP110" i="7"/>
  <c r="AO145" i="7"/>
  <c r="AP145" i="7"/>
  <c r="AS80" i="7"/>
  <c r="AO80" i="7"/>
  <c r="AT80" i="7"/>
  <c r="AP80" i="7"/>
  <c r="AO94" i="7"/>
  <c r="AP94" i="7"/>
  <c r="AP92" i="7"/>
  <c r="AT92" i="7"/>
  <c r="AS92" i="7"/>
  <c r="AO92" i="7"/>
  <c r="AU147" i="7"/>
  <c r="AU131" i="7"/>
  <c r="AU85" i="7"/>
  <c r="AU110" i="7"/>
  <c r="AU132" i="7"/>
  <c r="AU141" i="7"/>
  <c r="AU57" i="7"/>
  <c r="AU148" i="7"/>
  <c r="AO39" i="7"/>
  <c r="AT39" i="7"/>
  <c r="AP39" i="7"/>
  <c r="AS39" i="7"/>
  <c r="AP180" i="7"/>
  <c r="AO180" i="7"/>
  <c r="AU196" i="7"/>
  <c r="AT180" i="7"/>
  <c r="AS108" i="7"/>
  <c r="AS127" i="7"/>
  <c r="AO53" i="7"/>
  <c r="AT53" i="7"/>
  <c r="AS53" i="7"/>
  <c r="AP53" i="7"/>
  <c r="AO46" i="7"/>
  <c r="AP46" i="7"/>
  <c r="AP163" i="7"/>
  <c r="AS163" i="7"/>
  <c r="AT163" i="7"/>
  <c r="AO163" i="7"/>
  <c r="AT132" i="7"/>
  <c r="AS174" i="7"/>
  <c r="AU66" i="7"/>
  <c r="AO134" i="7"/>
  <c r="AP134" i="7"/>
  <c r="AP108" i="7"/>
  <c r="AO108" i="7"/>
  <c r="AU51" i="7"/>
  <c r="AO104" i="7"/>
  <c r="AT104" i="7"/>
  <c r="AS104" i="7"/>
  <c r="AP104" i="7"/>
  <c r="AP165" i="7"/>
  <c r="AO165" i="7"/>
  <c r="AU95" i="7"/>
  <c r="AO41" i="7"/>
  <c r="AP41" i="7"/>
  <c r="AT99" i="7"/>
  <c r="AP99" i="7"/>
  <c r="AO99" i="7"/>
  <c r="AS99" i="7"/>
  <c r="AO86" i="7"/>
  <c r="AP86" i="7"/>
  <c r="AT152" i="7"/>
  <c r="AT52" i="7"/>
  <c r="AU75" i="7"/>
  <c r="AS88" i="7"/>
  <c r="AS116" i="7"/>
  <c r="AU37" i="7"/>
  <c r="AU164" i="7"/>
  <c r="AS176" i="7"/>
  <c r="AS70" i="7"/>
  <c r="AT107" i="7"/>
  <c r="AU108" i="7"/>
  <c r="AU133" i="7"/>
  <c r="AP197" i="7"/>
  <c r="AO197" i="7"/>
  <c r="AS197" i="7"/>
  <c r="AT197" i="7"/>
  <c r="AO47" i="7"/>
  <c r="AT47" i="7"/>
  <c r="AP47" i="7"/>
  <c r="AS47" i="7"/>
  <c r="AO119" i="7"/>
  <c r="AP119" i="7"/>
  <c r="AU125" i="7"/>
  <c r="AO75" i="7"/>
  <c r="AP75" i="7"/>
  <c r="AP129" i="7"/>
  <c r="AO129" i="7"/>
  <c r="AO146" i="7"/>
  <c r="AT146" i="7"/>
  <c r="AP146" i="7"/>
  <c r="AS146" i="7"/>
  <c r="AS50" i="7"/>
  <c r="AT89" i="7"/>
  <c r="AT66" i="7"/>
  <c r="AT73" i="7"/>
  <c r="AT55" i="7"/>
  <c r="AS139" i="7"/>
  <c r="AU101" i="7"/>
  <c r="AP128" i="7"/>
  <c r="AS128" i="7"/>
  <c r="AO128" i="7"/>
  <c r="AT128" i="7"/>
  <c r="AO90" i="7"/>
  <c r="AP90" i="7"/>
  <c r="AO103" i="7"/>
  <c r="AS103" i="7"/>
  <c r="AT103" i="7"/>
  <c r="AP103" i="7"/>
  <c r="AP133" i="7"/>
  <c r="AO133" i="7"/>
  <c r="AS133" i="7"/>
  <c r="AT133" i="7"/>
  <c r="AO101" i="7"/>
  <c r="AT101" i="7"/>
  <c r="AP101" i="7"/>
  <c r="AS101" i="7"/>
  <c r="AO120" i="7"/>
  <c r="AP120" i="7"/>
  <c r="AO118" i="7"/>
  <c r="AP118" i="7"/>
  <c r="AU39" i="7"/>
  <c r="AP136" i="7"/>
  <c r="AS136" i="7"/>
  <c r="AT136" i="7"/>
  <c r="AO136" i="7"/>
  <c r="AP73" i="7"/>
  <c r="AO73" i="7"/>
  <c r="AU62" i="7"/>
  <c r="AT157" i="7"/>
  <c r="AO157" i="7"/>
  <c r="AP157" i="7"/>
  <c r="AS157" i="7"/>
  <c r="AU135" i="7"/>
  <c r="AP67" i="7"/>
  <c r="AO67" i="7"/>
  <c r="AO137" i="7"/>
  <c r="AP137" i="7"/>
  <c r="AO81" i="7"/>
  <c r="AP81" i="7"/>
  <c r="AS112" i="7"/>
  <c r="AU157" i="7"/>
  <c r="AU98" i="7"/>
  <c r="AU154" i="7"/>
  <c r="AU100" i="7"/>
  <c r="AT147" i="7"/>
  <c r="AU81" i="7"/>
  <c r="AU166" i="7"/>
  <c r="AU72" i="7"/>
  <c r="AU99" i="7"/>
  <c r="AU68" i="7"/>
  <c r="AR171" i="7" l="1"/>
  <c r="AR167" i="7"/>
  <c r="AV167" i="7" s="1"/>
  <c r="AX167" i="7" s="1"/>
  <c r="AY167" i="7" s="1"/>
  <c r="AR68" i="7"/>
  <c r="AV68" i="7" s="1"/>
  <c r="AR130" i="7"/>
  <c r="AR149" i="7"/>
  <c r="AV149" i="7" s="1"/>
  <c r="AR82" i="7"/>
  <c r="AR77" i="7"/>
  <c r="AR197" i="7"/>
  <c r="AX54" i="7"/>
  <c r="BB54" i="7" s="1"/>
  <c r="AX194" i="7"/>
  <c r="AY194" i="7" s="1"/>
  <c r="AX195" i="7"/>
  <c r="AY195" i="7" s="1"/>
  <c r="AX193" i="7"/>
  <c r="AY193" i="7" s="1"/>
  <c r="AX192" i="7"/>
  <c r="AY192" i="7" s="1"/>
  <c r="AX190" i="7"/>
  <c r="AY190" i="7" s="1"/>
  <c r="AX188" i="7"/>
  <c r="AY188" i="7" s="1"/>
  <c r="AX191" i="7"/>
  <c r="AY191" i="7" s="1"/>
  <c r="AX187" i="7"/>
  <c r="AY187" i="7" s="1"/>
  <c r="AX189" i="7"/>
  <c r="AY189" i="7" s="1"/>
  <c r="AX185" i="7"/>
  <c r="AY185" i="7" s="1"/>
  <c r="AX184" i="7"/>
  <c r="AY184" i="7" s="1"/>
  <c r="AX186" i="7"/>
  <c r="AY186" i="7" s="1"/>
  <c r="AX183" i="7"/>
  <c r="AY183" i="7" s="1"/>
  <c r="AX182" i="7"/>
  <c r="AY182" i="7" s="1"/>
  <c r="AX181" i="7"/>
  <c r="AY181" i="7" s="1"/>
  <c r="AX168" i="7"/>
  <c r="AY168" i="7" s="1"/>
  <c r="AX170" i="7"/>
  <c r="AY170" i="7" s="1"/>
  <c r="AX102" i="7"/>
  <c r="AY102" i="7" s="1"/>
  <c r="AX178" i="7"/>
  <c r="AY178" i="7" s="1"/>
  <c r="AX175" i="7"/>
  <c r="AY175" i="7" s="1"/>
  <c r="AX60" i="7"/>
  <c r="AY60" i="7" s="1"/>
  <c r="AX58" i="7"/>
  <c r="AY58" i="7" s="1"/>
  <c r="AX40" i="7"/>
  <c r="AY40" i="7" s="1"/>
  <c r="AX144" i="7"/>
  <c r="AY144" i="7" s="1"/>
  <c r="AX63" i="7"/>
  <c r="AY63" i="7" s="1"/>
  <c r="AX150" i="7"/>
  <c r="AY150" i="7" s="1"/>
  <c r="AX172" i="7"/>
  <c r="AY172" i="7" s="1"/>
  <c r="AX173" i="7"/>
  <c r="AY173" i="7" s="1"/>
  <c r="AX59" i="7"/>
  <c r="AY59" i="7" s="1"/>
  <c r="AX56" i="7"/>
  <c r="AY56" i="7" s="1"/>
  <c r="AX87" i="7"/>
  <c r="AY87" i="7" s="1"/>
  <c r="AX118" i="7"/>
  <c r="AY118" i="7" s="1"/>
  <c r="AX90" i="7"/>
  <c r="AY90" i="7" s="1"/>
  <c r="AX174" i="7"/>
  <c r="AY174" i="7" s="1"/>
  <c r="AX78" i="7"/>
  <c r="AY78" i="7" s="1"/>
  <c r="AX177" i="7"/>
  <c r="AY177" i="7" s="1"/>
  <c r="AX149" i="7"/>
  <c r="AY149" i="7" s="1"/>
  <c r="AX72" i="7"/>
  <c r="AY72" i="7" s="1"/>
  <c r="AX46" i="7"/>
  <c r="AY46" i="7" s="1"/>
  <c r="AX196" i="7"/>
  <c r="AY196" i="7" s="1"/>
  <c r="AX73" i="7"/>
  <c r="AY73" i="7" s="1"/>
  <c r="AX153" i="7"/>
  <c r="AY153" i="7" s="1"/>
  <c r="AX36" i="7"/>
  <c r="AY36" i="7" s="1"/>
  <c r="AX41" i="7"/>
  <c r="AY41" i="7" s="1"/>
  <c r="AX126" i="7"/>
  <c r="AY126" i="7" s="1"/>
  <c r="AX161" i="7"/>
  <c r="AY161" i="7" s="1"/>
  <c r="AX38" i="7"/>
  <c r="AY38" i="7" s="1"/>
  <c r="AX96" i="7"/>
  <c r="AY96" i="7" s="1"/>
  <c r="AX94" i="7"/>
  <c r="AY94" i="7" s="1"/>
  <c r="AX61" i="7"/>
  <c r="AY61" i="7" s="1"/>
  <c r="AX66" i="7"/>
  <c r="AY66" i="7" s="1"/>
  <c r="AX179" i="7"/>
  <c r="AY179" i="7" s="1"/>
  <c r="AX74" i="7"/>
  <c r="AY74" i="7" s="1"/>
  <c r="AX119" i="7"/>
  <c r="AY119" i="7" s="1"/>
  <c r="AX159" i="7"/>
  <c r="AY159" i="7" s="1"/>
  <c r="AX109" i="7"/>
  <c r="AY109" i="7" s="1"/>
  <c r="AX140" i="7"/>
  <c r="AY140" i="7" s="1"/>
  <c r="AX139" i="7"/>
  <c r="AY139" i="7" s="1"/>
  <c r="AX154" i="7"/>
  <c r="AY154" i="7" s="1"/>
  <c r="AX129" i="7"/>
  <c r="AY129" i="7" s="1"/>
  <c r="AX120" i="7"/>
  <c r="AY120" i="7" s="1"/>
  <c r="AX128" i="7"/>
  <c r="AY128" i="7" s="1"/>
  <c r="AX75" i="7"/>
  <c r="AY75" i="7" s="1"/>
  <c r="AX180" i="7"/>
  <c r="AY180" i="7" s="1"/>
  <c r="AX132" i="7"/>
  <c r="AY132" i="7" s="1"/>
  <c r="AX76" i="7"/>
  <c r="AY76" i="7" s="1"/>
  <c r="AX123" i="7"/>
  <c r="AY123" i="7" s="1"/>
  <c r="AX81" i="7"/>
  <c r="AY81" i="7" s="1"/>
  <c r="AX48" i="7"/>
  <c r="AY48" i="7" s="1"/>
  <c r="AX145" i="7"/>
  <c r="AY145" i="7" s="1"/>
  <c r="AX65" i="7"/>
  <c r="AY65" i="7" s="1"/>
  <c r="AX52" i="7"/>
  <c r="AY52" i="7" s="1"/>
  <c r="AX137" i="7"/>
  <c r="AY137" i="7" s="1"/>
  <c r="AX134" i="7"/>
  <c r="AY134" i="7" s="1"/>
  <c r="AX44" i="7"/>
  <c r="AY44" i="7" s="1"/>
  <c r="AX55" i="7"/>
  <c r="AY55" i="7" s="1"/>
  <c r="AX141" i="7"/>
  <c r="AY141" i="7" s="1"/>
  <c r="AX124" i="7"/>
  <c r="AY124" i="7" s="1"/>
  <c r="AX111" i="7"/>
  <c r="AY111" i="7" s="1"/>
  <c r="AX127" i="7"/>
  <c r="AY127" i="7" s="1"/>
  <c r="AX70" i="7"/>
  <c r="AY70" i="7" s="1"/>
  <c r="AX107" i="7"/>
  <c r="AY107" i="7" s="1"/>
  <c r="AX91" i="7"/>
  <c r="AY91" i="7" s="1"/>
  <c r="AX64" i="7"/>
  <c r="AY64" i="7" s="1"/>
  <c r="AX136" i="7"/>
  <c r="AY136" i="7" s="1"/>
  <c r="AX89" i="7"/>
  <c r="AY89" i="7" s="1"/>
  <c r="AX62" i="7"/>
  <c r="AY62" i="7" s="1"/>
  <c r="AX112" i="7"/>
  <c r="AY112" i="7" s="1"/>
  <c r="AX69" i="7"/>
  <c r="AY69" i="7" s="1"/>
  <c r="AX67" i="7"/>
  <c r="AY67" i="7" s="1"/>
  <c r="AX156" i="7"/>
  <c r="AY156" i="7" s="1"/>
  <c r="AX88" i="7"/>
  <c r="AY88" i="7" s="1"/>
  <c r="AX176" i="7"/>
  <c r="AY176" i="7" s="1"/>
  <c r="AX43" i="7"/>
  <c r="AY43" i="7" s="1"/>
  <c r="AX169" i="7"/>
  <c r="AY169" i="7" s="1"/>
  <c r="AX164" i="7"/>
  <c r="AY164" i="7" s="1"/>
  <c r="AX86" i="7"/>
  <c r="AY86" i="7" s="1"/>
  <c r="AX165" i="7"/>
  <c r="AY165" i="7" s="1"/>
  <c r="AX135" i="7"/>
  <c r="AY135" i="7" s="1"/>
  <c r="AX114" i="7"/>
  <c r="AY114" i="7" s="1"/>
  <c r="AX158" i="7"/>
  <c r="AY158" i="7" s="1"/>
  <c r="AX50" i="7"/>
  <c r="AY50" i="7" s="1"/>
  <c r="AX162" i="7"/>
  <c r="AY162" i="7" s="1"/>
  <c r="AX42" i="7"/>
  <c r="AY42" i="7" s="1"/>
  <c r="AX85" i="7"/>
  <c r="AY85" i="7" s="1"/>
  <c r="AX147" i="7"/>
  <c r="AY147" i="7" s="1"/>
  <c r="AX101" i="7"/>
  <c r="AY101" i="7" s="1"/>
  <c r="AX35" i="7"/>
  <c r="AX68" i="7"/>
  <c r="AY68" i="7" s="1"/>
  <c r="AX92" i="7"/>
  <c r="AY92" i="7" s="1"/>
  <c r="AX115" i="7"/>
  <c r="AY115" i="7" s="1"/>
  <c r="AX49" i="7"/>
  <c r="AY49" i="7" s="1"/>
  <c r="AX83" i="7"/>
  <c r="AY83" i="7" s="1"/>
  <c r="AX151" i="7"/>
  <c r="AY151" i="7" s="1"/>
  <c r="AX157" i="7"/>
  <c r="AY157" i="7" s="1"/>
  <c r="AX117" i="7"/>
  <c r="AY117" i="7" s="1"/>
  <c r="AX142" i="7"/>
  <c r="AY142" i="7" s="1"/>
  <c r="AX113" i="7"/>
  <c r="AY113" i="7" s="1"/>
  <c r="AX99" i="7"/>
  <c r="AY99" i="7" s="1"/>
  <c r="AX104" i="7"/>
  <c r="AY104" i="7" s="1"/>
  <c r="AX125" i="7"/>
  <c r="AY125" i="7" s="1"/>
  <c r="AX95" i="7"/>
  <c r="AY95" i="7" s="1"/>
  <c r="AX166" i="7"/>
  <c r="AY166" i="7" s="1"/>
  <c r="AX71" i="7"/>
  <c r="AY71" i="7" s="1"/>
  <c r="AX116" i="7"/>
  <c r="AY116" i="7" s="1"/>
  <c r="AX53" i="7"/>
  <c r="AY53" i="7" s="1"/>
  <c r="AX110" i="7"/>
  <c r="AY110" i="7" s="1"/>
  <c r="AX133" i="7"/>
  <c r="AY133" i="7" s="1"/>
  <c r="AX106" i="7"/>
  <c r="AY106" i="7" s="1"/>
  <c r="AX51" i="7"/>
  <c r="AY51" i="7" s="1"/>
  <c r="AX45" i="7"/>
  <c r="AY45" i="7" s="1"/>
  <c r="AX37" i="7"/>
  <c r="AY37" i="7" s="1"/>
  <c r="AX122" i="7"/>
  <c r="AY122" i="7" s="1"/>
  <c r="AX57" i="7"/>
  <c r="AY57" i="7" s="1"/>
  <c r="AX152" i="7"/>
  <c r="AY152" i="7" s="1"/>
  <c r="AX97" i="7"/>
  <c r="AY97" i="7" s="1"/>
  <c r="AX103" i="7"/>
  <c r="AY103" i="7" s="1"/>
  <c r="AX47" i="7"/>
  <c r="AY47" i="7" s="1"/>
  <c r="AX39" i="7"/>
  <c r="AY39" i="7" s="1"/>
  <c r="AX155" i="7"/>
  <c r="AY155" i="7" s="1"/>
  <c r="AX143" i="7"/>
  <c r="AY143" i="7" s="1"/>
  <c r="AX100" i="7"/>
  <c r="AY100" i="7" s="1"/>
  <c r="AX105" i="7"/>
  <c r="AY105" i="7" s="1"/>
  <c r="AX121" i="7"/>
  <c r="AY121" i="7" s="1"/>
  <c r="AX80" i="7"/>
  <c r="AY80" i="7" s="1"/>
  <c r="AX146" i="7"/>
  <c r="AY146" i="7" s="1"/>
  <c r="AX163" i="7"/>
  <c r="AY163" i="7" s="1"/>
  <c r="AX79" i="7"/>
  <c r="AY79" i="7" s="1"/>
  <c r="AX138" i="7"/>
  <c r="AY138" i="7" s="1"/>
  <c r="AX131" i="7"/>
  <c r="AY131" i="7" s="1"/>
  <c r="AX108" i="7"/>
  <c r="AY108" i="7" s="1"/>
  <c r="AX93" i="7"/>
  <c r="AY93" i="7" s="1"/>
  <c r="AX98" i="7"/>
  <c r="AY98" i="7" s="1"/>
  <c r="AX84" i="7"/>
  <c r="AY84" i="7" s="1"/>
  <c r="AX160" i="7"/>
  <c r="AY160" i="7" s="1"/>
  <c r="AX148" i="7"/>
  <c r="AY148" i="7" s="1"/>
  <c r="AV197" i="7" l="1"/>
  <c r="AX197" i="7" s="1"/>
  <c r="AV77" i="7"/>
  <c r="AX77" i="7" s="1"/>
  <c r="AV82" i="7"/>
  <c r="AX82" i="7" s="1"/>
  <c r="AV130" i="7"/>
  <c r="AX130" i="7" s="1"/>
  <c r="AV171" i="7"/>
  <c r="AX171" i="7" s="1"/>
  <c r="AY35" i="7"/>
  <c r="B4" i="7"/>
  <c r="B20" i="7"/>
  <c r="B6" i="7"/>
  <c r="B21" i="7"/>
  <c r="B9" i="7"/>
  <c r="B10" i="7"/>
  <c r="B18" i="7"/>
  <c r="BA54" i="7"/>
  <c r="AZ54" i="7"/>
  <c r="AY54" i="7"/>
  <c r="AZ117" i="7"/>
  <c r="AZ75" i="7"/>
  <c r="AZ96" i="7"/>
  <c r="AZ80" i="7"/>
  <c r="AZ158" i="7"/>
  <c r="AZ176" i="7"/>
  <c r="AZ136" i="7"/>
  <c r="AZ141" i="7"/>
  <c r="AZ48" i="7"/>
  <c r="AZ128" i="7"/>
  <c r="AZ159" i="7"/>
  <c r="AZ38" i="7"/>
  <c r="AZ46" i="7"/>
  <c r="AZ87" i="7"/>
  <c r="AZ40" i="7"/>
  <c r="AZ181" i="7"/>
  <c r="AZ191" i="7"/>
  <c r="AZ84" i="7"/>
  <c r="AZ168" i="7"/>
  <c r="AZ35" i="7"/>
  <c r="AZ101" i="7"/>
  <c r="AZ114" i="7"/>
  <c r="AZ88" i="7"/>
  <c r="AZ64" i="7"/>
  <c r="AZ55" i="7"/>
  <c r="AZ81" i="7"/>
  <c r="AZ120" i="7"/>
  <c r="AZ119" i="7"/>
  <c r="AZ161" i="7"/>
  <c r="AZ72" i="7"/>
  <c r="AZ56" i="7"/>
  <c r="AZ58" i="7"/>
  <c r="AZ182" i="7"/>
  <c r="AZ188" i="7"/>
  <c r="AZ146" i="7"/>
  <c r="AZ43" i="7"/>
  <c r="AZ144" i="7"/>
  <c r="AZ167" i="7"/>
  <c r="AZ106" i="7"/>
  <c r="AZ133" i="7"/>
  <c r="AZ125" i="7"/>
  <c r="AZ83" i="7"/>
  <c r="AZ147" i="7"/>
  <c r="AZ135" i="7"/>
  <c r="AZ156" i="7"/>
  <c r="AZ91" i="7"/>
  <c r="AZ44" i="7"/>
  <c r="AZ123" i="7"/>
  <c r="AZ74" i="7"/>
  <c r="AZ126" i="7"/>
  <c r="AZ149" i="7"/>
  <c r="AZ59" i="7"/>
  <c r="AZ60" i="7"/>
  <c r="AZ183" i="7"/>
  <c r="AZ190" i="7"/>
  <c r="AZ166" i="7"/>
  <c r="AZ124" i="7"/>
  <c r="AZ109" i="7"/>
  <c r="AZ98" i="7"/>
  <c r="AZ93" i="7"/>
  <c r="AZ151" i="7"/>
  <c r="AZ57" i="7"/>
  <c r="AZ110" i="7"/>
  <c r="AZ104" i="7"/>
  <c r="AZ49" i="7"/>
  <c r="AZ85" i="7"/>
  <c r="AZ165" i="7"/>
  <c r="AZ67" i="7"/>
  <c r="AZ107" i="7"/>
  <c r="AZ134" i="7"/>
  <c r="AZ129" i="7"/>
  <c r="AZ179" i="7"/>
  <c r="AZ41" i="7"/>
  <c r="AZ177" i="7"/>
  <c r="AZ173" i="7"/>
  <c r="AZ175" i="7"/>
  <c r="AZ186" i="7"/>
  <c r="AZ192" i="7"/>
  <c r="AZ47" i="7"/>
  <c r="AZ89" i="7"/>
  <c r="AZ118" i="7"/>
  <c r="AZ157" i="7"/>
  <c r="AZ97" i="7"/>
  <c r="AZ105" i="7"/>
  <c r="AZ100" i="7"/>
  <c r="AZ143" i="7"/>
  <c r="AZ122" i="7"/>
  <c r="AZ53" i="7"/>
  <c r="AZ99" i="7"/>
  <c r="AZ115" i="7"/>
  <c r="AZ42" i="7"/>
  <c r="AZ86" i="7"/>
  <c r="AZ69" i="7"/>
  <c r="AZ70" i="7"/>
  <c r="AZ137" i="7"/>
  <c r="AZ76" i="7"/>
  <c r="AZ154" i="7"/>
  <c r="AZ66" i="7"/>
  <c r="AZ36" i="7"/>
  <c r="AZ78" i="7"/>
  <c r="AZ172" i="7"/>
  <c r="AZ178" i="7"/>
  <c r="AZ184" i="7"/>
  <c r="AZ193" i="7"/>
  <c r="AZ45" i="7"/>
  <c r="AZ145" i="7"/>
  <c r="AZ196" i="7"/>
  <c r="AZ103" i="7"/>
  <c r="AZ95" i="7"/>
  <c r="AZ152" i="7"/>
  <c r="AZ138" i="7"/>
  <c r="AZ79" i="7"/>
  <c r="AZ155" i="7"/>
  <c r="AZ116" i="7"/>
  <c r="AZ113" i="7"/>
  <c r="AZ92" i="7"/>
  <c r="AZ162" i="7"/>
  <c r="AZ164" i="7"/>
  <c r="AZ112" i="7"/>
  <c r="AZ127" i="7"/>
  <c r="AZ52" i="7"/>
  <c r="AZ132" i="7"/>
  <c r="AZ139" i="7"/>
  <c r="AZ61" i="7"/>
  <c r="AZ153" i="7"/>
  <c r="AZ174" i="7"/>
  <c r="AZ150" i="7"/>
  <c r="AZ102" i="7"/>
  <c r="AZ185" i="7"/>
  <c r="AZ195" i="7"/>
  <c r="AZ68" i="7"/>
  <c r="AZ187" i="7"/>
  <c r="AZ51" i="7"/>
  <c r="AZ121" i="7"/>
  <c r="AZ108" i="7"/>
  <c r="AZ131" i="7"/>
  <c r="AZ148" i="7"/>
  <c r="AZ160" i="7"/>
  <c r="AZ163" i="7"/>
  <c r="AZ39" i="7"/>
  <c r="AZ37" i="7"/>
  <c r="AZ71" i="7"/>
  <c r="AZ142" i="7"/>
  <c r="AZ50" i="7"/>
  <c r="AZ169" i="7"/>
  <c r="AZ62" i="7"/>
  <c r="AZ111" i="7"/>
  <c r="AZ65" i="7"/>
  <c r="AZ180" i="7"/>
  <c r="AZ140" i="7"/>
  <c r="AZ94" i="7"/>
  <c r="AZ73" i="7"/>
  <c r="AZ90" i="7"/>
  <c r="AZ63" i="7"/>
  <c r="AZ170" i="7"/>
  <c r="AZ189" i="7"/>
  <c r="AZ194" i="7"/>
  <c r="BB195" i="7"/>
  <c r="BA195" i="7"/>
  <c r="BB194" i="7"/>
  <c r="BA194" i="7"/>
  <c r="BA92" i="7"/>
  <c r="BA102" i="7"/>
  <c r="BA160" i="7"/>
  <c r="BA163" i="7"/>
  <c r="BA39" i="7"/>
  <c r="BA37" i="7"/>
  <c r="BA71" i="7"/>
  <c r="BA142" i="7"/>
  <c r="BA50" i="7"/>
  <c r="BA169" i="7"/>
  <c r="BA62" i="7"/>
  <c r="BA111" i="7"/>
  <c r="BA65" i="7"/>
  <c r="BA180" i="7"/>
  <c r="BA140" i="7"/>
  <c r="BA94" i="7"/>
  <c r="BA73" i="7"/>
  <c r="BA90" i="7"/>
  <c r="BA63" i="7"/>
  <c r="BA170" i="7"/>
  <c r="BA189" i="7"/>
  <c r="BA116" i="7"/>
  <c r="BA52" i="7"/>
  <c r="BA185" i="7"/>
  <c r="BA117" i="7"/>
  <c r="BA43" i="7"/>
  <c r="BA89" i="7"/>
  <c r="BA124" i="7"/>
  <c r="BA145" i="7"/>
  <c r="BA75" i="7"/>
  <c r="BA109" i="7"/>
  <c r="BA96" i="7"/>
  <c r="BA196" i="7"/>
  <c r="BA118" i="7"/>
  <c r="BA144" i="7"/>
  <c r="BA168" i="7"/>
  <c r="BA187" i="7"/>
  <c r="BA113" i="7"/>
  <c r="BA132" i="7"/>
  <c r="BA150" i="7"/>
  <c r="BA47" i="7"/>
  <c r="BA103" i="7"/>
  <c r="BA51" i="7"/>
  <c r="BA167" i="7"/>
  <c r="BA157" i="7"/>
  <c r="BA35" i="7"/>
  <c r="BA158" i="7"/>
  <c r="BA176" i="7"/>
  <c r="BA136" i="7"/>
  <c r="BA141" i="7"/>
  <c r="BA48" i="7"/>
  <c r="BA128" i="7"/>
  <c r="BA159" i="7"/>
  <c r="BA38" i="7"/>
  <c r="BA46" i="7"/>
  <c r="BA87" i="7"/>
  <c r="BA40" i="7"/>
  <c r="BA181" i="7"/>
  <c r="BA191" i="7"/>
  <c r="BA79" i="7"/>
  <c r="BA164" i="7"/>
  <c r="BA174" i="7"/>
  <c r="BA45" i="7"/>
  <c r="BA98" i="7"/>
  <c r="BA106" i="7"/>
  <c r="BA95" i="7"/>
  <c r="BA151" i="7"/>
  <c r="BA101" i="7"/>
  <c r="BA114" i="7"/>
  <c r="BA88" i="7"/>
  <c r="BA64" i="7"/>
  <c r="BA55" i="7"/>
  <c r="BA81" i="7"/>
  <c r="BA120" i="7"/>
  <c r="BA119" i="7"/>
  <c r="BA161" i="7"/>
  <c r="BA72" i="7"/>
  <c r="BA56" i="7"/>
  <c r="BA58" i="7"/>
  <c r="BA182" i="7"/>
  <c r="BA188" i="7"/>
  <c r="BA148" i="7"/>
  <c r="BA162" i="7"/>
  <c r="BA139" i="7"/>
  <c r="BA84" i="7"/>
  <c r="BA68" i="7"/>
  <c r="BA93" i="7"/>
  <c r="BA105" i="7"/>
  <c r="BA152" i="7"/>
  <c r="BA133" i="7"/>
  <c r="BA125" i="7"/>
  <c r="BA83" i="7"/>
  <c r="BA147" i="7"/>
  <c r="BA135" i="7"/>
  <c r="BA156" i="7"/>
  <c r="BA91" i="7"/>
  <c r="BA44" i="7"/>
  <c r="BA123" i="7"/>
  <c r="BA74" i="7"/>
  <c r="BA126" i="7"/>
  <c r="BA149" i="7"/>
  <c r="BA59" i="7"/>
  <c r="BA60" i="7"/>
  <c r="BA183" i="7"/>
  <c r="BA190" i="7"/>
  <c r="BA155" i="7"/>
  <c r="BA112" i="7"/>
  <c r="BA153" i="7"/>
  <c r="BA166" i="7"/>
  <c r="BA80" i="7"/>
  <c r="BA97" i="7"/>
  <c r="BA100" i="7"/>
  <c r="BA110" i="7"/>
  <c r="BA104" i="7"/>
  <c r="BA49" i="7"/>
  <c r="BA85" i="7"/>
  <c r="BA165" i="7"/>
  <c r="BA67" i="7"/>
  <c r="BA107" i="7"/>
  <c r="BA134" i="7"/>
  <c r="BA129" i="7"/>
  <c r="BA179" i="7"/>
  <c r="BA41" i="7"/>
  <c r="BA177" i="7"/>
  <c r="BA173" i="7"/>
  <c r="BA175" i="7"/>
  <c r="BA186" i="7"/>
  <c r="BA192" i="7"/>
  <c r="BA127" i="7"/>
  <c r="BA61" i="7"/>
  <c r="BA146" i="7"/>
  <c r="BA121" i="7"/>
  <c r="BA108" i="7"/>
  <c r="BA131" i="7"/>
  <c r="BA57" i="7"/>
  <c r="BA138" i="7"/>
  <c r="BA143" i="7"/>
  <c r="BA122" i="7"/>
  <c r="BA53" i="7"/>
  <c r="BA99" i="7"/>
  <c r="BA115" i="7"/>
  <c r="BA42" i="7"/>
  <c r="BA86" i="7"/>
  <c r="BA69" i="7"/>
  <c r="BA70" i="7"/>
  <c r="BA137" i="7"/>
  <c r="BA76" i="7"/>
  <c r="BA154" i="7"/>
  <c r="BA66" i="7"/>
  <c r="BA36" i="7"/>
  <c r="BA78" i="7"/>
  <c r="BA172" i="7"/>
  <c r="BA178" i="7"/>
  <c r="BA184" i="7"/>
  <c r="BA193" i="7"/>
  <c r="BB116" i="7"/>
  <c r="BB52" i="7"/>
  <c r="BB102" i="7"/>
  <c r="BB142" i="7"/>
  <c r="BB62" i="7"/>
  <c r="BB111" i="7"/>
  <c r="BB65" i="7"/>
  <c r="BB180" i="7"/>
  <c r="BB140" i="7"/>
  <c r="BB94" i="7"/>
  <c r="BB73" i="7"/>
  <c r="BB90" i="7"/>
  <c r="BB63" i="7"/>
  <c r="BB170" i="7"/>
  <c r="BB189" i="7"/>
  <c r="BB79" i="7"/>
  <c r="BB112" i="7"/>
  <c r="BB153" i="7"/>
  <c r="BB39" i="7"/>
  <c r="BB146" i="7"/>
  <c r="BB45" i="7"/>
  <c r="BB166" i="7"/>
  <c r="BB117" i="7"/>
  <c r="BB68" i="7"/>
  <c r="BB43" i="7"/>
  <c r="BB89" i="7"/>
  <c r="BB124" i="7"/>
  <c r="BB145" i="7"/>
  <c r="BB75" i="7"/>
  <c r="BB109" i="7"/>
  <c r="BB96" i="7"/>
  <c r="BB196" i="7"/>
  <c r="BB118" i="7"/>
  <c r="BB144" i="7"/>
  <c r="BB168" i="7"/>
  <c r="BB187" i="7"/>
  <c r="BB155" i="7"/>
  <c r="BB164" i="7"/>
  <c r="BB61" i="7"/>
  <c r="BB163" i="7"/>
  <c r="BB51" i="7"/>
  <c r="BB167" i="7"/>
  <c r="BB157" i="7"/>
  <c r="BB35" i="7"/>
  <c r="BB158" i="7"/>
  <c r="BB176" i="7"/>
  <c r="BB136" i="7"/>
  <c r="BB141" i="7"/>
  <c r="BB48" i="7"/>
  <c r="BB128" i="7"/>
  <c r="BB159" i="7"/>
  <c r="BB38" i="7"/>
  <c r="BB46" i="7"/>
  <c r="BB87" i="7"/>
  <c r="BB40" i="7"/>
  <c r="BB181" i="7"/>
  <c r="BB191" i="7"/>
  <c r="BB127" i="7"/>
  <c r="BB174" i="7"/>
  <c r="BB37" i="7"/>
  <c r="BB84" i="7"/>
  <c r="BB103" i="7"/>
  <c r="BB97" i="7"/>
  <c r="BB106" i="7"/>
  <c r="BB95" i="7"/>
  <c r="BB151" i="7"/>
  <c r="BB101" i="7"/>
  <c r="BB114" i="7"/>
  <c r="BB88" i="7"/>
  <c r="BB64" i="7"/>
  <c r="BB55" i="7"/>
  <c r="BB81" i="7"/>
  <c r="BB120" i="7"/>
  <c r="BB119" i="7"/>
  <c r="BB161" i="7"/>
  <c r="BB72" i="7"/>
  <c r="BB56" i="7"/>
  <c r="BB58" i="7"/>
  <c r="BB182" i="7"/>
  <c r="BB188" i="7"/>
  <c r="BB113" i="7"/>
  <c r="BB132" i="7"/>
  <c r="BB150" i="7"/>
  <c r="BB169" i="7"/>
  <c r="BB80" i="7"/>
  <c r="BB108" i="7"/>
  <c r="BB105" i="7"/>
  <c r="BB152" i="7"/>
  <c r="BB133" i="7"/>
  <c r="BB125" i="7"/>
  <c r="BB83" i="7"/>
  <c r="BB147" i="7"/>
  <c r="BB135" i="7"/>
  <c r="BB156" i="7"/>
  <c r="BB91" i="7"/>
  <c r="BB44" i="7"/>
  <c r="BB123" i="7"/>
  <c r="BB74" i="7"/>
  <c r="BB126" i="7"/>
  <c r="BB149" i="7"/>
  <c r="BB59" i="7"/>
  <c r="BB60" i="7"/>
  <c r="BB183" i="7"/>
  <c r="BB190" i="7"/>
  <c r="BB92" i="7"/>
  <c r="BB185" i="7"/>
  <c r="BB71" i="7"/>
  <c r="BB47" i="7"/>
  <c r="BB93" i="7"/>
  <c r="BB131" i="7"/>
  <c r="BB57" i="7"/>
  <c r="BB104" i="7"/>
  <c r="BB49" i="7"/>
  <c r="BB85" i="7"/>
  <c r="BB165" i="7"/>
  <c r="BB67" i="7"/>
  <c r="BB107" i="7"/>
  <c r="BB134" i="7"/>
  <c r="BB129" i="7"/>
  <c r="BB179" i="7"/>
  <c r="BB41" i="7"/>
  <c r="BB177" i="7"/>
  <c r="BB173" i="7"/>
  <c r="BB175" i="7"/>
  <c r="BB186" i="7"/>
  <c r="BB192" i="7"/>
  <c r="BB148" i="7"/>
  <c r="BB162" i="7"/>
  <c r="BB139" i="7"/>
  <c r="BB160" i="7"/>
  <c r="BB50" i="7"/>
  <c r="BB98" i="7"/>
  <c r="BB121" i="7"/>
  <c r="BB100" i="7"/>
  <c r="BB110" i="7"/>
  <c r="BB138" i="7"/>
  <c r="BB143" i="7"/>
  <c r="BB122" i="7"/>
  <c r="BB53" i="7"/>
  <c r="BB99" i="7"/>
  <c r="BB115" i="7"/>
  <c r="BB42" i="7"/>
  <c r="BB86" i="7"/>
  <c r="BB69" i="7"/>
  <c r="BB70" i="7"/>
  <c r="BB137" i="7"/>
  <c r="BB76" i="7"/>
  <c r="BB154" i="7"/>
  <c r="BB66" i="7"/>
  <c r="BB36" i="7"/>
  <c r="BB78" i="7"/>
  <c r="BB172" i="7"/>
  <c r="BB178" i="7"/>
  <c r="BB184" i="7"/>
  <c r="BB193" i="7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B22" i="7" l="1"/>
  <c r="B16" i="7"/>
  <c r="AY77" i="7"/>
  <c r="BB77" i="7"/>
  <c r="AZ77" i="7"/>
  <c r="B7" i="7"/>
  <c r="BA77" i="7"/>
  <c r="AY171" i="7"/>
  <c r="BA171" i="7"/>
  <c r="BB171" i="7"/>
  <c r="AZ171" i="7"/>
  <c r="AY130" i="7"/>
  <c r="AZ130" i="7"/>
  <c r="BA130" i="7"/>
  <c r="BB130" i="7"/>
  <c r="AY82" i="7"/>
  <c r="B24" i="7"/>
  <c r="BA82" i="7"/>
  <c r="B26" i="7"/>
  <c r="B15" i="7"/>
  <c r="AZ82" i="7"/>
  <c r="B13" i="7"/>
  <c r="B5" i="7"/>
  <c r="B11" i="7"/>
  <c r="B27" i="7"/>
  <c r="B23" i="7"/>
  <c r="B19" i="7"/>
  <c r="B8" i="7"/>
  <c r="BB82" i="7"/>
  <c r="B25" i="7"/>
  <c r="B14" i="7"/>
  <c r="B17" i="7"/>
  <c r="AY197" i="7"/>
  <c r="AZ197" i="7"/>
  <c r="BA197" i="7"/>
  <c r="BB197" i="7"/>
  <c r="B28" i="7"/>
  <c r="B12" i="7"/>
  <c r="P19" i="1"/>
  <c r="P10" i="1"/>
  <c r="P25" i="1"/>
  <c r="P17" i="1"/>
  <c r="P9" i="1"/>
  <c r="P8" i="1"/>
  <c r="P18" i="1"/>
  <c r="P16" i="1"/>
  <c r="P23" i="1"/>
  <c r="P15" i="1"/>
  <c r="P7" i="1"/>
  <c r="P11" i="1"/>
  <c r="P22" i="1"/>
  <c r="P6" i="1"/>
  <c r="P24" i="1"/>
  <c r="P14" i="1"/>
  <c r="P21" i="1"/>
  <c r="P13" i="1"/>
  <c r="P5" i="1"/>
  <c r="P20" i="1"/>
  <c r="P12" i="1"/>
  <c r="P4" i="1"/>
  <c r="O9" i="4"/>
  <c r="O8" i="4"/>
  <c r="O7" i="4"/>
  <c r="O6" i="4"/>
  <c r="Q5" i="3"/>
  <c r="Q6" i="3"/>
  <c r="Q7" i="3"/>
  <c r="Q8" i="3"/>
  <c r="Q9" i="3"/>
  <c r="Q10" i="3"/>
  <c r="Q11" i="3"/>
  <c r="Q12" i="3"/>
  <c r="Q13" i="3"/>
  <c r="Q14" i="3"/>
  <c r="S5" i="3"/>
  <c r="S6" i="3"/>
  <c r="S7" i="3"/>
  <c r="S8" i="3"/>
  <c r="S9" i="3"/>
  <c r="S10" i="3"/>
  <c r="S11" i="3"/>
  <c r="S12" i="3"/>
  <c r="S13" i="3"/>
  <c r="S14" i="3"/>
  <c r="Q25" i="1"/>
  <c r="Q24" i="1"/>
  <c r="Q23" i="1"/>
  <c r="Q22" i="1"/>
  <c r="Q21" i="1"/>
  <c r="Q20" i="1"/>
  <c r="Q19" i="1"/>
  <c r="Q18" i="1"/>
  <c r="Q17" i="1"/>
  <c r="T17" i="1" s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P8" i="4" l="1"/>
  <c r="Q8" i="4" s="1"/>
  <c r="P9" i="4"/>
  <c r="Q9" i="4" s="1"/>
  <c r="P6" i="4"/>
  <c r="Q6" i="4" s="1"/>
  <c r="P7" i="4"/>
  <c r="Q7" i="4" s="1"/>
  <c r="R8" i="3"/>
  <c r="T8" i="3" s="1"/>
  <c r="R9" i="3"/>
  <c r="T9" i="3" s="1"/>
  <c r="R7" i="3"/>
  <c r="T7" i="3" s="1"/>
  <c r="R10" i="3"/>
  <c r="T10" i="3" s="1"/>
  <c r="R14" i="3"/>
  <c r="T14" i="3" s="1"/>
  <c r="R6" i="3"/>
  <c r="T6" i="3" s="1"/>
  <c r="R5" i="3"/>
  <c r="T5" i="3" s="1"/>
  <c r="C1" i="3" s="1"/>
  <c r="R12" i="3"/>
  <c r="T12" i="3" s="1"/>
  <c r="R13" i="3"/>
  <c r="T13" i="3" s="1"/>
  <c r="R11" i="3"/>
  <c r="T11" i="3" s="1"/>
  <c r="T22" i="1"/>
  <c r="T24" i="1"/>
  <c r="T18" i="1"/>
  <c r="T4" i="1"/>
  <c r="T6" i="1"/>
  <c r="T8" i="1"/>
  <c r="T12" i="1"/>
  <c r="T9" i="1"/>
  <c r="T20" i="1"/>
  <c r="T11" i="1"/>
  <c r="T5" i="1"/>
  <c r="T7" i="1"/>
  <c r="T25" i="1"/>
  <c r="T13" i="1"/>
  <c r="T15" i="1"/>
  <c r="T10" i="1"/>
  <c r="T21" i="1"/>
  <c r="T23" i="1"/>
  <c r="T19" i="1"/>
  <c r="T14" i="1"/>
  <c r="T16" i="1"/>
  <c r="S4" i="1" a="1"/>
  <c r="S4" i="1" s="1"/>
  <c r="S23" i="1" a="1"/>
  <c r="S23" i="1" s="1"/>
  <c r="S19" i="1" a="1"/>
  <c r="S19" i="1" s="1"/>
  <c r="S15" i="1" a="1"/>
  <c r="S15" i="1" s="1"/>
  <c r="S11" i="1" a="1"/>
  <c r="S11" i="1" s="1"/>
  <c r="S7" i="1" a="1"/>
  <c r="S7" i="1" s="1"/>
  <c r="S22" i="1" a="1"/>
  <c r="S22" i="1" s="1"/>
  <c r="S18" i="1" a="1"/>
  <c r="S18" i="1" s="1"/>
  <c r="S14" i="1" a="1"/>
  <c r="S14" i="1" s="1"/>
  <c r="S10" i="1" a="1"/>
  <c r="S10" i="1" s="1"/>
  <c r="S6" i="1" a="1"/>
  <c r="S6" i="1" s="1"/>
  <c r="S25" i="1" a="1"/>
  <c r="S25" i="1" s="1"/>
  <c r="S21" i="1" a="1"/>
  <c r="S21" i="1" s="1"/>
  <c r="S17" i="1" a="1"/>
  <c r="S17" i="1" s="1"/>
  <c r="S13" i="1" a="1"/>
  <c r="S13" i="1" s="1"/>
  <c r="S9" i="1" a="1"/>
  <c r="S9" i="1" s="1"/>
  <c r="S5" i="1" a="1"/>
  <c r="S5" i="1" s="1"/>
  <c r="S24" i="1" a="1"/>
  <c r="S24" i="1" s="1"/>
  <c r="S20" i="1" a="1"/>
  <c r="S20" i="1" s="1"/>
  <c r="S16" i="1" a="1"/>
  <c r="S16" i="1" s="1"/>
  <c r="S12" i="1" a="1"/>
  <c r="S12" i="1" s="1"/>
  <c r="S8" i="1" a="1"/>
  <c r="S8" i="1" s="1"/>
  <c r="C1" i="1" l="1" a="1"/>
  <c r="C1" i="1" s="1"/>
  <c r="C5" i="4"/>
  <c r="M5" i="4" s="1"/>
  <c r="O5" i="4" l="1"/>
  <c r="P5" i="4" s="1"/>
  <c r="N5" i="4"/>
  <c r="Q5" i="4" s="1"/>
  <c r="C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<sst xmlns="http://schemas.openxmlformats.org/spreadsheetml/2006/main" count="351" uniqueCount="271">
  <si>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</si>
  <si>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</si>
  <si>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</si>
  <si>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</si>
  <si>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</si>
  <si>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</si>
  <si>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</si>
  <si>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</si>
  <si>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</si>
  <si>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</si>
  <si>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</si>
  <si>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</si>
  <si>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idx</t>
  </si>
  <si>
    <t>LEN</t>
  </si>
  <si>
    <t>Invalid</t>
  </si>
  <si>
    <t>Precision</t>
  </si>
  <si>
    <t>Hash</t>
  </si>
  <si>
    <t>Collision</t>
  </si>
  <si>
    <t>DecimalPos</t>
  </si>
  <si>
    <t>MinPos</t>
  </si>
  <si>
    <t>SecLen</t>
  </si>
  <si>
    <t>Colon1Pos</t>
  </si>
  <si>
    <t>Colon2Pos</t>
  </si>
  <si>
    <t>Hyphen1Pos</t>
  </si>
  <si>
    <t>Hyphen2Pos</t>
  </si>
  <si>
    <t>Wpos</t>
  </si>
  <si>
    <t>DateType</t>
  </si>
  <si>
    <t>YearLen</t>
  </si>
  <si>
    <t>DateArg1Pos</t>
  </si>
  <si>
    <t>DateArg1Len</t>
  </si>
  <si>
    <t>DateArg2Len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</si>
  <si>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</si>
  <si>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</si>
  <si>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</si>
  <si>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</si>
  <si>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</si>
  <si>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</si>
  <si>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</si>
  <si>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</si>
  <si>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</si>
  <si>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</si>
  <si>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</si>
  <si>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</si>
  <si>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</si>
  <si>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</si>
  <si>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</si>
  <si>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</si>
  <si>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</si>
  <si>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</si>
  <si>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</si>
  <si>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</si>
  <si>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</si>
  <si>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SignLastPos</t>
  </si>
  <si>
    <t>Tpos</t>
  </si>
  <si>
    <t>ColonLastPos</t>
  </si>
  <si>
    <t>ZlastPos</t>
  </si>
  <si>
    <t>Len</t>
  </si>
  <si>
    <t>Z</t>
  </si>
  <si>
    <t>HasT</t>
  </si>
  <si>
    <t>HasZlast</t>
  </si>
  <si>
    <t>HasZorSignAfterT</t>
  </si>
  <si>
    <t>DateMark</t>
  </si>
  <si>
    <t>0=none</t>
  </si>
  <si>
    <t>TZMark</t>
  </si>
  <si>
    <t>Tfirst</t>
  </si>
  <si>
    <t>ZorSignFirstAfterT</t>
  </si>
  <si>
    <t>LastSignFirstPos</t>
  </si>
  <si>
    <t>ColonAfterLastSign</t>
  </si>
  <si>
    <t>1=Len</t>
  </si>
  <si>
    <t>2=Tpos-1</t>
  </si>
  <si>
    <t>3=SignLastPos-1</t>
  </si>
  <si>
    <t>4=Len-1</t>
  </si>
  <si>
    <t>20231024</t>
  </si>
  <si>
    <t>2023W152</t>
  </si>
  <si>
    <t>2023-325</t>
  </si>
  <si>
    <t>2023-W15</t>
  </si>
  <si>
    <t>99999-10</t>
  </si>
  <si>
    <t>99999W152</t>
  </si>
  <si>
    <t>99999-325</t>
  </si>
  <si>
    <t>99999-W15</t>
  </si>
  <si>
    <t>2023-10-24</t>
  </si>
  <si>
    <t>2023-W15-2</t>
  </si>
  <si>
    <t>99999-10-24</t>
  </si>
  <si>
    <t>99999-W15-2</t>
  </si>
  <si>
    <t>2023</t>
  </si>
  <si>
    <t>99999</t>
  </si>
  <si>
    <t>2023325</t>
  </si>
  <si>
    <t>2023W15</t>
  </si>
  <si>
    <t>2023-10</t>
  </si>
  <si>
    <t>-99999W15</t>
  </si>
  <si>
    <t>+999991024</t>
  </si>
  <si>
    <t>+0930</t>
  </si>
  <si>
    <t>+093022</t>
  </si>
  <si>
    <t>+09</t>
  </si>
  <si>
    <t>+09:30</t>
  </si>
  <si>
    <t>2023T1435</t>
  </si>
  <si>
    <t>99999T143523</t>
  </si>
  <si>
    <t>2023W15T18</t>
  </si>
  <si>
    <t>20231024T143523</t>
  </si>
  <si>
    <t>2023W152T1435</t>
  </si>
  <si>
    <t>999991024T142531</t>
  </si>
  <si>
    <t>99999-325T14</t>
  </si>
  <si>
    <t>99999-W15T14</t>
  </si>
  <si>
    <t>2023-10T12:45:15.456</t>
  </si>
  <si>
    <t>2023-325T14:25</t>
  </si>
  <si>
    <t>2023-W15T14:25</t>
  </si>
  <si>
    <t>99999-10T14:25</t>
  </si>
  <si>
    <t>2023-10-24T14:25</t>
  </si>
  <si>
    <t>2023-W15-2T14:25</t>
  </si>
  <si>
    <t>99999-10-24T14:25</t>
  </si>
  <si>
    <t>99999-W15-2T14:25</t>
  </si>
  <si>
    <t>99999-10-24T14:25+09:30:22</t>
  </si>
  <si>
    <t>99999-W15-2T14:25:21.123+09:30:22</t>
  </si>
  <si>
    <t>2023T+09</t>
  </si>
  <si>
    <t>99999T+09</t>
  </si>
  <si>
    <t>2023325T+09</t>
  </si>
  <si>
    <t>2023W15T+09</t>
  </si>
  <si>
    <t>2023-10T+09</t>
  </si>
  <si>
    <t>20231024T+09</t>
  </si>
  <si>
    <t>2023W152T+09</t>
  </si>
  <si>
    <t>-99999W15T+09</t>
  </si>
  <si>
    <t>2023-325T+09</t>
  </si>
  <si>
    <t>2023-W15T+09</t>
  </si>
  <si>
    <t>99999-10T+09</t>
  </si>
  <si>
    <t>+999991024T+09</t>
  </si>
  <si>
    <t>99999W152T+09</t>
  </si>
  <si>
    <t>99999-325T+09</t>
  </si>
  <si>
    <t>99999-W15T+09</t>
  </si>
  <si>
    <t>2023-10-24T+09</t>
  </si>
  <si>
    <t>2023-W15-2T+09</t>
  </si>
  <si>
    <t>99999-10-24T+09</t>
  </si>
  <si>
    <t>99999-W15-2T+09</t>
  </si>
  <si>
    <t>2023T+0930</t>
  </si>
  <si>
    <t>99999T+0930</t>
  </si>
  <si>
    <t>2023325T+0930</t>
  </si>
  <si>
    <t>2023W15T+0930</t>
  </si>
  <si>
    <t>20231024T+0930</t>
  </si>
  <si>
    <t>2023W152T+0930</t>
  </si>
  <si>
    <t>-99999W15T+0930</t>
  </si>
  <si>
    <t>+999991024T+0930</t>
  </si>
  <si>
    <t>99999W152T+0930</t>
  </si>
  <si>
    <t>2023T+093022</t>
  </si>
  <si>
    <t>99999T+093022</t>
  </si>
  <si>
    <t>2023325T+093022</t>
  </si>
  <si>
    <t>2023W15T+093022</t>
  </si>
  <si>
    <t>20231024T+093022</t>
  </si>
  <si>
    <t>2023W152T+093022</t>
  </si>
  <si>
    <t>-99999W15T+093022</t>
  </si>
  <si>
    <t>+999991024T+093022</t>
  </si>
  <si>
    <t>99999W152T+093022</t>
  </si>
  <si>
    <t>2023325TZ</t>
  </si>
  <si>
    <t>2023W15TZ</t>
  </si>
  <si>
    <t>2023-10TZ</t>
  </si>
  <si>
    <t>20231024TZ</t>
  </si>
  <si>
    <t>2023W152TZ</t>
  </si>
  <si>
    <t>2023-325TZ</t>
  </si>
  <si>
    <t>2023-W15TZ</t>
  </si>
  <si>
    <t>99999-10TZ</t>
  </si>
  <si>
    <t>99999W152TZ</t>
  </si>
  <si>
    <t>99999-325TZ</t>
  </si>
  <si>
    <t>99999-W15TZ</t>
  </si>
  <si>
    <t>2023-10-24TZ</t>
  </si>
  <si>
    <t>2023-W15-2TZ</t>
  </si>
  <si>
    <t>99999-10-24TZ</t>
  </si>
  <si>
    <t>99999-W15-2TZ</t>
  </si>
  <si>
    <t>2023TZ</t>
  </si>
  <si>
    <t>99999TZ</t>
  </si>
  <si>
    <t>2023-10T+09:30</t>
  </si>
  <si>
    <t>2023-325T+09:30</t>
  </si>
  <si>
    <t>2023-W15T+09:30</t>
  </si>
  <si>
    <t>99999-10T+09:30</t>
  </si>
  <si>
    <t>99999-325T+09:30</t>
  </si>
  <si>
    <t>99999-W15T+09:30</t>
  </si>
  <si>
    <t>2023-10-24T+09:30</t>
  </si>
  <si>
    <t>2023-W15-2T+09:30</t>
  </si>
  <si>
    <t>99999-10-24T+09:30</t>
  </si>
  <si>
    <t>99999-W15-2T+09:30</t>
  </si>
  <si>
    <t>2023-10T+09:30:22</t>
  </si>
  <si>
    <t>2023-325T+09:30:22</t>
  </si>
  <si>
    <t>2023-W15T+09:30:22</t>
  </si>
  <si>
    <t>99999-10T+09:30:22</t>
  </si>
  <si>
    <t>99999-325T+09:30:22</t>
  </si>
  <si>
    <t>99999-W15T+09:30:22</t>
  </si>
  <si>
    <t>2023-10-24T+09:30:22</t>
  </si>
  <si>
    <t>2023-W15-2T+09:30:22</t>
  </si>
  <si>
    <t>99999-10-24T+09:30:22</t>
  </si>
  <si>
    <t>99999-W15-2T+09:30:22</t>
  </si>
  <si>
    <t>2023T+09:30:22</t>
  </si>
  <si>
    <t>+2023325T143523.123</t>
  </si>
  <si>
    <t>-99999W15T1435</t>
  </si>
  <si>
    <t>+99999W152T142531</t>
  </si>
  <si>
    <t>-99999W15TZ</t>
  </si>
  <si>
    <t>+999991024TZ</t>
  </si>
  <si>
    <t>T123512.0</t>
  </si>
  <si>
    <t>T123512.00</t>
  </si>
  <si>
    <t>T123512.000</t>
  </si>
  <si>
    <t>T12</t>
  </si>
  <si>
    <t>T1235</t>
  </si>
  <si>
    <t>T123512</t>
  </si>
  <si>
    <t>T12:35:12</t>
  </si>
  <si>
    <t>T12:35:12.0</t>
  </si>
  <si>
    <t>T12:35:12.00</t>
  </si>
  <si>
    <t>T12:35:12.000</t>
  </si>
  <si>
    <t>T12:35</t>
  </si>
  <si>
    <t>T1235+09</t>
  </si>
  <si>
    <t>T123512+0930</t>
  </si>
  <si>
    <t>T123512.00+093022</t>
  </si>
  <si>
    <t>T123512.000+09</t>
  </si>
  <si>
    <t>T12:35:12.000−09</t>
  </si>
  <si>
    <t>T123512.0Z</t>
  </si>
  <si>
    <t>T12Z</t>
  </si>
  <si>
    <t>T12:35+09:30</t>
  </si>
  <si>
    <t>T12:35:12+09:30:22</t>
  </si>
  <si>
    <t>T12:35:12.0+09:30:22</t>
  </si>
  <si>
    <t>T12:35:12.00Z</t>
  </si>
  <si>
    <t>T+093022</t>
  </si>
  <si>
    <t>TZ</t>
  </si>
  <si>
    <t>Text</t>
  </si>
  <si>
    <t>1423</t>
  </si>
  <si>
    <t>142341</t>
  </si>
  <si>
    <t>142341.0</t>
  </si>
  <si>
    <t>142341.00</t>
  </si>
  <si>
    <t>142341.000</t>
  </si>
  <si>
    <t>14:23</t>
  </si>
  <si>
    <t>14:23:41</t>
  </si>
  <si>
    <t>14:23:41.0</t>
  </si>
  <si>
    <t>14:23:41.00</t>
  </si>
  <si>
    <t>14:23:41.000</t>
  </si>
  <si>
    <t>99999W15</t>
  </si>
  <si>
    <t>999991024</t>
  </si>
  <si>
    <t>202310</t>
  </si>
  <si>
    <t>9999910</t>
  </si>
  <si>
    <t>99999325</t>
  </si>
  <si>
    <t>ISOCompliant</t>
  </si>
  <si>
    <t>ParseParts</t>
  </si>
  <si>
    <t>Date parsed LEFT where DateMark:</t>
  </si>
  <si>
    <t>Time parsed MID where:</t>
  </si>
  <si>
    <t>Start=DateMark+1</t>
  </si>
  <si>
    <t>Len=TZMark-DateMark</t>
  </si>
  <si>
    <t>TZ parse RIGHT where TZMark:</t>
  </si>
  <si>
    <t>2023-02-23T14:35+09</t>
  </si>
  <si>
    <t>2023-02-23T14:35+09:30</t>
  </si>
  <si>
    <t>2023-02-23T14:35+0930</t>
  </si>
  <si>
    <t>2023-02-23T14:35+09:30:22</t>
  </si>
  <si>
    <t>2023-02-23T14:35Z</t>
  </si>
  <si>
    <t>2023-02-23T14:35:12+09</t>
  </si>
  <si>
    <t>2023-02-23T14:35:12+09:30</t>
  </si>
  <si>
    <t>2023-02-23T14:35:12+0930</t>
  </si>
  <si>
    <t>2023-02-23T14:35:12+09:30:22</t>
  </si>
  <si>
    <t>2023-02-23T14:35:12Z</t>
  </si>
  <si>
    <t>2023-02-23T14:35:12.0+09</t>
  </si>
  <si>
    <t>2023-02-23T14:35:12.0+09:30</t>
  </si>
  <si>
    <t>2023-02-23T14:35:12.0+0930</t>
  </si>
  <si>
    <t>2023-02-23T14:35:12.0+09:30:22</t>
  </si>
  <si>
    <t>2023-02-23T14:35:12.0Z</t>
  </si>
  <si>
    <t>ParseDate</t>
  </si>
  <si>
    <t>ParseTime</t>
  </si>
  <si>
    <t>ParseTimeZone</t>
  </si>
  <si>
    <t>-0930</t>
  </si>
  <si>
    <t>−093022</t>
  </si>
  <si>
    <t>+09:30:22</t>
  </si>
  <si>
    <t>LastSignPosAt1</t>
  </si>
  <si>
    <t>Zonly</t>
  </si>
  <si>
    <t>Extended</t>
  </si>
  <si>
    <t>PartsFlag</t>
  </si>
  <si>
    <t>+99999</t>
  </si>
  <si>
    <t>UnSignLen2or6</t>
  </si>
  <si>
    <t>UnSignedLen</t>
  </si>
  <si>
    <t>Sample</t>
  </si>
  <si>
    <t>1=1</t>
  </si>
  <si>
    <t>2=Len-SignLastPos+1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</si>
</sst>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vertical="top" wrapText="1"/>
    </xf>
    <xf numFmtId="0" fontId="1" fillId="2" borderId="0" xfId="1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quotePrefix="1" applyNumberFormat="1"/>
    <xf numFmtId="0" fontId="0" fillId="0" borderId="0" xfId="0" applyAlignment="1">
      <alignment horizontal="left" indent="1"/>
    </xf>
    <xf numFmtId="0" fontId="1" fillId="2" borderId="0" xfId="1" applyAlignment="1">
      <alignment horizontal="right"/>
    </xf>
    <xf numFmtId="0" fontId="1" fillId="2" borderId="0" xfId="1" applyAlignment="1">
      <alignment horizontal="center"/>
    </xf>
    <xf numFmtId="0" fontId="0" fillId="0" borderId="0" xfId="0" quotePrefix="1" applyAlignment="1">
      <alignment horizontal="right" vertical="top" wrapText="1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 textRotation="45"/>
    </xf>
    <xf numFmtId="0" fontId="1" fillId="2" borderId="0" xfId="1" applyAlignment="1">
      <alignment horizontal="left"/>
    </xf>
    <xf numFmtId="0" fontId="1" fillId="2" borderId="0" xfId="1" applyAlignment="1">
      <alignment horizontal="center" textRotation="45"/>
    </xf>
    <xf numFmtId="49" fontId="1" fillId="2" borderId="0" xfId="1" applyNumberFormat="1" applyAlignment="1">
      <alignment horizontal="left"/>
    </xf>
    <xf numFmtId="0" fontId="3" fillId="0" borderId="1" xfId="2" applyAlignment="1"/>
    <xf numFmtId="0" fontId="0" fillId="0" borderId="0" xfId="0" quotePrefix="1" applyAlignment="1">
      <alignment vertical="top" wrapText="1"/>
    </xf>
    <xf numFmtId="0" fontId="3" fillId="0" borderId="1" xfId="2"/>
    <xf numFmtId="49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Alignment="1">
      <alignment horizontal="center" vertical="center" textRotation="45"/>
    </xf>
    <xf numFmtId="0" fontId="0" fillId="0" borderId="0" xfId="0" applyNumberFormat="1" applyAlignment="1">
      <alignment horizontal="left"/>
    </xf>
  </cellXfs>
  <cellStyles count="3">
    <cellStyle name="Accent1" xfId="1" builtinId="29"/>
    <cellStyle name="Heading 1" xfId="2" builtinId="16"/>
    <cellStyle name="Normal" xfId="0" builtinId="0"/>
  </cellStyles>
  <dxfs count="128">
    <dxf>
      <numFmt numFmtId="0" formatCode="General"/>
      <alignment horizontal="right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top" textRotation="45" wrapText="0" indent="0" justifyLastLine="0" shrinkToFit="0" readingOrder="0"/>
    </dxf>
    <dxf>
      <numFmt numFmtId="0" formatCode="General"/>
      <alignment horizontal="right" indent="0" justifyLastLine="0" shrinkToFit="0" readingOrder="0"/>
    </dxf>
    <dxf>
      <numFmt numFmtId="0" formatCode="General"/>
      <alignment horizontal="right" indent="0" justifyLastLine="0" shrinkToFit="0" readingOrder="0"/>
    </dxf>
    <dxf>
      <numFmt numFmtId="0" formatCode="General"/>
      <alignment horizontal="right" indent="0" justifyLastLine="0" shrinkToFit="0" readingOrder="0"/>
    </dxf>
    <dxf>
      <numFmt numFmtId="0" formatCode="General"/>
      <alignment horizontal="right" indent="0" justifyLastLine="0" shrinkToFit="0" readingOrder="0"/>
    </dxf>
    <dxf>
      <numFmt numFmtId="0" formatCode="General"/>
      <alignment horizontal="right" indent="0" justifyLastLine="0" shrinkToFit="0" readingOrder="0"/>
    </dxf>
    <dxf>
      <numFmt numFmtId="0" formatCode="General"/>
      <alignment horizontal="right" indent="0" justifyLastLine="0" shrinkToFit="0" readingOrder="0"/>
    </dxf>
    <dxf>
      <numFmt numFmtId="0" formatCode="General"/>
      <alignment horizontal="right" indent="0" justifyLastLine="0" shrinkToFit="0" readingOrder="0"/>
    </dxf>
    <dxf>
      <numFmt numFmtId="0" formatCode="General"/>
      <alignment horizontal="right" indent="0" justifyLastLine="0" shrinkToFit="0" readingOrder="0"/>
    </dxf>
    <dxf>
      <numFmt numFmtId="0" formatCode="General"/>
      <alignment horizontal="right" indent="0" justifyLastLine="0" shrinkToFit="0" readingOrder="0"/>
    </dxf>
    <dxf>
      <numFmt numFmtId="0" formatCode="General"/>
      <alignment horizontal="right" indent="0" justifyLastLine="0" shrinkToFit="0" readingOrder="0"/>
    </dxf>
    <dxf>
      <numFmt numFmtId="0" formatCode="General"/>
      <alignment horizontal="right" indent="0" justifyLastLine="0" shrinkToFit="0" readingOrder="0"/>
    </dxf>
    <dxf>
      <numFmt numFmtId="0" formatCode="General"/>
      <alignment horizontal="right" indent="0" justifyLastLine="0" shrinkToFit="0" readingOrder="0"/>
    </dxf>
    <dxf>
      <numFmt numFmtId="0" formatCode="General"/>
      <alignment horizontal="right" indent="0" justifyLastLine="0" shrinkToFit="0" readingOrder="0"/>
    </dxf>
    <dxf>
      <numFmt numFmtId="0" formatCode="General"/>
      <alignment horizontal="right" indent="0" justifyLastLine="0" shrinkToFit="0" readingOrder="0"/>
    </dxf>
    <dxf>
      <numFmt numFmtId="0" formatCode="General"/>
      <alignment horizontal="right" indent="0" justifyLastLine="0" shrinkToFit="0" readingOrder="0"/>
    </dxf>
    <dxf>
      <numFmt numFmtId="0" formatCode="General"/>
      <alignment horizontal="right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C51B2-46B2-4128-9ED3-20BE1171E373}" name="tblParseDate" displayName="tblParseDate" ref="A3:AA25" totalsRowShown="0" headerRowDxfId="127" headerRowCellStyle="Accent1">
  <sortState xmlns:xlrd2="http://schemas.microsoft.com/office/spreadsheetml/2017/richdata2" ref="A4:AA25">
    <sortCondition ref="A3:A25"/>
  </sortState>
  <tableColumns count="27">
    <tableColumn id="26" xr3:uid="{DA8223C0-22A8-4F27-915A-036F93F1CF1B}" name="idx"/>
    <tableColumn id="11" xr3:uid="{31A0D004-14B7-408F-94FE-0104278A57E8}" name="Text" dataDxfId="126"/>
    <tableColumn id="1" xr3:uid="{70205864-F9EE-4AF3-8C86-1585378AB538}" name="1" dataDxfId="125">
      <calculatedColumnFormula>_xlfn.LET(_xlpm._i, COLUMN()-COLUMN(tblParseDate[[#Headers],[Text]]), IF(_xlpm._i&gt;tblParseDate[[#This Row],[LEN]],"",MID(tblParseDate[[#This Row],[Text]],_xlpm._i,1)))</calculatedColumnFormula>
    </tableColumn>
    <tableColumn id="2" xr3:uid="{FED7D875-A628-41B8-87C0-7A1A58FAA9BF}" name="2" dataDxfId="124">
      <calculatedColumnFormula>_xlfn.LET(_xlpm._i, COLUMN()-COLUMN(tblParseDate[[#Headers],[Text]]), IF(_xlpm._i&gt;tblParseDate[[#This Row],[LEN]],"",MID(tblParseDate[[#This Row],[Text]],_xlpm._i,1)))</calculatedColumnFormula>
    </tableColumn>
    <tableColumn id="3" xr3:uid="{36842D9B-78DA-4E8A-9859-72F6B6F83BB8}" name="3" dataDxfId="123">
      <calculatedColumnFormula>_xlfn.LET(_xlpm._i, COLUMN()-COLUMN(tblParseDate[[#Headers],[Text]]), IF(_xlpm._i&gt;tblParseDate[[#This Row],[LEN]],"",MID(tblParseDate[[#This Row],[Text]],_xlpm._i,1)))</calculatedColumnFormula>
    </tableColumn>
    <tableColumn id="4" xr3:uid="{DF846303-C9EC-45C6-A579-50E7137C26A4}" name="4" dataDxfId="122">
      <calculatedColumnFormula>_xlfn.LET(_xlpm._i, COLUMN()-COLUMN(tblParseDate[[#Headers],[Text]]), IF(_xlpm._i&gt;tblParseDate[[#This Row],[LEN]],"",MID(tblParseDate[[#This Row],[Text]],_xlpm._i,1)))</calculatedColumnFormula>
    </tableColumn>
    <tableColumn id="5" xr3:uid="{DBD89602-7FF0-4F66-A955-4F85D6C51AAD}" name="5" dataDxfId="121">
      <calculatedColumnFormula>_xlfn.LET(_xlpm._i, COLUMN()-COLUMN(tblParseDate[[#Headers],[Text]]), IF(_xlpm._i&gt;tblParseDate[[#This Row],[LEN]],"",MID(tblParseDate[[#This Row],[Text]],_xlpm._i,1)))</calculatedColumnFormula>
    </tableColumn>
    <tableColumn id="6" xr3:uid="{EE605EE6-5202-45EB-A5D9-120AC9A1AEC0}" name="6" dataDxfId="120">
      <calculatedColumnFormula>_xlfn.LET(_xlpm._i, COLUMN()-COLUMN(tblParseDate[[#Headers],[Text]]), IF(_xlpm._i&gt;tblParseDate[[#This Row],[LEN]],"",MID(tblParseDate[[#This Row],[Text]],_xlpm._i,1)))</calculatedColumnFormula>
    </tableColumn>
    <tableColumn id="7" xr3:uid="{DC28C01D-D447-4418-B53F-D1C6648447F6}" name="7" dataDxfId="119">
      <calculatedColumnFormula>_xlfn.LET(_xlpm._i, COLUMN()-COLUMN(tblParseDate[[#Headers],[Text]]), IF(_xlpm._i&gt;tblParseDate[[#This Row],[LEN]],"",MID(tblParseDate[[#This Row],[Text]],_xlpm._i,1)))</calculatedColumnFormula>
    </tableColumn>
    <tableColumn id="8" xr3:uid="{D77A977D-C8DF-453D-BAEA-7B9F98A3A717}" name="8" dataDxfId="118">
      <calculatedColumnFormula>_xlfn.LET(_xlpm._i, COLUMN()-COLUMN(tblParseDate[[#Headers],[Text]]), IF(_xlpm._i&gt;tblParseDate[[#This Row],[LEN]],"",MID(tblParseDate[[#This Row],[Text]],_xlpm._i,1)))</calculatedColumnFormula>
    </tableColumn>
    <tableColumn id="9" xr3:uid="{B53F5998-A4D8-4E2B-AE17-6D968C741B82}" name="9" dataDxfId="117">
      <calculatedColumnFormula>_xlfn.LET(_xlpm._i, COLUMN()-COLUMN(tblParseDate[[#Headers],[Text]]), IF(_xlpm._i&gt;tblParseDate[[#This Row],[LEN]],"",MID(tblParseDate[[#This Row],[Text]],_xlpm._i,1)))</calculatedColumnFormula>
    </tableColumn>
    <tableColumn id="10" xr3:uid="{59A4A7D3-7EFA-4B27-A7E7-21282D554BCD}" name="10" dataDxfId="116">
      <calculatedColumnFormula>_xlfn.LET(_xlpm._i, COLUMN()-COLUMN(tblParseDate[[#Headers],[Text]]), IF(_xlpm._i&gt;tblParseDate[[#This Row],[LEN]],"",MID(tblParseDate[[#This Row],[Text]],_xlpm._i,1)))</calculatedColumnFormula>
    </tableColumn>
    <tableColumn id="12" xr3:uid="{5EDA684E-F3A7-4734-8BE5-2635BE2C5793}" name="11" dataDxfId="115">
      <calculatedColumnFormula>_xlfn.LET(_xlpm._i, COLUMN()-COLUMN(tblParseDate[[#Headers],[Text]]), IF(_xlpm._i&gt;tblParseDate[[#This Row],[LEN]],"",MID(tblParseDate[[#This Row],[Text]],_xlpm._i,1)))</calculatedColumnFormula>
    </tableColumn>
    <tableColumn id="27" xr3:uid="{28CF2CDA-0415-4123-BA7E-93ACEF86D6FA}" name="LEN" dataDxfId="114">
      <calculatedColumnFormula>LEN(tblParseDate[[#This Row],[Text]])</calculatedColumnFormula>
    </tableColumn>
    <tableColumn id="31" xr3:uid="{B4EE1005-7616-4DCA-8FA4-944B244FB23E}" name="Hyphen1Pos" dataDxfId="113">
      <calculatedColumnFormula>_xlfn.IFNA(_xlfn.XMATCH("-",tblParseDate[[#This Row],[1]:[11]],0,1),0)</calculatedColumnFormula>
    </tableColumn>
    <tableColumn id="51" xr3:uid="{76CE95F9-E984-4AB0-A94C-42E4178ACACB}" name="Hyphen2Pos" dataDxfId="112">
      <calculatedColumnFormula>_xlfn.IFNA(_xlfn.XMATCH("-",_xlfn.DROP(tblParseDate[[#This Row],[1]:[11]],,tblParseDate[[#This Row],[Hyphen1Pos]]),0,1)+tblParseDate[[#This Row],[Hyphen1Pos]],0)</calculatedColumnFormula>
    </tableColumn>
    <tableColumn id="32" xr3:uid="{47DB7DD0-F0BB-4419-9804-F42C3429D545}" name="Wpos" dataDxfId="111">
      <calculatedColumnFormula>_xlfn.IFNA(_xlfn.XMATCH("W",tblParseDate[[#This Row],[1]:[11]],0,1),0)</calculatedColumnFormula>
    </tableColumn>
    <tableColumn id="28" xr3:uid="{FD5BF7F3-958E-462E-BF2C-22731C40E3B5}" name="Invalid"/>
    <tableColumn id="37" xr3:uid="{FB255232-1B80-4A4F-9603-44BFCF43EBC4}" name="Collision" dataDxfId="110">
      <calculatedColumnFormula array="1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calculatedColumnFormula>
    </tableColumn>
    <tableColumn id="40" xr3:uid="{5C4A5466-AB1A-4E17-B17D-6B53044A24FA}" name="Hash" dataDxfId="109">
      <calculatedColumnFormula>(tblParseDate[[#This Row],[LEN]] * 4096) + (tblParseDate[[#This Row],[Hyphen1Pos]] * 256) + (tblParseDate[[#This Row],[Hyphen2Pos]] * 16) + tblParseDate[[#This Row],[Wpos]]</calculatedColumnFormula>
    </tableColumn>
    <tableColumn id="52" xr3:uid="{93261599-8440-46AA-A4DB-7C2DCC19B195}" name="Precision"/>
    <tableColumn id="47" xr3:uid="{AE1334D2-2B80-486E-8824-82F4F0648DAC}" name="Extended" dataDxfId="108"/>
    <tableColumn id="46" xr3:uid="{88DFBFFE-A420-4AE5-AAD7-0BBD591E4EE5}" name="DateType" dataDxfId="107"/>
    <tableColumn id="42" xr3:uid="{5D7CC990-FD65-43DA-85CA-863BC592B407}" name="YearLen" dataDxfId="106"/>
    <tableColumn id="43" xr3:uid="{A3E4478B-B863-405A-B265-317D686F2B49}" name="DateArg1Pos" dataDxfId="105"/>
    <tableColumn id="49" xr3:uid="{445455B3-7E8B-4419-9BDF-976FE40B3401}" name="DateArg1Len" dataDxfId="104"/>
    <tableColumn id="50" xr3:uid="{D1D67EF2-9C3E-4623-BB85-4A387353DA86}" name="DateArg2Len" dataDxfId="10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83EEF4-896A-4E85-855F-7C706A1B7D7C}" name="tblParseTime" displayName="tblParseTime" ref="A3:X14" totalsRowShown="0" headerRowDxfId="102" headerRowCellStyle="Accent1">
  <sortState xmlns:xlrd2="http://schemas.microsoft.com/office/spreadsheetml/2017/richdata2" ref="C4:X14">
    <sortCondition ref="T4:T14"/>
  </sortState>
  <tableColumns count="24">
    <tableColumn id="26" xr3:uid="{22347FBB-2A1C-4C09-8112-CEC49F5A5F85}" name="idx"/>
    <tableColumn id="12" xr3:uid="{0931D8F5-56F5-4777-A211-A7208FD9CFBD}" name="Text" dataDxfId="101"/>
    <tableColumn id="1" xr3:uid="{998DA1FE-EEDA-4117-9E91-03C6B6C1510D}" name="1" dataDxfId="100">
      <calculatedColumnFormula>_xlfn.LET(_xlpm._i, COLUMN()-COLUMN(tblParseTime[[#Headers],[Text]]), IF(_xlpm._i&gt;tblParseTime[[#This Row],[LEN]],"",MID(tblParseTime[[#This Row],[Text]],_xlpm._i,1)))</calculatedColumnFormula>
    </tableColumn>
    <tableColumn id="2" xr3:uid="{CC07472F-21A4-4873-B799-B2E84DE8201A}" name="2" dataDxfId="99">
      <calculatedColumnFormula>_xlfn.LET(_xlpm._i, COLUMN()-COLUMN(tblParseTime[[#Headers],[Text]]), IF(_xlpm._i&gt;tblParseTime[[#This Row],[LEN]],"",MID(tblParseTime[[#This Row],[Text]],_xlpm._i,1)))</calculatedColumnFormula>
    </tableColumn>
    <tableColumn id="3" xr3:uid="{34C55299-9AC7-436C-B164-86EE243CEDCC}" name="3" dataDxfId="98">
      <calculatedColumnFormula>_xlfn.LET(_xlpm._i, COLUMN()-COLUMN(tblParseTime[[#Headers],[Text]]), IF(_xlpm._i&gt;tblParseTime[[#This Row],[LEN]],"",MID(tblParseTime[[#This Row],[Text]],_xlpm._i,1)))</calculatedColumnFormula>
    </tableColumn>
    <tableColumn id="4" xr3:uid="{FB4E7B3A-5175-4245-9D8F-ADBDB37B9CAC}" name="4" dataDxfId="97">
      <calculatedColumnFormula>_xlfn.LET(_xlpm._i, COLUMN()-COLUMN(tblParseTime[[#Headers],[Text]]), IF(_xlpm._i&gt;tblParseTime[[#This Row],[LEN]],"",MID(tblParseTime[[#This Row],[Text]],_xlpm._i,1)))</calculatedColumnFormula>
    </tableColumn>
    <tableColumn id="5" xr3:uid="{85D24134-CACD-43C6-8704-39F6806E7534}" name="5" dataDxfId="96">
      <calculatedColumnFormula>_xlfn.LET(_xlpm._i, COLUMN()-COLUMN(tblParseTime[[#Headers],[Text]]), IF(_xlpm._i&gt;tblParseTime[[#This Row],[LEN]],"",MID(tblParseTime[[#This Row],[Text]],_xlpm._i,1)))</calculatedColumnFormula>
    </tableColumn>
    <tableColumn id="6" xr3:uid="{64521173-745D-4B7A-9B4A-A312B066BA66}" name="6" dataDxfId="95">
      <calculatedColumnFormula>_xlfn.LET(_xlpm._i, COLUMN()-COLUMN(tblParseTime[[#Headers],[Text]]), IF(_xlpm._i&gt;tblParseTime[[#This Row],[LEN]],"",MID(tblParseTime[[#This Row],[Text]],_xlpm._i,1)))</calculatedColumnFormula>
    </tableColumn>
    <tableColumn id="7" xr3:uid="{5F432628-3D02-4957-86A7-FA6F0A84DFC4}" name="7" dataDxfId="94">
      <calculatedColumnFormula>_xlfn.LET(_xlpm._i, COLUMN()-COLUMN(tblParseTime[[#Headers],[Text]]), IF(_xlpm._i&gt;tblParseTime[[#This Row],[LEN]],"",MID(tblParseTime[[#This Row],[Text]],_xlpm._i,1)))</calculatedColumnFormula>
    </tableColumn>
    <tableColumn id="8" xr3:uid="{5845571D-B648-4D16-B2F0-D768B7A79BF5}" name="8" dataDxfId="93">
      <calculatedColumnFormula>_xlfn.LET(_xlpm._i, COLUMN()-COLUMN(tblParseTime[[#Headers],[Text]]), IF(_xlpm._i&gt;tblParseTime[[#This Row],[LEN]],"",MID(tblParseTime[[#This Row],[Text]],_xlpm._i,1)))</calculatedColumnFormula>
    </tableColumn>
    <tableColumn id="9" xr3:uid="{EDFEF722-B874-4B1B-BF72-FF2A614A0E0E}" name="9" dataDxfId="92">
      <calculatedColumnFormula>_xlfn.LET(_xlpm._i, COLUMN()-COLUMN(tblParseTime[[#Headers],[Text]]), IF(_xlpm._i&gt;tblParseTime[[#This Row],[LEN]],"",MID(tblParseTime[[#This Row],[Text]],_xlpm._i,1)))</calculatedColumnFormula>
    </tableColumn>
    <tableColumn id="10" xr3:uid="{F98AF189-32D0-4DF7-ADF3-FBC36F42F485}" name="10" dataDxfId="91">
      <calculatedColumnFormula>_xlfn.LET(_xlpm._i, COLUMN()-COLUMN(tblParseTime[[#Headers],[Text]]), IF(_xlpm._i&gt;tblParseTime[[#This Row],[LEN]],"",MID(tblParseTime[[#This Row],[Text]],_xlpm._i,1)))</calculatedColumnFormula>
    </tableColumn>
    <tableColumn id="11" xr3:uid="{9B61F1B3-4A09-42A4-B3F3-9B47983FE703}" name="11" dataDxfId="90">
      <calculatedColumnFormula>_xlfn.LET(_xlpm._i, COLUMN()-COLUMN(tblParseTime[[#Headers],[Text]]), IF(_xlpm._i&gt;tblParseTime[[#This Row],[LEN]],"",MID(tblParseTime[[#This Row],[Text]],_xlpm._i,1)))</calculatedColumnFormula>
    </tableColumn>
    <tableColumn id="13" xr3:uid="{AC0ADD68-552F-45CC-B0FB-5992C57548B0}" name="12" dataDxfId="89">
      <calculatedColumnFormula>_xlfn.LET(_xlpm._i, COLUMN()-COLUMN(tblParseTime[[#Headers],[Text]]), IF(_xlpm._i&gt;tblParseTime[[#This Row],[LEN]],"",MID(tblParseTime[[#This Row],[Text]],_xlpm._i,1)))</calculatedColumnFormula>
    </tableColumn>
    <tableColumn id="59" xr3:uid="{556BA313-9BF9-4B2F-8228-33DEE587D7BC}" name="13" dataDxfId="88">
      <calculatedColumnFormula>_xlfn.LET(_xlpm._i, COLUMN()-COLUMN(tblParseTime[[#Headers],[Text]]), IF(_xlpm._i&gt;tblParseTime[[#This Row],[LEN]],"",MID(tblParseTime[[#This Row],[Text]],_xlpm._i,1)))</calculatedColumnFormula>
    </tableColumn>
    <tableColumn id="27" xr3:uid="{D04262A9-69D1-4D45-A7FF-0D3C8D91AC96}" name="LEN" dataDxfId="87">
      <calculatedColumnFormula>LEN(tblParseTime[[#This Row],[Text]])</calculatedColumnFormula>
    </tableColumn>
    <tableColumn id="61" xr3:uid="{ACA71EF5-7496-47D3-820D-D0EB45A19A63}" name="Colon1Pos" dataDxfId="86">
      <calculatedColumnFormula>_xlfn.IFNA(_xlfn.XMATCH(":",tblParseTime[[#This Row],[1]:[13]],0,1),0)</calculatedColumnFormula>
    </tableColumn>
    <tableColumn id="31" xr3:uid="{702398D0-E9FB-4051-ACB1-948784E300C7}" name="Colon2Pos" dataDxfId="85">
      <calculatedColumnFormula>_xlfn.IFNA(_xlfn.XMATCH(":",_xlfn.DROP(tblParseTime[[#This Row],[1]:[13]],,tblParseTime[[#This Row],[Colon1Pos]]),0,1)+tblParseTime[[#This Row],[Colon1Pos]],0)</calculatedColumnFormula>
    </tableColumn>
    <tableColumn id="32" xr3:uid="{8721A8C2-F178-40F5-B63A-E2F5E92CB490}" name="DecimalPos" dataDxfId="84">
      <calculatedColumnFormula>_xlfn.LET(_xlpm._dotPos,_xlfn.IFNA(_xlfn.XMATCH(".",tblParseTime[[#This Row],[1]:[13]],0,1),0),_xlpm._commaPos,_xlfn.IFNA(_xlfn.XMATCH(",",tblParseTime[[#This Row],[1]:[13]],0,1),0),MAX(_xlpm._dotPos,_xlpm._commaPos))</calculatedColumnFormula>
    </tableColumn>
    <tableColumn id="40" xr3:uid="{1BE05B1D-841E-4FDE-A1BA-E3E8CCA2FEB5}" name="Hash" dataDxfId="83">
      <calculatedColumnFormula>(tblParseTime[[#This Row],[LEN]] * 4096) + (tblParseTime[[#This Row],[Colon1Pos]] * 256) + (tblParseTime[[#This Row],[Colon2Pos]] * 16) + tblParseTime[[#This Row],[DecimalPos]]</calculatedColumnFormula>
    </tableColumn>
    <tableColumn id="60" xr3:uid="{80C414F7-9E3C-4A65-BD2B-9D7CACE61E16}" name="Precision"/>
    <tableColumn id="47" xr3:uid="{30BC9D46-70EF-46F3-BB15-DFAFBB4698CA}" name="Extended" dataDxfId="82"/>
    <tableColumn id="42" xr3:uid="{BF9A018A-FB79-4507-8CB7-C7037234140F}" name="MinPos" dataDxfId="81"/>
    <tableColumn id="50" xr3:uid="{690E3240-0895-4EB1-89DA-9D05BBF83CD8}" name="SecLen" dataDxfId="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F14034-CD70-4554-BC81-6D1203D86A38}" name="tblParseTZ" displayName="tblParseTZ" ref="A3:U9" totalsRowShown="0" headerRowDxfId="79" headerRowCellStyle="Accent1">
  <sortState xmlns:xlrd2="http://schemas.microsoft.com/office/spreadsheetml/2017/richdata2" ref="A4:U9">
    <sortCondition ref="A4:A9"/>
  </sortState>
  <tableColumns count="21">
    <tableColumn id="26" xr3:uid="{D4D2607D-48E5-4F87-9DF6-8E6BDE13ED2C}" name="idx"/>
    <tableColumn id="8" xr3:uid="{B42A50BA-2718-4308-A0D5-50FE912CC049}" name="Text" dataDxfId="78"/>
    <tableColumn id="1" xr3:uid="{93C5DF2D-8A22-40AE-9BCB-D79C948739FD}" name="1" dataDxfId="77">
      <calculatedColumnFormula>_xlfn.LET(_xlpm._i, COLUMN()-COLUMN(tblParseTZ[[#Headers],[Text]]), IF(_xlpm._i&gt;tblParseTZ[[#This Row],[LEN]],"",MID(tblParseTZ[[#This Row],[Text]],_xlpm._i,1)))</calculatedColumnFormula>
    </tableColumn>
    <tableColumn id="2" xr3:uid="{B12E9A6B-B4E6-49F4-B729-8524449806CF}" name="2" dataDxfId="76">
      <calculatedColumnFormula>_xlfn.LET(_xlpm._i, COLUMN()-COLUMN(tblParseTZ[[#Headers],[Text]]), IF(_xlpm._i&gt;tblParseTZ[[#This Row],[LEN]],"",MID(tblParseTZ[[#This Row],[Text]],_xlpm._i,1)))</calculatedColumnFormula>
    </tableColumn>
    <tableColumn id="3" xr3:uid="{1FBBD083-C51F-45A9-9661-F93612B7E906}" name="3" dataDxfId="75">
      <calculatedColumnFormula>_xlfn.LET(_xlpm._i, COLUMN()-COLUMN(tblParseTZ[[#Headers],[Text]]), IF(_xlpm._i&gt;tblParseTZ[[#This Row],[LEN]],"",MID(tblParseTZ[[#This Row],[Text]],_xlpm._i,1)))</calculatedColumnFormula>
    </tableColumn>
    <tableColumn id="4" xr3:uid="{EFA68DEC-2E56-4153-BAD7-FB4AAB931C91}" name="4" dataDxfId="74">
      <calculatedColumnFormula>_xlfn.LET(_xlpm._i, COLUMN()-COLUMN(tblParseTZ[[#Headers],[Text]]), IF(_xlpm._i&gt;tblParseTZ[[#This Row],[LEN]],"",MID(tblParseTZ[[#This Row],[Text]],_xlpm._i,1)))</calculatedColumnFormula>
    </tableColumn>
    <tableColumn id="5" xr3:uid="{DE39A354-DCDD-41EE-A562-42232ABAC514}" name="5" dataDxfId="73">
      <calculatedColumnFormula>_xlfn.LET(_xlpm._i, COLUMN()-COLUMN(tblParseTZ[[#Headers],[Text]]), IF(_xlpm._i&gt;tblParseTZ[[#This Row],[LEN]],"",MID(tblParseTZ[[#This Row],[Text]],_xlpm._i,1)))</calculatedColumnFormula>
    </tableColumn>
    <tableColumn id="6" xr3:uid="{7F6B105E-72D1-48C8-9D78-4B568F5F058B}" name="6" dataDxfId="15">
      <calculatedColumnFormula>_xlfn.LET(_xlpm._i, COLUMN()-COLUMN(tblParseTZ[[#Headers],[Text]]), IF(_xlpm._i&gt;tblParseTZ[[#This Row],[LEN]],"",MID(tblParseTZ[[#This Row],[Text]],_xlpm._i,1)))</calculatedColumnFormula>
    </tableColumn>
    <tableColumn id="9" xr3:uid="{605D6C37-3B83-4A34-B73D-5389C09FE080}" name="7" dataDxfId="14">
      <calculatedColumnFormula>_xlfn.LET(_xlpm._i, COLUMN()-COLUMN(tblParseTZ[[#Headers],[Text]]), IF(_xlpm._i&gt;tblParseTZ[[#This Row],[LEN]],"",MID(tblParseTZ[[#This Row],[Text]],_xlpm._i,1)))</calculatedColumnFormula>
    </tableColumn>
    <tableColumn id="7" xr3:uid="{4507E3A4-540B-40E2-BC09-797159DFB1E6}" name="8" dataDxfId="13">
      <calculatedColumnFormula>_xlfn.LET(_xlpm._i, COLUMN()-COLUMN(tblParseTZ[[#Headers],[Text]]), IF(_xlpm._i&gt;tblParseTZ[[#This Row],[LEN]],"",MID(tblParseTZ[[#This Row],[Text]],_xlpm._i,1)))</calculatedColumnFormula>
    </tableColumn>
    <tableColumn id="59" xr3:uid="{7A426368-3761-4E9F-A4A6-2168F0E9C444}" name="9" dataDxfId="12">
      <calculatedColumnFormula>_xlfn.LET(_xlpm._i, COLUMN()-COLUMN(tblParseTZ[[#Headers],[Text]]), IF(_xlpm._i&gt;tblParseTZ[[#This Row],[LEN]],"",MID(tblParseTZ[[#This Row],[Text]],_xlpm._i,1)))</calculatedColumnFormula>
    </tableColumn>
    <tableColumn id="27" xr3:uid="{045053B8-57E4-46ED-BD2D-8B77776609DC}" name="LEN" dataDxfId="72">
      <calculatedColumnFormula>LEN(tblParseTZ[[#This Row],[Text]])</calculatedColumnFormula>
    </tableColumn>
    <tableColumn id="11" xr3:uid="{9752E3AA-D3C3-4311-BF10-D06B061E8179}" name="Zonly" dataDxfId="11">
      <calculatedColumnFormula>(tblParseTZ[[#This Row],[LEN]]=1)*(tblParseTZ[[#This Row],[1]]="Z")</calculatedColumnFormula>
    </tableColumn>
    <tableColumn id="10" xr3:uid="{316685D9-D067-4B0D-B5A2-53BE25E651CD}" name="LastSignPosAt1" dataDxfId="10">
      <calculatedColumnFormula>_xlfn.LET(_xlpm._range,tblParseTZ[[#This Row],[1]:[9]], _xlpm._plusPos,_xlfn.IFNA(_xlfn.XMATCH("+",_xlpm._range,0,-1),0),_xlpm._hyphenPos,_xlfn.IFNA(_xlfn.XMATCH("-",_xlpm._range,0,-1),0),_xlpm._minusPos,_xlfn.IFNA(_xlfn.XMATCH(_xlfn.UNICHAR(8722),_xlpm._range,0,-1),0),N(MAX(_xlpm._plusPos,_xlpm._hyphenPos,_xlpm._minusPos)=1))</calculatedColumnFormula>
    </tableColumn>
    <tableColumn id="61" xr3:uid="{87E9B9B8-7690-4D37-B2CA-E8FB04945344}" name="Colon1Pos" dataDxfId="71">
      <calculatedColumnFormula>_xlfn.IFNA(_xlfn.XMATCH(":",tblParseTZ[[#This Row],[1]:[9]],0,1),0)</calculatedColumnFormula>
    </tableColumn>
    <tableColumn id="31" xr3:uid="{4ED16DA7-2F0A-4D04-9889-0622A6817177}" name="Colon2Pos" dataDxfId="70">
      <calculatedColumnFormula>_xlfn.IFNA(_xlfn.XMATCH(":",_xlfn.DROP(tblParseTZ[[#This Row],[1]:[9]],,tblParseTZ[[#This Row],[Colon1Pos]]),0,1)+tblParseTZ[[#This Row],[Colon1Pos]],0)</calculatedColumnFormula>
    </tableColumn>
    <tableColumn id="40" xr3:uid="{226C266F-2CF1-48BD-9278-056F4FCE1168}" name="Hash" dataDxfId="9">
      <calculatedColumnFormula>(tblParseTZ[[#This Row],[LEN]] * 1024) + (tblParseTZ[[#This Row],[Zonly]] * 512) + (tblParseTZ[[#This Row],[LastSignPosAt1]] * 256) + (tblParseTZ[[#This Row],[Colon1Pos]] * 16) + tblParseTZ[[#This Row],[Colon2Pos]]</calculatedColumnFormula>
    </tableColumn>
    <tableColumn id="60" xr3:uid="{2E85E2F0-FFB7-46FA-B411-B8C64062EA75}" name="Precision"/>
    <tableColumn id="47" xr3:uid="{7347FE81-6449-4C0C-9717-47102756FDD1}" name="Extended" dataDxfId="69"/>
    <tableColumn id="12" xr3:uid="{BB7C5349-EEE5-433C-9A37-5C45584E495F}" name="Z"/>
    <tableColumn id="42" xr3:uid="{A6278373-1962-41E5-A566-3972E551F7B8}" name="MinPos" dataDxfId="6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6D4227-9727-4B5C-B00C-36B856D48B08}" name="tblParseParts" displayName="tblParseParts" ref="A34:BB197" totalsRowShown="0" headerRowDxfId="67" headerRowCellStyle="Accent1">
  <sortState xmlns:xlrd2="http://schemas.microsoft.com/office/spreadsheetml/2017/richdata2" ref="A35:BB197">
    <sortCondition ref="AY35:AY197"/>
  </sortState>
  <tableColumns count="54">
    <tableColumn id="26" xr3:uid="{846943B6-D4BF-4907-A3F3-846656572F19}" name="idx"/>
    <tableColumn id="64" xr3:uid="{697D6903-0903-42E5-99EA-6278DD82444D}" name="Text" dataDxfId="4"/>
    <tableColumn id="1" xr3:uid="{B78F7AB5-4E28-4B10-A597-B4910C4F4B02}" name="1" dataDxfId="5">
      <calculatedColumnFormula>_xlfn.LET(_xlpm._i, COLUMN()-COLUMN(tblParseParts[[#Headers],[Text]]), IF(_xlpm._i&gt;tblParseParts[[#This Row],[Len]],"",MID(tblParseParts[[#This Row],[Text]],_xlpm._i,1)))</calculatedColumnFormula>
    </tableColumn>
    <tableColumn id="2" xr3:uid="{02733264-D47E-4636-9274-CC524042E0FD}" name="2" dataDxfId="66">
      <calculatedColumnFormula>_xlfn.LET(_xlpm._i, COLUMN()-COLUMN(tblParseParts[[#Headers],[Text]]), IF(_xlpm._i&gt;tblParseParts[[#This Row],[Len]],"",MID(tblParseParts[[#This Row],[Text]],_xlpm._i,1)))</calculatedColumnFormula>
    </tableColumn>
    <tableColumn id="3" xr3:uid="{B95F2298-E894-4C1E-B70C-F3CF9DB81C93}" name="3" dataDxfId="65">
      <calculatedColumnFormula>_xlfn.LET(_xlpm._i, COLUMN()-COLUMN(tblParseParts[[#Headers],[Text]]), IF(_xlpm._i&gt;tblParseParts[[#This Row],[Len]],"",MID(tblParseParts[[#This Row],[Text]],_xlpm._i,1)))</calculatedColumnFormula>
    </tableColumn>
    <tableColumn id="4" xr3:uid="{BDEC0009-C565-4D9F-B606-55738A522E3E}" name="4" dataDxfId="64">
      <calculatedColumnFormula>_xlfn.LET(_xlpm._i, COLUMN()-COLUMN(tblParseParts[[#Headers],[Text]]), IF(_xlpm._i&gt;tblParseParts[[#This Row],[Len]],"",MID(tblParseParts[[#This Row],[Text]],_xlpm._i,1)))</calculatedColumnFormula>
    </tableColumn>
    <tableColumn id="5" xr3:uid="{5FF2236D-EE53-4B8F-8D20-DBE487C2A088}" name="5" dataDxfId="63">
      <calculatedColumnFormula>_xlfn.LET(_xlpm._i, COLUMN()-COLUMN(tblParseParts[[#Headers],[Text]]), IF(_xlpm._i&gt;tblParseParts[[#This Row],[Len]],"",MID(tblParseParts[[#This Row],[Text]],_xlpm._i,1)))</calculatedColumnFormula>
    </tableColumn>
    <tableColumn id="8" xr3:uid="{19A64E5A-7CCD-42FC-A19D-AF5CC302A722}" name="6" dataDxfId="62">
      <calculatedColumnFormula>_xlfn.LET(_xlpm._i, COLUMN()-COLUMN(tblParseParts[[#Headers],[Text]]), IF(_xlpm._i&gt;tblParseParts[[#This Row],[Len]],"",MID(tblParseParts[[#This Row],[Text]],_xlpm._i,1)))</calculatedColumnFormula>
    </tableColumn>
    <tableColumn id="21" xr3:uid="{B6D92614-ECD5-4DB5-9BBD-F614F6337FE6}" name="7" dataDxfId="61">
      <calculatedColumnFormula>_xlfn.LET(_xlpm._i, COLUMN()-COLUMN(tblParseParts[[#Headers],[Text]]), IF(_xlpm._i&gt;tblParseParts[[#This Row],[Len]],"",MID(tblParseParts[[#This Row],[Text]],_xlpm._i,1)))</calculatedColumnFormula>
    </tableColumn>
    <tableColumn id="22" xr3:uid="{A799D741-45CD-43A1-A63E-8C9A3D3CDBFB}" name="8" dataDxfId="60">
      <calculatedColumnFormula>_xlfn.LET(_xlpm._i, COLUMN()-COLUMN(tblParseParts[[#Headers],[Text]]), IF(_xlpm._i&gt;tblParseParts[[#This Row],[Len]],"",MID(tblParseParts[[#This Row],[Text]],_xlpm._i,1)))</calculatedColumnFormula>
    </tableColumn>
    <tableColumn id="23" xr3:uid="{4CB54F65-3F8A-4A5F-BC4E-5CC845422B0D}" name="9" dataDxfId="59">
      <calculatedColumnFormula>_xlfn.LET(_xlpm._i, COLUMN()-COLUMN(tblParseParts[[#Headers],[Text]]), IF(_xlpm._i&gt;tblParseParts[[#This Row],[Len]],"",MID(tblParseParts[[#This Row],[Text]],_xlpm._i,1)))</calculatedColumnFormula>
    </tableColumn>
    <tableColumn id="24" xr3:uid="{90B9F4F1-8CEE-4FB4-AC70-B8D5CA1FCD53}" name="10" dataDxfId="58">
      <calculatedColumnFormula>_xlfn.LET(_xlpm._i, COLUMN()-COLUMN(tblParseParts[[#Headers],[Text]]), IF(_xlpm._i&gt;tblParseParts[[#This Row],[Len]],"",MID(tblParseParts[[#This Row],[Text]],_xlpm._i,1)))</calculatedColumnFormula>
    </tableColumn>
    <tableColumn id="25" xr3:uid="{EA42B24B-A9AC-4211-BDFD-15652175808F}" name="11" dataDxfId="57">
      <calculatedColumnFormula>_xlfn.LET(_xlpm._i, COLUMN()-COLUMN(tblParseParts[[#Headers],[Text]]), IF(_xlpm._i&gt;tblParseParts[[#This Row],[Len]],"",MID(tblParseParts[[#This Row],[Text]],_xlpm._i,1)))</calculatedColumnFormula>
    </tableColumn>
    <tableColumn id="28" xr3:uid="{A90D6721-1768-4959-A5DD-1E0E515080FD}" name="12" dataDxfId="56">
      <calculatedColumnFormula>_xlfn.LET(_xlpm._i, COLUMN()-COLUMN(tblParseParts[[#Headers],[Text]]), IF(_xlpm._i&gt;tblParseParts[[#This Row],[Len]],"",MID(tblParseParts[[#This Row],[Text]],_xlpm._i,1)))</calculatedColumnFormula>
    </tableColumn>
    <tableColumn id="33" xr3:uid="{5AD22B94-4D7D-43D3-A3BA-D00EA9B406D8}" name="13" dataDxfId="55">
      <calculatedColumnFormula>_xlfn.LET(_xlpm._i, COLUMN()-COLUMN(tblParseParts[[#Headers],[Text]]), IF(_xlpm._i&gt;tblParseParts[[#This Row],[Len]],"",MID(tblParseParts[[#This Row],[Text]],_xlpm._i,1)))</calculatedColumnFormula>
    </tableColumn>
    <tableColumn id="34" xr3:uid="{A7DA8E63-9AAD-4847-9885-E72874A927C7}" name="14" dataDxfId="54">
      <calculatedColumnFormula>_xlfn.LET(_xlpm._i, COLUMN()-COLUMN(tblParseParts[[#Headers],[Text]]), IF(_xlpm._i&gt;tblParseParts[[#This Row],[Len]],"",MID(tblParseParts[[#This Row],[Text]],_xlpm._i,1)))</calculatedColumnFormula>
    </tableColumn>
    <tableColumn id="35" xr3:uid="{3CE5FFB6-048C-470D-ADD3-8F2E34ED3A5B}" name="15" dataDxfId="53">
      <calculatedColumnFormula>_xlfn.LET(_xlpm._i, COLUMN()-COLUMN(tblParseParts[[#Headers],[Text]]), IF(_xlpm._i&gt;tblParseParts[[#This Row],[Len]],"",MID(tblParseParts[[#This Row],[Text]],_xlpm._i,1)))</calculatedColumnFormula>
    </tableColumn>
    <tableColumn id="36" xr3:uid="{E7B9B2D9-D7D1-4D41-A822-3CC16B3B06B5}" name="16" dataDxfId="52">
      <calculatedColumnFormula>_xlfn.LET(_xlpm._i, COLUMN()-COLUMN(tblParseParts[[#Headers],[Text]]), IF(_xlpm._i&gt;tblParseParts[[#This Row],[Len]],"",MID(tblParseParts[[#This Row],[Text]],_xlpm._i,1)))</calculatedColumnFormula>
    </tableColumn>
    <tableColumn id="37" xr3:uid="{8D809D97-8EAF-49A1-976A-E444DD41B212}" name="17" dataDxfId="51">
      <calculatedColumnFormula>_xlfn.LET(_xlpm._i, COLUMN()-COLUMN(tblParseParts[[#Headers],[Text]]), IF(_xlpm._i&gt;tblParseParts[[#This Row],[Len]],"",MID(tblParseParts[[#This Row],[Text]],_xlpm._i,1)))</calculatedColumnFormula>
    </tableColumn>
    <tableColumn id="38" xr3:uid="{E82C0957-BBCF-482E-B220-0FC01D8A5216}" name="18" dataDxfId="50">
      <calculatedColumnFormula>_xlfn.LET(_xlpm._i, COLUMN()-COLUMN(tblParseParts[[#Headers],[Text]]), IF(_xlpm._i&gt;tblParseParts[[#This Row],[Len]],"",MID(tblParseParts[[#This Row],[Text]],_xlpm._i,1)))</calculatedColumnFormula>
    </tableColumn>
    <tableColumn id="29" xr3:uid="{8379141B-DD38-493F-AA9D-47B41D50DCDE}" name="19" dataDxfId="49">
      <calculatedColumnFormula>_xlfn.LET(_xlpm._i, COLUMN()-COLUMN(tblParseParts[[#Headers],[Text]]), IF(_xlpm._i&gt;tblParseParts[[#This Row],[Len]],"",MID(tblParseParts[[#This Row],[Text]],_xlpm._i,1)))</calculatedColumnFormula>
    </tableColumn>
    <tableColumn id="30" xr3:uid="{3FA0EA9A-E8F0-49AB-8AF5-DDC4D33AD308}" name="20" dataDxfId="48">
      <calculatedColumnFormula>_xlfn.LET(_xlpm._i, COLUMN()-COLUMN(tblParseParts[[#Headers],[Text]]), IF(_xlpm._i&gt;tblParseParts[[#This Row],[Len]],"",MID(tblParseParts[[#This Row],[Text]],_xlpm._i,1)))</calculatedColumnFormula>
    </tableColumn>
    <tableColumn id="32" xr3:uid="{7A9CFAE2-5CA7-404A-A612-B56301040310}" name="21" dataDxfId="47">
      <calculatedColumnFormula>_xlfn.LET(_xlpm._i, COLUMN()-COLUMN(tblParseParts[[#Headers],[Text]]), IF(_xlpm._i&gt;tblParseParts[[#This Row],[Len]],"",MID(tblParseParts[[#This Row],[Text]],_xlpm._i,1)))</calculatedColumnFormula>
    </tableColumn>
    <tableColumn id="9" xr3:uid="{7DB7A267-9984-4766-A189-4CD67C790AB1}" name="22" dataDxfId="46">
      <calculatedColumnFormula>_xlfn.LET(_xlpm._i, COLUMN()-COLUMN(tblParseParts[[#Headers],[Text]]), IF(_xlpm._i&gt;tblParseParts[[#This Row],[Len]],"",MID(tblParseParts[[#This Row],[Text]],_xlpm._i,1)))</calculatedColumnFormula>
    </tableColumn>
    <tableColumn id="10" xr3:uid="{1B62095D-B0A0-4254-9E9F-926E43C4C04A}" name="23" dataDxfId="45">
      <calculatedColumnFormula>_xlfn.LET(_xlpm._i, COLUMN()-COLUMN(tblParseParts[[#Headers],[Text]]), IF(_xlpm._i&gt;tblParseParts[[#This Row],[Len]],"",MID(tblParseParts[[#This Row],[Text]],_xlpm._i,1)))</calculatedColumnFormula>
    </tableColumn>
    <tableColumn id="11" xr3:uid="{E9801716-B9F6-4755-BAA5-280BA2261A9A}" name="24" dataDxfId="44">
      <calculatedColumnFormula>_xlfn.LET(_xlpm._i, COLUMN()-COLUMN(tblParseParts[[#Headers],[Text]]), IF(_xlpm._i&gt;tblParseParts[[#This Row],[Len]],"",MID(tblParseParts[[#This Row],[Text]],_xlpm._i,1)))</calculatedColumnFormula>
    </tableColumn>
    <tableColumn id="12" xr3:uid="{AC2DBBAD-E8C1-4A2F-8E77-7D6F74C87430}" name="25" dataDxfId="43">
      <calculatedColumnFormula>_xlfn.LET(_xlpm._i, COLUMN()-COLUMN(tblParseParts[[#Headers],[Text]]), IF(_xlpm._i&gt;tblParseParts[[#This Row],[Len]],"",MID(tblParseParts[[#This Row],[Text]],_xlpm._i,1)))</calculatedColumnFormula>
    </tableColumn>
    <tableColumn id="13" xr3:uid="{AE0ABC87-4457-4B0D-8E3B-D64F15888BFC}" name="26" dataDxfId="42">
      <calculatedColumnFormula>_xlfn.LET(_xlpm._i, COLUMN()-COLUMN(tblParseParts[[#Headers],[Text]]), IF(_xlpm._i&gt;tblParseParts[[#This Row],[Len]],"",MID(tblParseParts[[#This Row],[Text]],_xlpm._i,1)))</calculatedColumnFormula>
    </tableColumn>
    <tableColumn id="14" xr3:uid="{DE6AFEDD-61F5-49FC-9080-3C4A56110CCA}" name="27" dataDxfId="41">
      <calculatedColumnFormula>_xlfn.LET(_xlpm._i, COLUMN()-COLUMN(tblParseParts[[#Headers],[Text]]), IF(_xlpm._i&gt;tblParseParts[[#This Row],[Len]],"",MID(tblParseParts[[#This Row],[Text]],_xlpm._i,1)))</calculatedColumnFormula>
    </tableColumn>
    <tableColumn id="15" xr3:uid="{9FE7853C-6F9F-427C-812B-5C97A2B1AE8D}" name="28" dataDxfId="40">
      <calculatedColumnFormula>_xlfn.LET(_xlpm._i, COLUMN()-COLUMN(tblParseParts[[#Headers],[Text]]), IF(_xlpm._i&gt;tblParseParts[[#This Row],[Len]],"",MID(tblParseParts[[#This Row],[Text]],_xlpm._i,1)))</calculatedColumnFormula>
    </tableColumn>
    <tableColumn id="16" xr3:uid="{76BF0185-408A-4EF2-90B9-EFFA0589B6FE}" name="29" dataDxfId="39">
      <calculatedColumnFormula>_xlfn.LET(_xlpm._i, COLUMN()-COLUMN(tblParseParts[[#Headers],[Text]]), IF(_xlpm._i&gt;tblParseParts[[#This Row],[Len]],"",MID(tblParseParts[[#This Row],[Text]],_xlpm._i,1)))</calculatedColumnFormula>
    </tableColumn>
    <tableColumn id="20" xr3:uid="{3B177E61-D2BA-46DE-8017-D4AD1D471DB7}" name="30" dataDxfId="38">
      <calculatedColumnFormula>_xlfn.LET(_xlpm._i, COLUMN()-COLUMN(tblParseParts[[#Headers],[Text]]), IF(_xlpm._i&gt;tblParseParts[[#This Row],[Len]],"",MID(tblParseParts[[#This Row],[Text]],_xlpm._i,1)))</calculatedColumnFormula>
    </tableColumn>
    <tableColumn id="6" xr3:uid="{DE51DD34-AF66-46C7-8737-E7A0ED12D111}" name="31" dataDxfId="37">
      <calculatedColumnFormula>_xlfn.LET(_xlpm._i, COLUMN()-COLUMN(tblParseParts[[#Headers],[Text]]), IF(_xlpm._i&gt;tblParseParts[[#This Row],[Len]],"",MID(tblParseParts[[#This Row],[Text]],_xlpm._i,1)))</calculatedColumnFormula>
    </tableColumn>
    <tableColumn id="7" xr3:uid="{AE78C6BB-125B-454A-9464-F3C62369C45C}" name="32" dataDxfId="36">
      <calculatedColumnFormula>_xlfn.LET(_xlpm._i, COLUMN()-COLUMN(tblParseParts[[#Headers],[Text]]), IF(_xlpm._i&gt;tblParseParts[[#This Row],[Len]],"",MID(tblParseParts[[#This Row],[Text]],_xlpm._i,1)))</calculatedColumnFormula>
    </tableColumn>
    <tableColumn id="59" xr3:uid="{443D8672-6343-44AC-ACAF-E9CAC2DAD427}" name="33" dataDxfId="35">
      <calculatedColumnFormula>_xlfn.LET(_xlpm._i, COLUMN()-COLUMN(tblParseParts[[#Headers],[Text]]), IF(_xlpm._i&gt;tblParseParts[[#This Row],[Len]],"",MID(tblParseParts[[#This Row],[Text]],_xlpm._i,1)))</calculatedColumnFormula>
    </tableColumn>
    <tableColumn id="39" xr3:uid="{EDF14482-0F6F-493A-9CC2-1CCD5955F62F}" name="Len" dataDxfId="34">
      <calculatedColumnFormula>LEN(tblParseParts[[#This Row],[Text]])</calculatedColumnFormula>
    </tableColumn>
    <tableColumn id="17" xr3:uid="{E8AA65F1-1EC3-4EE4-947C-FD625895AE81}" name="Tpos" dataDxfId="33">
      <calculatedColumnFormula>_xlfn.LET(_xlpm._range,tblParseParts[[#This Row],[1]:[33]], _xlfn.IFNA(_xlfn.XMATCH("T",_xlpm._range,0,1),0))</calculatedColumnFormula>
    </tableColumn>
    <tableColumn id="31" xr3:uid="{29BCE5A0-BD46-4F41-B3F0-6368ECBFFDDD}" name="SignLastPos" dataDxfId="32">
      <calculatedColumnFormula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calculatedColumnFormula>
    </tableColumn>
    <tableColumn id="19" xr3:uid="{1A7FBC81-F8A6-42F0-B08B-B603F5C4A950}" name="ColonLastPos" dataDxfId="31">
      <calculatedColumnFormula>_xlfn.LET(_xlpm._range,tblParseParts[[#This Row],[1]:[33]], _xlfn.IFNA(_xlfn.XMATCH(":",_xlpm._range,0,-1),0))</calculatedColumnFormula>
    </tableColumn>
    <tableColumn id="27" xr3:uid="{583E9311-60AC-43E9-883D-B742BEBDB649}" name="ZlastPos" dataDxfId="30">
      <calculatedColumnFormula array="1">_xlfn.LET(_xlpm._last,INDEX(tblParseParts[[#This Row],[1]:[33]],1,tblParseParts[[#This Row],[Len]]),IF(_xlpm._last="Z",tblParseParts[[#This Row],[Len]],0))</calculatedColumnFormula>
    </tableColumn>
    <tableColumn id="54" xr3:uid="{327BD7D1-198D-4E3D-9412-EB70E288158E}" name="HasT" dataDxfId="29">
      <calculatedColumnFormula>N(tblParseParts[[#This Row],[Tpos]]&gt;0)</calculatedColumnFormula>
    </tableColumn>
    <tableColumn id="47" xr3:uid="{F1F30664-C1B5-440C-B2F1-C401F8F04C0A}" name="Tfirst" dataDxfId="28">
      <calculatedColumnFormula>N(tblParseParts[[#This Row],[Tpos]]=1)</calculatedColumnFormula>
    </tableColumn>
    <tableColumn id="56" xr3:uid="{B6BC305A-2FD7-4FDE-8F3B-C9868E2188A1}" name="LastSignFirstPos" dataDxfId="27">
      <calculatedColumnFormula>N(tblParseParts[[#This Row],[SignLastPos]]=1)</calculatedColumnFormula>
    </tableColumn>
    <tableColumn id="40" xr3:uid="{F219949D-F933-4DB6-A0B1-430A2BDB46B2}" name="UnSignedLen" dataDxfId="3">
      <calculatedColumnFormula>tblParseParts[[#This Row],[Len]]-tblParseParts[[#This Row],[LastSignFirstPos]]</calculatedColumnFormula>
    </tableColumn>
    <tableColumn id="49" xr3:uid="{926AFC5F-6957-4E29-AE45-7C3A2A92568E}" name="HasZorSignAfterT" dataDxfId="26">
      <calculatedColumnFormula>(tblParseParts[[#This Row],[Tpos]]&lt;&gt;0)*(((tblParseParts[[#This Row],[ZlastPos]]&gt;tblParseParts[[#This Row],[Tpos]])+(tblParseParts[[#This Row],[SignLastPos]]&gt;tblParseParts[[#This Row],[Tpos]]))&lt;&gt;0)</calculatedColumnFormula>
    </tableColumn>
    <tableColumn id="53" xr3:uid="{8FBE0487-0C00-4193-AA62-1DEE22844DBA}" name="ZorSignFirstAfterT" dataDxfId="25">
      <calculatedColumnFormula>(tblParseParts[[#This Row],[Tpos]]&lt;&gt;0)*(((tblParseParts[[#This Row],[ZlastPos]]=tblParseParts[[#This Row],[Tpos]]+1)+(tblParseParts[[#This Row],[SignLastPos]]=tblParseParts[[#This Row],[Tpos]]+1))&lt;&gt;0)</calculatedColumnFormula>
    </tableColumn>
    <tableColumn id="52" xr3:uid="{C1C38915-3046-424D-AA76-E3D347F89A09}" name="ColonAfterLastSign" dataDxfId="24">
      <calculatedColumnFormula>N(tblParseParts[[#This Row],[ColonLastPos]]&gt;tblParseParts[[#This Row],[SignLastPos]])</calculatedColumnFormula>
    </tableColumn>
    <tableColumn id="57" xr3:uid="{6E201A69-DE03-48EA-9157-C5499ACE9395}" name="UnSignLen2or6" dataDxfId="0">
      <calculatedColumnFormula>N(((tblParseParts[[#This Row],[UnSignedLen]]=2)+(tblParseParts[[#This Row],[UnSignedLen]]=6))&lt;&gt;0)</calculatedColumnFormula>
    </tableColumn>
    <tableColumn id="41" xr3:uid="{0E8AAB8F-7C44-479A-9EA9-9D26CC1D6FBD}" name="HasZlast" dataDxfId="23">
      <calculatedColumnFormula>N(tblParseParts[[#This Row],[ZlastPos]]=tblParseParts[[#This Row],[Len]])</calculatedColumnFormula>
    </tableColumn>
    <tableColumn id="60" xr3:uid="{E198DA25-61FA-4CB1-AE63-2AD3FB01EA54}" name="Hash" dataDxfId="22">
      <calculatedColumnFormula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calculatedColumnFormula>
    </tableColumn>
    <tableColumn id="18" xr3:uid="{D5F64FCE-4965-4D21-8E8E-E74BF875DF09}" name="PartsFlag" dataDxfId="7">
      <calculatedColumnFormula>_xlfn.LET(_xlpm._x,_xlfn.XLOOKUP(tblParseParts[[#This Row],[Hash]],tblParsePartsLogic[Hash],tblParsePartsLogic[PartsFlag],""),IF(_xlpm._x="","!!",_xlpm._x))</calculatedColumnFormula>
    </tableColumn>
    <tableColumn id="50" xr3:uid="{D081405F-867C-47A0-92CC-5404D92099B5}" name="DateMark" dataDxfId="21">
      <calculatedColumnFormula>_xlfn.LET(_xlpm._x,_xlfn.XLOOKUP(tblParseParts[[#This Row],[Hash]],tblParsePartsLogic[Hash],tblParsePartsLogic[DateMark],""),IF(_xlpm._x="","!!",_xlpm._x))</calculatedColumnFormula>
    </tableColumn>
    <tableColumn id="62" xr3:uid="{AFF621C3-AC24-4DDB-AEAF-714C5BAB04A8}" name="TZMark" dataDxfId="20">
      <calculatedColumnFormula>_xlfn.LET(_xlpm._x,_xlfn.XLOOKUP(tblParseParts[[#This Row],[Hash]],tblParsePartsLogic[Hash],tblParsePartsLogic[TZMark],""),IF(_xlpm._x="","!!",_xlpm._x))</calculatedColumnFormula>
    </tableColumn>
    <tableColumn id="65" xr3:uid="{59C7FF09-19EA-4FF7-94B9-634A3EA18EAA}" name="ISOCompliant" dataDxfId="19">
      <calculatedColumnFormula>_xlfn.LET(_xlpm._x,_xlfn.XLOOKUP(tblParseParts[[#This Row],[Hash]],tblParsePartsLogic[Hash],tblParsePartsLogic[ISOCompliant],""),IF(_xlpm._x="","!!",_xlpm._x))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3B76E1-6943-4A99-9B6E-74205C8CDFC9}" name="tblParsePartsLogic" displayName="tblParsePartsLogic" ref="B3:G28" totalsRowShown="0" headerRowDxfId="18">
  <autoFilter ref="B3:G28" xr:uid="{5D3B76E1-6943-4A99-9B6E-74205C8CDFC9}"/>
  <sortState xmlns:xlrd2="http://schemas.microsoft.com/office/spreadsheetml/2017/richdata2" ref="B4:G28">
    <sortCondition ref="C3:C28"/>
  </sortState>
  <tableColumns count="6">
    <tableColumn id="6" xr3:uid="{C15E6702-3CA0-45FA-B644-D39274A07BAE}" name="Sample" dataDxfId="1">
      <calculatedColumnFormula>_xlfn.XLOOKUP(tblParsePartsLogic[[#This Row],[Hash]],tblParseParts[Hash],tblParseParts[Text])</calculatedColumnFormula>
    </tableColumn>
    <tableColumn id="1" xr3:uid="{A4572C8D-C097-4D05-9A9F-148B9585E5A6}" name="Hash" dataDxfId="17"/>
    <tableColumn id="5" xr3:uid="{194202B3-0D2E-4832-A884-CB2AB0135249}" name="ISOCompliant" dataDxfId="6"/>
    <tableColumn id="2" xr3:uid="{998A0E35-8430-4529-9580-9321DE1E5FCC}" name="PartsFlag" dataDxfId="8"/>
    <tableColumn id="3" xr3:uid="{F6EE33B7-B1B5-4F68-853D-5B8B4A384556}" name="DateMark" dataDxfId="16"/>
    <tableColumn id="4" xr3:uid="{65D891A9-7362-409B-8E9E-51D3CCEA8B27}" name="TZMar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A2DB27-7351-4522-8F0A-A82FD22B3844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A9A8D9B4-F50F-43A4-9C3E-510A605703DD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24E8-6EEE-4353-A591-413107D3808A}">
  <dimension ref="A1:AA25"/>
  <sheetViews>
    <sheetView tabSelected="1" zoomScaleNormal="100" workbookViewId="0">
      <pane ySplit="3" topLeftCell="A4" activePane="bottomLeft" state="frozen"/>
      <selection pane="bottomLeft" activeCell="V4" sqref="V4"/>
    </sheetView>
  </sheetViews>
  <sheetFormatPr defaultRowHeight="15" x14ac:dyDescent="0.25"/>
  <cols>
    <col min="1" max="1" width="6.5703125" style="1" customWidth="1"/>
    <col min="2" max="2" width="14.85546875" style="1" customWidth="1"/>
    <col min="3" max="12" width="2.7109375" style="1" customWidth="1"/>
    <col min="13" max="13" width="2.7109375" customWidth="1"/>
    <col min="14" max="19" width="3.85546875" customWidth="1"/>
    <col min="20" max="20" width="8" customWidth="1"/>
    <col min="21" max="27" width="3.85546875" customWidth="1"/>
  </cols>
  <sheetData>
    <row r="1" spans="1:27" ht="53.25" customHeight="1" thickBot="1" x14ac:dyDescent="0.35">
      <c r="A1" s="17" t="s">
        <v>255</v>
      </c>
      <c r="B1" s="17"/>
      <c r="C1" s="18" t="str" cm="1">
        <f t="array" ref="C1">_xlfn.LET(_xlpm._valid, _xlfn._xlws.SORT(_xlfn._xlws.FILTER(tblParseDate[[Hash]:[DateArg2Len]],tblParseDate[Invalid]=0)), _xlpm._rowArrays,_xlfn.BYROW(_xlpm._valid,_xlfn.LAMBDA(_xlpm._r, _xlfn.TEXTJOIN(", ",FALSE,_xlpm._r))), _xlpm._table, _xlfn.TEXTJOIN(";"&amp;CHAR(10)&amp;"    ",FALSE,_xlpm._rowArrays), _xlfn.CONCAT("DATE_FMT_HASH = {",CHAR(10),"    ",_xlpm._table,CHAR(10),"};",CHAR(10)))</f>
        <v xml:space="preserve">DATE_FMT_HASH = {
    16384, 1, 3, 1, 4, 0, 0, 0;
    20480, 1, 3, 1, 5, 0, 0, 0;
    28672, 3, 1, 2, 4, 0, 0, 3;
    28677, 2, 1, 3, 4, 6, 2, 0;
    29952, 2, 2, 1, 4, 6, 2, 0;
    32768, 3, 1, 1, 4, 5, 2, 2;
    32773, 3, 1, 3, 4, 6, 2, 1;
    32774, 2, 1, 3, 5, 7, 2, 0;
    34048, 3, 2, 2, 4, 0, 0, 3;
    34054, 2, 2, 3, 4, 7, 2, 0;
    34304, 2, 2, 1, 5, 7, 2, 0;
    36864, 3, 1, 1, 5, 6, 2, 2;
    36870, 3, 1, 3, 5, 7, 2, 1;
    38400, 3, 2, 2, 5, 0, 0, 3;
    38407, 2, 2, 3, 5, 8, 2, 0;
    42368, 3, 2, 1, 4, 6, 2, 2;
    42390, 3, 2, 3, 4, 7, 2, 1;
    46736, 3, 2, 1, 5, 7, 2, 2;
    46759, 3, 2, 3, 5, 8, 2, 1
};
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thickTop="1" x14ac:dyDescent="0.25"/>
    <row r="3" spans="1:27" ht="58.5" customHeight="1" x14ac:dyDescent="0.25">
      <c r="A3" s="8" t="s">
        <v>12</v>
      </c>
      <c r="B3" s="14" t="s">
        <v>217</v>
      </c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15" t="s">
        <v>13</v>
      </c>
      <c r="O3" s="15" t="s">
        <v>23</v>
      </c>
      <c r="P3" s="15" t="s">
        <v>24</v>
      </c>
      <c r="Q3" s="15" t="s">
        <v>25</v>
      </c>
      <c r="R3" s="15" t="s">
        <v>14</v>
      </c>
      <c r="S3" s="15" t="s">
        <v>17</v>
      </c>
      <c r="T3" s="15" t="s">
        <v>16</v>
      </c>
      <c r="U3" s="15" t="s">
        <v>15</v>
      </c>
      <c r="V3" s="15" t="s">
        <v>263</v>
      </c>
      <c r="W3" s="15" t="s">
        <v>26</v>
      </c>
      <c r="X3" s="15" t="s">
        <v>27</v>
      </c>
      <c r="Y3" s="15" t="s">
        <v>28</v>
      </c>
      <c r="Z3" s="15" t="s">
        <v>29</v>
      </c>
      <c r="AA3" s="15" t="s">
        <v>30</v>
      </c>
    </row>
    <row r="4" spans="1:27" x14ac:dyDescent="0.25">
      <c r="A4">
        <v>1</v>
      </c>
      <c r="B4" s="6" t="s">
        <v>84</v>
      </c>
      <c r="C4" s="1" t="str">
        <f>_xlfn.LET(_xlpm._i, COLUMN()-COLUMN(tblParseDate[[#Headers],[Text]]), IF(_xlpm._i&gt;tblParseDate[[#This Row],[LEN]],"",MID(tblParseDate[[#This Row],[Text]],_xlpm._i,1)))</f>
        <v>2</v>
      </c>
      <c r="D4" s="1" t="str">
        <f>_xlfn.LET(_xlpm._i, COLUMN()-COLUMN(tblParseDate[[#Headers],[Text]]), IF(_xlpm._i&gt;tblParseDate[[#This Row],[LEN]],"",MID(tblParseDate[[#This Row],[Text]],_xlpm._i,1)))</f>
        <v>0</v>
      </c>
      <c r="E4" s="1" t="str">
        <f>_xlfn.LET(_xlpm._i, COLUMN()-COLUMN(tblParseDate[[#Headers],[Text]]), IF(_xlpm._i&gt;tblParseDate[[#This Row],[LEN]],"",MID(tblParseDate[[#This Row],[Text]],_xlpm._i,1)))</f>
        <v>2</v>
      </c>
      <c r="F4" s="1" t="str">
        <f>_xlfn.LET(_xlpm._i, COLUMN()-COLUMN(tblParseDate[[#Headers],[Text]]), IF(_xlpm._i&gt;tblParseDate[[#This Row],[LEN]],"",MID(tblParseDate[[#This Row],[Text]],_xlpm._i,1)))</f>
        <v>3</v>
      </c>
      <c r="G4" s="1" t="str">
        <f>_xlfn.LET(_xlpm._i, COLUMN()-COLUMN(tblParseDate[[#Headers],[Text]]), IF(_xlpm._i&gt;tblParseDate[[#This Row],[LEN]],"",MID(tblParseDate[[#This Row],[Text]],_xlpm._i,1)))</f>
        <v/>
      </c>
      <c r="H4" s="1" t="str">
        <f>_xlfn.LET(_xlpm._i, COLUMN()-COLUMN(tblParseDate[[#Headers],[Text]]), IF(_xlpm._i&gt;tblParseDate[[#This Row],[LEN]],"",MID(tblParseDate[[#This Row],[Text]],_xlpm._i,1)))</f>
        <v/>
      </c>
      <c r="I4" s="1" t="str">
        <f>_xlfn.LET(_xlpm._i, COLUMN()-COLUMN(tblParseDate[[#Headers],[Text]]), IF(_xlpm._i&gt;tblParseDate[[#This Row],[LEN]],"",MID(tblParseDate[[#This Row],[Text]],_xlpm._i,1)))</f>
        <v/>
      </c>
      <c r="J4" s="1" t="str">
        <f>_xlfn.LET(_xlpm._i, COLUMN()-COLUMN(tblParseDate[[#Headers],[Text]]), IF(_xlpm._i&gt;tblParseDate[[#This Row],[LEN]],"",MID(tblParseDate[[#This Row],[Text]],_xlpm._i,1)))</f>
        <v/>
      </c>
      <c r="K4" s="1" t="str">
        <f>_xlfn.LET(_xlpm._i, COLUMN()-COLUMN(tblParseDate[[#Headers],[Text]]), IF(_xlpm._i&gt;tblParseDate[[#This Row],[LEN]],"",MID(tblParseDate[[#This Row],[Text]],_xlpm._i,1)))</f>
        <v/>
      </c>
      <c r="L4" s="1" t="str">
        <f>_xlfn.LET(_xlpm._i, COLUMN()-COLUMN(tblParseDate[[#Headers],[Text]]), IF(_xlpm._i&gt;tblParseDate[[#This Row],[LEN]],"",MID(tblParseDate[[#This Row],[Text]],_xlpm._i,1)))</f>
        <v/>
      </c>
      <c r="M4" s="1" t="str">
        <f>_xlfn.LET(_xlpm._i, COLUMN()-COLUMN(tblParseDate[[#Headers],[Text]]), IF(_xlpm._i&gt;tblParseDate[[#This Row],[LEN]],"",MID(tblParseDate[[#This Row],[Text]],_xlpm._i,1)))</f>
        <v/>
      </c>
      <c r="N4">
        <f>LEN(tblParseDate[[#This Row],[Text]])</f>
        <v>4</v>
      </c>
      <c r="O4">
        <f>_xlfn.IFNA(_xlfn.XMATCH("-",tblParseDate[[#This Row],[1]:[11]],0,1),0)</f>
        <v>0</v>
      </c>
      <c r="P4">
        <f>_xlfn.IFNA(_xlfn.XMATCH("-",_xlfn.DROP(tblParseDate[[#This Row],[1]:[11]],,tblParseDate[[#This Row],[Hyphen1Pos]]),0,1)+tblParseDate[[#This Row],[Hyphen1Pos]],0)</f>
        <v>0</v>
      </c>
      <c r="Q4">
        <f>_xlfn.IFNA(_xlfn.XMATCH("W",tblParseDate[[#This Row],[1]:[11]],0,1),0)</f>
        <v>0</v>
      </c>
      <c r="R4">
        <v>0</v>
      </c>
      <c r="S4" cm="1">
        <f t="array" ref="S4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4">
        <f>(tblParseDate[[#This Row],[LEN]] * 4096) + (tblParseDate[[#This Row],[Hyphen1Pos]] * 256) + (tblParseDate[[#This Row],[Hyphen2Pos]] * 16) + tblParseDate[[#This Row],[Wpos]]</f>
        <v>16384</v>
      </c>
      <c r="U4">
        <v>1</v>
      </c>
      <c r="V4">
        <v>3</v>
      </c>
      <c r="W4">
        <v>1</v>
      </c>
      <c r="X4">
        <v>4</v>
      </c>
      <c r="Y4">
        <v>0</v>
      </c>
      <c r="Z4">
        <v>0</v>
      </c>
      <c r="AA4">
        <v>0</v>
      </c>
    </row>
    <row r="5" spans="1:27" x14ac:dyDescent="0.25">
      <c r="A5">
        <v>2</v>
      </c>
      <c r="B5" s="6" t="s">
        <v>85</v>
      </c>
      <c r="C5" s="1" t="str">
        <f>_xlfn.LET(_xlpm._i, COLUMN()-COLUMN(tblParseDate[[#Headers],[Text]]), IF(_xlpm._i&gt;tblParseDate[[#This Row],[LEN]],"",MID(tblParseDate[[#This Row],[Text]],_xlpm._i,1)))</f>
        <v>9</v>
      </c>
      <c r="D5" s="1" t="str">
        <f>_xlfn.LET(_xlpm._i, COLUMN()-COLUMN(tblParseDate[[#Headers],[Text]]), IF(_xlpm._i&gt;tblParseDate[[#This Row],[LEN]],"",MID(tblParseDate[[#This Row],[Text]],_xlpm._i,1)))</f>
        <v>9</v>
      </c>
      <c r="E5" s="1" t="str">
        <f>_xlfn.LET(_xlpm._i, COLUMN()-COLUMN(tblParseDate[[#Headers],[Text]]), IF(_xlpm._i&gt;tblParseDate[[#This Row],[LEN]],"",MID(tblParseDate[[#This Row],[Text]],_xlpm._i,1)))</f>
        <v>9</v>
      </c>
      <c r="F5" s="1" t="str">
        <f>_xlfn.LET(_xlpm._i, COLUMN()-COLUMN(tblParseDate[[#Headers],[Text]]), IF(_xlpm._i&gt;tblParseDate[[#This Row],[LEN]],"",MID(tblParseDate[[#This Row],[Text]],_xlpm._i,1)))</f>
        <v>9</v>
      </c>
      <c r="G5" s="1" t="str">
        <f>_xlfn.LET(_xlpm._i, COLUMN()-COLUMN(tblParseDate[[#Headers],[Text]]), IF(_xlpm._i&gt;tblParseDate[[#This Row],[LEN]],"",MID(tblParseDate[[#This Row],[Text]],_xlpm._i,1)))</f>
        <v>9</v>
      </c>
      <c r="H5" s="1" t="str">
        <f>_xlfn.LET(_xlpm._i, COLUMN()-COLUMN(tblParseDate[[#Headers],[Text]]), IF(_xlpm._i&gt;tblParseDate[[#This Row],[LEN]],"",MID(tblParseDate[[#This Row],[Text]],_xlpm._i,1)))</f>
        <v/>
      </c>
      <c r="I5" s="1" t="str">
        <f>_xlfn.LET(_xlpm._i, COLUMN()-COLUMN(tblParseDate[[#Headers],[Text]]), IF(_xlpm._i&gt;tblParseDate[[#This Row],[LEN]],"",MID(tblParseDate[[#This Row],[Text]],_xlpm._i,1)))</f>
        <v/>
      </c>
      <c r="J5" s="1" t="str">
        <f>_xlfn.LET(_xlpm._i, COLUMN()-COLUMN(tblParseDate[[#Headers],[Text]]), IF(_xlpm._i&gt;tblParseDate[[#This Row],[LEN]],"",MID(tblParseDate[[#This Row],[Text]],_xlpm._i,1)))</f>
        <v/>
      </c>
      <c r="K5" s="1" t="str">
        <f>_xlfn.LET(_xlpm._i, COLUMN()-COLUMN(tblParseDate[[#Headers],[Text]]), IF(_xlpm._i&gt;tblParseDate[[#This Row],[LEN]],"",MID(tblParseDate[[#This Row],[Text]],_xlpm._i,1)))</f>
        <v/>
      </c>
      <c r="L5" s="1" t="str">
        <f>_xlfn.LET(_xlpm._i, COLUMN()-COLUMN(tblParseDate[[#Headers],[Text]]), IF(_xlpm._i&gt;tblParseDate[[#This Row],[LEN]],"",MID(tblParseDate[[#This Row],[Text]],_xlpm._i,1)))</f>
        <v/>
      </c>
      <c r="M5" s="1" t="str">
        <f>_xlfn.LET(_xlpm._i, COLUMN()-COLUMN(tblParseDate[[#Headers],[Text]]), IF(_xlpm._i&gt;tblParseDate[[#This Row],[LEN]],"",MID(tblParseDate[[#This Row],[Text]],_xlpm._i,1)))</f>
        <v/>
      </c>
      <c r="N5">
        <f>LEN(tblParseDate[[#This Row],[Text]])</f>
        <v>5</v>
      </c>
      <c r="O5">
        <f>_xlfn.IFNA(_xlfn.XMATCH("-",tblParseDate[[#This Row],[1]:[11]],0,1),0)</f>
        <v>0</v>
      </c>
      <c r="P5">
        <f>_xlfn.IFNA(_xlfn.XMATCH("-",_xlfn.DROP(tblParseDate[[#This Row],[1]:[11]],,tblParseDate[[#This Row],[Hyphen1Pos]]),0,1)+tblParseDate[[#This Row],[Hyphen1Pos]],0)</f>
        <v>0</v>
      </c>
      <c r="Q5">
        <f>_xlfn.IFNA(_xlfn.XMATCH("W",tblParseDate[[#This Row],[1]:[11]],0,1),0)</f>
        <v>0</v>
      </c>
      <c r="R5">
        <v>0</v>
      </c>
      <c r="S5" cm="1">
        <f t="array" ref="S5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5">
        <f>(tblParseDate[[#This Row],[LEN]] * 4096) + (tblParseDate[[#This Row],[Hyphen1Pos]] * 256) + (tblParseDate[[#This Row],[Hyphen2Pos]] * 16) + tblParseDate[[#This Row],[Wpos]]</f>
        <v>20480</v>
      </c>
      <c r="U5">
        <v>1</v>
      </c>
      <c r="V5">
        <v>3</v>
      </c>
      <c r="W5">
        <v>1</v>
      </c>
      <c r="X5">
        <v>5</v>
      </c>
      <c r="Y5">
        <v>0</v>
      </c>
      <c r="Z5">
        <v>0</v>
      </c>
      <c r="AA5">
        <v>0</v>
      </c>
    </row>
    <row r="6" spans="1:27" x14ac:dyDescent="0.25">
      <c r="A6">
        <v>3</v>
      </c>
      <c r="B6" s="6" t="s">
        <v>86</v>
      </c>
      <c r="C6" s="1" t="str">
        <f>_xlfn.LET(_xlpm._i, COLUMN()-COLUMN(tblParseDate[[#Headers],[Text]]), IF(_xlpm._i&gt;tblParseDate[[#This Row],[LEN]],"",MID(tblParseDate[[#This Row],[Text]],_xlpm._i,1)))</f>
        <v>2</v>
      </c>
      <c r="D6" s="1" t="str">
        <f>_xlfn.LET(_xlpm._i, COLUMN()-COLUMN(tblParseDate[[#Headers],[Text]]), IF(_xlpm._i&gt;tblParseDate[[#This Row],[LEN]],"",MID(tblParseDate[[#This Row],[Text]],_xlpm._i,1)))</f>
        <v>0</v>
      </c>
      <c r="E6" s="1" t="str">
        <f>_xlfn.LET(_xlpm._i, COLUMN()-COLUMN(tblParseDate[[#Headers],[Text]]), IF(_xlpm._i&gt;tblParseDate[[#This Row],[LEN]],"",MID(tblParseDate[[#This Row],[Text]],_xlpm._i,1)))</f>
        <v>2</v>
      </c>
      <c r="F6" s="1" t="str">
        <f>_xlfn.LET(_xlpm._i, COLUMN()-COLUMN(tblParseDate[[#Headers],[Text]]), IF(_xlpm._i&gt;tblParseDate[[#This Row],[LEN]],"",MID(tblParseDate[[#This Row],[Text]],_xlpm._i,1)))</f>
        <v>3</v>
      </c>
      <c r="G6" s="1" t="str">
        <f>_xlfn.LET(_xlpm._i, COLUMN()-COLUMN(tblParseDate[[#Headers],[Text]]), IF(_xlpm._i&gt;tblParseDate[[#This Row],[LEN]],"",MID(tblParseDate[[#This Row],[Text]],_xlpm._i,1)))</f>
        <v>3</v>
      </c>
      <c r="H6" s="1" t="str">
        <f>_xlfn.LET(_xlpm._i, COLUMN()-COLUMN(tblParseDate[[#Headers],[Text]]), IF(_xlpm._i&gt;tblParseDate[[#This Row],[LEN]],"",MID(tblParseDate[[#This Row],[Text]],_xlpm._i,1)))</f>
        <v>2</v>
      </c>
      <c r="I6" s="1" t="str">
        <f>_xlfn.LET(_xlpm._i, COLUMN()-COLUMN(tblParseDate[[#Headers],[Text]]), IF(_xlpm._i&gt;tblParseDate[[#This Row],[LEN]],"",MID(tblParseDate[[#This Row],[Text]],_xlpm._i,1)))</f>
        <v>5</v>
      </c>
      <c r="J6" s="1" t="str">
        <f>_xlfn.LET(_xlpm._i, COLUMN()-COLUMN(tblParseDate[[#Headers],[Text]]), IF(_xlpm._i&gt;tblParseDate[[#This Row],[LEN]],"",MID(tblParseDate[[#This Row],[Text]],_xlpm._i,1)))</f>
        <v/>
      </c>
      <c r="K6" s="1" t="str">
        <f>_xlfn.LET(_xlpm._i, COLUMN()-COLUMN(tblParseDate[[#Headers],[Text]]), IF(_xlpm._i&gt;tblParseDate[[#This Row],[LEN]],"",MID(tblParseDate[[#This Row],[Text]],_xlpm._i,1)))</f>
        <v/>
      </c>
      <c r="L6" s="1" t="str">
        <f>_xlfn.LET(_xlpm._i, COLUMN()-COLUMN(tblParseDate[[#Headers],[Text]]), IF(_xlpm._i&gt;tblParseDate[[#This Row],[LEN]],"",MID(tblParseDate[[#This Row],[Text]],_xlpm._i,1)))</f>
        <v/>
      </c>
      <c r="M6" s="1" t="str">
        <f>_xlfn.LET(_xlpm._i, COLUMN()-COLUMN(tblParseDate[[#Headers],[Text]]), IF(_xlpm._i&gt;tblParseDate[[#This Row],[LEN]],"",MID(tblParseDate[[#This Row],[Text]],_xlpm._i,1)))</f>
        <v/>
      </c>
      <c r="N6">
        <f>LEN(tblParseDate[[#This Row],[Text]])</f>
        <v>7</v>
      </c>
      <c r="O6">
        <f>_xlfn.IFNA(_xlfn.XMATCH("-",tblParseDate[[#This Row],[1]:[11]],0,1),0)</f>
        <v>0</v>
      </c>
      <c r="P6">
        <f>_xlfn.IFNA(_xlfn.XMATCH("-",_xlfn.DROP(tblParseDate[[#This Row],[1]:[11]],,tblParseDate[[#This Row],[Hyphen1Pos]]),0,1)+tblParseDate[[#This Row],[Hyphen1Pos]],0)</f>
        <v>0</v>
      </c>
      <c r="Q6">
        <f>_xlfn.IFNA(_xlfn.XMATCH("W",tblParseDate[[#This Row],[1]:[11]],0,1),0)</f>
        <v>0</v>
      </c>
      <c r="R6">
        <v>0</v>
      </c>
      <c r="S6" cm="1">
        <f t="array" ref="S6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6">
        <f>(tblParseDate[[#This Row],[LEN]] * 4096) + (tblParseDate[[#This Row],[Hyphen1Pos]] * 256) + (tblParseDate[[#This Row],[Hyphen2Pos]] * 16) + tblParseDate[[#This Row],[Wpos]]</f>
        <v>28672</v>
      </c>
      <c r="U6">
        <v>3</v>
      </c>
      <c r="V6">
        <v>1</v>
      </c>
      <c r="W6">
        <v>2</v>
      </c>
      <c r="X6">
        <v>4</v>
      </c>
      <c r="Y6">
        <v>0</v>
      </c>
      <c r="Z6">
        <v>0</v>
      </c>
      <c r="AA6">
        <v>3</v>
      </c>
    </row>
    <row r="7" spans="1:27" x14ac:dyDescent="0.25">
      <c r="A7">
        <v>4</v>
      </c>
      <c r="B7" s="6" t="s">
        <v>87</v>
      </c>
      <c r="C7" s="1" t="str">
        <f>_xlfn.LET(_xlpm._i, COLUMN()-COLUMN(tblParseDate[[#Headers],[Text]]), IF(_xlpm._i&gt;tblParseDate[[#This Row],[LEN]],"",MID(tblParseDate[[#This Row],[Text]],_xlpm._i,1)))</f>
        <v>2</v>
      </c>
      <c r="D7" s="1" t="str">
        <f>_xlfn.LET(_xlpm._i, COLUMN()-COLUMN(tblParseDate[[#Headers],[Text]]), IF(_xlpm._i&gt;tblParseDate[[#This Row],[LEN]],"",MID(tblParseDate[[#This Row],[Text]],_xlpm._i,1)))</f>
        <v>0</v>
      </c>
      <c r="E7" s="1" t="str">
        <f>_xlfn.LET(_xlpm._i, COLUMN()-COLUMN(tblParseDate[[#Headers],[Text]]), IF(_xlpm._i&gt;tblParseDate[[#This Row],[LEN]],"",MID(tblParseDate[[#This Row],[Text]],_xlpm._i,1)))</f>
        <v>2</v>
      </c>
      <c r="F7" s="1" t="str">
        <f>_xlfn.LET(_xlpm._i, COLUMN()-COLUMN(tblParseDate[[#Headers],[Text]]), IF(_xlpm._i&gt;tblParseDate[[#This Row],[LEN]],"",MID(tblParseDate[[#This Row],[Text]],_xlpm._i,1)))</f>
        <v>3</v>
      </c>
      <c r="G7" s="1" t="str">
        <f>_xlfn.LET(_xlpm._i, COLUMN()-COLUMN(tblParseDate[[#Headers],[Text]]), IF(_xlpm._i&gt;tblParseDate[[#This Row],[LEN]],"",MID(tblParseDate[[#This Row],[Text]],_xlpm._i,1)))</f>
        <v>W</v>
      </c>
      <c r="H7" s="1" t="str">
        <f>_xlfn.LET(_xlpm._i, COLUMN()-COLUMN(tblParseDate[[#Headers],[Text]]), IF(_xlpm._i&gt;tblParseDate[[#This Row],[LEN]],"",MID(tblParseDate[[#This Row],[Text]],_xlpm._i,1)))</f>
        <v>1</v>
      </c>
      <c r="I7" s="1" t="str">
        <f>_xlfn.LET(_xlpm._i, COLUMN()-COLUMN(tblParseDate[[#Headers],[Text]]), IF(_xlpm._i&gt;tblParseDate[[#This Row],[LEN]],"",MID(tblParseDate[[#This Row],[Text]],_xlpm._i,1)))</f>
        <v>5</v>
      </c>
      <c r="J7" s="1" t="str">
        <f>_xlfn.LET(_xlpm._i, COLUMN()-COLUMN(tblParseDate[[#Headers],[Text]]), IF(_xlpm._i&gt;tblParseDate[[#This Row],[LEN]],"",MID(tblParseDate[[#This Row],[Text]],_xlpm._i,1)))</f>
        <v/>
      </c>
      <c r="K7" s="1" t="str">
        <f>_xlfn.LET(_xlpm._i, COLUMN()-COLUMN(tblParseDate[[#Headers],[Text]]), IF(_xlpm._i&gt;tblParseDate[[#This Row],[LEN]],"",MID(tblParseDate[[#This Row],[Text]],_xlpm._i,1)))</f>
        <v/>
      </c>
      <c r="L7" s="1" t="str">
        <f>_xlfn.LET(_xlpm._i, COLUMN()-COLUMN(tblParseDate[[#Headers],[Text]]), IF(_xlpm._i&gt;tblParseDate[[#This Row],[LEN]],"",MID(tblParseDate[[#This Row],[Text]],_xlpm._i,1)))</f>
        <v/>
      </c>
      <c r="M7" s="1" t="str">
        <f>_xlfn.LET(_xlpm._i, COLUMN()-COLUMN(tblParseDate[[#Headers],[Text]]), IF(_xlpm._i&gt;tblParseDate[[#This Row],[LEN]],"",MID(tblParseDate[[#This Row],[Text]],_xlpm._i,1)))</f>
        <v/>
      </c>
      <c r="N7">
        <f>LEN(tblParseDate[[#This Row],[Text]])</f>
        <v>7</v>
      </c>
      <c r="O7">
        <f>_xlfn.IFNA(_xlfn.XMATCH("-",tblParseDate[[#This Row],[1]:[11]],0,1),0)</f>
        <v>0</v>
      </c>
      <c r="P7">
        <f>_xlfn.IFNA(_xlfn.XMATCH("-",_xlfn.DROP(tblParseDate[[#This Row],[1]:[11]],,tblParseDate[[#This Row],[Hyphen1Pos]]),0,1)+tblParseDate[[#This Row],[Hyphen1Pos]],0)</f>
        <v>0</v>
      </c>
      <c r="Q7">
        <f>_xlfn.IFNA(_xlfn.XMATCH("W",tblParseDate[[#This Row],[1]:[11]],0,1),0)</f>
        <v>5</v>
      </c>
      <c r="R7">
        <v>0</v>
      </c>
      <c r="S7" cm="1">
        <f t="array" ref="S7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7">
        <f>(tblParseDate[[#This Row],[LEN]] * 4096) + (tblParseDate[[#This Row],[Hyphen1Pos]] * 256) + (tblParseDate[[#This Row],[Hyphen2Pos]] * 16) + tblParseDate[[#This Row],[Wpos]]</f>
        <v>28677</v>
      </c>
      <c r="U7">
        <v>2</v>
      </c>
      <c r="V7">
        <v>1</v>
      </c>
      <c r="W7">
        <v>3</v>
      </c>
      <c r="X7">
        <v>4</v>
      </c>
      <c r="Y7">
        <v>6</v>
      </c>
      <c r="Z7">
        <v>2</v>
      </c>
      <c r="AA7">
        <v>0</v>
      </c>
    </row>
    <row r="8" spans="1:27" x14ac:dyDescent="0.25">
      <c r="A8">
        <v>5</v>
      </c>
      <c r="B8" s="6" t="s">
        <v>88</v>
      </c>
      <c r="C8" s="1" t="str">
        <f>_xlfn.LET(_xlpm._i, COLUMN()-COLUMN(tblParseDate[[#Headers],[Text]]), IF(_xlpm._i&gt;tblParseDate[[#This Row],[LEN]],"",MID(tblParseDate[[#This Row],[Text]],_xlpm._i,1)))</f>
        <v>2</v>
      </c>
      <c r="D8" s="1" t="str">
        <f>_xlfn.LET(_xlpm._i, COLUMN()-COLUMN(tblParseDate[[#Headers],[Text]]), IF(_xlpm._i&gt;tblParseDate[[#This Row],[LEN]],"",MID(tblParseDate[[#This Row],[Text]],_xlpm._i,1)))</f>
        <v>0</v>
      </c>
      <c r="E8" s="1" t="str">
        <f>_xlfn.LET(_xlpm._i, COLUMN()-COLUMN(tblParseDate[[#Headers],[Text]]), IF(_xlpm._i&gt;tblParseDate[[#This Row],[LEN]],"",MID(tblParseDate[[#This Row],[Text]],_xlpm._i,1)))</f>
        <v>2</v>
      </c>
      <c r="F8" s="1" t="str">
        <f>_xlfn.LET(_xlpm._i, COLUMN()-COLUMN(tblParseDate[[#Headers],[Text]]), IF(_xlpm._i&gt;tblParseDate[[#This Row],[LEN]],"",MID(tblParseDate[[#This Row],[Text]],_xlpm._i,1)))</f>
        <v>3</v>
      </c>
      <c r="G8" s="1" t="str">
        <f>_xlfn.LET(_xlpm._i, COLUMN()-COLUMN(tblParseDate[[#Headers],[Text]]), IF(_xlpm._i&gt;tblParseDate[[#This Row],[LEN]],"",MID(tblParseDate[[#This Row],[Text]],_xlpm._i,1)))</f>
        <v>-</v>
      </c>
      <c r="H8" s="1" t="str">
        <f>_xlfn.LET(_xlpm._i, COLUMN()-COLUMN(tblParseDate[[#Headers],[Text]]), IF(_xlpm._i&gt;tblParseDate[[#This Row],[LEN]],"",MID(tblParseDate[[#This Row],[Text]],_xlpm._i,1)))</f>
        <v>1</v>
      </c>
      <c r="I8" s="1" t="str">
        <f>_xlfn.LET(_xlpm._i, COLUMN()-COLUMN(tblParseDate[[#Headers],[Text]]), IF(_xlpm._i&gt;tblParseDate[[#This Row],[LEN]],"",MID(tblParseDate[[#This Row],[Text]],_xlpm._i,1)))</f>
        <v>0</v>
      </c>
      <c r="J8" s="1" t="str">
        <f>_xlfn.LET(_xlpm._i, COLUMN()-COLUMN(tblParseDate[[#Headers],[Text]]), IF(_xlpm._i&gt;tblParseDate[[#This Row],[LEN]],"",MID(tblParseDate[[#This Row],[Text]],_xlpm._i,1)))</f>
        <v/>
      </c>
      <c r="K8" s="1" t="str">
        <f>_xlfn.LET(_xlpm._i, COLUMN()-COLUMN(tblParseDate[[#Headers],[Text]]), IF(_xlpm._i&gt;tblParseDate[[#This Row],[LEN]],"",MID(tblParseDate[[#This Row],[Text]],_xlpm._i,1)))</f>
        <v/>
      </c>
      <c r="L8" s="1" t="str">
        <f>_xlfn.LET(_xlpm._i, COLUMN()-COLUMN(tblParseDate[[#Headers],[Text]]), IF(_xlpm._i&gt;tblParseDate[[#This Row],[LEN]],"",MID(tblParseDate[[#This Row],[Text]],_xlpm._i,1)))</f>
        <v/>
      </c>
      <c r="M8" s="1" t="str">
        <f>_xlfn.LET(_xlpm._i, COLUMN()-COLUMN(tblParseDate[[#Headers],[Text]]), IF(_xlpm._i&gt;tblParseDate[[#This Row],[LEN]],"",MID(tblParseDate[[#This Row],[Text]],_xlpm._i,1)))</f>
        <v/>
      </c>
      <c r="N8">
        <f>LEN(tblParseDate[[#This Row],[Text]])</f>
        <v>7</v>
      </c>
      <c r="O8">
        <f>_xlfn.IFNA(_xlfn.XMATCH("-",tblParseDate[[#This Row],[1]:[11]],0,1),0)</f>
        <v>5</v>
      </c>
      <c r="P8">
        <f>_xlfn.IFNA(_xlfn.XMATCH("-",_xlfn.DROP(tblParseDate[[#This Row],[1]:[11]],,tblParseDate[[#This Row],[Hyphen1Pos]]),0,1)+tblParseDate[[#This Row],[Hyphen1Pos]],0)</f>
        <v>0</v>
      </c>
      <c r="Q8">
        <f>_xlfn.IFNA(_xlfn.XMATCH("W",tblParseDate[[#This Row],[1]:[11]],0,1),0)</f>
        <v>0</v>
      </c>
      <c r="R8">
        <v>0</v>
      </c>
      <c r="S8" cm="1">
        <f t="array" ref="S8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8">
        <f>(tblParseDate[[#This Row],[LEN]] * 4096) + (tblParseDate[[#This Row],[Hyphen1Pos]] * 256) + (tblParseDate[[#This Row],[Hyphen2Pos]] * 16) + tblParseDate[[#This Row],[Wpos]]</f>
        <v>29952</v>
      </c>
      <c r="U8">
        <v>2</v>
      </c>
      <c r="V8">
        <v>2</v>
      </c>
      <c r="W8">
        <v>1</v>
      </c>
      <c r="X8">
        <v>4</v>
      </c>
      <c r="Y8">
        <v>6</v>
      </c>
      <c r="Z8">
        <v>2</v>
      </c>
      <c r="AA8">
        <v>0</v>
      </c>
    </row>
    <row r="9" spans="1:27" x14ac:dyDescent="0.25">
      <c r="A9">
        <v>6</v>
      </c>
      <c r="B9" s="6" t="s">
        <v>72</v>
      </c>
      <c r="C9" s="1" t="str">
        <f>_xlfn.LET(_xlpm._i, COLUMN()-COLUMN(tblParseDate[[#Headers],[Text]]), IF(_xlpm._i&gt;tblParseDate[[#This Row],[LEN]],"",MID(tblParseDate[[#This Row],[Text]],_xlpm._i,1)))</f>
        <v>2</v>
      </c>
      <c r="D9" s="1" t="str">
        <f>_xlfn.LET(_xlpm._i, COLUMN()-COLUMN(tblParseDate[[#Headers],[Text]]), IF(_xlpm._i&gt;tblParseDate[[#This Row],[LEN]],"",MID(tblParseDate[[#This Row],[Text]],_xlpm._i,1)))</f>
        <v>0</v>
      </c>
      <c r="E9" s="1" t="str">
        <f>_xlfn.LET(_xlpm._i, COLUMN()-COLUMN(tblParseDate[[#Headers],[Text]]), IF(_xlpm._i&gt;tblParseDate[[#This Row],[LEN]],"",MID(tblParseDate[[#This Row],[Text]],_xlpm._i,1)))</f>
        <v>2</v>
      </c>
      <c r="F9" s="1" t="str">
        <f>_xlfn.LET(_xlpm._i, COLUMN()-COLUMN(tblParseDate[[#Headers],[Text]]), IF(_xlpm._i&gt;tblParseDate[[#This Row],[LEN]],"",MID(tblParseDate[[#This Row],[Text]],_xlpm._i,1)))</f>
        <v>3</v>
      </c>
      <c r="G9" s="1" t="str">
        <f>_xlfn.LET(_xlpm._i, COLUMN()-COLUMN(tblParseDate[[#Headers],[Text]]), IF(_xlpm._i&gt;tblParseDate[[#This Row],[LEN]],"",MID(tblParseDate[[#This Row],[Text]],_xlpm._i,1)))</f>
        <v>1</v>
      </c>
      <c r="H9" s="1" t="str">
        <f>_xlfn.LET(_xlpm._i, COLUMN()-COLUMN(tblParseDate[[#Headers],[Text]]), IF(_xlpm._i&gt;tblParseDate[[#This Row],[LEN]],"",MID(tblParseDate[[#This Row],[Text]],_xlpm._i,1)))</f>
        <v>0</v>
      </c>
      <c r="I9" s="1" t="str">
        <f>_xlfn.LET(_xlpm._i, COLUMN()-COLUMN(tblParseDate[[#Headers],[Text]]), IF(_xlpm._i&gt;tblParseDate[[#This Row],[LEN]],"",MID(tblParseDate[[#This Row],[Text]],_xlpm._i,1)))</f>
        <v>2</v>
      </c>
      <c r="J9" s="1" t="str">
        <f>_xlfn.LET(_xlpm._i, COLUMN()-COLUMN(tblParseDate[[#Headers],[Text]]), IF(_xlpm._i&gt;tblParseDate[[#This Row],[LEN]],"",MID(tblParseDate[[#This Row],[Text]],_xlpm._i,1)))</f>
        <v>4</v>
      </c>
      <c r="K9" s="1" t="str">
        <f>_xlfn.LET(_xlpm._i, COLUMN()-COLUMN(tblParseDate[[#Headers],[Text]]), IF(_xlpm._i&gt;tblParseDate[[#This Row],[LEN]],"",MID(tblParseDate[[#This Row],[Text]],_xlpm._i,1)))</f>
        <v/>
      </c>
      <c r="L9" s="1" t="str">
        <f>_xlfn.LET(_xlpm._i, COLUMN()-COLUMN(tblParseDate[[#Headers],[Text]]), IF(_xlpm._i&gt;tblParseDate[[#This Row],[LEN]],"",MID(tblParseDate[[#This Row],[Text]],_xlpm._i,1)))</f>
        <v/>
      </c>
      <c r="M9" s="1" t="str">
        <f>_xlfn.LET(_xlpm._i, COLUMN()-COLUMN(tblParseDate[[#Headers],[Text]]), IF(_xlpm._i&gt;tblParseDate[[#This Row],[LEN]],"",MID(tblParseDate[[#This Row],[Text]],_xlpm._i,1)))</f>
        <v/>
      </c>
      <c r="N9">
        <f>LEN(tblParseDate[[#This Row],[Text]])</f>
        <v>8</v>
      </c>
      <c r="O9">
        <f>_xlfn.IFNA(_xlfn.XMATCH("-",tblParseDate[[#This Row],[1]:[11]],0,1),0)</f>
        <v>0</v>
      </c>
      <c r="P9">
        <f>_xlfn.IFNA(_xlfn.XMATCH("-",_xlfn.DROP(tblParseDate[[#This Row],[1]:[11]],,tblParseDate[[#This Row],[Hyphen1Pos]]),0,1)+tblParseDate[[#This Row],[Hyphen1Pos]],0)</f>
        <v>0</v>
      </c>
      <c r="Q9">
        <f>_xlfn.IFNA(_xlfn.XMATCH("W",tblParseDate[[#This Row],[1]:[11]],0,1),0)</f>
        <v>0</v>
      </c>
      <c r="R9">
        <v>0</v>
      </c>
      <c r="S9" cm="1">
        <f t="array" ref="S9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9">
        <f>(tblParseDate[[#This Row],[LEN]] * 4096) + (tblParseDate[[#This Row],[Hyphen1Pos]] * 256) + (tblParseDate[[#This Row],[Hyphen2Pos]] * 16) + tblParseDate[[#This Row],[Wpos]]</f>
        <v>32768</v>
      </c>
      <c r="U9">
        <v>3</v>
      </c>
      <c r="V9">
        <v>1</v>
      </c>
      <c r="W9">
        <v>1</v>
      </c>
      <c r="X9">
        <v>4</v>
      </c>
      <c r="Y9">
        <v>5</v>
      </c>
      <c r="Z9">
        <v>2</v>
      </c>
      <c r="AA9">
        <v>2</v>
      </c>
    </row>
    <row r="10" spans="1:27" x14ac:dyDescent="0.25">
      <c r="A10">
        <v>7</v>
      </c>
      <c r="B10" s="6" t="s">
        <v>73</v>
      </c>
      <c r="C10" s="1" t="str">
        <f>_xlfn.LET(_xlpm._i, COLUMN()-COLUMN(tblParseDate[[#Headers],[Text]]), IF(_xlpm._i&gt;tblParseDate[[#This Row],[LEN]],"",MID(tblParseDate[[#This Row],[Text]],_xlpm._i,1)))</f>
        <v>2</v>
      </c>
      <c r="D10" s="1" t="str">
        <f>_xlfn.LET(_xlpm._i, COLUMN()-COLUMN(tblParseDate[[#Headers],[Text]]), IF(_xlpm._i&gt;tblParseDate[[#This Row],[LEN]],"",MID(tblParseDate[[#This Row],[Text]],_xlpm._i,1)))</f>
        <v>0</v>
      </c>
      <c r="E10" s="1" t="str">
        <f>_xlfn.LET(_xlpm._i, COLUMN()-COLUMN(tblParseDate[[#Headers],[Text]]), IF(_xlpm._i&gt;tblParseDate[[#This Row],[LEN]],"",MID(tblParseDate[[#This Row],[Text]],_xlpm._i,1)))</f>
        <v>2</v>
      </c>
      <c r="F10" s="1" t="str">
        <f>_xlfn.LET(_xlpm._i, COLUMN()-COLUMN(tblParseDate[[#Headers],[Text]]), IF(_xlpm._i&gt;tblParseDate[[#This Row],[LEN]],"",MID(tblParseDate[[#This Row],[Text]],_xlpm._i,1)))</f>
        <v>3</v>
      </c>
      <c r="G10" s="1" t="str">
        <f>_xlfn.LET(_xlpm._i, COLUMN()-COLUMN(tblParseDate[[#Headers],[Text]]), IF(_xlpm._i&gt;tblParseDate[[#This Row],[LEN]],"",MID(tblParseDate[[#This Row],[Text]],_xlpm._i,1)))</f>
        <v>W</v>
      </c>
      <c r="H10" s="1" t="str">
        <f>_xlfn.LET(_xlpm._i, COLUMN()-COLUMN(tblParseDate[[#Headers],[Text]]), IF(_xlpm._i&gt;tblParseDate[[#This Row],[LEN]],"",MID(tblParseDate[[#This Row],[Text]],_xlpm._i,1)))</f>
        <v>1</v>
      </c>
      <c r="I10" s="1" t="str">
        <f>_xlfn.LET(_xlpm._i, COLUMN()-COLUMN(tblParseDate[[#Headers],[Text]]), IF(_xlpm._i&gt;tblParseDate[[#This Row],[LEN]],"",MID(tblParseDate[[#This Row],[Text]],_xlpm._i,1)))</f>
        <v>5</v>
      </c>
      <c r="J10" s="1" t="str">
        <f>_xlfn.LET(_xlpm._i, COLUMN()-COLUMN(tblParseDate[[#Headers],[Text]]), IF(_xlpm._i&gt;tblParseDate[[#This Row],[LEN]],"",MID(tblParseDate[[#This Row],[Text]],_xlpm._i,1)))</f>
        <v>2</v>
      </c>
      <c r="K10" s="1" t="str">
        <f>_xlfn.LET(_xlpm._i, COLUMN()-COLUMN(tblParseDate[[#Headers],[Text]]), IF(_xlpm._i&gt;tblParseDate[[#This Row],[LEN]],"",MID(tblParseDate[[#This Row],[Text]],_xlpm._i,1)))</f>
        <v/>
      </c>
      <c r="L10" s="1" t="str">
        <f>_xlfn.LET(_xlpm._i, COLUMN()-COLUMN(tblParseDate[[#Headers],[Text]]), IF(_xlpm._i&gt;tblParseDate[[#This Row],[LEN]],"",MID(tblParseDate[[#This Row],[Text]],_xlpm._i,1)))</f>
        <v/>
      </c>
      <c r="M10" s="1" t="str">
        <f>_xlfn.LET(_xlpm._i, COLUMN()-COLUMN(tblParseDate[[#Headers],[Text]]), IF(_xlpm._i&gt;tblParseDate[[#This Row],[LEN]],"",MID(tblParseDate[[#This Row],[Text]],_xlpm._i,1)))</f>
        <v/>
      </c>
      <c r="N10">
        <f>LEN(tblParseDate[[#This Row],[Text]])</f>
        <v>8</v>
      </c>
      <c r="O10">
        <f>_xlfn.IFNA(_xlfn.XMATCH("-",tblParseDate[[#This Row],[1]:[11]],0,1),0)</f>
        <v>0</v>
      </c>
      <c r="P10">
        <f>_xlfn.IFNA(_xlfn.XMATCH("-",_xlfn.DROP(tblParseDate[[#This Row],[1]:[11]],,tblParseDate[[#This Row],[Hyphen1Pos]]),0,1)+tblParseDate[[#This Row],[Hyphen1Pos]],0)</f>
        <v>0</v>
      </c>
      <c r="Q10">
        <f>_xlfn.IFNA(_xlfn.XMATCH("W",tblParseDate[[#This Row],[1]:[11]],0,1),0)</f>
        <v>5</v>
      </c>
      <c r="R10">
        <v>0</v>
      </c>
      <c r="S10" cm="1">
        <f t="array" ref="S10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0">
        <f>(tblParseDate[[#This Row],[LEN]] * 4096) + (tblParseDate[[#This Row],[Hyphen1Pos]] * 256) + (tblParseDate[[#This Row],[Hyphen2Pos]] * 16) + tblParseDate[[#This Row],[Wpos]]</f>
        <v>32773</v>
      </c>
      <c r="U10">
        <v>3</v>
      </c>
      <c r="V10">
        <v>1</v>
      </c>
      <c r="W10">
        <v>3</v>
      </c>
      <c r="X10">
        <v>4</v>
      </c>
      <c r="Y10">
        <v>6</v>
      </c>
      <c r="Z10">
        <v>2</v>
      </c>
      <c r="AA10">
        <v>1</v>
      </c>
    </row>
    <row r="11" spans="1:27" x14ac:dyDescent="0.25">
      <c r="A11">
        <v>8</v>
      </c>
      <c r="B11" s="6" t="s">
        <v>228</v>
      </c>
      <c r="C11" s="1" t="str">
        <f>_xlfn.LET(_xlpm._i, COLUMN()-COLUMN(tblParseDate[[#Headers],[Text]]), IF(_xlpm._i&gt;tblParseDate[[#This Row],[LEN]],"",MID(tblParseDate[[#This Row],[Text]],_xlpm._i,1)))</f>
        <v>9</v>
      </c>
      <c r="D11" s="1" t="str">
        <f>_xlfn.LET(_xlpm._i, COLUMN()-COLUMN(tblParseDate[[#Headers],[Text]]), IF(_xlpm._i&gt;tblParseDate[[#This Row],[LEN]],"",MID(tblParseDate[[#This Row],[Text]],_xlpm._i,1)))</f>
        <v>9</v>
      </c>
      <c r="E11" s="1" t="str">
        <f>_xlfn.LET(_xlpm._i, COLUMN()-COLUMN(tblParseDate[[#Headers],[Text]]), IF(_xlpm._i&gt;tblParseDate[[#This Row],[LEN]],"",MID(tblParseDate[[#This Row],[Text]],_xlpm._i,1)))</f>
        <v>9</v>
      </c>
      <c r="F11" s="1" t="str">
        <f>_xlfn.LET(_xlpm._i, COLUMN()-COLUMN(tblParseDate[[#Headers],[Text]]), IF(_xlpm._i&gt;tblParseDate[[#This Row],[LEN]],"",MID(tblParseDate[[#This Row],[Text]],_xlpm._i,1)))</f>
        <v>9</v>
      </c>
      <c r="G11" s="1" t="str">
        <f>_xlfn.LET(_xlpm._i, COLUMN()-COLUMN(tblParseDate[[#Headers],[Text]]), IF(_xlpm._i&gt;tblParseDate[[#This Row],[LEN]],"",MID(tblParseDate[[#This Row],[Text]],_xlpm._i,1)))</f>
        <v>9</v>
      </c>
      <c r="H11" s="1" t="str">
        <f>_xlfn.LET(_xlpm._i, COLUMN()-COLUMN(tblParseDate[[#Headers],[Text]]), IF(_xlpm._i&gt;tblParseDate[[#This Row],[LEN]],"",MID(tblParseDate[[#This Row],[Text]],_xlpm._i,1)))</f>
        <v>W</v>
      </c>
      <c r="I11" s="1" t="str">
        <f>_xlfn.LET(_xlpm._i, COLUMN()-COLUMN(tblParseDate[[#Headers],[Text]]), IF(_xlpm._i&gt;tblParseDate[[#This Row],[LEN]],"",MID(tblParseDate[[#This Row],[Text]],_xlpm._i,1)))</f>
        <v>1</v>
      </c>
      <c r="J11" s="1" t="str">
        <f>_xlfn.LET(_xlpm._i, COLUMN()-COLUMN(tblParseDate[[#Headers],[Text]]), IF(_xlpm._i&gt;tblParseDate[[#This Row],[LEN]],"",MID(tblParseDate[[#This Row],[Text]],_xlpm._i,1)))</f>
        <v>5</v>
      </c>
      <c r="K11" s="1" t="str">
        <f>_xlfn.LET(_xlpm._i, COLUMN()-COLUMN(tblParseDate[[#Headers],[Text]]), IF(_xlpm._i&gt;tblParseDate[[#This Row],[LEN]],"",MID(tblParseDate[[#This Row],[Text]],_xlpm._i,1)))</f>
        <v/>
      </c>
      <c r="L11" s="1" t="str">
        <f>_xlfn.LET(_xlpm._i, COLUMN()-COLUMN(tblParseDate[[#Headers],[Text]]), IF(_xlpm._i&gt;tblParseDate[[#This Row],[LEN]],"",MID(tblParseDate[[#This Row],[Text]],_xlpm._i,1)))</f>
        <v/>
      </c>
      <c r="M11" s="1" t="str">
        <f>_xlfn.LET(_xlpm._i, COLUMN()-COLUMN(tblParseDate[[#Headers],[Text]]), IF(_xlpm._i&gt;tblParseDate[[#This Row],[LEN]],"",MID(tblParseDate[[#This Row],[Text]],_xlpm._i,1)))</f>
        <v/>
      </c>
      <c r="N11">
        <f>LEN(tblParseDate[[#This Row],[Text]])</f>
        <v>8</v>
      </c>
      <c r="O11">
        <f>_xlfn.IFNA(_xlfn.XMATCH("-",tblParseDate[[#This Row],[1]:[11]],0,1),0)</f>
        <v>0</v>
      </c>
      <c r="P11">
        <f>_xlfn.IFNA(_xlfn.XMATCH("-",_xlfn.DROP(tblParseDate[[#This Row],[1]:[11]],,tblParseDate[[#This Row],[Hyphen1Pos]]),0,1)+tblParseDate[[#This Row],[Hyphen1Pos]],0)</f>
        <v>0</v>
      </c>
      <c r="Q11">
        <f>_xlfn.IFNA(_xlfn.XMATCH("W",tblParseDate[[#This Row],[1]:[11]],0,1),0)</f>
        <v>6</v>
      </c>
      <c r="R11">
        <v>0</v>
      </c>
      <c r="S11" cm="1">
        <f t="array" ref="S11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1">
        <f>(tblParseDate[[#This Row],[LEN]] * 4096) + (tblParseDate[[#This Row],[Hyphen1Pos]] * 256) + (tblParseDate[[#This Row],[Hyphen2Pos]] * 16) + tblParseDate[[#This Row],[Wpos]]</f>
        <v>32774</v>
      </c>
      <c r="U11">
        <v>2</v>
      </c>
      <c r="V11">
        <v>1</v>
      </c>
      <c r="W11">
        <v>3</v>
      </c>
      <c r="X11">
        <v>5</v>
      </c>
      <c r="Y11">
        <v>7</v>
      </c>
      <c r="Z11">
        <v>2</v>
      </c>
      <c r="AA11">
        <v>0</v>
      </c>
    </row>
    <row r="12" spans="1:27" x14ac:dyDescent="0.25">
      <c r="A12">
        <v>9</v>
      </c>
      <c r="B12" s="6" t="s">
        <v>74</v>
      </c>
      <c r="C12" s="1" t="str">
        <f>_xlfn.LET(_xlpm._i, COLUMN()-COLUMN(tblParseDate[[#Headers],[Text]]), IF(_xlpm._i&gt;tblParseDate[[#This Row],[LEN]],"",MID(tblParseDate[[#This Row],[Text]],_xlpm._i,1)))</f>
        <v>2</v>
      </c>
      <c r="D12" s="1" t="str">
        <f>_xlfn.LET(_xlpm._i, COLUMN()-COLUMN(tblParseDate[[#Headers],[Text]]), IF(_xlpm._i&gt;tblParseDate[[#This Row],[LEN]],"",MID(tblParseDate[[#This Row],[Text]],_xlpm._i,1)))</f>
        <v>0</v>
      </c>
      <c r="E12" s="1" t="str">
        <f>_xlfn.LET(_xlpm._i, COLUMN()-COLUMN(tblParseDate[[#Headers],[Text]]), IF(_xlpm._i&gt;tblParseDate[[#This Row],[LEN]],"",MID(tblParseDate[[#This Row],[Text]],_xlpm._i,1)))</f>
        <v>2</v>
      </c>
      <c r="F12" s="1" t="str">
        <f>_xlfn.LET(_xlpm._i, COLUMN()-COLUMN(tblParseDate[[#Headers],[Text]]), IF(_xlpm._i&gt;tblParseDate[[#This Row],[LEN]],"",MID(tblParseDate[[#This Row],[Text]],_xlpm._i,1)))</f>
        <v>3</v>
      </c>
      <c r="G12" s="1" t="str">
        <f>_xlfn.LET(_xlpm._i, COLUMN()-COLUMN(tblParseDate[[#Headers],[Text]]), IF(_xlpm._i&gt;tblParseDate[[#This Row],[LEN]],"",MID(tblParseDate[[#This Row],[Text]],_xlpm._i,1)))</f>
        <v>-</v>
      </c>
      <c r="H12" s="1" t="str">
        <f>_xlfn.LET(_xlpm._i, COLUMN()-COLUMN(tblParseDate[[#Headers],[Text]]), IF(_xlpm._i&gt;tblParseDate[[#This Row],[LEN]],"",MID(tblParseDate[[#This Row],[Text]],_xlpm._i,1)))</f>
        <v>3</v>
      </c>
      <c r="I12" s="1" t="str">
        <f>_xlfn.LET(_xlpm._i, COLUMN()-COLUMN(tblParseDate[[#Headers],[Text]]), IF(_xlpm._i&gt;tblParseDate[[#This Row],[LEN]],"",MID(tblParseDate[[#This Row],[Text]],_xlpm._i,1)))</f>
        <v>2</v>
      </c>
      <c r="J12" s="1" t="str">
        <f>_xlfn.LET(_xlpm._i, COLUMN()-COLUMN(tblParseDate[[#Headers],[Text]]), IF(_xlpm._i&gt;tblParseDate[[#This Row],[LEN]],"",MID(tblParseDate[[#This Row],[Text]],_xlpm._i,1)))</f>
        <v>5</v>
      </c>
      <c r="K12" s="1" t="str">
        <f>_xlfn.LET(_xlpm._i, COLUMN()-COLUMN(tblParseDate[[#Headers],[Text]]), IF(_xlpm._i&gt;tblParseDate[[#This Row],[LEN]],"",MID(tblParseDate[[#This Row],[Text]],_xlpm._i,1)))</f>
        <v/>
      </c>
      <c r="L12" s="1" t="str">
        <f>_xlfn.LET(_xlpm._i, COLUMN()-COLUMN(tblParseDate[[#Headers],[Text]]), IF(_xlpm._i&gt;tblParseDate[[#This Row],[LEN]],"",MID(tblParseDate[[#This Row],[Text]],_xlpm._i,1)))</f>
        <v/>
      </c>
      <c r="M12" s="1" t="str">
        <f>_xlfn.LET(_xlpm._i, COLUMN()-COLUMN(tblParseDate[[#Headers],[Text]]), IF(_xlpm._i&gt;tblParseDate[[#This Row],[LEN]],"",MID(tblParseDate[[#This Row],[Text]],_xlpm._i,1)))</f>
        <v/>
      </c>
      <c r="N12">
        <f>LEN(tblParseDate[[#This Row],[Text]])</f>
        <v>8</v>
      </c>
      <c r="O12">
        <f>_xlfn.IFNA(_xlfn.XMATCH("-",tblParseDate[[#This Row],[1]:[11]],0,1),0)</f>
        <v>5</v>
      </c>
      <c r="P12">
        <f>_xlfn.IFNA(_xlfn.XMATCH("-",_xlfn.DROP(tblParseDate[[#This Row],[1]:[11]],,tblParseDate[[#This Row],[Hyphen1Pos]]),0,1)+tblParseDate[[#This Row],[Hyphen1Pos]],0)</f>
        <v>0</v>
      </c>
      <c r="Q12">
        <f>_xlfn.IFNA(_xlfn.XMATCH("W",tblParseDate[[#This Row],[1]:[11]],0,1),0)</f>
        <v>0</v>
      </c>
      <c r="R12">
        <v>0</v>
      </c>
      <c r="S12" cm="1">
        <f t="array" ref="S12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2">
        <f>(tblParseDate[[#This Row],[LEN]] * 4096) + (tblParseDate[[#This Row],[Hyphen1Pos]] * 256) + (tblParseDate[[#This Row],[Hyphen2Pos]] * 16) + tblParseDate[[#This Row],[Wpos]]</f>
        <v>34048</v>
      </c>
      <c r="U12">
        <v>3</v>
      </c>
      <c r="V12">
        <v>2</v>
      </c>
      <c r="W12">
        <v>2</v>
      </c>
      <c r="X12">
        <v>4</v>
      </c>
      <c r="Y12">
        <v>0</v>
      </c>
      <c r="Z12">
        <v>0</v>
      </c>
      <c r="AA12">
        <v>3</v>
      </c>
    </row>
    <row r="13" spans="1:27" x14ac:dyDescent="0.25">
      <c r="A13">
        <v>10</v>
      </c>
      <c r="B13" s="6" t="s">
        <v>75</v>
      </c>
      <c r="C13" s="1" t="str">
        <f>_xlfn.LET(_xlpm._i, COLUMN()-COLUMN(tblParseDate[[#Headers],[Text]]), IF(_xlpm._i&gt;tblParseDate[[#This Row],[LEN]],"",MID(tblParseDate[[#This Row],[Text]],_xlpm._i,1)))</f>
        <v>2</v>
      </c>
      <c r="D13" s="1" t="str">
        <f>_xlfn.LET(_xlpm._i, COLUMN()-COLUMN(tblParseDate[[#Headers],[Text]]), IF(_xlpm._i&gt;tblParseDate[[#This Row],[LEN]],"",MID(tblParseDate[[#This Row],[Text]],_xlpm._i,1)))</f>
        <v>0</v>
      </c>
      <c r="E13" s="1" t="str">
        <f>_xlfn.LET(_xlpm._i, COLUMN()-COLUMN(tblParseDate[[#Headers],[Text]]), IF(_xlpm._i&gt;tblParseDate[[#This Row],[LEN]],"",MID(tblParseDate[[#This Row],[Text]],_xlpm._i,1)))</f>
        <v>2</v>
      </c>
      <c r="F13" s="1" t="str">
        <f>_xlfn.LET(_xlpm._i, COLUMN()-COLUMN(tblParseDate[[#Headers],[Text]]), IF(_xlpm._i&gt;tblParseDate[[#This Row],[LEN]],"",MID(tblParseDate[[#This Row],[Text]],_xlpm._i,1)))</f>
        <v>3</v>
      </c>
      <c r="G13" s="1" t="str">
        <f>_xlfn.LET(_xlpm._i, COLUMN()-COLUMN(tblParseDate[[#Headers],[Text]]), IF(_xlpm._i&gt;tblParseDate[[#This Row],[LEN]],"",MID(tblParseDate[[#This Row],[Text]],_xlpm._i,1)))</f>
        <v>-</v>
      </c>
      <c r="H13" s="1" t="str">
        <f>_xlfn.LET(_xlpm._i, COLUMN()-COLUMN(tblParseDate[[#Headers],[Text]]), IF(_xlpm._i&gt;tblParseDate[[#This Row],[LEN]],"",MID(tblParseDate[[#This Row],[Text]],_xlpm._i,1)))</f>
        <v>W</v>
      </c>
      <c r="I13" s="1" t="str">
        <f>_xlfn.LET(_xlpm._i, COLUMN()-COLUMN(tblParseDate[[#Headers],[Text]]), IF(_xlpm._i&gt;tblParseDate[[#This Row],[LEN]],"",MID(tblParseDate[[#This Row],[Text]],_xlpm._i,1)))</f>
        <v>1</v>
      </c>
      <c r="J13" s="1" t="str">
        <f>_xlfn.LET(_xlpm._i, COLUMN()-COLUMN(tblParseDate[[#Headers],[Text]]), IF(_xlpm._i&gt;tblParseDate[[#This Row],[LEN]],"",MID(tblParseDate[[#This Row],[Text]],_xlpm._i,1)))</f>
        <v>5</v>
      </c>
      <c r="K13" s="1" t="str">
        <f>_xlfn.LET(_xlpm._i, COLUMN()-COLUMN(tblParseDate[[#Headers],[Text]]), IF(_xlpm._i&gt;tblParseDate[[#This Row],[LEN]],"",MID(tblParseDate[[#This Row],[Text]],_xlpm._i,1)))</f>
        <v/>
      </c>
      <c r="L13" s="1" t="str">
        <f>_xlfn.LET(_xlpm._i, COLUMN()-COLUMN(tblParseDate[[#Headers],[Text]]), IF(_xlpm._i&gt;tblParseDate[[#This Row],[LEN]],"",MID(tblParseDate[[#This Row],[Text]],_xlpm._i,1)))</f>
        <v/>
      </c>
      <c r="M13" s="1" t="str">
        <f>_xlfn.LET(_xlpm._i, COLUMN()-COLUMN(tblParseDate[[#Headers],[Text]]), IF(_xlpm._i&gt;tblParseDate[[#This Row],[LEN]],"",MID(tblParseDate[[#This Row],[Text]],_xlpm._i,1)))</f>
        <v/>
      </c>
      <c r="N13">
        <f>LEN(tblParseDate[[#This Row],[Text]])</f>
        <v>8</v>
      </c>
      <c r="O13">
        <f>_xlfn.IFNA(_xlfn.XMATCH("-",tblParseDate[[#This Row],[1]:[11]],0,1),0)</f>
        <v>5</v>
      </c>
      <c r="P13">
        <f>_xlfn.IFNA(_xlfn.XMATCH("-",_xlfn.DROP(tblParseDate[[#This Row],[1]:[11]],,tblParseDate[[#This Row],[Hyphen1Pos]]),0,1)+tblParseDate[[#This Row],[Hyphen1Pos]],0)</f>
        <v>0</v>
      </c>
      <c r="Q13">
        <f>_xlfn.IFNA(_xlfn.XMATCH("W",tblParseDate[[#This Row],[1]:[11]],0,1),0)</f>
        <v>6</v>
      </c>
      <c r="R13">
        <v>0</v>
      </c>
      <c r="S13" cm="1">
        <f t="array" ref="S13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3">
        <f>(tblParseDate[[#This Row],[LEN]] * 4096) + (tblParseDate[[#This Row],[Hyphen1Pos]] * 256) + (tblParseDate[[#This Row],[Hyphen2Pos]] * 16) + tblParseDate[[#This Row],[Wpos]]</f>
        <v>34054</v>
      </c>
      <c r="U13">
        <v>2</v>
      </c>
      <c r="V13">
        <v>2</v>
      </c>
      <c r="W13">
        <v>3</v>
      </c>
      <c r="X13">
        <v>4</v>
      </c>
      <c r="Y13">
        <v>7</v>
      </c>
      <c r="Z13">
        <v>2</v>
      </c>
      <c r="AA13">
        <v>0</v>
      </c>
    </row>
    <row r="14" spans="1:27" x14ac:dyDescent="0.25">
      <c r="A14">
        <v>11</v>
      </c>
      <c r="B14" s="6" t="s">
        <v>76</v>
      </c>
      <c r="C14" s="1" t="str">
        <f>_xlfn.LET(_xlpm._i, COLUMN()-COLUMN(tblParseDate[[#Headers],[Text]]), IF(_xlpm._i&gt;tblParseDate[[#This Row],[LEN]],"",MID(tblParseDate[[#This Row],[Text]],_xlpm._i,1)))</f>
        <v>9</v>
      </c>
      <c r="D14" s="1" t="str">
        <f>_xlfn.LET(_xlpm._i, COLUMN()-COLUMN(tblParseDate[[#Headers],[Text]]), IF(_xlpm._i&gt;tblParseDate[[#This Row],[LEN]],"",MID(tblParseDate[[#This Row],[Text]],_xlpm._i,1)))</f>
        <v>9</v>
      </c>
      <c r="E14" s="1" t="str">
        <f>_xlfn.LET(_xlpm._i, COLUMN()-COLUMN(tblParseDate[[#Headers],[Text]]), IF(_xlpm._i&gt;tblParseDate[[#This Row],[LEN]],"",MID(tblParseDate[[#This Row],[Text]],_xlpm._i,1)))</f>
        <v>9</v>
      </c>
      <c r="F14" s="1" t="str">
        <f>_xlfn.LET(_xlpm._i, COLUMN()-COLUMN(tblParseDate[[#Headers],[Text]]), IF(_xlpm._i&gt;tblParseDate[[#This Row],[LEN]],"",MID(tblParseDate[[#This Row],[Text]],_xlpm._i,1)))</f>
        <v>9</v>
      </c>
      <c r="G14" s="1" t="str">
        <f>_xlfn.LET(_xlpm._i, COLUMN()-COLUMN(tblParseDate[[#Headers],[Text]]), IF(_xlpm._i&gt;tblParseDate[[#This Row],[LEN]],"",MID(tblParseDate[[#This Row],[Text]],_xlpm._i,1)))</f>
        <v>9</v>
      </c>
      <c r="H14" s="1" t="str">
        <f>_xlfn.LET(_xlpm._i, COLUMN()-COLUMN(tblParseDate[[#Headers],[Text]]), IF(_xlpm._i&gt;tblParseDate[[#This Row],[LEN]],"",MID(tblParseDate[[#This Row],[Text]],_xlpm._i,1)))</f>
        <v>-</v>
      </c>
      <c r="I14" s="1" t="str">
        <f>_xlfn.LET(_xlpm._i, COLUMN()-COLUMN(tblParseDate[[#Headers],[Text]]), IF(_xlpm._i&gt;tblParseDate[[#This Row],[LEN]],"",MID(tblParseDate[[#This Row],[Text]],_xlpm._i,1)))</f>
        <v>1</v>
      </c>
      <c r="J14" s="1" t="str">
        <f>_xlfn.LET(_xlpm._i, COLUMN()-COLUMN(tblParseDate[[#Headers],[Text]]), IF(_xlpm._i&gt;tblParseDate[[#This Row],[LEN]],"",MID(tblParseDate[[#This Row],[Text]],_xlpm._i,1)))</f>
        <v>0</v>
      </c>
      <c r="K14" s="1" t="str">
        <f>_xlfn.LET(_xlpm._i, COLUMN()-COLUMN(tblParseDate[[#Headers],[Text]]), IF(_xlpm._i&gt;tblParseDate[[#This Row],[LEN]],"",MID(tblParseDate[[#This Row],[Text]],_xlpm._i,1)))</f>
        <v/>
      </c>
      <c r="L14" s="1" t="str">
        <f>_xlfn.LET(_xlpm._i, COLUMN()-COLUMN(tblParseDate[[#Headers],[Text]]), IF(_xlpm._i&gt;tblParseDate[[#This Row],[LEN]],"",MID(tblParseDate[[#This Row],[Text]],_xlpm._i,1)))</f>
        <v/>
      </c>
      <c r="M14" s="1" t="str">
        <f>_xlfn.LET(_xlpm._i, COLUMN()-COLUMN(tblParseDate[[#Headers],[Text]]), IF(_xlpm._i&gt;tblParseDate[[#This Row],[LEN]],"",MID(tblParseDate[[#This Row],[Text]],_xlpm._i,1)))</f>
        <v/>
      </c>
      <c r="N14">
        <f>LEN(tblParseDate[[#This Row],[Text]])</f>
        <v>8</v>
      </c>
      <c r="O14">
        <f>_xlfn.IFNA(_xlfn.XMATCH("-",tblParseDate[[#This Row],[1]:[11]],0,1),0)</f>
        <v>6</v>
      </c>
      <c r="P14">
        <f>_xlfn.IFNA(_xlfn.XMATCH("-",_xlfn.DROP(tblParseDate[[#This Row],[1]:[11]],,tblParseDate[[#This Row],[Hyphen1Pos]]),0,1)+tblParseDate[[#This Row],[Hyphen1Pos]],0)</f>
        <v>0</v>
      </c>
      <c r="Q14">
        <f>_xlfn.IFNA(_xlfn.XMATCH("W",tblParseDate[[#This Row],[1]:[11]],0,1),0)</f>
        <v>0</v>
      </c>
      <c r="R14">
        <v>0</v>
      </c>
      <c r="S14" cm="1">
        <f t="array" ref="S14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4">
        <f>(tblParseDate[[#This Row],[LEN]] * 4096) + (tblParseDate[[#This Row],[Hyphen1Pos]] * 256) + (tblParseDate[[#This Row],[Hyphen2Pos]] * 16) + tblParseDate[[#This Row],[Wpos]]</f>
        <v>34304</v>
      </c>
      <c r="U14">
        <v>2</v>
      </c>
      <c r="V14">
        <v>2</v>
      </c>
      <c r="W14">
        <v>1</v>
      </c>
      <c r="X14">
        <v>5</v>
      </c>
      <c r="Y14">
        <v>7</v>
      </c>
      <c r="Z14">
        <v>2</v>
      </c>
      <c r="AA14">
        <v>0</v>
      </c>
    </row>
    <row r="15" spans="1:27" x14ac:dyDescent="0.25">
      <c r="A15">
        <v>12</v>
      </c>
      <c r="B15" s="6" t="s">
        <v>229</v>
      </c>
      <c r="C15" s="1" t="str">
        <f>_xlfn.LET(_xlpm._i, COLUMN()-COLUMN(tblParseDate[[#Headers],[Text]]), IF(_xlpm._i&gt;tblParseDate[[#This Row],[LEN]],"",MID(tblParseDate[[#This Row],[Text]],_xlpm._i,1)))</f>
        <v>9</v>
      </c>
      <c r="D15" s="1" t="str">
        <f>_xlfn.LET(_xlpm._i, COLUMN()-COLUMN(tblParseDate[[#Headers],[Text]]), IF(_xlpm._i&gt;tblParseDate[[#This Row],[LEN]],"",MID(tblParseDate[[#This Row],[Text]],_xlpm._i,1)))</f>
        <v>9</v>
      </c>
      <c r="E15" s="1" t="str">
        <f>_xlfn.LET(_xlpm._i, COLUMN()-COLUMN(tblParseDate[[#Headers],[Text]]), IF(_xlpm._i&gt;tblParseDate[[#This Row],[LEN]],"",MID(tblParseDate[[#This Row],[Text]],_xlpm._i,1)))</f>
        <v>9</v>
      </c>
      <c r="F15" s="1" t="str">
        <f>_xlfn.LET(_xlpm._i, COLUMN()-COLUMN(tblParseDate[[#Headers],[Text]]), IF(_xlpm._i&gt;tblParseDate[[#This Row],[LEN]],"",MID(tblParseDate[[#This Row],[Text]],_xlpm._i,1)))</f>
        <v>9</v>
      </c>
      <c r="G15" s="1" t="str">
        <f>_xlfn.LET(_xlpm._i, COLUMN()-COLUMN(tblParseDate[[#Headers],[Text]]), IF(_xlpm._i&gt;tblParseDate[[#This Row],[LEN]],"",MID(tblParseDate[[#This Row],[Text]],_xlpm._i,1)))</f>
        <v>9</v>
      </c>
      <c r="H15" s="1" t="str">
        <f>_xlfn.LET(_xlpm._i, COLUMN()-COLUMN(tblParseDate[[#Headers],[Text]]), IF(_xlpm._i&gt;tblParseDate[[#This Row],[LEN]],"",MID(tblParseDate[[#This Row],[Text]],_xlpm._i,1)))</f>
        <v>1</v>
      </c>
      <c r="I15" s="1" t="str">
        <f>_xlfn.LET(_xlpm._i, COLUMN()-COLUMN(tblParseDate[[#Headers],[Text]]), IF(_xlpm._i&gt;tblParseDate[[#This Row],[LEN]],"",MID(tblParseDate[[#This Row],[Text]],_xlpm._i,1)))</f>
        <v>0</v>
      </c>
      <c r="J15" s="1" t="str">
        <f>_xlfn.LET(_xlpm._i, COLUMN()-COLUMN(tblParseDate[[#Headers],[Text]]), IF(_xlpm._i&gt;tblParseDate[[#This Row],[LEN]],"",MID(tblParseDate[[#This Row],[Text]],_xlpm._i,1)))</f>
        <v>2</v>
      </c>
      <c r="K15" s="1" t="str">
        <f>_xlfn.LET(_xlpm._i, COLUMN()-COLUMN(tblParseDate[[#Headers],[Text]]), IF(_xlpm._i&gt;tblParseDate[[#This Row],[LEN]],"",MID(tblParseDate[[#This Row],[Text]],_xlpm._i,1)))</f>
        <v>4</v>
      </c>
      <c r="L15" s="1" t="str">
        <f>_xlfn.LET(_xlpm._i, COLUMN()-COLUMN(tblParseDate[[#Headers],[Text]]), IF(_xlpm._i&gt;tblParseDate[[#This Row],[LEN]],"",MID(tblParseDate[[#This Row],[Text]],_xlpm._i,1)))</f>
        <v/>
      </c>
      <c r="M15" s="1" t="str">
        <f>_xlfn.LET(_xlpm._i, COLUMN()-COLUMN(tblParseDate[[#Headers],[Text]]), IF(_xlpm._i&gt;tblParseDate[[#This Row],[LEN]],"",MID(tblParseDate[[#This Row],[Text]],_xlpm._i,1)))</f>
        <v/>
      </c>
      <c r="N15">
        <f>LEN(tblParseDate[[#This Row],[Text]])</f>
        <v>9</v>
      </c>
      <c r="O15">
        <f>_xlfn.IFNA(_xlfn.XMATCH("-",tblParseDate[[#This Row],[1]:[11]],0,1),0)</f>
        <v>0</v>
      </c>
      <c r="P15">
        <f>_xlfn.IFNA(_xlfn.XMATCH("-",_xlfn.DROP(tblParseDate[[#This Row],[1]:[11]],,tblParseDate[[#This Row],[Hyphen1Pos]]),0,1)+tblParseDate[[#This Row],[Hyphen1Pos]],0)</f>
        <v>0</v>
      </c>
      <c r="Q15">
        <f>_xlfn.IFNA(_xlfn.XMATCH("W",tblParseDate[[#This Row],[1]:[11]],0,1),0)</f>
        <v>0</v>
      </c>
      <c r="R15">
        <v>0</v>
      </c>
      <c r="S15" cm="1">
        <f t="array" ref="S15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5">
        <f>(tblParseDate[[#This Row],[LEN]] * 4096) + (tblParseDate[[#This Row],[Hyphen1Pos]] * 256) + (tblParseDate[[#This Row],[Hyphen2Pos]] * 16) + tblParseDate[[#This Row],[Wpos]]</f>
        <v>36864</v>
      </c>
      <c r="U15">
        <v>3</v>
      </c>
      <c r="V15">
        <v>1</v>
      </c>
      <c r="W15">
        <v>1</v>
      </c>
      <c r="X15">
        <v>5</v>
      </c>
      <c r="Y15">
        <v>6</v>
      </c>
      <c r="Z15">
        <v>2</v>
      </c>
      <c r="AA15">
        <v>2</v>
      </c>
    </row>
    <row r="16" spans="1:27" x14ac:dyDescent="0.25">
      <c r="A16">
        <v>13</v>
      </c>
      <c r="B16" s="6" t="s">
        <v>77</v>
      </c>
      <c r="C16" s="1" t="str">
        <f>_xlfn.LET(_xlpm._i, COLUMN()-COLUMN(tblParseDate[[#Headers],[Text]]), IF(_xlpm._i&gt;tblParseDate[[#This Row],[LEN]],"",MID(tblParseDate[[#This Row],[Text]],_xlpm._i,1)))</f>
        <v>9</v>
      </c>
      <c r="D16" s="1" t="str">
        <f>_xlfn.LET(_xlpm._i, COLUMN()-COLUMN(tblParseDate[[#Headers],[Text]]), IF(_xlpm._i&gt;tblParseDate[[#This Row],[LEN]],"",MID(tblParseDate[[#This Row],[Text]],_xlpm._i,1)))</f>
        <v>9</v>
      </c>
      <c r="E16" s="1" t="str">
        <f>_xlfn.LET(_xlpm._i, COLUMN()-COLUMN(tblParseDate[[#Headers],[Text]]), IF(_xlpm._i&gt;tblParseDate[[#This Row],[LEN]],"",MID(tblParseDate[[#This Row],[Text]],_xlpm._i,1)))</f>
        <v>9</v>
      </c>
      <c r="F16" s="1" t="str">
        <f>_xlfn.LET(_xlpm._i, COLUMN()-COLUMN(tblParseDate[[#Headers],[Text]]), IF(_xlpm._i&gt;tblParseDate[[#This Row],[LEN]],"",MID(tblParseDate[[#This Row],[Text]],_xlpm._i,1)))</f>
        <v>9</v>
      </c>
      <c r="G16" s="1" t="str">
        <f>_xlfn.LET(_xlpm._i, COLUMN()-COLUMN(tblParseDate[[#Headers],[Text]]), IF(_xlpm._i&gt;tblParseDate[[#This Row],[LEN]],"",MID(tblParseDate[[#This Row],[Text]],_xlpm._i,1)))</f>
        <v>9</v>
      </c>
      <c r="H16" s="1" t="str">
        <f>_xlfn.LET(_xlpm._i, COLUMN()-COLUMN(tblParseDate[[#Headers],[Text]]), IF(_xlpm._i&gt;tblParseDate[[#This Row],[LEN]],"",MID(tblParseDate[[#This Row],[Text]],_xlpm._i,1)))</f>
        <v>W</v>
      </c>
      <c r="I16" s="1" t="str">
        <f>_xlfn.LET(_xlpm._i, COLUMN()-COLUMN(tblParseDate[[#Headers],[Text]]), IF(_xlpm._i&gt;tblParseDate[[#This Row],[LEN]],"",MID(tblParseDate[[#This Row],[Text]],_xlpm._i,1)))</f>
        <v>1</v>
      </c>
      <c r="J16" s="1" t="str">
        <f>_xlfn.LET(_xlpm._i, COLUMN()-COLUMN(tblParseDate[[#Headers],[Text]]), IF(_xlpm._i&gt;tblParseDate[[#This Row],[LEN]],"",MID(tblParseDate[[#This Row],[Text]],_xlpm._i,1)))</f>
        <v>5</v>
      </c>
      <c r="K16" s="1" t="str">
        <f>_xlfn.LET(_xlpm._i, COLUMN()-COLUMN(tblParseDate[[#Headers],[Text]]), IF(_xlpm._i&gt;tblParseDate[[#This Row],[LEN]],"",MID(tblParseDate[[#This Row],[Text]],_xlpm._i,1)))</f>
        <v>2</v>
      </c>
      <c r="L16" s="1" t="str">
        <f>_xlfn.LET(_xlpm._i, COLUMN()-COLUMN(tblParseDate[[#Headers],[Text]]), IF(_xlpm._i&gt;tblParseDate[[#This Row],[LEN]],"",MID(tblParseDate[[#This Row],[Text]],_xlpm._i,1)))</f>
        <v/>
      </c>
      <c r="M16" s="1" t="str">
        <f>_xlfn.LET(_xlpm._i, COLUMN()-COLUMN(tblParseDate[[#Headers],[Text]]), IF(_xlpm._i&gt;tblParseDate[[#This Row],[LEN]],"",MID(tblParseDate[[#This Row],[Text]],_xlpm._i,1)))</f>
        <v/>
      </c>
      <c r="N16">
        <f>LEN(tblParseDate[[#This Row],[Text]])</f>
        <v>9</v>
      </c>
      <c r="O16">
        <f>_xlfn.IFNA(_xlfn.XMATCH("-",tblParseDate[[#This Row],[1]:[11]],0,1),0)</f>
        <v>0</v>
      </c>
      <c r="P16">
        <f>_xlfn.IFNA(_xlfn.XMATCH("-",_xlfn.DROP(tblParseDate[[#This Row],[1]:[11]],,tblParseDate[[#This Row],[Hyphen1Pos]]),0,1)+tblParseDate[[#This Row],[Hyphen1Pos]],0)</f>
        <v>0</v>
      </c>
      <c r="Q16">
        <f>_xlfn.IFNA(_xlfn.XMATCH("W",tblParseDate[[#This Row],[1]:[11]],0,1),0)</f>
        <v>6</v>
      </c>
      <c r="R16">
        <v>0</v>
      </c>
      <c r="S16" cm="1">
        <f t="array" ref="S16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6">
        <f>(tblParseDate[[#This Row],[LEN]] * 4096) + (tblParseDate[[#This Row],[Hyphen1Pos]] * 256) + (tblParseDate[[#This Row],[Hyphen2Pos]] * 16) + tblParseDate[[#This Row],[Wpos]]</f>
        <v>36870</v>
      </c>
      <c r="U16">
        <v>3</v>
      </c>
      <c r="V16">
        <v>1</v>
      </c>
      <c r="W16">
        <v>3</v>
      </c>
      <c r="X16">
        <v>5</v>
      </c>
      <c r="Y16">
        <v>7</v>
      </c>
      <c r="Z16">
        <v>2</v>
      </c>
      <c r="AA16">
        <v>1</v>
      </c>
    </row>
    <row r="17" spans="1:27" x14ac:dyDescent="0.25">
      <c r="A17">
        <v>14</v>
      </c>
      <c r="B17" s="6" t="s">
        <v>78</v>
      </c>
      <c r="C17" s="1" t="str">
        <f>_xlfn.LET(_xlpm._i, COLUMN()-COLUMN(tblParseDate[[#Headers],[Text]]), IF(_xlpm._i&gt;tblParseDate[[#This Row],[LEN]],"",MID(tblParseDate[[#This Row],[Text]],_xlpm._i,1)))</f>
        <v>9</v>
      </c>
      <c r="D17" s="1" t="str">
        <f>_xlfn.LET(_xlpm._i, COLUMN()-COLUMN(tblParseDate[[#Headers],[Text]]), IF(_xlpm._i&gt;tblParseDate[[#This Row],[LEN]],"",MID(tblParseDate[[#This Row],[Text]],_xlpm._i,1)))</f>
        <v>9</v>
      </c>
      <c r="E17" s="1" t="str">
        <f>_xlfn.LET(_xlpm._i, COLUMN()-COLUMN(tblParseDate[[#Headers],[Text]]), IF(_xlpm._i&gt;tblParseDate[[#This Row],[LEN]],"",MID(tblParseDate[[#This Row],[Text]],_xlpm._i,1)))</f>
        <v>9</v>
      </c>
      <c r="F17" s="1" t="str">
        <f>_xlfn.LET(_xlpm._i, COLUMN()-COLUMN(tblParseDate[[#Headers],[Text]]), IF(_xlpm._i&gt;tblParseDate[[#This Row],[LEN]],"",MID(tblParseDate[[#This Row],[Text]],_xlpm._i,1)))</f>
        <v>9</v>
      </c>
      <c r="G17" s="1" t="str">
        <f>_xlfn.LET(_xlpm._i, COLUMN()-COLUMN(tblParseDate[[#Headers],[Text]]), IF(_xlpm._i&gt;tblParseDate[[#This Row],[LEN]],"",MID(tblParseDate[[#This Row],[Text]],_xlpm._i,1)))</f>
        <v>9</v>
      </c>
      <c r="H17" s="1" t="str">
        <f>_xlfn.LET(_xlpm._i, COLUMN()-COLUMN(tblParseDate[[#Headers],[Text]]), IF(_xlpm._i&gt;tblParseDate[[#This Row],[LEN]],"",MID(tblParseDate[[#This Row],[Text]],_xlpm._i,1)))</f>
        <v>-</v>
      </c>
      <c r="I17" s="1" t="str">
        <f>_xlfn.LET(_xlpm._i, COLUMN()-COLUMN(tblParseDate[[#Headers],[Text]]), IF(_xlpm._i&gt;tblParseDate[[#This Row],[LEN]],"",MID(tblParseDate[[#This Row],[Text]],_xlpm._i,1)))</f>
        <v>3</v>
      </c>
      <c r="J17" s="1" t="str">
        <f>_xlfn.LET(_xlpm._i, COLUMN()-COLUMN(tblParseDate[[#Headers],[Text]]), IF(_xlpm._i&gt;tblParseDate[[#This Row],[LEN]],"",MID(tblParseDate[[#This Row],[Text]],_xlpm._i,1)))</f>
        <v>2</v>
      </c>
      <c r="K17" s="1" t="str">
        <f>_xlfn.LET(_xlpm._i, COLUMN()-COLUMN(tblParseDate[[#Headers],[Text]]), IF(_xlpm._i&gt;tblParseDate[[#This Row],[LEN]],"",MID(tblParseDate[[#This Row],[Text]],_xlpm._i,1)))</f>
        <v>5</v>
      </c>
      <c r="L17" s="1" t="str">
        <f>_xlfn.LET(_xlpm._i, COLUMN()-COLUMN(tblParseDate[[#Headers],[Text]]), IF(_xlpm._i&gt;tblParseDate[[#This Row],[LEN]],"",MID(tblParseDate[[#This Row],[Text]],_xlpm._i,1)))</f>
        <v/>
      </c>
      <c r="M17" s="1" t="str">
        <f>_xlfn.LET(_xlpm._i, COLUMN()-COLUMN(tblParseDate[[#Headers],[Text]]), IF(_xlpm._i&gt;tblParseDate[[#This Row],[LEN]],"",MID(tblParseDate[[#This Row],[Text]],_xlpm._i,1)))</f>
        <v/>
      </c>
      <c r="N17">
        <f>LEN(tblParseDate[[#This Row],[Text]])</f>
        <v>9</v>
      </c>
      <c r="O17">
        <f>_xlfn.IFNA(_xlfn.XMATCH("-",tblParseDate[[#This Row],[1]:[11]],0,1),0)</f>
        <v>6</v>
      </c>
      <c r="P17">
        <f>_xlfn.IFNA(_xlfn.XMATCH("-",_xlfn.DROP(tblParseDate[[#This Row],[1]:[11]],,tblParseDate[[#This Row],[Hyphen1Pos]]),0,1)+tblParseDate[[#This Row],[Hyphen1Pos]],0)</f>
        <v>0</v>
      </c>
      <c r="Q17">
        <f>_xlfn.IFNA(_xlfn.XMATCH("W",tblParseDate[[#This Row],[1]:[11]],0,1),0)</f>
        <v>0</v>
      </c>
      <c r="R17">
        <v>0</v>
      </c>
      <c r="S17" cm="1">
        <f t="array" ref="S17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7">
        <f>(tblParseDate[[#This Row],[LEN]] * 4096) + (tblParseDate[[#This Row],[Hyphen1Pos]] * 256) + (tblParseDate[[#This Row],[Hyphen2Pos]] * 16) + tblParseDate[[#This Row],[Wpos]]</f>
        <v>38400</v>
      </c>
      <c r="U17">
        <v>3</v>
      </c>
      <c r="V17">
        <v>2</v>
      </c>
      <c r="W17">
        <v>2</v>
      </c>
      <c r="X17">
        <v>5</v>
      </c>
      <c r="Y17">
        <v>0</v>
      </c>
      <c r="Z17">
        <v>0</v>
      </c>
      <c r="AA17">
        <v>3</v>
      </c>
    </row>
    <row r="18" spans="1:27" x14ac:dyDescent="0.25">
      <c r="A18">
        <v>15</v>
      </c>
      <c r="B18" s="6" t="s">
        <v>79</v>
      </c>
      <c r="C18" s="1" t="str">
        <f>_xlfn.LET(_xlpm._i, COLUMN()-COLUMN(tblParseDate[[#Headers],[Text]]), IF(_xlpm._i&gt;tblParseDate[[#This Row],[LEN]],"",MID(tblParseDate[[#This Row],[Text]],_xlpm._i,1)))</f>
        <v>9</v>
      </c>
      <c r="D18" s="1" t="str">
        <f>_xlfn.LET(_xlpm._i, COLUMN()-COLUMN(tblParseDate[[#Headers],[Text]]), IF(_xlpm._i&gt;tblParseDate[[#This Row],[LEN]],"",MID(tblParseDate[[#This Row],[Text]],_xlpm._i,1)))</f>
        <v>9</v>
      </c>
      <c r="E18" s="1" t="str">
        <f>_xlfn.LET(_xlpm._i, COLUMN()-COLUMN(tblParseDate[[#Headers],[Text]]), IF(_xlpm._i&gt;tblParseDate[[#This Row],[LEN]],"",MID(tblParseDate[[#This Row],[Text]],_xlpm._i,1)))</f>
        <v>9</v>
      </c>
      <c r="F18" s="1" t="str">
        <f>_xlfn.LET(_xlpm._i, COLUMN()-COLUMN(tblParseDate[[#Headers],[Text]]), IF(_xlpm._i&gt;tblParseDate[[#This Row],[LEN]],"",MID(tblParseDate[[#This Row],[Text]],_xlpm._i,1)))</f>
        <v>9</v>
      </c>
      <c r="G18" s="1" t="str">
        <f>_xlfn.LET(_xlpm._i, COLUMN()-COLUMN(tblParseDate[[#Headers],[Text]]), IF(_xlpm._i&gt;tblParseDate[[#This Row],[LEN]],"",MID(tblParseDate[[#This Row],[Text]],_xlpm._i,1)))</f>
        <v>9</v>
      </c>
      <c r="H18" s="1" t="str">
        <f>_xlfn.LET(_xlpm._i, COLUMN()-COLUMN(tblParseDate[[#Headers],[Text]]), IF(_xlpm._i&gt;tblParseDate[[#This Row],[LEN]],"",MID(tblParseDate[[#This Row],[Text]],_xlpm._i,1)))</f>
        <v>-</v>
      </c>
      <c r="I18" s="1" t="str">
        <f>_xlfn.LET(_xlpm._i, COLUMN()-COLUMN(tblParseDate[[#Headers],[Text]]), IF(_xlpm._i&gt;tblParseDate[[#This Row],[LEN]],"",MID(tblParseDate[[#This Row],[Text]],_xlpm._i,1)))</f>
        <v>W</v>
      </c>
      <c r="J18" s="1" t="str">
        <f>_xlfn.LET(_xlpm._i, COLUMN()-COLUMN(tblParseDate[[#Headers],[Text]]), IF(_xlpm._i&gt;tblParseDate[[#This Row],[LEN]],"",MID(tblParseDate[[#This Row],[Text]],_xlpm._i,1)))</f>
        <v>1</v>
      </c>
      <c r="K18" s="1" t="str">
        <f>_xlfn.LET(_xlpm._i, COLUMN()-COLUMN(tblParseDate[[#Headers],[Text]]), IF(_xlpm._i&gt;tblParseDate[[#This Row],[LEN]],"",MID(tblParseDate[[#This Row],[Text]],_xlpm._i,1)))</f>
        <v>5</v>
      </c>
      <c r="L18" s="1" t="str">
        <f>_xlfn.LET(_xlpm._i, COLUMN()-COLUMN(tblParseDate[[#Headers],[Text]]), IF(_xlpm._i&gt;tblParseDate[[#This Row],[LEN]],"",MID(tblParseDate[[#This Row],[Text]],_xlpm._i,1)))</f>
        <v/>
      </c>
      <c r="M18" s="1" t="str">
        <f>_xlfn.LET(_xlpm._i, COLUMN()-COLUMN(tblParseDate[[#Headers],[Text]]), IF(_xlpm._i&gt;tblParseDate[[#This Row],[LEN]],"",MID(tblParseDate[[#This Row],[Text]],_xlpm._i,1)))</f>
        <v/>
      </c>
      <c r="N18">
        <f>LEN(tblParseDate[[#This Row],[Text]])</f>
        <v>9</v>
      </c>
      <c r="O18">
        <f>_xlfn.IFNA(_xlfn.XMATCH("-",tblParseDate[[#This Row],[1]:[11]],0,1),0)</f>
        <v>6</v>
      </c>
      <c r="P18">
        <f>_xlfn.IFNA(_xlfn.XMATCH("-",_xlfn.DROP(tblParseDate[[#This Row],[1]:[11]],,tblParseDate[[#This Row],[Hyphen1Pos]]),0,1)+tblParseDate[[#This Row],[Hyphen1Pos]],0)</f>
        <v>0</v>
      </c>
      <c r="Q18">
        <f>_xlfn.IFNA(_xlfn.XMATCH("W",tblParseDate[[#This Row],[1]:[11]],0,1),0)</f>
        <v>7</v>
      </c>
      <c r="R18">
        <v>0</v>
      </c>
      <c r="S18" cm="1">
        <f t="array" ref="S18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8">
        <f>(tblParseDate[[#This Row],[LEN]] * 4096) + (tblParseDate[[#This Row],[Hyphen1Pos]] * 256) + (tblParseDate[[#This Row],[Hyphen2Pos]] * 16) + tblParseDate[[#This Row],[Wpos]]</f>
        <v>38407</v>
      </c>
      <c r="U18">
        <v>2</v>
      </c>
      <c r="V18">
        <v>2</v>
      </c>
      <c r="W18">
        <v>3</v>
      </c>
      <c r="X18">
        <v>5</v>
      </c>
      <c r="Y18">
        <v>8</v>
      </c>
      <c r="Z18">
        <v>2</v>
      </c>
      <c r="AA18">
        <v>0</v>
      </c>
    </row>
    <row r="19" spans="1:27" x14ac:dyDescent="0.25">
      <c r="A19">
        <v>16</v>
      </c>
      <c r="B19" s="6" t="s">
        <v>80</v>
      </c>
      <c r="C19" s="1" t="str">
        <f>_xlfn.LET(_xlpm._i, COLUMN()-COLUMN(tblParseDate[[#Headers],[Text]]), IF(_xlpm._i&gt;tblParseDate[[#This Row],[LEN]],"",MID(tblParseDate[[#This Row],[Text]],_xlpm._i,1)))</f>
        <v>2</v>
      </c>
      <c r="D19" s="1" t="str">
        <f>_xlfn.LET(_xlpm._i, COLUMN()-COLUMN(tblParseDate[[#Headers],[Text]]), IF(_xlpm._i&gt;tblParseDate[[#This Row],[LEN]],"",MID(tblParseDate[[#This Row],[Text]],_xlpm._i,1)))</f>
        <v>0</v>
      </c>
      <c r="E19" s="1" t="str">
        <f>_xlfn.LET(_xlpm._i, COLUMN()-COLUMN(tblParseDate[[#Headers],[Text]]), IF(_xlpm._i&gt;tblParseDate[[#This Row],[LEN]],"",MID(tblParseDate[[#This Row],[Text]],_xlpm._i,1)))</f>
        <v>2</v>
      </c>
      <c r="F19" s="1" t="str">
        <f>_xlfn.LET(_xlpm._i, COLUMN()-COLUMN(tblParseDate[[#Headers],[Text]]), IF(_xlpm._i&gt;tblParseDate[[#This Row],[LEN]],"",MID(tblParseDate[[#This Row],[Text]],_xlpm._i,1)))</f>
        <v>3</v>
      </c>
      <c r="G19" s="1" t="str">
        <f>_xlfn.LET(_xlpm._i, COLUMN()-COLUMN(tblParseDate[[#Headers],[Text]]), IF(_xlpm._i&gt;tblParseDate[[#This Row],[LEN]],"",MID(tblParseDate[[#This Row],[Text]],_xlpm._i,1)))</f>
        <v>-</v>
      </c>
      <c r="H19" s="1" t="str">
        <f>_xlfn.LET(_xlpm._i, COLUMN()-COLUMN(tblParseDate[[#Headers],[Text]]), IF(_xlpm._i&gt;tblParseDate[[#This Row],[LEN]],"",MID(tblParseDate[[#This Row],[Text]],_xlpm._i,1)))</f>
        <v>1</v>
      </c>
      <c r="I19" s="1" t="str">
        <f>_xlfn.LET(_xlpm._i, COLUMN()-COLUMN(tblParseDate[[#Headers],[Text]]), IF(_xlpm._i&gt;tblParseDate[[#This Row],[LEN]],"",MID(tblParseDate[[#This Row],[Text]],_xlpm._i,1)))</f>
        <v>0</v>
      </c>
      <c r="J19" s="1" t="str">
        <f>_xlfn.LET(_xlpm._i, COLUMN()-COLUMN(tblParseDate[[#Headers],[Text]]), IF(_xlpm._i&gt;tblParseDate[[#This Row],[LEN]],"",MID(tblParseDate[[#This Row],[Text]],_xlpm._i,1)))</f>
        <v>-</v>
      </c>
      <c r="K19" s="1" t="str">
        <f>_xlfn.LET(_xlpm._i, COLUMN()-COLUMN(tblParseDate[[#Headers],[Text]]), IF(_xlpm._i&gt;tblParseDate[[#This Row],[LEN]],"",MID(tblParseDate[[#This Row],[Text]],_xlpm._i,1)))</f>
        <v>2</v>
      </c>
      <c r="L19" s="1" t="str">
        <f>_xlfn.LET(_xlpm._i, COLUMN()-COLUMN(tblParseDate[[#Headers],[Text]]), IF(_xlpm._i&gt;tblParseDate[[#This Row],[LEN]],"",MID(tblParseDate[[#This Row],[Text]],_xlpm._i,1)))</f>
        <v>4</v>
      </c>
      <c r="M19" s="1" t="str">
        <f>_xlfn.LET(_xlpm._i, COLUMN()-COLUMN(tblParseDate[[#Headers],[Text]]), IF(_xlpm._i&gt;tblParseDate[[#This Row],[LEN]],"",MID(tblParseDate[[#This Row],[Text]],_xlpm._i,1)))</f>
        <v/>
      </c>
      <c r="N19">
        <f>LEN(tblParseDate[[#This Row],[Text]])</f>
        <v>10</v>
      </c>
      <c r="O19">
        <f>_xlfn.IFNA(_xlfn.XMATCH("-",tblParseDate[[#This Row],[1]:[11]],0,1),0)</f>
        <v>5</v>
      </c>
      <c r="P19">
        <f>_xlfn.IFNA(_xlfn.XMATCH("-",_xlfn.DROP(tblParseDate[[#This Row],[1]:[11]],,tblParseDate[[#This Row],[Hyphen1Pos]]),0,1)+tblParseDate[[#This Row],[Hyphen1Pos]],0)</f>
        <v>8</v>
      </c>
      <c r="Q19">
        <f>_xlfn.IFNA(_xlfn.XMATCH("W",tblParseDate[[#This Row],[1]:[11]],0,1),0)</f>
        <v>0</v>
      </c>
      <c r="R19">
        <v>0</v>
      </c>
      <c r="S19" cm="1">
        <f t="array" ref="S19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19">
        <f>(tblParseDate[[#This Row],[LEN]] * 4096) + (tblParseDate[[#This Row],[Hyphen1Pos]] * 256) + (tblParseDate[[#This Row],[Hyphen2Pos]] * 16) + tblParseDate[[#This Row],[Wpos]]</f>
        <v>42368</v>
      </c>
      <c r="U19">
        <v>3</v>
      </c>
      <c r="V19">
        <v>2</v>
      </c>
      <c r="W19">
        <v>1</v>
      </c>
      <c r="X19">
        <v>4</v>
      </c>
      <c r="Y19">
        <v>6</v>
      </c>
      <c r="Z19">
        <v>2</v>
      </c>
      <c r="AA19">
        <v>2</v>
      </c>
    </row>
    <row r="20" spans="1:27" x14ac:dyDescent="0.25">
      <c r="A20">
        <v>17</v>
      </c>
      <c r="B20" s="6" t="s">
        <v>81</v>
      </c>
      <c r="C20" s="1" t="str">
        <f>_xlfn.LET(_xlpm._i, COLUMN()-COLUMN(tblParseDate[[#Headers],[Text]]), IF(_xlpm._i&gt;tblParseDate[[#This Row],[LEN]],"",MID(tblParseDate[[#This Row],[Text]],_xlpm._i,1)))</f>
        <v>2</v>
      </c>
      <c r="D20" s="1" t="str">
        <f>_xlfn.LET(_xlpm._i, COLUMN()-COLUMN(tblParseDate[[#Headers],[Text]]), IF(_xlpm._i&gt;tblParseDate[[#This Row],[LEN]],"",MID(tblParseDate[[#This Row],[Text]],_xlpm._i,1)))</f>
        <v>0</v>
      </c>
      <c r="E20" s="1" t="str">
        <f>_xlfn.LET(_xlpm._i, COLUMN()-COLUMN(tblParseDate[[#Headers],[Text]]), IF(_xlpm._i&gt;tblParseDate[[#This Row],[LEN]],"",MID(tblParseDate[[#This Row],[Text]],_xlpm._i,1)))</f>
        <v>2</v>
      </c>
      <c r="F20" s="1" t="str">
        <f>_xlfn.LET(_xlpm._i, COLUMN()-COLUMN(tblParseDate[[#Headers],[Text]]), IF(_xlpm._i&gt;tblParseDate[[#This Row],[LEN]],"",MID(tblParseDate[[#This Row],[Text]],_xlpm._i,1)))</f>
        <v>3</v>
      </c>
      <c r="G20" s="1" t="str">
        <f>_xlfn.LET(_xlpm._i, COLUMN()-COLUMN(tblParseDate[[#Headers],[Text]]), IF(_xlpm._i&gt;tblParseDate[[#This Row],[LEN]],"",MID(tblParseDate[[#This Row],[Text]],_xlpm._i,1)))</f>
        <v>-</v>
      </c>
      <c r="H20" s="1" t="str">
        <f>_xlfn.LET(_xlpm._i, COLUMN()-COLUMN(tblParseDate[[#Headers],[Text]]), IF(_xlpm._i&gt;tblParseDate[[#This Row],[LEN]],"",MID(tblParseDate[[#This Row],[Text]],_xlpm._i,1)))</f>
        <v>W</v>
      </c>
      <c r="I20" s="1" t="str">
        <f>_xlfn.LET(_xlpm._i, COLUMN()-COLUMN(tblParseDate[[#Headers],[Text]]), IF(_xlpm._i&gt;tblParseDate[[#This Row],[LEN]],"",MID(tblParseDate[[#This Row],[Text]],_xlpm._i,1)))</f>
        <v>1</v>
      </c>
      <c r="J20" s="1" t="str">
        <f>_xlfn.LET(_xlpm._i, COLUMN()-COLUMN(tblParseDate[[#Headers],[Text]]), IF(_xlpm._i&gt;tblParseDate[[#This Row],[LEN]],"",MID(tblParseDate[[#This Row],[Text]],_xlpm._i,1)))</f>
        <v>5</v>
      </c>
      <c r="K20" s="1" t="str">
        <f>_xlfn.LET(_xlpm._i, COLUMN()-COLUMN(tblParseDate[[#Headers],[Text]]), IF(_xlpm._i&gt;tblParseDate[[#This Row],[LEN]],"",MID(tblParseDate[[#This Row],[Text]],_xlpm._i,1)))</f>
        <v>-</v>
      </c>
      <c r="L20" s="1" t="str">
        <f>_xlfn.LET(_xlpm._i, COLUMN()-COLUMN(tblParseDate[[#Headers],[Text]]), IF(_xlpm._i&gt;tblParseDate[[#This Row],[LEN]],"",MID(tblParseDate[[#This Row],[Text]],_xlpm._i,1)))</f>
        <v>2</v>
      </c>
      <c r="M20" s="1" t="str">
        <f>_xlfn.LET(_xlpm._i, COLUMN()-COLUMN(tblParseDate[[#Headers],[Text]]), IF(_xlpm._i&gt;tblParseDate[[#This Row],[LEN]],"",MID(tblParseDate[[#This Row],[Text]],_xlpm._i,1)))</f>
        <v/>
      </c>
      <c r="N20">
        <f>LEN(tblParseDate[[#This Row],[Text]])</f>
        <v>10</v>
      </c>
      <c r="O20">
        <f>_xlfn.IFNA(_xlfn.XMATCH("-",tblParseDate[[#This Row],[1]:[11]],0,1),0)</f>
        <v>5</v>
      </c>
      <c r="P20">
        <f>_xlfn.IFNA(_xlfn.XMATCH("-",_xlfn.DROP(tblParseDate[[#This Row],[1]:[11]],,tblParseDate[[#This Row],[Hyphen1Pos]]),0,1)+tblParseDate[[#This Row],[Hyphen1Pos]],0)</f>
        <v>9</v>
      </c>
      <c r="Q20">
        <f>_xlfn.IFNA(_xlfn.XMATCH("W",tblParseDate[[#This Row],[1]:[11]],0,1),0)</f>
        <v>6</v>
      </c>
      <c r="R20">
        <v>0</v>
      </c>
      <c r="S20" cm="1">
        <f t="array" ref="S20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0">
        <f>(tblParseDate[[#This Row],[LEN]] * 4096) + (tblParseDate[[#This Row],[Hyphen1Pos]] * 256) + (tblParseDate[[#This Row],[Hyphen2Pos]] * 16) + tblParseDate[[#This Row],[Wpos]]</f>
        <v>42390</v>
      </c>
      <c r="U20">
        <v>3</v>
      </c>
      <c r="V20">
        <v>2</v>
      </c>
      <c r="W20">
        <v>3</v>
      </c>
      <c r="X20">
        <v>4</v>
      </c>
      <c r="Y20">
        <v>7</v>
      </c>
      <c r="Z20">
        <v>2</v>
      </c>
      <c r="AA20">
        <v>1</v>
      </c>
    </row>
    <row r="21" spans="1:27" x14ac:dyDescent="0.25">
      <c r="A21">
        <v>18</v>
      </c>
      <c r="B21" s="6" t="s">
        <v>82</v>
      </c>
      <c r="C21" s="1" t="str">
        <f>_xlfn.LET(_xlpm._i, COLUMN()-COLUMN(tblParseDate[[#Headers],[Text]]), IF(_xlpm._i&gt;tblParseDate[[#This Row],[LEN]],"",MID(tblParseDate[[#This Row],[Text]],_xlpm._i,1)))</f>
        <v>9</v>
      </c>
      <c r="D21" s="1" t="str">
        <f>_xlfn.LET(_xlpm._i, COLUMN()-COLUMN(tblParseDate[[#Headers],[Text]]), IF(_xlpm._i&gt;tblParseDate[[#This Row],[LEN]],"",MID(tblParseDate[[#This Row],[Text]],_xlpm._i,1)))</f>
        <v>9</v>
      </c>
      <c r="E21" s="1" t="str">
        <f>_xlfn.LET(_xlpm._i, COLUMN()-COLUMN(tblParseDate[[#Headers],[Text]]), IF(_xlpm._i&gt;tblParseDate[[#This Row],[LEN]],"",MID(tblParseDate[[#This Row],[Text]],_xlpm._i,1)))</f>
        <v>9</v>
      </c>
      <c r="F21" s="1" t="str">
        <f>_xlfn.LET(_xlpm._i, COLUMN()-COLUMN(tblParseDate[[#Headers],[Text]]), IF(_xlpm._i&gt;tblParseDate[[#This Row],[LEN]],"",MID(tblParseDate[[#This Row],[Text]],_xlpm._i,1)))</f>
        <v>9</v>
      </c>
      <c r="G21" s="1" t="str">
        <f>_xlfn.LET(_xlpm._i, COLUMN()-COLUMN(tblParseDate[[#Headers],[Text]]), IF(_xlpm._i&gt;tblParseDate[[#This Row],[LEN]],"",MID(tblParseDate[[#This Row],[Text]],_xlpm._i,1)))</f>
        <v>9</v>
      </c>
      <c r="H21" s="1" t="str">
        <f>_xlfn.LET(_xlpm._i, COLUMN()-COLUMN(tblParseDate[[#Headers],[Text]]), IF(_xlpm._i&gt;tblParseDate[[#This Row],[LEN]],"",MID(tblParseDate[[#This Row],[Text]],_xlpm._i,1)))</f>
        <v>-</v>
      </c>
      <c r="I21" s="1" t="str">
        <f>_xlfn.LET(_xlpm._i, COLUMN()-COLUMN(tblParseDate[[#Headers],[Text]]), IF(_xlpm._i&gt;tblParseDate[[#This Row],[LEN]],"",MID(tblParseDate[[#This Row],[Text]],_xlpm._i,1)))</f>
        <v>1</v>
      </c>
      <c r="J21" s="1" t="str">
        <f>_xlfn.LET(_xlpm._i, COLUMN()-COLUMN(tblParseDate[[#Headers],[Text]]), IF(_xlpm._i&gt;tblParseDate[[#This Row],[LEN]],"",MID(tblParseDate[[#This Row],[Text]],_xlpm._i,1)))</f>
        <v>0</v>
      </c>
      <c r="K21" s="1" t="str">
        <f>_xlfn.LET(_xlpm._i, COLUMN()-COLUMN(tblParseDate[[#Headers],[Text]]), IF(_xlpm._i&gt;tblParseDate[[#This Row],[LEN]],"",MID(tblParseDate[[#This Row],[Text]],_xlpm._i,1)))</f>
        <v>-</v>
      </c>
      <c r="L21" s="1" t="str">
        <f>_xlfn.LET(_xlpm._i, COLUMN()-COLUMN(tblParseDate[[#Headers],[Text]]), IF(_xlpm._i&gt;tblParseDate[[#This Row],[LEN]],"",MID(tblParseDate[[#This Row],[Text]],_xlpm._i,1)))</f>
        <v>2</v>
      </c>
      <c r="M21" s="1" t="str">
        <f>_xlfn.LET(_xlpm._i, COLUMN()-COLUMN(tblParseDate[[#Headers],[Text]]), IF(_xlpm._i&gt;tblParseDate[[#This Row],[LEN]],"",MID(tblParseDate[[#This Row],[Text]],_xlpm._i,1)))</f>
        <v>4</v>
      </c>
      <c r="N21">
        <f>LEN(tblParseDate[[#This Row],[Text]])</f>
        <v>11</v>
      </c>
      <c r="O21">
        <f>_xlfn.IFNA(_xlfn.XMATCH("-",tblParseDate[[#This Row],[1]:[11]],0,1),0)</f>
        <v>6</v>
      </c>
      <c r="P21">
        <f>_xlfn.IFNA(_xlfn.XMATCH("-",_xlfn.DROP(tblParseDate[[#This Row],[1]:[11]],,tblParseDate[[#This Row],[Hyphen1Pos]]),0,1)+tblParseDate[[#This Row],[Hyphen1Pos]],0)</f>
        <v>9</v>
      </c>
      <c r="Q21">
        <f>_xlfn.IFNA(_xlfn.XMATCH("W",tblParseDate[[#This Row],[1]:[11]],0,1),0)</f>
        <v>0</v>
      </c>
      <c r="R21">
        <v>0</v>
      </c>
      <c r="S21" cm="1">
        <f t="array" ref="S21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1">
        <f>(tblParseDate[[#This Row],[LEN]] * 4096) + (tblParseDate[[#This Row],[Hyphen1Pos]] * 256) + (tblParseDate[[#This Row],[Hyphen2Pos]] * 16) + tblParseDate[[#This Row],[Wpos]]</f>
        <v>46736</v>
      </c>
      <c r="U21">
        <v>3</v>
      </c>
      <c r="V21">
        <v>2</v>
      </c>
      <c r="W21">
        <v>1</v>
      </c>
      <c r="X21">
        <v>5</v>
      </c>
      <c r="Y21">
        <v>7</v>
      </c>
      <c r="Z21">
        <v>2</v>
      </c>
      <c r="AA21">
        <v>2</v>
      </c>
    </row>
    <row r="22" spans="1:27" x14ac:dyDescent="0.25">
      <c r="A22">
        <v>19</v>
      </c>
      <c r="B22" s="6" t="s">
        <v>83</v>
      </c>
      <c r="C22" s="1" t="str">
        <f>_xlfn.LET(_xlpm._i, COLUMN()-COLUMN(tblParseDate[[#Headers],[Text]]), IF(_xlpm._i&gt;tblParseDate[[#This Row],[LEN]],"",MID(tblParseDate[[#This Row],[Text]],_xlpm._i,1)))</f>
        <v>9</v>
      </c>
      <c r="D22" s="1" t="str">
        <f>_xlfn.LET(_xlpm._i, COLUMN()-COLUMN(tblParseDate[[#Headers],[Text]]), IF(_xlpm._i&gt;tblParseDate[[#This Row],[LEN]],"",MID(tblParseDate[[#This Row],[Text]],_xlpm._i,1)))</f>
        <v>9</v>
      </c>
      <c r="E22" s="1" t="str">
        <f>_xlfn.LET(_xlpm._i, COLUMN()-COLUMN(tblParseDate[[#Headers],[Text]]), IF(_xlpm._i&gt;tblParseDate[[#This Row],[LEN]],"",MID(tblParseDate[[#This Row],[Text]],_xlpm._i,1)))</f>
        <v>9</v>
      </c>
      <c r="F22" s="1" t="str">
        <f>_xlfn.LET(_xlpm._i, COLUMN()-COLUMN(tblParseDate[[#Headers],[Text]]), IF(_xlpm._i&gt;tblParseDate[[#This Row],[LEN]],"",MID(tblParseDate[[#This Row],[Text]],_xlpm._i,1)))</f>
        <v>9</v>
      </c>
      <c r="G22" s="1" t="str">
        <f>_xlfn.LET(_xlpm._i, COLUMN()-COLUMN(tblParseDate[[#Headers],[Text]]), IF(_xlpm._i&gt;tblParseDate[[#This Row],[LEN]],"",MID(tblParseDate[[#This Row],[Text]],_xlpm._i,1)))</f>
        <v>9</v>
      </c>
      <c r="H22" s="1" t="str">
        <f>_xlfn.LET(_xlpm._i, COLUMN()-COLUMN(tblParseDate[[#Headers],[Text]]), IF(_xlpm._i&gt;tblParseDate[[#This Row],[LEN]],"",MID(tblParseDate[[#This Row],[Text]],_xlpm._i,1)))</f>
        <v>-</v>
      </c>
      <c r="I22" s="1" t="str">
        <f>_xlfn.LET(_xlpm._i, COLUMN()-COLUMN(tblParseDate[[#Headers],[Text]]), IF(_xlpm._i&gt;tblParseDate[[#This Row],[LEN]],"",MID(tblParseDate[[#This Row],[Text]],_xlpm._i,1)))</f>
        <v>W</v>
      </c>
      <c r="J22" s="1" t="str">
        <f>_xlfn.LET(_xlpm._i, COLUMN()-COLUMN(tblParseDate[[#Headers],[Text]]), IF(_xlpm._i&gt;tblParseDate[[#This Row],[LEN]],"",MID(tblParseDate[[#This Row],[Text]],_xlpm._i,1)))</f>
        <v>1</v>
      </c>
      <c r="K22" s="1" t="str">
        <f>_xlfn.LET(_xlpm._i, COLUMN()-COLUMN(tblParseDate[[#Headers],[Text]]), IF(_xlpm._i&gt;tblParseDate[[#This Row],[LEN]],"",MID(tblParseDate[[#This Row],[Text]],_xlpm._i,1)))</f>
        <v>5</v>
      </c>
      <c r="L22" s="1" t="str">
        <f>_xlfn.LET(_xlpm._i, COLUMN()-COLUMN(tblParseDate[[#Headers],[Text]]), IF(_xlpm._i&gt;tblParseDate[[#This Row],[LEN]],"",MID(tblParseDate[[#This Row],[Text]],_xlpm._i,1)))</f>
        <v>-</v>
      </c>
      <c r="M22" s="1" t="str">
        <f>_xlfn.LET(_xlpm._i, COLUMN()-COLUMN(tblParseDate[[#Headers],[Text]]), IF(_xlpm._i&gt;tblParseDate[[#This Row],[LEN]],"",MID(tblParseDate[[#This Row],[Text]],_xlpm._i,1)))</f>
        <v>2</v>
      </c>
      <c r="N22">
        <f>LEN(tblParseDate[[#This Row],[Text]])</f>
        <v>11</v>
      </c>
      <c r="O22">
        <f>_xlfn.IFNA(_xlfn.XMATCH("-",tblParseDate[[#This Row],[1]:[11]],0,1),0)</f>
        <v>6</v>
      </c>
      <c r="P22">
        <f>_xlfn.IFNA(_xlfn.XMATCH("-",_xlfn.DROP(tblParseDate[[#This Row],[1]:[11]],,tblParseDate[[#This Row],[Hyphen1Pos]]),0,1)+tblParseDate[[#This Row],[Hyphen1Pos]],0)</f>
        <v>10</v>
      </c>
      <c r="Q22">
        <f>_xlfn.IFNA(_xlfn.XMATCH("W",tblParseDate[[#This Row],[1]:[11]],0,1),0)</f>
        <v>7</v>
      </c>
      <c r="R22">
        <v>0</v>
      </c>
      <c r="S22" cm="1">
        <f t="array" ref="S22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2">
        <f>(tblParseDate[[#This Row],[LEN]] * 4096) + (tblParseDate[[#This Row],[Hyphen1Pos]] * 256) + (tblParseDate[[#This Row],[Hyphen2Pos]] * 16) + tblParseDate[[#This Row],[Wpos]]</f>
        <v>46759</v>
      </c>
      <c r="U22">
        <v>3</v>
      </c>
      <c r="V22">
        <v>2</v>
      </c>
      <c r="W22">
        <v>3</v>
      </c>
      <c r="X22">
        <v>5</v>
      </c>
      <c r="Y22">
        <v>8</v>
      </c>
      <c r="Z22">
        <v>2</v>
      </c>
      <c r="AA22">
        <v>1</v>
      </c>
    </row>
    <row r="23" spans="1:27" x14ac:dyDescent="0.25">
      <c r="A23">
        <v>20</v>
      </c>
      <c r="B23" s="6" t="s">
        <v>230</v>
      </c>
      <c r="C23" s="1" t="str">
        <f>_xlfn.LET(_xlpm._i, COLUMN()-COLUMN(tblParseDate[[#Headers],[Text]]), IF(_xlpm._i&gt;tblParseDate[[#This Row],[LEN]],"",MID(tblParseDate[[#This Row],[Text]],_xlpm._i,1)))</f>
        <v>2</v>
      </c>
      <c r="D23" s="1" t="str">
        <f>_xlfn.LET(_xlpm._i, COLUMN()-COLUMN(tblParseDate[[#Headers],[Text]]), IF(_xlpm._i&gt;tblParseDate[[#This Row],[LEN]],"",MID(tblParseDate[[#This Row],[Text]],_xlpm._i,1)))</f>
        <v>0</v>
      </c>
      <c r="E23" s="1" t="str">
        <f>_xlfn.LET(_xlpm._i, COLUMN()-COLUMN(tblParseDate[[#Headers],[Text]]), IF(_xlpm._i&gt;tblParseDate[[#This Row],[LEN]],"",MID(tblParseDate[[#This Row],[Text]],_xlpm._i,1)))</f>
        <v>2</v>
      </c>
      <c r="F23" s="1" t="str">
        <f>_xlfn.LET(_xlpm._i, COLUMN()-COLUMN(tblParseDate[[#Headers],[Text]]), IF(_xlpm._i&gt;tblParseDate[[#This Row],[LEN]],"",MID(tblParseDate[[#This Row],[Text]],_xlpm._i,1)))</f>
        <v>3</v>
      </c>
      <c r="G23" s="1" t="str">
        <f>_xlfn.LET(_xlpm._i, COLUMN()-COLUMN(tblParseDate[[#Headers],[Text]]), IF(_xlpm._i&gt;tblParseDate[[#This Row],[LEN]],"",MID(tblParseDate[[#This Row],[Text]],_xlpm._i,1)))</f>
        <v>1</v>
      </c>
      <c r="H23" s="1" t="str">
        <f>_xlfn.LET(_xlpm._i, COLUMN()-COLUMN(tblParseDate[[#Headers],[Text]]), IF(_xlpm._i&gt;tblParseDate[[#This Row],[LEN]],"",MID(tblParseDate[[#This Row],[Text]],_xlpm._i,1)))</f>
        <v>0</v>
      </c>
      <c r="I23" s="1" t="str">
        <f>_xlfn.LET(_xlpm._i, COLUMN()-COLUMN(tblParseDate[[#Headers],[Text]]), IF(_xlpm._i&gt;tblParseDate[[#This Row],[LEN]],"",MID(tblParseDate[[#This Row],[Text]],_xlpm._i,1)))</f>
        <v/>
      </c>
      <c r="J23" s="1" t="str">
        <f>_xlfn.LET(_xlpm._i, COLUMN()-COLUMN(tblParseDate[[#Headers],[Text]]), IF(_xlpm._i&gt;tblParseDate[[#This Row],[LEN]],"",MID(tblParseDate[[#This Row],[Text]],_xlpm._i,1)))</f>
        <v/>
      </c>
      <c r="K23" s="1" t="str">
        <f>_xlfn.LET(_xlpm._i, COLUMN()-COLUMN(tblParseDate[[#Headers],[Text]]), IF(_xlpm._i&gt;tblParseDate[[#This Row],[LEN]],"",MID(tblParseDate[[#This Row],[Text]],_xlpm._i,1)))</f>
        <v/>
      </c>
      <c r="L23" s="1" t="str">
        <f>_xlfn.LET(_xlpm._i, COLUMN()-COLUMN(tblParseDate[[#Headers],[Text]]), IF(_xlpm._i&gt;tblParseDate[[#This Row],[LEN]],"",MID(tblParseDate[[#This Row],[Text]],_xlpm._i,1)))</f>
        <v/>
      </c>
      <c r="M23" s="1" t="str">
        <f>_xlfn.LET(_xlpm._i, COLUMN()-COLUMN(tblParseDate[[#Headers],[Text]]), IF(_xlpm._i&gt;tblParseDate[[#This Row],[LEN]],"",MID(tblParseDate[[#This Row],[Text]],_xlpm._i,1)))</f>
        <v/>
      </c>
      <c r="N23">
        <f>LEN(tblParseDate[[#This Row],[Text]])</f>
        <v>6</v>
      </c>
      <c r="O23">
        <f>_xlfn.IFNA(_xlfn.XMATCH("-",tblParseDate[[#This Row],[1]:[11]],0,1),0)</f>
        <v>0</v>
      </c>
      <c r="P23">
        <f>_xlfn.IFNA(_xlfn.XMATCH("-",_xlfn.DROP(tblParseDate[[#This Row],[1]:[11]],,tblParseDate[[#This Row],[Hyphen1Pos]]),0,1)+tblParseDate[[#This Row],[Hyphen1Pos]],0)</f>
        <v>0</v>
      </c>
      <c r="Q23">
        <f>_xlfn.IFNA(_xlfn.XMATCH("W",tblParseDate[[#This Row],[1]:[11]],0,1),0)</f>
        <v>0</v>
      </c>
      <c r="R23">
        <v>1</v>
      </c>
      <c r="S23" cm="1">
        <f t="array" ref="S23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3">
        <f>(tblParseDate[[#This Row],[LEN]] * 4096) + (tblParseDate[[#This Row],[Hyphen1Pos]] * 256) + (tblParseDate[[#This Row],[Hyphen2Pos]] * 16) + tblParseDate[[#This Row],[Wpos]]</f>
        <v>24576</v>
      </c>
      <c r="U23">
        <v>2</v>
      </c>
      <c r="V23">
        <v>1</v>
      </c>
      <c r="W23">
        <v>1</v>
      </c>
      <c r="X23">
        <v>4</v>
      </c>
      <c r="Y23">
        <v>5</v>
      </c>
      <c r="Z23">
        <v>2</v>
      </c>
      <c r="AA23">
        <v>0</v>
      </c>
    </row>
    <row r="24" spans="1:27" x14ac:dyDescent="0.25">
      <c r="A24">
        <v>21</v>
      </c>
      <c r="B24" s="6" t="s">
        <v>231</v>
      </c>
      <c r="C24" s="1" t="str">
        <f>_xlfn.LET(_xlpm._i, COLUMN()-COLUMN(tblParseDate[[#Headers],[Text]]), IF(_xlpm._i&gt;tblParseDate[[#This Row],[LEN]],"",MID(tblParseDate[[#This Row],[Text]],_xlpm._i,1)))</f>
        <v>9</v>
      </c>
      <c r="D24" s="1" t="str">
        <f>_xlfn.LET(_xlpm._i, COLUMN()-COLUMN(tblParseDate[[#Headers],[Text]]), IF(_xlpm._i&gt;tblParseDate[[#This Row],[LEN]],"",MID(tblParseDate[[#This Row],[Text]],_xlpm._i,1)))</f>
        <v>9</v>
      </c>
      <c r="E24" s="1" t="str">
        <f>_xlfn.LET(_xlpm._i, COLUMN()-COLUMN(tblParseDate[[#Headers],[Text]]), IF(_xlpm._i&gt;tblParseDate[[#This Row],[LEN]],"",MID(tblParseDate[[#This Row],[Text]],_xlpm._i,1)))</f>
        <v>9</v>
      </c>
      <c r="F24" s="1" t="str">
        <f>_xlfn.LET(_xlpm._i, COLUMN()-COLUMN(tblParseDate[[#Headers],[Text]]), IF(_xlpm._i&gt;tblParseDate[[#This Row],[LEN]],"",MID(tblParseDate[[#This Row],[Text]],_xlpm._i,1)))</f>
        <v>9</v>
      </c>
      <c r="G24" s="1" t="str">
        <f>_xlfn.LET(_xlpm._i, COLUMN()-COLUMN(tblParseDate[[#Headers],[Text]]), IF(_xlpm._i&gt;tblParseDate[[#This Row],[LEN]],"",MID(tblParseDate[[#This Row],[Text]],_xlpm._i,1)))</f>
        <v>9</v>
      </c>
      <c r="H24" s="1" t="str">
        <f>_xlfn.LET(_xlpm._i, COLUMN()-COLUMN(tblParseDate[[#Headers],[Text]]), IF(_xlpm._i&gt;tblParseDate[[#This Row],[LEN]],"",MID(tblParseDate[[#This Row],[Text]],_xlpm._i,1)))</f>
        <v>1</v>
      </c>
      <c r="I24" s="1" t="str">
        <f>_xlfn.LET(_xlpm._i, COLUMN()-COLUMN(tblParseDate[[#Headers],[Text]]), IF(_xlpm._i&gt;tblParseDate[[#This Row],[LEN]],"",MID(tblParseDate[[#This Row],[Text]],_xlpm._i,1)))</f>
        <v>0</v>
      </c>
      <c r="J24" s="1" t="str">
        <f>_xlfn.LET(_xlpm._i, COLUMN()-COLUMN(tblParseDate[[#Headers],[Text]]), IF(_xlpm._i&gt;tblParseDate[[#This Row],[LEN]],"",MID(tblParseDate[[#This Row],[Text]],_xlpm._i,1)))</f>
        <v/>
      </c>
      <c r="K24" s="1" t="str">
        <f>_xlfn.LET(_xlpm._i, COLUMN()-COLUMN(tblParseDate[[#Headers],[Text]]), IF(_xlpm._i&gt;tblParseDate[[#This Row],[LEN]],"",MID(tblParseDate[[#This Row],[Text]],_xlpm._i,1)))</f>
        <v/>
      </c>
      <c r="L24" s="1" t="str">
        <f>_xlfn.LET(_xlpm._i, COLUMN()-COLUMN(tblParseDate[[#Headers],[Text]]), IF(_xlpm._i&gt;tblParseDate[[#This Row],[LEN]],"",MID(tblParseDate[[#This Row],[Text]],_xlpm._i,1)))</f>
        <v/>
      </c>
      <c r="M24" s="1" t="str">
        <f>_xlfn.LET(_xlpm._i, COLUMN()-COLUMN(tblParseDate[[#Headers],[Text]]), IF(_xlpm._i&gt;tblParseDate[[#This Row],[LEN]],"",MID(tblParseDate[[#This Row],[Text]],_xlpm._i,1)))</f>
        <v/>
      </c>
      <c r="N24">
        <f>LEN(tblParseDate[[#This Row],[Text]])</f>
        <v>7</v>
      </c>
      <c r="O24">
        <f>_xlfn.IFNA(_xlfn.XMATCH("-",tblParseDate[[#This Row],[1]:[11]],0,1),0)</f>
        <v>0</v>
      </c>
      <c r="P24">
        <f>_xlfn.IFNA(_xlfn.XMATCH("-",_xlfn.DROP(tblParseDate[[#This Row],[1]:[11]],,tblParseDate[[#This Row],[Hyphen1Pos]]),0,1)+tblParseDate[[#This Row],[Hyphen1Pos]],0)</f>
        <v>0</v>
      </c>
      <c r="Q24">
        <f>_xlfn.IFNA(_xlfn.XMATCH("W",tblParseDate[[#This Row],[1]:[11]],0,1),0)</f>
        <v>0</v>
      </c>
      <c r="R24">
        <v>1</v>
      </c>
      <c r="S24" cm="1">
        <f t="array" ref="S24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4">
        <f>(tblParseDate[[#This Row],[LEN]] * 4096) + (tblParseDate[[#This Row],[Hyphen1Pos]] * 256) + (tblParseDate[[#This Row],[Hyphen2Pos]] * 16) + tblParseDate[[#This Row],[Wpos]]</f>
        <v>28672</v>
      </c>
      <c r="U24">
        <v>2</v>
      </c>
      <c r="V24">
        <v>1</v>
      </c>
      <c r="W24">
        <v>1</v>
      </c>
      <c r="X24">
        <v>5</v>
      </c>
      <c r="Y24">
        <v>6</v>
      </c>
      <c r="Z24">
        <v>2</v>
      </c>
      <c r="AA24">
        <v>0</v>
      </c>
    </row>
    <row r="25" spans="1:27" x14ac:dyDescent="0.25">
      <c r="A25">
        <v>22</v>
      </c>
      <c r="B25" s="6" t="s">
        <v>232</v>
      </c>
      <c r="C25" s="1" t="str">
        <f>_xlfn.LET(_xlpm._i, COLUMN()-COLUMN(tblParseDate[[#Headers],[Text]]), IF(_xlpm._i&gt;tblParseDate[[#This Row],[LEN]],"",MID(tblParseDate[[#This Row],[Text]],_xlpm._i,1)))</f>
        <v>9</v>
      </c>
      <c r="D25" s="1" t="str">
        <f>_xlfn.LET(_xlpm._i, COLUMN()-COLUMN(tblParseDate[[#Headers],[Text]]), IF(_xlpm._i&gt;tblParseDate[[#This Row],[LEN]],"",MID(tblParseDate[[#This Row],[Text]],_xlpm._i,1)))</f>
        <v>9</v>
      </c>
      <c r="E25" s="1" t="str">
        <f>_xlfn.LET(_xlpm._i, COLUMN()-COLUMN(tblParseDate[[#Headers],[Text]]), IF(_xlpm._i&gt;tblParseDate[[#This Row],[LEN]],"",MID(tblParseDate[[#This Row],[Text]],_xlpm._i,1)))</f>
        <v>9</v>
      </c>
      <c r="F25" s="1" t="str">
        <f>_xlfn.LET(_xlpm._i, COLUMN()-COLUMN(tblParseDate[[#Headers],[Text]]), IF(_xlpm._i&gt;tblParseDate[[#This Row],[LEN]],"",MID(tblParseDate[[#This Row],[Text]],_xlpm._i,1)))</f>
        <v>9</v>
      </c>
      <c r="G25" s="1" t="str">
        <f>_xlfn.LET(_xlpm._i, COLUMN()-COLUMN(tblParseDate[[#Headers],[Text]]), IF(_xlpm._i&gt;tblParseDate[[#This Row],[LEN]],"",MID(tblParseDate[[#This Row],[Text]],_xlpm._i,1)))</f>
        <v>9</v>
      </c>
      <c r="H25" s="1" t="str">
        <f>_xlfn.LET(_xlpm._i, COLUMN()-COLUMN(tblParseDate[[#Headers],[Text]]), IF(_xlpm._i&gt;tblParseDate[[#This Row],[LEN]],"",MID(tblParseDate[[#This Row],[Text]],_xlpm._i,1)))</f>
        <v>3</v>
      </c>
      <c r="I25" s="1" t="str">
        <f>_xlfn.LET(_xlpm._i, COLUMN()-COLUMN(tblParseDate[[#Headers],[Text]]), IF(_xlpm._i&gt;tblParseDate[[#This Row],[LEN]],"",MID(tblParseDate[[#This Row],[Text]],_xlpm._i,1)))</f>
        <v>2</v>
      </c>
      <c r="J25" s="1" t="str">
        <f>_xlfn.LET(_xlpm._i, COLUMN()-COLUMN(tblParseDate[[#Headers],[Text]]), IF(_xlpm._i&gt;tblParseDate[[#This Row],[LEN]],"",MID(tblParseDate[[#This Row],[Text]],_xlpm._i,1)))</f>
        <v>5</v>
      </c>
      <c r="K25" s="1" t="str">
        <f>_xlfn.LET(_xlpm._i, COLUMN()-COLUMN(tblParseDate[[#Headers],[Text]]), IF(_xlpm._i&gt;tblParseDate[[#This Row],[LEN]],"",MID(tblParseDate[[#This Row],[Text]],_xlpm._i,1)))</f>
        <v/>
      </c>
      <c r="L25" s="1" t="str">
        <f>_xlfn.LET(_xlpm._i, COLUMN()-COLUMN(tblParseDate[[#Headers],[Text]]), IF(_xlpm._i&gt;tblParseDate[[#This Row],[LEN]],"",MID(tblParseDate[[#This Row],[Text]],_xlpm._i,1)))</f>
        <v/>
      </c>
      <c r="M25" s="1" t="str">
        <f>_xlfn.LET(_xlpm._i, COLUMN()-COLUMN(tblParseDate[[#Headers],[Text]]), IF(_xlpm._i&gt;tblParseDate[[#This Row],[LEN]],"",MID(tblParseDate[[#This Row],[Text]],_xlpm._i,1)))</f>
        <v/>
      </c>
      <c r="N25">
        <f>LEN(tblParseDate[[#This Row],[Text]])</f>
        <v>8</v>
      </c>
      <c r="O25">
        <f>_xlfn.IFNA(_xlfn.XMATCH("-",tblParseDate[[#This Row],[1]:[11]],0,1),0)</f>
        <v>0</v>
      </c>
      <c r="P25">
        <f>_xlfn.IFNA(_xlfn.XMATCH("-",_xlfn.DROP(tblParseDate[[#This Row],[1]:[11]],,tblParseDate[[#This Row],[Hyphen1Pos]]),0,1)+tblParseDate[[#This Row],[Hyphen1Pos]],0)</f>
        <v>0</v>
      </c>
      <c r="Q25">
        <f>_xlfn.IFNA(_xlfn.XMATCH("W",tblParseDate[[#This Row],[1]:[11]],0,1),0)</f>
        <v>0</v>
      </c>
      <c r="R25">
        <v>1</v>
      </c>
      <c r="S25" cm="1">
        <f t="array" ref="S25">_xlfn.IFNA(_xlfn.XMATCH(1,1/((tblParseDate[idx]&lt;&gt;tblParseDate[[#This Row],[idx]])*(tblParseDate[LEN]=tblParseDate[[#This Row],[LEN]])*(tblParseDate[Hyphen1Pos]=tblParseDate[[#This Row],[Hyphen1Pos]])*(tblParseDate[Hyphen2Pos]=tblParseDate[[#This Row],[Hyphen2Pos]])*(tblParseDate[Wpos]=tblParseDate[[#This Row],[Wpos]])*(tblParseDate[Invalid]=tblParseDate[[#This Row],[Invalid]])),0,1),0)</f>
        <v>0</v>
      </c>
      <c r="T25">
        <f>(tblParseDate[[#This Row],[LEN]] * 4096) + (tblParseDate[[#This Row],[Hyphen1Pos]] * 256) + (tblParseDate[[#This Row],[Hyphen2Pos]] * 16) + tblParseDate[[#This Row],[Wpos]]</f>
        <v>32768</v>
      </c>
      <c r="U25">
        <v>3</v>
      </c>
      <c r="V25">
        <v>1</v>
      </c>
      <c r="W25">
        <v>2</v>
      </c>
      <c r="X25">
        <v>5</v>
      </c>
      <c r="Y25">
        <v>0</v>
      </c>
      <c r="Z25">
        <v>0</v>
      </c>
      <c r="AA25">
        <v>3</v>
      </c>
    </row>
  </sheetData>
  <mergeCells count="2">
    <mergeCell ref="A1:B1"/>
    <mergeCell ref="C1:P1"/>
  </mergeCells>
  <pageMargins left="0.7" right="0.7" top="0.75" bottom="0.75" header="0.3" footer="0.3"/>
  <pageSetup paperSize="9" scale="73" orientation="portrait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D6B0-CB85-4215-B81C-10F90AE7BD4C}">
  <dimension ref="A1:X14"/>
  <sheetViews>
    <sheetView zoomScaleNormal="100" workbookViewId="0">
      <pane ySplit="3" topLeftCell="A4" activePane="bottomLeft" state="frozen"/>
      <selection pane="bottomLeft" activeCell="V4" sqref="V4"/>
    </sheetView>
  </sheetViews>
  <sheetFormatPr defaultRowHeight="15" x14ac:dyDescent="0.25"/>
  <cols>
    <col min="1" max="1" width="4.42578125" style="1" customWidth="1"/>
    <col min="2" max="2" width="13.7109375" style="1" customWidth="1"/>
    <col min="3" max="14" width="3.5703125" style="1" customWidth="1"/>
    <col min="15" max="15" width="3.5703125" customWidth="1"/>
    <col min="16" max="19" width="3.7109375" customWidth="1"/>
    <col min="20" max="20" width="8" customWidth="1"/>
    <col min="21" max="24" width="3.7109375" customWidth="1"/>
  </cols>
  <sheetData>
    <row r="1" spans="1:24" ht="53.25" customHeight="1" thickBot="1" x14ac:dyDescent="0.35">
      <c r="A1" s="17" t="s">
        <v>256</v>
      </c>
      <c r="B1" s="17"/>
      <c r="C1" s="18" t="str">
        <f>_xlfn.LET(_xlpm._unique, _xlfn._xlws.SORT(_xlfn.UNIQUE(tblParseTime[[Hash]:[SecLen]])), _xlpm._rowArrays,_xlfn.BYROW(_xlpm._unique,_xlfn.LAMBDA(_xlpm._r, _xlfn.TEXTJOIN(", ",FALSE,_xlpm._r))), _xlpm._table, _xlfn.TEXTJOIN(";"&amp;CHAR(10)&amp;"    ",FALSE,_xlpm._rowArrays), _xlfn.CONCAT("TIME_FMT_HASH = {",CHAR(10),"    ",_xlpm._table,CHAR(10),"};",CHAR(10)))</f>
        <v xml:space="preserve">TIME_FMT_HASH = {
    8192, 1, 3, 0, 0;
    16384, 2, 1, 3, 0;
    21248, 2, 2, 4, 0;
    24576, 3, 1, 3, 2;
    32775, 4, 1, 3, 4;
    33632, 3, 2, 4, 2;
    36871, 5, 1, 3, 5;
    40967, 6, 1, 3, 6;
    41833, 4, 2, 4, 4;
    45929, 5, 2, 4, 5;
    50025, 6, 2, 4, 6
};
</v>
      </c>
      <c r="D1" s="18"/>
      <c r="E1" s="18"/>
      <c r="F1" s="18"/>
      <c r="G1" s="18"/>
      <c r="H1" s="18"/>
      <c r="I1" s="18"/>
      <c r="J1" s="18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thickTop="1" x14ac:dyDescent="0.25"/>
    <row r="3" spans="1:24" ht="58.5" customHeight="1" x14ac:dyDescent="0.25">
      <c r="A3" s="8" t="s">
        <v>12</v>
      </c>
      <c r="B3" s="14" t="s">
        <v>217</v>
      </c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31</v>
      </c>
      <c r="P3" s="15" t="s">
        <v>13</v>
      </c>
      <c r="Q3" s="15" t="s">
        <v>21</v>
      </c>
      <c r="R3" s="15" t="s">
        <v>22</v>
      </c>
      <c r="S3" s="15" t="s">
        <v>18</v>
      </c>
      <c r="T3" s="15" t="s">
        <v>16</v>
      </c>
      <c r="U3" s="15" t="s">
        <v>15</v>
      </c>
      <c r="V3" s="15" t="s">
        <v>263</v>
      </c>
      <c r="W3" s="15" t="s">
        <v>19</v>
      </c>
      <c r="X3" s="15" t="s">
        <v>20</v>
      </c>
    </row>
    <row r="4" spans="1:24" x14ac:dyDescent="0.25">
      <c r="A4">
        <v>1</v>
      </c>
      <c r="B4" s="5" t="s">
        <v>32</v>
      </c>
      <c r="C4" s="1" t="str">
        <f>_xlfn.LET(_xlpm._i, COLUMN()-COLUMN(tblParseTime[[#Headers],[Text]]), IF(_xlpm._i&gt;tblParseTime[[#This Row],[LEN]],"",MID(tblParseTime[[#This Row],[Text]],_xlpm._i,1)))</f>
        <v>1</v>
      </c>
      <c r="D4" s="1" t="str">
        <f>_xlfn.LET(_xlpm._i, COLUMN()-COLUMN(tblParseTime[[#Headers],[Text]]), IF(_xlpm._i&gt;tblParseTime[[#This Row],[LEN]],"",MID(tblParseTime[[#This Row],[Text]],_xlpm._i,1)))</f>
        <v>4</v>
      </c>
      <c r="E4" s="1" t="str">
        <f>_xlfn.LET(_xlpm._i, COLUMN()-COLUMN(tblParseTime[[#Headers],[Text]]), IF(_xlpm._i&gt;tblParseTime[[#This Row],[LEN]],"",MID(tblParseTime[[#This Row],[Text]],_xlpm._i,1)))</f>
        <v/>
      </c>
      <c r="F4" s="1" t="str">
        <f>_xlfn.LET(_xlpm._i, COLUMN()-COLUMN(tblParseTime[[#Headers],[Text]]), IF(_xlpm._i&gt;tblParseTime[[#This Row],[LEN]],"",MID(tblParseTime[[#This Row],[Text]],_xlpm._i,1)))</f>
        <v/>
      </c>
      <c r="G4" s="1" t="str">
        <f>_xlfn.LET(_xlpm._i, COLUMN()-COLUMN(tblParseTime[[#Headers],[Text]]), IF(_xlpm._i&gt;tblParseTime[[#This Row],[LEN]],"",MID(tblParseTime[[#This Row],[Text]],_xlpm._i,1)))</f>
        <v/>
      </c>
      <c r="H4" s="1" t="str">
        <f>_xlfn.LET(_xlpm._i, COLUMN()-COLUMN(tblParseTime[[#Headers],[Text]]), IF(_xlpm._i&gt;tblParseTime[[#This Row],[LEN]],"",MID(tblParseTime[[#This Row],[Text]],_xlpm._i,1)))</f>
        <v/>
      </c>
      <c r="I4" s="1" t="str">
        <f>_xlfn.LET(_xlpm._i, COLUMN()-COLUMN(tblParseTime[[#Headers],[Text]]), IF(_xlpm._i&gt;tblParseTime[[#This Row],[LEN]],"",MID(tblParseTime[[#This Row],[Text]],_xlpm._i,1)))</f>
        <v/>
      </c>
      <c r="J4" s="1" t="str">
        <f>_xlfn.LET(_xlpm._i, COLUMN()-COLUMN(tblParseTime[[#Headers],[Text]]), IF(_xlpm._i&gt;tblParseTime[[#This Row],[LEN]],"",MID(tblParseTime[[#This Row],[Text]],_xlpm._i,1)))</f>
        <v/>
      </c>
      <c r="K4" s="1" t="str">
        <f>_xlfn.LET(_xlpm._i, COLUMN()-COLUMN(tblParseTime[[#Headers],[Text]]), IF(_xlpm._i&gt;tblParseTime[[#This Row],[LEN]],"",MID(tblParseTime[[#This Row],[Text]],_xlpm._i,1)))</f>
        <v/>
      </c>
      <c r="L4" s="1" t="str">
        <f>_xlfn.LET(_xlpm._i, COLUMN()-COLUMN(tblParseTime[[#Headers],[Text]]), IF(_xlpm._i&gt;tblParseTime[[#This Row],[LEN]],"",MID(tblParseTime[[#This Row],[Text]],_xlpm._i,1)))</f>
        <v/>
      </c>
      <c r="M4" s="1" t="str">
        <f>_xlfn.LET(_xlpm._i, COLUMN()-COLUMN(tblParseTime[[#Headers],[Text]]), IF(_xlpm._i&gt;tblParseTime[[#This Row],[LEN]],"",MID(tblParseTime[[#This Row],[Text]],_xlpm._i,1)))</f>
        <v/>
      </c>
      <c r="N4" s="1" t="str">
        <f>_xlfn.LET(_xlpm._i, COLUMN()-COLUMN(tblParseTime[[#Headers],[Text]]), IF(_xlpm._i&gt;tblParseTime[[#This Row],[LEN]],"",MID(tblParseTime[[#This Row],[Text]],_xlpm._i,1)))</f>
        <v/>
      </c>
      <c r="O4" s="1" t="str">
        <f>_xlfn.LET(_xlpm._i, COLUMN()-COLUMN(tblParseTime[[#Headers],[Text]]), IF(_xlpm._i&gt;tblParseTime[[#This Row],[LEN]],"",MID(tblParseTime[[#This Row],[Text]],_xlpm._i,1)))</f>
        <v/>
      </c>
      <c r="P4">
        <f>LEN(tblParseTime[[#This Row],[Text]])</f>
        <v>2</v>
      </c>
      <c r="Q4">
        <f>_xlfn.IFNA(_xlfn.XMATCH(":",tblParseTime[[#This Row],[1]:[13]],0,1),0)</f>
        <v>0</v>
      </c>
      <c r="R4">
        <f>_xlfn.IFNA(_xlfn.XMATCH(":",_xlfn.DROP(tblParseTime[[#This Row],[1]:[13]],,tblParseTime[[#This Row],[Colon1Pos]]),0,1)+tblParseTime[[#This Row],[Colon1Pos]],0)</f>
        <v>0</v>
      </c>
      <c r="S4">
        <f>_xlfn.LET(_xlpm._dotPos,_xlfn.IFNA(_xlfn.XMATCH(".",tblParseTime[[#This Row],[1]:[13]],0,1),0),_xlpm._commaPos,_xlfn.IFNA(_xlfn.XMATCH(",",tblParseTime[[#This Row],[1]:[13]],0,1),0),MAX(_xlpm._dotPos,_xlpm._commaPos))</f>
        <v>0</v>
      </c>
      <c r="T4">
        <f>(tblParseTime[[#This Row],[LEN]] * 4096) + (tblParseTime[[#This Row],[Colon1Pos]] * 256) + (tblParseTime[[#This Row],[Colon2Pos]] * 16) + tblParseTime[[#This Row],[DecimalPos]]</f>
        <v>8192</v>
      </c>
      <c r="U4">
        <v>1</v>
      </c>
      <c r="V4">
        <v>3</v>
      </c>
      <c r="W4">
        <v>0</v>
      </c>
      <c r="X4">
        <v>0</v>
      </c>
    </row>
    <row r="5" spans="1:24" x14ac:dyDescent="0.25">
      <c r="A5">
        <v>2</v>
      </c>
      <c r="B5" s="5" t="s">
        <v>218</v>
      </c>
      <c r="C5" s="1" t="str">
        <f>_xlfn.LET(_xlpm._i, COLUMN()-COLUMN(tblParseTime[[#Headers],[Text]]), IF(_xlpm._i&gt;tblParseTime[[#This Row],[LEN]],"",MID(tblParseTime[[#This Row],[Text]],_xlpm._i,1)))</f>
        <v>1</v>
      </c>
      <c r="D5" s="1" t="str">
        <f>_xlfn.LET(_xlpm._i, COLUMN()-COLUMN(tblParseTime[[#Headers],[Text]]), IF(_xlpm._i&gt;tblParseTime[[#This Row],[LEN]],"",MID(tblParseTime[[#This Row],[Text]],_xlpm._i,1)))</f>
        <v>4</v>
      </c>
      <c r="E5" s="1" t="str">
        <f>_xlfn.LET(_xlpm._i, COLUMN()-COLUMN(tblParseTime[[#Headers],[Text]]), IF(_xlpm._i&gt;tblParseTime[[#This Row],[LEN]],"",MID(tblParseTime[[#This Row],[Text]],_xlpm._i,1)))</f>
        <v>2</v>
      </c>
      <c r="F5" s="1" t="str">
        <f>_xlfn.LET(_xlpm._i, COLUMN()-COLUMN(tblParseTime[[#Headers],[Text]]), IF(_xlpm._i&gt;tblParseTime[[#This Row],[LEN]],"",MID(tblParseTime[[#This Row],[Text]],_xlpm._i,1)))</f>
        <v>3</v>
      </c>
      <c r="G5" s="1" t="str">
        <f>_xlfn.LET(_xlpm._i, COLUMN()-COLUMN(tblParseTime[[#Headers],[Text]]), IF(_xlpm._i&gt;tblParseTime[[#This Row],[LEN]],"",MID(tblParseTime[[#This Row],[Text]],_xlpm._i,1)))</f>
        <v/>
      </c>
      <c r="H5" s="1" t="str">
        <f>_xlfn.LET(_xlpm._i, COLUMN()-COLUMN(tblParseTime[[#Headers],[Text]]), IF(_xlpm._i&gt;tblParseTime[[#This Row],[LEN]],"",MID(tblParseTime[[#This Row],[Text]],_xlpm._i,1)))</f>
        <v/>
      </c>
      <c r="I5" s="1" t="str">
        <f>_xlfn.LET(_xlpm._i, COLUMN()-COLUMN(tblParseTime[[#Headers],[Text]]), IF(_xlpm._i&gt;tblParseTime[[#This Row],[LEN]],"",MID(tblParseTime[[#This Row],[Text]],_xlpm._i,1)))</f>
        <v/>
      </c>
      <c r="J5" s="1" t="str">
        <f>_xlfn.LET(_xlpm._i, COLUMN()-COLUMN(tblParseTime[[#Headers],[Text]]), IF(_xlpm._i&gt;tblParseTime[[#This Row],[LEN]],"",MID(tblParseTime[[#This Row],[Text]],_xlpm._i,1)))</f>
        <v/>
      </c>
      <c r="K5" s="1" t="str">
        <f>_xlfn.LET(_xlpm._i, COLUMN()-COLUMN(tblParseTime[[#Headers],[Text]]), IF(_xlpm._i&gt;tblParseTime[[#This Row],[LEN]],"",MID(tblParseTime[[#This Row],[Text]],_xlpm._i,1)))</f>
        <v/>
      </c>
      <c r="L5" s="1" t="str">
        <f>_xlfn.LET(_xlpm._i, COLUMN()-COLUMN(tblParseTime[[#Headers],[Text]]), IF(_xlpm._i&gt;tblParseTime[[#This Row],[LEN]],"",MID(tblParseTime[[#This Row],[Text]],_xlpm._i,1)))</f>
        <v/>
      </c>
      <c r="M5" s="1" t="str">
        <f>_xlfn.LET(_xlpm._i, COLUMN()-COLUMN(tblParseTime[[#Headers],[Text]]), IF(_xlpm._i&gt;tblParseTime[[#This Row],[LEN]],"",MID(tblParseTime[[#This Row],[Text]],_xlpm._i,1)))</f>
        <v/>
      </c>
      <c r="N5" s="1" t="str">
        <f>_xlfn.LET(_xlpm._i, COLUMN()-COLUMN(tblParseTime[[#Headers],[Text]]), IF(_xlpm._i&gt;tblParseTime[[#This Row],[LEN]],"",MID(tblParseTime[[#This Row],[Text]],_xlpm._i,1)))</f>
        <v/>
      </c>
      <c r="O5" s="1" t="str">
        <f>_xlfn.LET(_xlpm._i, COLUMN()-COLUMN(tblParseTime[[#Headers],[Text]]), IF(_xlpm._i&gt;tblParseTime[[#This Row],[LEN]],"",MID(tblParseTime[[#This Row],[Text]],_xlpm._i,1)))</f>
        <v/>
      </c>
      <c r="P5">
        <f>LEN(tblParseTime[[#This Row],[Text]])</f>
        <v>4</v>
      </c>
      <c r="Q5">
        <f>_xlfn.IFNA(_xlfn.XMATCH(":",tblParseTime[[#This Row],[1]:[13]],0,1),0)</f>
        <v>0</v>
      </c>
      <c r="R5">
        <f>_xlfn.IFNA(_xlfn.XMATCH(":",_xlfn.DROP(tblParseTime[[#This Row],[1]:[13]],,tblParseTime[[#This Row],[Colon1Pos]]),0,1)+tblParseTime[[#This Row],[Colon1Pos]],0)</f>
        <v>0</v>
      </c>
      <c r="S5">
        <f>_xlfn.LET(_xlpm._dotPos,_xlfn.IFNA(_xlfn.XMATCH(".",tblParseTime[[#This Row],[1]:[13]],0,1),0),_xlpm._commaPos,_xlfn.IFNA(_xlfn.XMATCH(",",tblParseTime[[#This Row],[1]:[13]],0,1),0),MAX(_xlpm._dotPos,_xlpm._commaPos))</f>
        <v>0</v>
      </c>
      <c r="T5">
        <f>(tblParseTime[[#This Row],[LEN]] * 4096) + (tblParseTime[[#This Row],[Colon1Pos]] * 256) + (tblParseTime[[#This Row],[Colon2Pos]] * 16) + tblParseTime[[#This Row],[DecimalPos]]</f>
        <v>16384</v>
      </c>
      <c r="U5">
        <v>2</v>
      </c>
      <c r="V5">
        <v>1</v>
      </c>
      <c r="W5">
        <v>3</v>
      </c>
      <c r="X5">
        <v>0</v>
      </c>
    </row>
    <row r="6" spans="1:24" x14ac:dyDescent="0.25">
      <c r="A6">
        <v>3</v>
      </c>
      <c r="B6" s="5" t="s">
        <v>219</v>
      </c>
      <c r="C6" s="1" t="str">
        <f>_xlfn.LET(_xlpm._i, COLUMN()-COLUMN(tblParseTime[[#Headers],[Text]]), IF(_xlpm._i&gt;tblParseTime[[#This Row],[LEN]],"",MID(tblParseTime[[#This Row],[Text]],_xlpm._i,1)))</f>
        <v>1</v>
      </c>
      <c r="D6" s="1" t="str">
        <f>_xlfn.LET(_xlpm._i, COLUMN()-COLUMN(tblParseTime[[#Headers],[Text]]), IF(_xlpm._i&gt;tblParseTime[[#This Row],[LEN]],"",MID(tblParseTime[[#This Row],[Text]],_xlpm._i,1)))</f>
        <v>4</v>
      </c>
      <c r="E6" s="1" t="str">
        <f>_xlfn.LET(_xlpm._i, COLUMN()-COLUMN(tblParseTime[[#Headers],[Text]]), IF(_xlpm._i&gt;tblParseTime[[#This Row],[LEN]],"",MID(tblParseTime[[#This Row],[Text]],_xlpm._i,1)))</f>
        <v>2</v>
      </c>
      <c r="F6" s="1" t="str">
        <f>_xlfn.LET(_xlpm._i, COLUMN()-COLUMN(tblParseTime[[#Headers],[Text]]), IF(_xlpm._i&gt;tblParseTime[[#This Row],[LEN]],"",MID(tblParseTime[[#This Row],[Text]],_xlpm._i,1)))</f>
        <v>3</v>
      </c>
      <c r="G6" s="1" t="str">
        <f>_xlfn.LET(_xlpm._i, COLUMN()-COLUMN(tblParseTime[[#Headers],[Text]]), IF(_xlpm._i&gt;tblParseTime[[#This Row],[LEN]],"",MID(tblParseTime[[#This Row],[Text]],_xlpm._i,1)))</f>
        <v>4</v>
      </c>
      <c r="H6" s="1" t="str">
        <f>_xlfn.LET(_xlpm._i, COLUMN()-COLUMN(tblParseTime[[#Headers],[Text]]), IF(_xlpm._i&gt;tblParseTime[[#This Row],[LEN]],"",MID(tblParseTime[[#This Row],[Text]],_xlpm._i,1)))</f>
        <v>1</v>
      </c>
      <c r="I6" s="1" t="str">
        <f>_xlfn.LET(_xlpm._i, COLUMN()-COLUMN(tblParseTime[[#Headers],[Text]]), IF(_xlpm._i&gt;tblParseTime[[#This Row],[LEN]],"",MID(tblParseTime[[#This Row],[Text]],_xlpm._i,1)))</f>
        <v/>
      </c>
      <c r="J6" s="1" t="str">
        <f>_xlfn.LET(_xlpm._i, COLUMN()-COLUMN(tblParseTime[[#Headers],[Text]]), IF(_xlpm._i&gt;tblParseTime[[#This Row],[LEN]],"",MID(tblParseTime[[#This Row],[Text]],_xlpm._i,1)))</f>
        <v/>
      </c>
      <c r="K6" s="1" t="str">
        <f>_xlfn.LET(_xlpm._i, COLUMN()-COLUMN(tblParseTime[[#Headers],[Text]]), IF(_xlpm._i&gt;tblParseTime[[#This Row],[LEN]],"",MID(tblParseTime[[#This Row],[Text]],_xlpm._i,1)))</f>
        <v/>
      </c>
      <c r="L6" s="1" t="str">
        <f>_xlfn.LET(_xlpm._i, COLUMN()-COLUMN(tblParseTime[[#Headers],[Text]]), IF(_xlpm._i&gt;tblParseTime[[#This Row],[LEN]],"",MID(tblParseTime[[#This Row],[Text]],_xlpm._i,1)))</f>
        <v/>
      </c>
      <c r="M6" s="1" t="str">
        <f>_xlfn.LET(_xlpm._i, COLUMN()-COLUMN(tblParseTime[[#Headers],[Text]]), IF(_xlpm._i&gt;tblParseTime[[#This Row],[LEN]],"",MID(tblParseTime[[#This Row],[Text]],_xlpm._i,1)))</f>
        <v/>
      </c>
      <c r="N6" s="1" t="str">
        <f>_xlfn.LET(_xlpm._i, COLUMN()-COLUMN(tblParseTime[[#Headers],[Text]]), IF(_xlpm._i&gt;tblParseTime[[#This Row],[LEN]],"",MID(tblParseTime[[#This Row],[Text]],_xlpm._i,1)))</f>
        <v/>
      </c>
      <c r="O6" s="1" t="str">
        <f>_xlfn.LET(_xlpm._i, COLUMN()-COLUMN(tblParseTime[[#Headers],[Text]]), IF(_xlpm._i&gt;tblParseTime[[#This Row],[LEN]],"",MID(tblParseTime[[#This Row],[Text]],_xlpm._i,1)))</f>
        <v/>
      </c>
      <c r="P6">
        <f>LEN(tblParseTime[[#This Row],[Text]])</f>
        <v>6</v>
      </c>
      <c r="Q6">
        <f>_xlfn.IFNA(_xlfn.XMATCH(":",tblParseTime[[#This Row],[1]:[13]],0,1),0)</f>
        <v>0</v>
      </c>
      <c r="R6">
        <f>_xlfn.IFNA(_xlfn.XMATCH(":",_xlfn.DROP(tblParseTime[[#This Row],[1]:[13]],,tblParseTime[[#This Row],[Colon1Pos]]),0,1)+tblParseTime[[#This Row],[Colon1Pos]],0)</f>
        <v>0</v>
      </c>
      <c r="S6">
        <f>_xlfn.LET(_xlpm._dotPos,_xlfn.IFNA(_xlfn.XMATCH(".",tblParseTime[[#This Row],[1]:[13]],0,1),0),_xlpm._commaPos,_xlfn.IFNA(_xlfn.XMATCH(",",tblParseTime[[#This Row],[1]:[13]],0,1),0),MAX(_xlpm._dotPos,_xlpm._commaPos))</f>
        <v>0</v>
      </c>
      <c r="T6">
        <f>(tblParseTime[[#This Row],[LEN]] * 4096) + (tblParseTime[[#This Row],[Colon1Pos]] * 256) + (tblParseTime[[#This Row],[Colon2Pos]] * 16) + tblParseTime[[#This Row],[DecimalPos]]</f>
        <v>24576</v>
      </c>
      <c r="U6">
        <v>3</v>
      </c>
      <c r="V6">
        <v>1</v>
      </c>
      <c r="W6">
        <v>3</v>
      </c>
      <c r="X6">
        <v>2</v>
      </c>
    </row>
    <row r="7" spans="1:24" x14ac:dyDescent="0.25">
      <c r="A7">
        <v>4</v>
      </c>
      <c r="B7" s="5" t="s">
        <v>220</v>
      </c>
      <c r="C7" s="1" t="str">
        <f>_xlfn.LET(_xlpm._i, COLUMN()-COLUMN(tblParseTime[[#Headers],[Text]]), IF(_xlpm._i&gt;tblParseTime[[#This Row],[LEN]],"",MID(tblParseTime[[#This Row],[Text]],_xlpm._i,1)))</f>
        <v>1</v>
      </c>
      <c r="D7" s="1" t="str">
        <f>_xlfn.LET(_xlpm._i, COLUMN()-COLUMN(tblParseTime[[#Headers],[Text]]), IF(_xlpm._i&gt;tblParseTime[[#This Row],[LEN]],"",MID(tblParseTime[[#This Row],[Text]],_xlpm._i,1)))</f>
        <v>4</v>
      </c>
      <c r="E7" s="1" t="str">
        <f>_xlfn.LET(_xlpm._i, COLUMN()-COLUMN(tblParseTime[[#Headers],[Text]]), IF(_xlpm._i&gt;tblParseTime[[#This Row],[LEN]],"",MID(tblParseTime[[#This Row],[Text]],_xlpm._i,1)))</f>
        <v>2</v>
      </c>
      <c r="F7" s="1" t="str">
        <f>_xlfn.LET(_xlpm._i, COLUMN()-COLUMN(tblParseTime[[#Headers],[Text]]), IF(_xlpm._i&gt;tblParseTime[[#This Row],[LEN]],"",MID(tblParseTime[[#This Row],[Text]],_xlpm._i,1)))</f>
        <v>3</v>
      </c>
      <c r="G7" s="1" t="str">
        <f>_xlfn.LET(_xlpm._i, COLUMN()-COLUMN(tblParseTime[[#Headers],[Text]]), IF(_xlpm._i&gt;tblParseTime[[#This Row],[LEN]],"",MID(tblParseTime[[#This Row],[Text]],_xlpm._i,1)))</f>
        <v>4</v>
      </c>
      <c r="H7" s="1" t="str">
        <f>_xlfn.LET(_xlpm._i, COLUMN()-COLUMN(tblParseTime[[#Headers],[Text]]), IF(_xlpm._i&gt;tblParseTime[[#This Row],[LEN]],"",MID(tblParseTime[[#This Row],[Text]],_xlpm._i,1)))</f>
        <v>1</v>
      </c>
      <c r="I7" s="1" t="str">
        <f>_xlfn.LET(_xlpm._i, COLUMN()-COLUMN(tblParseTime[[#Headers],[Text]]), IF(_xlpm._i&gt;tblParseTime[[#This Row],[LEN]],"",MID(tblParseTime[[#This Row],[Text]],_xlpm._i,1)))</f>
        <v>.</v>
      </c>
      <c r="J7" s="1" t="str">
        <f>_xlfn.LET(_xlpm._i, COLUMN()-COLUMN(tblParseTime[[#Headers],[Text]]), IF(_xlpm._i&gt;tblParseTime[[#This Row],[LEN]],"",MID(tblParseTime[[#This Row],[Text]],_xlpm._i,1)))</f>
        <v>0</v>
      </c>
      <c r="K7" s="1" t="str">
        <f>_xlfn.LET(_xlpm._i, COLUMN()-COLUMN(tblParseTime[[#Headers],[Text]]), IF(_xlpm._i&gt;tblParseTime[[#This Row],[LEN]],"",MID(tblParseTime[[#This Row],[Text]],_xlpm._i,1)))</f>
        <v/>
      </c>
      <c r="L7" s="1" t="str">
        <f>_xlfn.LET(_xlpm._i, COLUMN()-COLUMN(tblParseTime[[#Headers],[Text]]), IF(_xlpm._i&gt;tblParseTime[[#This Row],[LEN]],"",MID(tblParseTime[[#This Row],[Text]],_xlpm._i,1)))</f>
        <v/>
      </c>
      <c r="M7" s="1" t="str">
        <f>_xlfn.LET(_xlpm._i, COLUMN()-COLUMN(tblParseTime[[#Headers],[Text]]), IF(_xlpm._i&gt;tblParseTime[[#This Row],[LEN]],"",MID(tblParseTime[[#This Row],[Text]],_xlpm._i,1)))</f>
        <v/>
      </c>
      <c r="N7" s="1" t="str">
        <f>_xlfn.LET(_xlpm._i, COLUMN()-COLUMN(tblParseTime[[#Headers],[Text]]), IF(_xlpm._i&gt;tblParseTime[[#This Row],[LEN]],"",MID(tblParseTime[[#This Row],[Text]],_xlpm._i,1)))</f>
        <v/>
      </c>
      <c r="O7" s="1" t="str">
        <f>_xlfn.LET(_xlpm._i, COLUMN()-COLUMN(tblParseTime[[#Headers],[Text]]), IF(_xlpm._i&gt;tblParseTime[[#This Row],[LEN]],"",MID(tblParseTime[[#This Row],[Text]],_xlpm._i,1)))</f>
        <v/>
      </c>
      <c r="P7">
        <f>LEN(tblParseTime[[#This Row],[Text]])</f>
        <v>8</v>
      </c>
      <c r="Q7">
        <f>_xlfn.IFNA(_xlfn.XMATCH(":",tblParseTime[[#This Row],[1]:[13]],0,1),0)</f>
        <v>0</v>
      </c>
      <c r="R7">
        <f>_xlfn.IFNA(_xlfn.XMATCH(":",_xlfn.DROP(tblParseTime[[#This Row],[1]:[13]],,tblParseTime[[#This Row],[Colon1Pos]]),0,1)+tblParseTime[[#This Row],[Colon1Pos]],0)</f>
        <v>0</v>
      </c>
      <c r="S7">
        <f>_xlfn.LET(_xlpm._dotPos,_xlfn.IFNA(_xlfn.XMATCH(".",tblParseTime[[#This Row],[1]:[13]],0,1),0),_xlpm._commaPos,_xlfn.IFNA(_xlfn.XMATCH(",",tblParseTime[[#This Row],[1]:[13]],0,1),0),MAX(_xlpm._dotPos,_xlpm._commaPos))</f>
        <v>7</v>
      </c>
      <c r="T7">
        <f>(tblParseTime[[#This Row],[LEN]] * 4096) + (tblParseTime[[#This Row],[Colon1Pos]] * 256) + (tblParseTime[[#This Row],[Colon2Pos]] * 16) + tblParseTime[[#This Row],[DecimalPos]]</f>
        <v>32775</v>
      </c>
      <c r="U7">
        <v>4</v>
      </c>
      <c r="V7">
        <v>1</v>
      </c>
      <c r="W7">
        <v>3</v>
      </c>
      <c r="X7">
        <v>4</v>
      </c>
    </row>
    <row r="8" spans="1:24" x14ac:dyDescent="0.25">
      <c r="A8">
        <v>5</v>
      </c>
      <c r="B8" s="5" t="s">
        <v>221</v>
      </c>
      <c r="C8" s="1" t="str">
        <f>_xlfn.LET(_xlpm._i, COLUMN()-COLUMN(tblParseTime[[#Headers],[Text]]), IF(_xlpm._i&gt;tblParseTime[[#This Row],[LEN]],"",MID(tblParseTime[[#This Row],[Text]],_xlpm._i,1)))</f>
        <v>1</v>
      </c>
      <c r="D8" s="1" t="str">
        <f>_xlfn.LET(_xlpm._i, COLUMN()-COLUMN(tblParseTime[[#Headers],[Text]]), IF(_xlpm._i&gt;tblParseTime[[#This Row],[LEN]],"",MID(tblParseTime[[#This Row],[Text]],_xlpm._i,1)))</f>
        <v>4</v>
      </c>
      <c r="E8" s="1" t="str">
        <f>_xlfn.LET(_xlpm._i, COLUMN()-COLUMN(tblParseTime[[#Headers],[Text]]), IF(_xlpm._i&gt;tblParseTime[[#This Row],[LEN]],"",MID(tblParseTime[[#This Row],[Text]],_xlpm._i,1)))</f>
        <v>2</v>
      </c>
      <c r="F8" s="1" t="str">
        <f>_xlfn.LET(_xlpm._i, COLUMN()-COLUMN(tblParseTime[[#Headers],[Text]]), IF(_xlpm._i&gt;tblParseTime[[#This Row],[LEN]],"",MID(tblParseTime[[#This Row],[Text]],_xlpm._i,1)))</f>
        <v>3</v>
      </c>
      <c r="G8" s="1" t="str">
        <f>_xlfn.LET(_xlpm._i, COLUMN()-COLUMN(tblParseTime[[#Headers],[Text]]), IF(_xlpm._i&gt;tblParseTime[[#This Row],[LEN]],"",MID(tblParseTime[[#This Row],[Text]],_xlpm._i,1)))</f>
        <v>4</v>
      </c>
      <c r="H8" s="1" t="str">
        <f>_xlfn.LET(_xlpm._i, COLUMN()-COLUMN(tblParseTime[[#Headers],[Text]]), IF(_xlpm._i&gt;tblParseTime[[#This Row],[LEN]],"",MID(tblParseTime[[#This Row],[Text]],_xlpm._i,1)))</f>
        <v>1</v>
      </c>
      <c r="I8" s="1" t="str">
        <f>_xlfn.LET(_xlpm._i, COLUMN()-COLUMN(tblParseTime[[#Headers],[Text]]), IF(_xlpm._i&gt;tblParseTime[[#This Row],[LEN]],"",MID(tblParseTime[[#This Row],[Text]],_xlpm._i,1)))</f>
        <v>.</v>
      </c>
      <c r="J8" s="1" t="str">
        <f>_xlfn.LET(_xlpm._i, COLUMN()-COLUMN(tblParseTime[[#Headers],[Text]]), IF(_xlpm._i&gt;tblParseTime[[#This Row],[LEN]],"",MID(tblParseTime[[#This Row],[Text]],_xlpm._i,1)))</f>
        <v>0</v>
      </c>
      <c r="K8" s="1" t="str">
        <f>_xlfn.LET(_xlpm._i, COLUMN()-COLUMN(tblParseTime[[#Headers],[Text]]), IF(_xlpm._i&gt;tblParseTime[[#This Row],[LEN]],"",MID(tblParseTime[[#This Row],[Text]],_xlpm._i,1)))</f>
        <v>0</v>
      </c>
      <c r="L8" s="1" t="str">
        <f>_xlfn.LET(_xlpm._i, COLUMN()-COLUMN(tblParseTime[[#Headers],[Text]]), IF(_xlpm._i&gt;tblParseTime[[#This Row],[LEN]],"",MID(tblParseTime[[#This Row],[Text]],_xlpm._i,1)))</f>
        <v/>
      </c>
      <c r="M8" s="1" t="str">
        <f>_xlfn.LET(_xlpm._i, COLUMN()-COLUMN(tblParseTime[[#Headers],[Text]]), IF(_xlpm._i&gt;tblParseTime[[#This Row],[LEN]],"",MID(tblParseTime[[#This Row],[Text]],_xlpm._i,1)))</f>
        <v/>
      </c>
      <c r="N8" s="1" t="str">
        <f>_xlfn.LET(_xlpm._i, COLUMN()-COLUMN(tblParseTime[[#Headers],[Text]]), IF(_xlpm._i&gt;tblParseTime[[#This Row],[LEN]],"",MID(tblParseTime[[#This Row],[Text]],_xlpm._i,1)))</f>
        <v/>
      </c>
      <c r="O8" s="1" t="str">
        <f>_xlfn.LET(_xlpm._i, COLUMN()-COLUMN(tblParseTime[[#Headers],[Text]]), IF(_xlpm._i&gt;tblParseTime[[#This Row],[LEN]],"",MID(tblParseTime[[#This Row],[Text]],_xlpm._i,1)))</f>
        <v/>
      </c>
      <c r="P8">
        <f>LEN(tblParseTime[[#This Row],[Text]])</f>
        <v>9</v>
      </c>
      <c r="Q8">
        <f>_xlfn.IFNA(_xlfn.XMATCH(":",tblParseTime[[#This Row],[1]:[13]],0,1),0)</f>
        <v>0</v>
      </c>
      <c r="R8">
        <f>_xlfn.IFNA(_xlfn.XMATCH(":",_xlfn.DROP(tblParseTime[[#This Row],[1]:[13]],,tblParseTime[[#This Row],[Colon1Pos]]),0,1)+tblParseTime[[#This Row],[Colon1Pos]],0)</f>
        <v>0</v>
      </c>
      <c r="S8">
        <f>_xlfn.LET(_xlpm._dotPos,_xlfn.IFNA(_xlfn.XMATCH(".",tblParseTime[[#This Row],[1]:[13]],0,1),0),_xlpm._commaPos,_xlfn.IFNA(_xlfn.XMATCH(",",tblParseTime[[#This Row],[1]:[13]],0,1),0),MAX(_xlpm._dotPos,_xlpm._commaPos))</f>
        <v>7</v>
      </c>
      <c r="T8">
        <f>(tblParseTime[[#This Row],[LEN]] * 4096) + (tblParseTime[[#This Row],[Colon1Pos]] * 256) + (tblParseTime[[#This Row],[Colon2Pos]] * 16) + tblParseTime[[#This Row],[DecimalPos]]</f>
        <v>36871</v>
      </c>
      <c r="U8">
        <v>5</v>
      </c>
      <c r="V8">
        <v>1</v>
      </c>
      <c r="W8">
        <v>3</v>
      </c>
      <c r="X8">
        <v>5</v>
      </c>
    </row>
    <row r="9" spans="1:24" x14ac:dyDescent="0.25">
      <c r="A9">
        <v>6</v>
      </c>
      <c r="B9" s="5" t="s">
        <v>222</v>
      </c>
      <c r="C9" s="1" t="str">
        <f>_xlfn.LET(_xlpm._i, COLUMN()-COLUMN(tblParseTime[[#Headers],[Text]]), IF(_xlpm._i&gt;tblParseTime[[#This Row],[LEN]],"",MID(tblParseTime[[#This Row],[Text]],_xlpm._i,1)))</f>
        <v>1</v>
      </c>
      <c r="D9" s="1" t="str">
        <f>_xlfn.LET(_xlpm._i, COLUMN()-COLUMN(tblParseTime[[#Headers],[Text]]), IF(_xlpm._i&gt;tblParseTime[[#This Row],[LEN]],"",MID(tblParseTime[[#This Row],[Text]],_xlpm._i,1)))</f>
        <v>4</v>
      </c>
      <c r="E9" s="1" t="str">
        <f>_xlfn.LET(_xlpm._i, COLUMN()-COLUMN(tblParseTime[[#Headers],[Text]]), IF(_xlpm._i&gt;tblParseTime[[#This Row],[LEN]],"",MID(tblParseTime[[#This Row],[Text]],_xlpm._i,1)))</f>
        <v>2</v>
      </c>
      <c r="F9" s="1" t="str">
        <f>_xlfn.LET(_xlpm._i, COLUMN()-COLUMN(tblParseTime[[#Headers],[Text]]), IF(_xlpm._i&gt;tblParseTime[[#This Row],[LEN]],"",MID(tblParseTime[[#This Row],[Text]],_xlpm._i,1)))</f>
        <v>3</v>
      </c>
      <c r="G9" s="1" t="str">
        <f>_xlfn.LET(_xlpm._i, COLUMN()-COLUMN(tblParseTime[[#Headers],[Text]]), IF(_xlpm._i&gt;tblParseTime[[#This Row],[LEN]],"",MID(tblParseTime[[#This Row],[Text]],_xlpm._i,1)))</f>
        <v>4</v>
      </c>
      <c r="H9" s="1" t="str">
        <f>_xlfn.LET(_xlpm._i, COLUMN()-COLUMN(tblParseTime[[#Headers],[Text]]), IF(_xlpm._i&gt;tblParseTime[[#This Row],[LEN]],"",MID(tblParseTime[[#This Row],[Text]],_xlpm._i,1)))</f>
        <v>1</v>
      </c>
      <c r="I9" s="1" t="str">
        <f>_xlfn.LET(_xlpm._i, COLUMN()-COLUMN(tblParseTime[[#Headers],[Text]]), IF(_xlpm._i&gt;tblParseTime[[#This Row],[LEN]],"",MID(tblParseTime[[#This Row],[Text]],_xlpm._i,1)))</f>
        <v>.</v>
      </c>
      <c r="J9" s="1" t="str">
        <f>_xlfn.LET(_xlpm._i, COLUMN()-COLUMN(tblParseTime[[#Headers],[Text]]), IF(_xlpm._i&gt;tblParseTime[[#This Row],[LEN]],"",MID(tblParseTime[[#This Row],[Text]],_xlpm._i,1)))</f>
        <v>0</v>
      </c>
      <c r="K9" s="1" t="str">
        <f>_xlfn.LET(_xlpm._i, COLUMN()-COLUMN(tblParseTime[[#Headers],[Text]]), IF(_xlpm._i&gt;tblParseTime[[#This Row],[LEN]],"",MID(tblParseTime[[#This Row],[Text]],_xlpm._i,1)))</f>
        <v>0</v>
      </c>
      <c r="L9" s="1" t="str">
        <f>_xlfn.LET(_xlpm._i, COLUMN()-COLUMN(tblParseTime[[#Headers],[Text]]), IF(_xlpm._i&gt;tblParseTime[[#This Row],[LEN]],"",MID(tblParseTime[[#This Row],[Text]],_xlpm._i,1)))</f>
        <v>0</v>
      </c>
      <c r="M9" s="1" t="str">
        <f>_xlfn.LET(_xlpm._i, COLUMN()-COLUMN(tblParseTime[[#Headers],[Text]]), IF(_xlpm._i&gt;tblParseTime[[#This Row],[LEN]],"",MID(tblParseTime[[#This Row],[Text]],_xlpm._i,1)))</f>
        <v/>
      </c>
      <c r="N9" s="1" t="str">
        <f>_xlfn.LET(_xlpm._i, COLUMN()-COLUMN(tblParseTime[[#Headers],[Text]]), IF(_xlpm._i&gt;tblParseTime[[#This Row],[LEN]],"",MID(tblParseTime[[#This Row],[Text]],_xlpm._i,1)))</f>
        <v/>
      </c>
      <c r="O9" s="1" t="str">
        <f>_xlfn.LET(_xlpm._i, COLUMN()-COLUMN(tblParseTime[[#Headers],[Text]]), IF(_xlpm._i&gt;tblParseTime[[#This Row],[LEN]],"",MID(tblParseTime[[#This Row],[Text]],_xlpm._i,1)))</f>
        <v/>
      </c>
      <c r="P9">
        <f>LEN(tblParseTime[[#This Row],[Text]])</f>
        <v>10</v>
      </c>
      <c r="Q9">
        <f>_xlfn.IFNA(_xlfn.XMATCH(":",tblParseTime[[#This Row],[1]:[13]],0,1),0)</f>
        <v>0</v>
      </c>
      <c r="R9">
        <f>_xlfn.IFNA(_xlfn.XMATCH(":",_xlfn.DROP(tblParseTime[[#This Row],[1]:[13]],,tblParseTime[[#This Row],[Colon1Pos]]),0,1)+tblParseTime[[#This Row],[Colon1Pos]],0)</f>
        <v>0</v>
      </c>
      <c r="S9">
        <f>_xlfn.LET(_xlpm._dotPos,_xlfn.IFNA(_xlfn.XMATCH(".",tblParseTime[[#This Row],[1]:[13]],0,1),0),_xlpm._commaPos,_xlfn.IFNA(_xlfn.XMATCH(",",tblParseTime[[#This Row],[1]:[13]],0,1),0),MAX(_xlpm._dotPos,_xlpm._commaPos))</f>
        <v>7</v>
      </c>
      <c r="T9">
        <f>(tblParseTime[[#This Row],[LEN]] * 4096) + (tblParseTime[[#This Row],[Colon1Pos]] * 256) + (tblParseTime[[#This Row],[Colon2Pos]] * 16) + tblParseTime[[#This Row],[DecimalPos]]</f>
        <v>40967</v>
      </c>
      <c r="U9">
        <v>6</v>
      </c>
      <c r="V9">
        <v>1</v>
      </c>
      <c r="W9">
        <v>3</v>
      </c>
      <c r="X9">
        <v>6</v>
      </c>
    </row>
    <row r="10" spans="1:24" x14ac:dyDescent="0.25">
      <c r="A10">
        <v>7</v>
      </c>
      <c r="B10" s="5" t="s">
        <v>223</v>
      </c>
      <c r="C10" s="1" t="str">
        <f>_xlfn.LET(_xlpm._i, COLUMN()-COLUMN(tblParseTime[[#Headers],[Text]]), IF(_xlpm._i&gt;tblParseTime[[#This Row],[LEN]],"",MID(tblParseTime[[#This Row],[Text]],_xlpm._i,1)))</f>
        <v>1</v>
      </c>
      <c r="D10" s="1" t="str">
        <f>_xlfn.LET(_xlpm._i, COLUMN()-COLUMN(tblParseTime[[#Headers],[Text]]), IF(_xlpm._i&gt;tblParseTime[[#This Row],[LEN]],"",MID(tblParseTime[[#This Row],[Text]],_xlpm._i,1)))</f>
        <v>4</v>
      </c>
      <c r="E10" s="1" t="str">
        <f>_xlfn.LET(_xlpm._i, COLUMN()-COLUMN(tblParseTime[[#Headers],[Text]]), IF(_xlpm._i&gt;tblParseTime[[#This Row],[LEN]],"",MID(tblParseTime[[#This Row],[Text]],_xlpm._i,1)))</f>
        <v>:</v>
      </c>
      <c r="F10" s="1" t="str">
        <f>_xlfn.LET(_xlpm._i, COLUMN()-COLUMN(tblParseTime[[#Headers],[Text]]), IF(_xlpm._i&gt;tblParseTime[[#This Row],[LEN]],"",MID(tblParseTime[[#This Row],[Text]],_xlpm._i,1)))</f>
        <v>2</v>
      </c>
      <c r="G10" s="1" t="str">
        <f>_xlfn.LET(_xlpm._i, COLUMN()-COLUMN(tblParseTime[[#Headers],[Text]]), IF(_xlpm._i&gt;tblParseTime[[#This Row],[LEN]],"",MID(tblParseTime[[#This Row],[Text]],_xlpm._i,1)))</f>
        <v>3</v>
      </c>
      <c r="H10" s="1" t="str">
        <f>_xlfn.LET(_xlpm._i, COLUMN()-COLUMN(tblParseTime[[#Headers],[Text]]), IF(_xlpm._i&gt;tblParseTime[[#This Row],[LEN]],"",MID(tblParseTime[[#This Row],[Text]],_xlpm._i,1)))</f>
        <v/>
      </c>
      <c r="I10" s="1" t="str">
        <f>_xlfn.LET(_xlpm._i, COLUMN()-COLUMN(tblParseTime[[#Headers],[Text]]), IF(_xlpm._i&gt;tblParseTime[[#This Row],[LEN]],"",MID(tblParseTime[[#This Row],[Text]],_xlpm._i,1)))</f>
        <v/>
      </c>
      <c r="J10" s="1" t="str">
        <f>_xlfn.LET(_xlpm._i, COLUMN()-COLUMN(tblParseTime[[#Headers],[Text]]), IF(_xlpm._i&gt;tblParseTime[[#This Row],[LEN]],"",MID(tblParseTime[[#This Row],[Text]],_xlpm._i,1)))</f>
        <v/>
      </c>
      <c r="K10" s="1" t="str">
        <f>_xlfn.LET(_xlpm._i, COLUMN()-COLUMN(tblParseTime[[#Headers],[Text]]), IF(_xlpm._i&gt;tblParseTime[[#This Row],[LEN]],"",MID(tblParseTime[[#This Row],[Text]],_xlpm._i,1)))</f>
        <v/>
      </c>
      <c r="L10" s="1" t="str">
        <f>_xlfn.LET(_xlpm._i, COLUMN()-COLUMN(tblParseTime[[#Headers],[Text]]), IF(_xlpm._i&gt;tblParseTime[[#This Row],[LEN]],"",MID(tblParseTime[[#This Row],[Text]],_xlpm._i,1)))</f>
        <v/>
      </c>
      <c r="M10" s="1" t="str">
        <f>_xlfn.LET(_xlpm._i, COLUMN()-COLUMN(tblParseTime[[#Headers],[Text]]), IF(_xlpm._i&gt;tblParseTime[[#This Row],[LEN]],"",MID(tblParseTime[[#This Row],[Text]],_xlpm._i,1)))</f>
        <v/>
      </c>
      <c r="N10" s="1" t="str">
        <f>_xlfn.LET(_xlpm._i, COLUMN()-COLUMN(tblParseTime[[#Headers],[Text]]), IF(_xlpm._i&gt;tblParseTime[[#This Row],[LEN]],"",MID(tblParseTime[[#This Row],[Text]],_xlpm._i,1)))</f>
        <v/>
      </c>
      <c r="O10" s="1" t="str">
        <f>_xlfn.LET(_xlpm._i, COLUMN()-COLUMN(tblParseTime[[#Headers],[Text]]), IF(_xlpm._i&gt;tblParseTime[[#This Row],[LEN]],"",MID(tblParseTime[[#This Row],[Text]],_xlpm._i,1)))</f>
        <v/>
      </c>
      <c r="P10">
        <f>LEN(tblParseTime[[#This Row],[Text]])</f>
        <v>5</v>
      </c>
      <c r="Q10">
        <f>_xlfn.IFNA(_xlfn.XMATCH(":",tblParseTime[[#This Row],[1]:[13]],0,1),0)</f>
        <v>3</v>
      </c>
      <c r="R10">
        <f>_xlfn.IFNA(_xlfn.XMATCH(":",_xlfn.DROP(tblParseTime[[#This Row],[1]:[13]],,tblParseTime[[#This Row],[Colon1Pos]]),0,1)+tblParseTime[[#This Row],[Colon1Pos]],0)</f>
        <v>0</v>
      </c>
      <c r="S10">
        <f>_xlfn.LET(_xlpm._dotPos,_xlfn.IFNA(_xlfn.XMATCH(".",tblParseTime[[#This Row],[1]:[13]],0,1),0),_xlpm._commaPos,_xlfn.IFNA(_xlfn.XMATCH(",",tblParseTime[[#This Row],[1]:[13]],0,1),0),MAX(_xlpm._dotPos,_xlpm._commaPos))</f>
        <v>0</v>
      </c>
      <c r="T10">
        <f>(tblParseTime[[#This Row],[LEN]] * 4096) + (tblParseTime[[#This Row],[Colon1Pos]] * 256) + (tblParseTime[[#This Row],[Colon2Pos]] * 16) + tblParseTime[[#This Row],[DecimalPos]]</f>
        <v>21248</v>
      </c>
      <c r="U10">
        <v>2</v>
      </c>
      <c r="V10">
        <v>2</v>
      </c>
      <c r="W10">
        <v>4</v>
      </c>
      <c r="X10">
        <v>0</v>
      </c>
    </row>
    <row r="11" spans="1:24" x14ac:dyDescent="0.25">
      <c r="A11">
        <v>8</v>
      </c>
      <c r="B11" s="5" t="s">
        <v>224</v>
      </c>
      <c r="C11" s="1" t="str">
        <f>_xlfn.LET(_xlpm._i, COLUMN()-COLUMN(tblParseTime[[#Headers],[Text]]), IF(_xlpm._i&gt;tblParseTime[[#This Row],[LEN]],"",MID(tblParseTime[[#This Row],[Text]],_xlpm._i,1)))</f>
        <v>1</v>
      </c>
      <c r="D11" s="1" t="str">
        <f>_xlfn.LET(_xlpm._i, COLUMN()-COLUMN(tblParseTime[[#Headers],[Text]]), IF(_xlpm._i&gt;tblParseTime[[#This Row],[LEN]],"",MID(tblParseTime[[#This Row],[Text]],_xlpm._i,1)))</f>
        <v>4</v>
      </c>
      <c r="E11" s="1" t="str">
        <f>_xlfn.LET(_xlpm._i, COLUMN()-COLUMN(tblParseTime[[#Headers],[Text]]), IF(_xlpm._i&gt;tblParseTime[[#This Row],[LEN]],"",MID(tblParseTime[[#This Row],[Text]],_xlpm._i,1)))</f>
        <v>:</v>
      </c>
      <c r="F11" s="1" t="str">
        <f>_xlfn.LET(_xlpm._i, COLUMN()-COLUMN(tblParseTime[[#Headers],[Text]]), IF(_xlpm._i&gt;tblParseTime[[#This Row],[LEN]],"",MID(tblParseTime[[#This Row],[Text]],_xlpm._i,1)))</f>
        <v>2</v>
      </c>
      <c r="G11" s="1" t="str">
        <f>_xlfn.LET(_xlpm._i, COLUMN()-COLUMN(tblParseTime[[#Headers],[Text]]), IF(_xlpm._i&gt;tblParseTime[[#This Row],[LEN]],"",MID(tblParseTime[[#This Row],[Text]],_xlpm._i,1)))</f>
        <v>3</v>
      </c>
      <c r="H11" s="1" t="str">
        <f>_xlfn.LET(_xlpm._i, COLUMN()-COLUMN(tblParseTime[[#Headers],[Text]]), IF(_xlpm._i&gt;tblParseTime[[#This Row],[LEN]],"",MID(tblParseTime[[#This Row],[Text]],_xlpm._i,1)))</f>
        <v>:</v>
      </c>
      <c r="I11" s="1" t="str">
        <f>_xlfn.LET(_xlpm._i, COLUMN()-COLUMN(tblParseTime[[#Headers],[Text]]), IF(_xlpm._i&gt;tblParseTime[[#This Row],[LEN]],"",MID(tblParseTime[[#This Row],[Text]],_xlpm._i,1)))</f>
        <v>4</v>
      </c>
      <c r="J11" s="1" t="str">
        <f>_xlfn.LET(_xlpm._i, COLUMN()-COLUMN(tblParseTime[[#Headers],[Text]]), IF(_xlpm._i&gt;tblParseTime[[#This Row],[LEN]],"",MID(tblParseTime[[#This Row],[Text]],_xlpm._i,1)))</f>
        <v>1</v>
      </c>
      <c r="K11" s="1" t="str">
        <f>_xlfn.LET(_xlpm._i, COLUMN()-COLUMN(tblParseTime[[#Headers],[Text]]), IF(_xlpm._i&gt;tblParseTime[[#This Row],[LEN]],"",MID(tblParseTime[[#This Row],[Text]],_xlpm._i,1)))</f>
        <v/>
      </c>
      <c r="L11" s="1" t="str">
        <f>_xlfn.LET(_xlpm._i, COLUMN()-COLUMN(tblParseTime[[#Headers],[Text]]), IF(_xlpm._i&gt;tblParseTime[[#This Row],[LEN]],"",MID(tblParseTime[[#This Row],[Text]],_xlpm._i,1)))</f>
        <v/>
      </c>
      <c r="M11" s="1" t="str">
        <f>_xlfn.LET(_xlpm._i, COLUMN()-COLUMN(tblParseTime[[#Headers],[Text]]), IF(_xlpm._i&gt;tblParseTime[[#This Row],[LEN]],"",MID(tblParseTime[[#This Row],[Text]],_xlpm._i,1)))</f>
        <v/>
      </c>
      <c r="N11" s="1" t="str">
        <f>_xlfn.LET(_xlpm._i, COLUMN()-COLUMN(tblParseTime[[#Headers],[Text]]), IF(_xlpm._i&gt;tblParseTime[[#This Row],[LEN]],"",MID(tblParseTime[[#This Row],[Text]],_xlpm._i,1)))</f>
        <v/>
      </c>
      <c r="O11" s="1" t="str">
        <f>_xlfn.LET(_xlpm._i, COLUMN()-COLUMN(tblParseTime[[#Headers],[Text]]), IF(_xlpm._i&gt;tblParseTime[[#This Row],[LEN]],"",MID(tblParseTime[[#This Row],[Text]],_xlpm._i,1)))</f>
        <v/>
      </c>
      <c r="P11">
        <f>LEN(tblParseTime[[#This Row],[Text]])</f>
        <v>8</v>
      </c>
      <c r="Q11">
        <f>_xlfn.IFNA(_xlfn.XMATCH(":",tblParseTime[[#This Row],[1]:[13]],0,1),0)</f>
        <v>3</v>
      </c>
      <c r="R11">
        <f>_xlfn.IFNA(_xlfn.XMATCH(":",_xlfn.DROP(tblParseTime[[#This Row],[1]:[13]],,tblParseTime[[#This Row],[Colon1Pos]]),0,1)+tblParseTime[[#This Row],[Colon1Pos]],0)</f>
        <v>6</v>
      </c>
      <c r="S11">
        <f>_xlfn.LET(_xlpm._dotPos,_xlfn.IFNA(_xlfn.XMATCH(".",tblParseTime[[#This Row],[1]:[13]],0,1),0),_xlpm._commaPos,_xlfn.IFNA(_xlfn.XMATCH(",",tblParseTime[[#This Row],[1]:[13]],0,1),0),MAX(_xlpm._dotPos,_xlpm._commaPos))</f>
        <v>0</v>
      </c>
      <c r="T11">
        <f>(tblParseTime[[#This Row],[LEN]] * 4096) + (tblParseTime[[#This Row],[Colon1Pos]] * 256) + (tblParseTime[[#This Row],[Colon2Pos]] * 16) + tblParseTime[[#This Row],[DecimalPos]]</f>
        <v>33632</v>
      </c>
      <c r="U11">
        <v>3</v>
      </c>
      <c r="V11">
        <v>2</v>
      </c>
      <c r="W11">
        <v>4</v>
      </c>
      <c r="X11">
        <v>2</v>
      </c>
    </row>
    <row r="12" spans="1:24" x14ac:dyDescent="0.25">
      <c r="A12">
        <v>9</v>
      </c>
      <c r="B12" s="5" t="s">
        <v>225</v>
      </c>
      <c r="C12" s="1" t="str">
        <f>_xlfn.LET(_xlpm._i, COLUMN()-COLUMN(tblParseTime[[#Headers],[Text]]), IF(_xlpm._i&gt;tblParseTime[[#This Row],[LEN]],"",MID(tblParseTime[[#This Row],[Text]],_xlpm._i,1)))</f>
        <v>1</v>
      </c>
      <c r="D12" s="1" t="str">
        <f>_xlfn.LET(_xlpm._i, COLUMN()-COLUMN(tblParseTime[[#Headers],[Text]]), IF(_xlpm._i&gt;tblParseTime[[#This Row],[LEN]],"",MID(tblParseTime[[#This Row],[Text]],_xlpm._i,1)))</f>
        <v>4</v>
      </c>
      <c r="E12" s="1" t="str">
        <f>_xlfn.LET(_xlpm._i, COLUMN()-COLUMN(tblParseTime[[#Headers],[Text]]), IF(_xlpm._i&gt;tblParseTime[[#This Row],[LEN]],"",MID(tblParseTime[[#This Row],[Text]],_xlpm._i,1)))</f>
        <v>:</v>
      </c>
      <c r="F12" s="1" t="str">
        <f>_xlfn.LET(_xlpm._i, COLUMN()-COLUMN(tblParseTime[[#Headers],[Text]]), IF(_xlpm._i&gt;tblParseTime[[#This Row],[LEN]],"",MID(tblParseTime[[#This Row],[Text]],_xlpm._i,1)))</f>
        <v>2</v>
      </c>
      <c r="G12" s="1" t="str">
        <f>_xlfn.LET(_xlpm._i, COLUMN()-COLUMN(tblParseTime[[#Headers],[Text]]), IF(_xlpm._i&gt;tblParseTime[[#This Row],[LEN]],"",MID(tblParseTime[[#This Row],[Text]],_xlpm._i,1)))</f>
        <v>3</v>
      </c>
      <c r="H12" s="1" t="str">
        <f>_xlfn.LET(_xlpm._i, COLUMN()-COLUMN(tblParseTime[[#Headers],[Text]]), IF(_xlpm._i&gt;tblParseTime[[#This Row],[LEN]],"",MID(tblParseTime[[#This Row],[Text]],_xlpm._i,1)))</f>
        <v>:</v>
      </c>
      <c r="I12" s="1" t="str">
        <f>_xlfn.LET(_xlpm._i, COLUMN()-COLUMN(tblParseTime[[#Headers],[Text]]), IF(_xlpm._i&gt;tblParseTime[[#This Row],[LEN]],"",MID(tblParseTime[[#This Row],[Text]],_xlpm._i,1)))</f>
        <v>4</v>
      </c>
      <c r="J12" s="1" t="str">
        <f>_xlfn.LET(_xlpm._i, COLUMN()-COLUMN(tblParseTime[[#Headers],[Text]]), IF(_xlpm._i&gt;tblParseTime[[#This Row],[LEN]],"",MID(tblParseTime[[#This Row],[Text]],_xlpm._i,1)))</f>
        <v>1</v>
      </c>
      <c r="K12" s="1" t="str">
        <f>_xlfn.LET(_xlpm._i, COLUMN()-COLUMN(tblParseTime[[#Headers],[Text]]), IF(_xlpm._i&gt;tblParseTime[[#This Row],[LEN]],"",MID(tblParseTime[[#This Row],[Text]],_xlpm._i,1)))</f>
        <v>.</v>
      </c>
      <c r="L12" s="1" t="str">
        <f>_xlfn.LET(_xlpm._i, COLUMN()-COLUMN(tblParseTime[[#Headers],[Text]]), IF(_xlpm._i&gt;tblParseTime[[#This Row],[LEN]],"",MID(tblParseTime[[#This Row],[Text]],_xlpm._i,1)))</f>
        <v>0</v>
      </c>
      <c r="M12" s="1" t="str">
        <f>_xlfn.LET(_xlpm._i, COLUMN()-COLUMN(tblParseTime[[#Headers],[Text]]), IF(_xlpm._i&gt;tblParseTime[[#This Row],[LEN]],"",MID(tblParseTime[[#This Row],[Text]],_xlpm._i,1)))</f>
        <v/>
      </c>
      <c r="N12" s="1" t="str">
        <f>_xlfn.LET(_xlpm._i, COLUMN()-COLUMN(tblParseTime[[#Headers],[Text]]), IF(_xlpm._i&gt;tblParseTime[[#This Row],[LEN]],"",MID(tblParseTime[[#This Row],[Text]],_xlpm._i,1)))</f>
        <v/>
      </c>
      <c r="O12" s="1" t="str">
        <f>_xlfn.LET(_xlpm._i, COLUMN()-COLUMN(tblParseTime[[#Headers],[Text]]), IF(_xlpm._i&gt;tblParseTime[[#This Row],[LEN]],"",MID(tblParseTime[[#This Row],[Text]],_xlpm._i,1)))</f>
        <v/>
      </c>
      <c r="P12">
        <f>LEN(tblParseTime[[#This Row],[Text]])</f>
        <v>10</v>
      </c>
      <c r="Q12">
        <f>_xlfn.IFNA(_xlfn.XMATCH(":",tblParseTime[[#This Row],[1]:[13]],0,1),0)</f>
        <v>3</v>
      </c>
      <c r="R12">
        <f>_xlfn.IFNA(_xlfn.XMATCH(":",_xlfn.DROP(tblParseTime[[#This Row],[1]:[13]],,tblParseTime[[#This Row],[Colon1Pos]]),0,1)+tblParseTime[[#This Row],[Colon1Pos]],0)</f>
        <v>6</v>
      </c>
      <c r="S12">
        <f>_xlfn.LET(_xlpm._dotPos,_xlfn.IFNA(_xlfn.XMATCH(".",tblParseTime[[#This Row],[1]:[13]],0,1),0),_xlpm._commaPos,_xlfn.IFNA(_xlfn.XMATCH(",",tblParseTime[[#This Row],[1]:[13]],0,1),0),MAX(_xlpm._dotPos,_xlpm._commaPos))</f>
        <v>9</v>
      </c>
      <c r="T12">
        <f>(tblParseTime[[#This Row],[LEN]] * 4096) + (tblParseTime[[#This Row],[Colon1Pos]] * 256) + (tblParseTime[[#This Row],[Colon2Pos]] * 16) + tblParseTime[[#This Row],[DecimalPos]]</f>
        <v>41833</v>
      </c>
      <c r="U12">
        <v>4</v>
      </c>
      <c r="V12">
        <v>2</v>
      </c>
      <c r="W12">
        <v>4</v>
      </c>
      <c r="X12">
        <v>4</v>
      </c>
    </row>
    <row r="13" spans="1:24" x14ac:dyDescent="0.25">
      <c r="A13">
        <v>10</v>
      </c>
      <c r="B13" s="5" t="s">
        <v>226</v>
      </c>
      <c r="C13" s="1" t="str">
        <f>_xlfn.LET(_xlpm._i, COLUMN()-COLUMN(tblParseTime[[#Headers],[Text]]), IF(_xlpm._i&gt;tblParseTime[[#This Row],[LEN]],"",MID(tblParseTime[[#This Row],[Text]],_xlpm._i,1)))</f>
        <v>1</v>
      </c>
      <c r="D13" s="1" t="str">
        <f>_xlfn.LET(_xlpm._i, COLUMN()-COLUMN(tblParseTime[[#Headers],[Text]]), IF(_xlpm._i&gt;tblParseTime[[#This Row],[LEN]],"",MID(tblParseTime[[#This Row],[Text]],_xlpm._i,1)))</f>
        <v>4</v>
      </c>
      <c r="E13" s="1" t="str">
        <f>_xlfn.LET(_xlpm._i, COLUMN()-COLUMN(tblParseTime[[#Headers],[Text]]), IF(_xlpm._i&gt;tblParseTime[[#This Row],[LEN]],"",MID(tblParseTime[[#This Row],[Text]],_xlpm._i,1)))</f>
        <v>:</v>
      </c>
      <c r="F13" s="1" t="str">
        <f>_xlfn.LET(_xlpm._i, COLUMN()-COLUMN(tblParseTime[[#Headers],[Text]]), IF(_xlpm._i&gt;tblParseTime[[#This Row],[LEN]],"",MID(tblParseTime[[#This Row],[Text]],_xlpm._i,1)))</f>
        <v>2</v>
      </c>
      <c r="G13" s="1" t="str">
        <f>_xlfn.LET(_xlpm._i, COLUMN()-COLUMN(tblParseTime[[#Headers],[Text]]), IF(_xlpm._i&gt;tblParseTime[[#This Row],[LEN]],"",MID(tblParseTime[[#This Row],[Text]],_xlpm._i,1)))</f>
        <v>3</v>
      </c>
      <c r="H13" s="1" t="str">
        <f>_xlfn.LET(_xlpm._i, COLUMN()-COLUMN(tblParseTime[[#Headers],[Text]]), IF(_xlpm._i&gt;tblParseTime[[#This Row],[LEN]],"",MID(tblParseTime[[#This Row],[Text]],_xlpm._i,1)))</f>
        <v>:</v>
      </c>
      <c r="I13" s="1" t="str">
        <f>_xlfn.LET(_xlpm._i, COLUMN()-COLUMN(tblParseTime[[#Headers],[Text]]), IF(_xlpm._i&gt;tblParseTime[[#This Row],[LEN]],"",MID(tblParseTime[[#This Row],[Text]],_xlpm._i,1)))</f>
        <v>4</v>
      </c>
      <c r="J13" s="1" t="str">
        <f>_xlfn.LET(_xlpm._i, COLUMN()-COLUMN(tblParseTime[[#Headers],[Text]]), IF(_xlpm._i&gt;tblParseTime[[#This Row],[LEN]],"",MID(tblParseTime[[#This Row],[Text]],_xlpm._i,1)))</f>
        <v>1</v>
      </c>
      <c r="K13" s="1" t="str">
        <f>_xlfn.LET(_xlpm._i, COLUMN()-COLUMN(tblParseTime[[#Headers],[Text]]), IF(_xlpm._i&gt;tblParseTime[[#This Row],[LEN]],"",MID(tblParseTime[[#This Row],[Text]],_xlpm._i,1)))</f>
        <v>.</v>
      </c>
      <c r="L13" s="1" t="str">
        <f>_xlfn.LET(_xlpm._i, COLUMN()-COLUMN(tblParseTime[[#Headers],[Text]]), IF(_xlpm._i&gt;tblParseTime[[#This Row],[LEN]],"",MID(tblParseTime[[#This Row],[Text]],_xlpm._i,1)))</f>
        <v>0</v>
      </c>
      <c r="M13" s="1" t="str">
        <f>_xlfn.LET(_xlpm._i, COLUMN()-COLUMN(tblParseTime[[#Headers],[Text]]), IF(_xlpm._i&gt;tblParseTime[[#This Row],[LEN]],"",MID(tblParseTime[[#This Row],[Text]],_xlpm._i,1)))</f>
        <v>0</v>
      </c>
      <c r="N13" s="1" t="str">
        <f>_xlfn.LET(_xlpm._i, COLUMN()-COLUMN(tblParseTime[[#Headers],[Text]]), IF(_xlpm._i&gt;tblParseTime[[#This Row],[LEN]],"",MID(tblParseTime[[#This Row],[Text]],_xlpm._i,1)))</f>
        <v/>
      </c>
      <c r="O13" s="1" t="str">
        <f>_xlfn.LET(_xlpm._i, COLUMN()-COLUMN(tblParseTime[[#Headers],[Text]]), IF(_xlpm._i&gt;tblParseTime[[#This Row],[LEN]],"",MID(tblParseTime[[#This Row],[Text]],_xlpm._i,1)))</f>
        <v/>
      </c>
      <c r="P13">
        <f>LEN(tblParseTime[[#This Row],[Text]])</f>
        <v>11</v>
      </c>
      <c r="Q13">
        <f>_xlfn.IFNA(_xlfn.XMATCH(":",tblParseTime[[#This Row],[1]:[13]],0,1),0)</f>
        <v>3</v>
      </c>
      <c r="R13">
        <f>_xlfn.IFNA(_xlfn.XMATCH(":",_xlfn.DROP(tblParseTime[[#This Row],[1]:[13]],,tblParseTime[[#This Row],[Colon1Pos]]),0,1)+tblParseTime[[#This Row],[Colon1Pos]],0)</f>
        <v>6</v>
      </c>
      <c r="S13">
        <f>_xlfn.LET(_xlpm._dotPos,_xlfn.IFNA(_xlfn.XMATCH(".",tblParseTime[[#This Row],[1]:[13]],0,1),0),_xlpm._commaPos,_xlfn.IFNA(_xlfn.XMATCH(",",tblParseTime[[#This Row],[1]:[13]],0,1),0),MAX(_xlpm._dotPos,_xlpm._commaPos))</f>
        <v>9</v>
      </c>
      <c r="T13">
        <f>(tblParseTime[[#This Row],[LEN]] * 4096) + (tblParseTime[[#This Row],[Colon1Pos]] * 256) + (tblParseTime[[#This Row],[Colon2Pos]] * 16) + tblParseTime[[#This Row],[DecimalPos]]</f>
        <v>45929</v>
      </c>
      <c r="U13">
        <v>5</v>
      </c>
      <c r="V13">
        <v>2</v>
      </c>
      <c r="W13">
        <v>4</v>
      </c>
      <c r="X13">
        <v>5</v>
      </c>
    </row>
    <row r="14" spans="1:24" x14ac:dyDescent="0.25">
      <c r="A14">
        <v>11</v>
      </c>
      <c r="B14" s="5" t="s">
        <v>227</v>
      </c>
      <c r="C14" s="1" t="str">
        <f>_xlfn.LET(_xlpm._i, COLUMN()-COLUMN(tblParseTime[[#Headers],[Text]]), IF(_xlpm._i&gt;tblParseTime[[#This Row],[LEN]],"",MID(tblParseTime[[#This Row],[Text]],_xlpm._i,1)))</f>
        <v>1</v>
      </c>
      <c r="D14" s="1" t="str">
        <f>_xlfn.LET(_xlpm._i, COLUMN()-COLUMN(tblParseTime[[#Headers],[Text]]), IF(_xlpm._i&gt;tblParseTime[[#This Row],[LEN]],"",MID(tblParseTime[[#This Row],[Text]],_xlpm._i,1)))</f>
        <v>4</v>
      </c>
      <c r="E14" s="1" t="str">
        <f>_xlfn.LET(_xlpm._i, COLUMN()-COLUMN(tblParseTime[[#Headers],[Text]]), IF(_xlpm._i&gt;tblParseTime[[#This Row],[LEN]],"",MID(tblParseTime[[#This Row],[Text]],_xlpm._i,1)))</f>
        <v>:</v>
      </c>
      <c r="F14" s="1" t="str">
        <f>_xlfn.LET(_xlpm._i, COLUMN()-COLUMN(tblParseTime[[#Headers],[Text]]), IF(_xlpm._i&gt;tblParseTime[[#This Row],[LEN]],"",MID(tblParseTime[[#This Row],[Text]],_xlpm._i,1)))</f>
        <v>2</v>
      </c>
      <c r="G14" s="1" t="str">
        <f>_xlfn.LET(_xlpm._i, COLUMN()-COLUMN(tblParseTime[[#Headers],[Text]]), IF(_xlpm._i&gt;tblParseTime[[#This Row],[LEN]],"",MID(tblParseTime[[#This Row],[Text]],_xlpm._i,1)))</f>
        <v>3</v>
      </c>
      <c r="H14" s="1" t="str">
        <f>_xlfn.LET(_xlpm._i, COLUMN()-COLUMN(tblParseTime[[#Headers],[Text]]), IF(_xlpm._i&gt;tblParseTime[[#This Row],[LEN]],"",MID(tblParseTime[[#This Row],[Text]],_xlpm._i,1)))</f>
        <v>:</v>
      </c>
      <c r="I14" s="1" t="str">
        <f>_xlfn.LET(_xlpm._i, COLUMN()-COLUMN(tblParseTime[[#Headers],[Text]]), IF(_xlpm._i&gt;tblParseTime[[#This Row],[LEN]],"",MID(tblParseTime[[#This Row],[Text]],_xlpm._i,1)))</f>
        <v>4</v>
      </c>
      <c r="J14" s="1" t="str">
        <f>_xlfn.LET(_xlpm._i, COLUMN()-COLUMN(tblParseTime[[#Headers],[Text]]), IF(_xlpm._i&gt;tblParseTime[[#This Row],[LEN]],"",MID(tblParseTime[[#This Row],[Text]],_xlpm._i,1)))</f>
        <v>1</v>
      </c>
      <c r="K14" s="1" t="str">
        <f>_xlfn.LET(_xlpm._i, COLUMN()-COLUMN(tblParseTime[[#Headers],[Text]]), IF(_xlpm._i&gt;tblParseTime[[#This Row],[LEN]],"",MID(tblParseTime[[#This Row],[Text]],_xlpm._i,1)))</f>
        <v>.</v>
      </c>
      <c r="L14" s="1" t="str">
        <f>_xlfn.LET(_xlpm._i, COLUMN()-COLUMN(tblParseTime[[#Headers],[Text]]), IF(_xlpm._i&gt;tblParseTime[[#This Row],[LEN]],"",MID(tblParseTime[[#This Row],[Text]],_xlpm._i,1)))</f>
        <v>0</v>
      </c>
      <c r="M14" s="1" t="str">
        <f>_xlfn.LET(_xlpm._i, COLUMN()-COLUMN(tblParseTime[[#Headers],[Text]]), IF(_xlpm._i&gt;tblParseTime[[#This Row],[LEN]],"",MID(tblParseTime[[#This Row],[Text]],_xlpm._i,1)))</f>
        <v>0</v>
      </c>
      <c r="N14" s="1" t="str">
        <f>_xlfn.LET(_xlpm._i, COLUMN()-COLUMN(tblParseTime[[#Headers],[Text]]), IF(_xlpm._i&gt;tblParseTime[[#This Row],[LEN]],"",MID(tblParseTime[[#This Row],[Text]],_xlpm._i,1)))</f>
        <v>0</v>
      </c>
      <c r="O14" s="1" t="str">
        <f>_xlfn.LET(_xlpm._i, COLUMN()-COLUMN(tblParseTime[[#Headers],[Text]]), IF(_xlpm._i&gt;tblParseTime[[#This Row],[LEN]],"",MID(tblParseTime[[#This Row],[Text]],_xlpm._i,1)))</f>
        <v/>
      </c>
      <c r="P14">
        <f>LEN(tblParseTime[[#This Row],[Text]])</f>
        <v>12</v>
      </c>
      <c r="Q14">
        <f>_xlfn.IFNA(_xlfn.XMATCH(":",tblParseTime[[#This Row],[1]:[13]],0,1),0)</f>
        <v>3</v>
      </c>
      <c r="R14">
        <f>_xlfn.IFNA(_xlfn.XMATCH(":",_xlfn.DROP(tblParseTime[[#This Row],[1]:[13]],,tblParseTime[[#This Row],[Colon1Pos]]),0,1)+tblParseTime[[#This Row],[Colon1Pos]],0)</f>
        <v>6</v>
      </c>
      <c r="S14">
        <f>_xlfn.LET(_xlpm._dotPos,_xlfn.IFNA(_xlfn.XMATCH(".",tblParseTime[[#This Row],[1]:[13]],0,1),0),_xlpm._commaPos,_xlfn.IFNA(_xlfn.XMATCH(",",tblParseTime[[#This Row],[1]:[13]],0,1),0),MAX(_xlpm._dotPos,_xlpm._commaPos))</f>
        <v>9</v>
      </c>
      <c r="T14">
        <f>(tblParseTime[[#This Row],[LEN]] * 4096) + (tblParseTime[[#This Row],[Colon1Pos]] * 256) + (tblParseTime[[#This Row],[Colon2Pos]] * 16) + tblParseTime[[#This Row],[DecimalPos]]</f>
        <v>50025</v>
      </c>
      <c r="U14">
        <v>6</v>
      </c>
      <c r="V14">
        <v>2</v>
      </c>
      <c r="W14">
        <v>4</v>
      </c>
      <c r="X14">
        <v>6</v>
      </c>
    </row>
  </sheetData>
  <mergeCells count="2">
    <mergeCell ref="A1:B1"/>
    <mergeCell ref="C1:J1"/>
  </mergeCells>
  <phoneticPr fontId="2" type="noConversion"/>
  <pageMargins left="0.7" right="0.7" top="0.75" bottom="0.75" header="0.3" footer="0.3"/>
  <pageSetup paperSize="9" scale="60" orientation="portrait" r:id="rId1"/>
  <ignoredErrors>
    <ignoredError sqref="B4:B14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39E9-28FF-4B7E-899A-4ECE60121E08}">
  <dimension ref="A1:U9"/>
  <sheetViews>
    <sheetView workbookViewId="0">
      <pane ySplit="3" topLeftCell="A4" activePane="bottomLeft" state="frozen"/>
      <selection pane="bottomLeft" activeCell="Q4" sqref="Q4"/>
    </sheetView>
  </sheetViews>
  <sheetFormatPr defaultRowHeight="15" x14ac:dyDescent="0.25"/>
  <cols>
    <col min="1" max="1" width="5" style="1" customWidth="1"/>
    <col min="2" max="2" width="15.7109375" style="1" customWidth="1"/>
    <col min="3" max="10" width="3.140625" style="1" customWidth="1"/>
    <col min="11" max="11" width="3.140625" customWidth="1"/>
    <col min="12" max="16" width="3.85546875" customWidth="1"/>
    <col min="17" max="17" width="7.42578125" customWidth="1"/>
    <col min="18" max="21" width="3.85546875" customWidth="1"/>
  </cols>
  <sheetData>
    <row r="1" spans="1:21" ht="53.25" customHeight="1" thickBot="1" x14ac:dyDescent="0.35">
      <c r="A1" s="19" t="s">
        <v>257</v>
      </c>
      <c r="B1" s="19"/>
      <c r="C1" s="18" t="str">
        <f>_xlfn.LET(_xlpm._unique, _xlfn._xlws.SORT(_xlfn.UNIQUE(tblParseTZ[[Hash]:[MinPos]])), _xlpm._rowArrays,_xlfn.BYROW(_xlpm._unique,_xlfn.LAMBDA(_xlpm._r, _xlfn.TEXTJOIN(", ",FALSE,_xlpm._r))), _xlpm._table, _xlfn.TEXTJOIN(";"&amp;CHAR(10)&amp;"    ",FALSE,_xlpm._rowArrays), _xlfn.CONCAT("TIME_FMT_HASH = {",CHAR(10),"    ",_xlpm._table,CHAR(10),"};",CHAR(10)))</f>
        <v xml:space="preserve">TIME_FMT_HASH = {
    1536, 3, 3, 1, 0;
    3328, 1, 3, 0, 0;
    5376, 2, 1, 0, 4;
    6464, 2, 2, 0, 5;
    7424, 3, 1, 0, 4;
    9543, 3, 2, 0, 5
};
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2"/>
      <c r="Q1" s="2"/>
      <c r="R1" s="2"/>
      <c r="S1" s="2"/>
      <c r="T1" s="2"/>
      <c r="U1" s="2"/>
    </row>
    <row r="2" spans="1:21" ht="15.75" thickTop="1" x14ac:dyDescent="0.25"/>
    <row r="3" spans="1:21" ht="48" customHeight="1" x14ac:dyDescent="0.25">
      <c r="A3" s="8" t="s">
        <v>12</v>
      </c>
      <c r="B3" s="16" t="s">
        <v>217</v>
      </c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15" t="s">
        <v>13</v>
      </c>
      <c r="M3" s="15" t="s">
        <v>262</v>
      </c>
      <c r="N3" s="15" t="s">
        <v>261</v>
      </c>
      <c r="O3" s="15" t="s">
        <v>21</v>
      </c>
      <c r="P3" s="15" t="s">
        <v>22</v>
      </c>
      <c r="Q3" s="15" t="s">
        <v>16</v>
      </c>
      <c r="R3" s="15" t="s">
        <v>15</v>
      </c>
      <c r="S3" s="15" t="s">
        <v>263</v>
      </c>
      <c r="T3" s="15" t="s">
        <v>57</v>
      </c>
      <c r="U3" s="15" t="s">
        <v>19</v>
      </c>
    </row>
    <row r="4" spans="1:21" x14ac:dyDescent="0.25">
      <c r="A4">
        <v>1</v>
      </c>
      <c r="B4" s="20" t="s">
        <v>57</v>
      </c>
      <c r="C4" s="1" t="str">
        <f>_xlfn.LET(_xlpm._i, COLUMN()-COLUMN(tblParseTZ[[#Headers],[Text]]), IF(_xlpm._i&gt;tblParseTZ[[#This Row],[LEN]],"",MID(tblParseTZ[[#This Row],[Text]],_xlpm._i,1)))</f>
        <v>Z</v>
      </c>
      <c r="D4" s="1" t="str">
        <f>_xlfn.LET(_xlpm._i, COLUMN()-COLUMN(tblParseTZ[[#Headers],[Text]]), IF(_xlpm._i&gt;tblParseTZ[[#This Row],[LEN]],"",MID(tblParseTZ[[#This Row],[Text]],_xlpm._i,1)))</f>
        <v/>
      </c>
      <c r="E4" s="1" t="str">
        <f>_xlfn.LET(_xlpm._i, COLUMN()-COLUMN(tblParseTZ[[#Headers],[Text]]), IF(_xlpm._i&gt;tblParseTZ[[#This Row],[LEN]],"",MID(tblParseTZ[[#This Row],[Text]],_xlpm._i,1)))</f>
        <v/>
      </c>
      <c r="F4" s="1" t="str">
        <f>_xlfn.LET(_xlpm._i, COLUMN()-COLUMN(tblParseTZ[[#Headers],[Text]]), IF(_xlpm._i&gt;tblParseTZ[[#This Row],[LEN]],"",MID(tblParseTZ[[#This Row],[Text]],_xlpm._i,1)))</f>
        <v/>
      </c>
      <c r="G4" s="1" t="str">
        <f>_xlfn.LET(_xlpm._i, COLUMN()-COLUMN(tblParseTZ[[#Headers],[Text]]), IF(_xlpm._i&gt;tblParseTZ[[#This Row],[LEN]],"",MID(tblParseTZ[[#This Row],[Text]],_xlpm._i,1)))</f>
        <v/>
      </c>
      <c r="H4" s="1" t="str">
        <f>_xlfn.LET(_xlpm._i, COLUMN()-COLUMN(tblParseTZ[[#Headers],[Text]]), IF(_xlpm._i&gt;tblParseTZ[[#This Row],[LEN]],"",MID(tblParseTZ[[#This Row],[Text]],_xlpm._i,1)))</f>
        <v/>
      </c>
      <c r="I4" s="1" t="str">
        <f>_xlfn.LET(_xlpm._i, COLUMN()-COLUMN(tblParseTZ[[#Headers],[Text]]), IF(_xlpm._i&gt;tblParseTZ[[#This Row],[LEN]],"",MID(tblParseTZ[[#This Row],[Text]],_xlpm._i,1)))</f>
        <v/>
      </c>
      <c r="J4" s="1" t="str">
        <f>_xlfn.LET(_xlpm._i, COLUMN()-COLUMN(tblParseTZ[[#Headers],[Text]]), IF(_xlpm._i&gt;tblParseTZ[[#This Row],[LEN]],"",MID(tblParseTZ[[#This Row],[Text]],_xlpm._i,1)))</f>
        <v/>
      </c>
      <c r="K4" s="1" t="str">
        <f>_xlfn.LET(_xlpm._i, COLUMN()-COLUMN(tblParseTZ[[#Headers],[Text]]), IF(_xlpm._i&gt;tblParseTZ[[#This Row],[LEN]],"",MID(tblParseTZ[[#This Row],[Text]],_xlpm._i,1)))</f>
        <v/>
      </c>
      <c r="L4" s="21">
        <f>LEN(tblParseTZ[[#This Row],[Text]])</f>
        <v>1</v>
      </c>
      <c r="M4" s="21">
        <f>(tblParseTZ[[#This Row],[LEN]]=1)*(tblParseTZ[[#This Row],[1]]="Z")</f>
        <v>1</v>
      </c>
      <c r="N4" s="21">
        <f>_xlfn.LET(_xlpm._range,tblParseTZ[[#This Row],[1]:[9]], _xlpm._plusPos,_xlfn.IFNA(_xlfn.XMATCH("+",_xlpm._range,0,-1),0),_xlpm._hyphenPos,_xlfn.IFNA(_xlfn.XMATCH("-",_xlpm._range,0,-1),0),_xlpm._minusPos,_xlfn.IFNA(_xlfn.XMATCH(_xlfn.UNICHAR(8722),_xlpm._range,0,-1),0),N(MAX(_xlpm._plusPos,_xlpm._hyphenPos,_xlpm._minusPos)=1))</f>
        <v>0</v>
      </c>
      <c r="O4" s="21">
        <f>_xlfn.IFNA(_xlfn.XMATCH(":",tblParseTZ[[#This Row],[1]:[9]],0,1),0)</f>
        <v>0</v>
      </c>
      <c r="P4" s="21">
        <f>_xlfn.IFNA(_xlfn.XMATCH(":",_xlfn.DROP(tblParseTZ[[#This Row],[1]:[9]],,tblParseTZ[[#This Row],[Colon1Pos]]),0,1)+tblParseTZ[[#This Row],[Colon1Pos]],0)</f>
        <v>0</v>
      </c>
      <c r="Q4" s="21">
        <f>(tblParseTZ[[#This Row],[LEN]] * 1024) + (tblParseTZ[[#This Row],[Zonly]] * 512) + (tblParseTZ[[#This Row],[LastSignPosAt1]] * 256) + (tblParseTZ[[#This Row],[Colon1Pos]] * 16) + tblParseTZ[[#This Row],[Colon2Pos]]</f>
        <v>1536</v>
      </c>
      <c r="R4">
        <v>3</v>
      </c>
      <c r="S4" s="21">
        <v>3</v>
      </c>
      <c r="T4" s="21">
        <v>1</v>
      </c>
      <c r="U4" s="21">
        <v>0</v>
      </c>
    </row>
    <row r="5" spans="1:21" x14ac:dyDescent="0.25">
      <c r="A5">
        <v>2</v>
      </c>
      <c r="B5" s="5" t="s">
        <v>93</v>
      </c>
      <c r="C5" s="1" t="str">
        <f>_xlfn.LET(_xlpm._i, COLUMN()-COLUMN(tblParseTZ[[#Headers],[Text]]), IF(_xlpm._i&gt;tblParseTZ[[#This Row],[LEN]],"",MID(tblParseTZ[[#This Row],[Text]],_xlpm._i,1)))</f>
        <v>+</v>
      </c>
      <c r="D5" s="1" t="str">
        <f>_xlfn.LET(_xlpm._i, COLUMN()-COLUMN(tblParseTZ[[#Headers],[Text]]), IF(_xlpm._i&gt;tblParseTZ[[#This Row],[LEN]],"",MID(tblParseTZ[[#This Row],[Text]],_xlpm._i,1)))</f>
        <v>0</v>
      </c>
      <c r="E5" s="1" t="str">
        <f>_xlfn.LET(_xlpm._i, COLUMN()-COLUMN(tblParseTZ[[#Headers],[Text]]), IF(_xlpm._i&gt;tblParseTZ[[#This Row],[LEN]],"",MID(tblParseTZ[[#This Row],[Text]],_xlpm._i,1)))</f>
        <v>9</v>
      </c>
      <c r="F5" s="1" t="str">
        <f>_xlfn.LET(_xlpm._i, COLUMN()-COLUMN(tblParseTZ[[#Headers],[Text]]), IF(_xlpm._i&gt;tblParseTZ[[#This Row],[LEN]],"",MID(tblParseTZ[[#This Row],[Text]],_xlpm._i,1)))</f>
        <v/>
      </c>
      <c r="G5" s="1" t="str">
        <f>_xlfn.LET(_xlpm._i, COLUMN()-COLUMN(tblParseTZ[[#Headers],[Text]]), IF(_xlpm._i&gt;tblParseTZ[[#This Row],[LEN]],"",MID(tblParseTZ[[#This Row],[Text]],_xlpm._i,1)))</f>
        <v/>
      </c>
      <c r="H5" s="1" t="str">
        <f>_xlfn.LET(_xlpm._i, COLUMN()-COLUMN(tblParseTZ[[#Headers],[Text]]), IF(_xlpm._i&gt;tblParseTZ[[#This Row],[LEN]],"",MID(tblParseTZ[[#This Row],[Text]],_xlpm._i,1)))</f>
        <v/>
      </c>
      <c r="I5" s="1" t="str">
        <f>_xlfn.LET(_xlpm._i, COLUMN()-COLUMN(tblParseTZ[[#Headers],[Text]]), IF(_xlpm._i&gt;tblParseTZ[[#This Row],[LEN]],"",MID(tblParseTZ[[#This Row],[Text]],_xlpm._i,1)))</f>
        <v/>
      </c>
      <c r="J5" s="1" t="str">
        <f>_xlfn.LET(_xlpm._i, COLUMN()-COLUMN(tblParseTZ[[#Headers],[Text]]), IF(_xlpm._i&gt;tblParseTZ[[#This Row],[LEN]],"",MID(tblParseTZ[[#This Row],[Text]],_xlpm._i,1)))</f>
        <v/>
      </c>
      <c r="K5" s="1" t="str">
        <f>_xlfn.LET(_xlpm._i, COLUMN()-COLUMN(tblParseTZ[[#Headers],[Text]]), IF(_xlpm._i&gt;tblParseTZ[[#This Row],[LEN]],"",MID(tblParseTZ[[#This Row],[Text]],_xlpm._i,1)))</f>
        <v/>
      </c>
      <c r="L5">
        <f>LEN(tblParseTZ[[#This Row],[Text]])</f>
        <v>3</v>
      </c>
      <c r="M5">
        <f>(tblParseTZ[[#This Row],[LEN]]=1)*(tblParseTZ[[#This Row],[1]]="Z")</f>
        <v>0</v>
      </c>
      <c r="N5">
        <f>_xlfn.LET(_xlpm._range,tblParseTZ[[#This Row],[1]:[9]], _xlpm._plusPos,_xlfn.IFNA(_xlfn.XMATCH("+",_xlpm._range,0,-1),0),_xlpm._hyphenPos,_xlfn.IFNA(_xlfn.XMATCH("-",_xlpm._range,0,-1),0),_xlpm._minusPos,_xlfn.IFNA(_xlfn.XMATCH(_xlfn.UNICHAR(8722),_xlpm._range,0,-1),0),N(MAX(_xlpm._plusPos,_xlpm._hyphenPos,_xlpm._minusPos)=1))</f>
        <v>1</v>
      </c>
      <c r="O5">
        <f>_xlfn.IFNA(_xlfn.XMATCH(":",tblParseTZ[[#This Row],[1]:[9]],0,1),0)</f>
        <v>0</v>
      </c>
      <c r="P5">
        <f>_xlfn.IFNA(_xlfn.XMATCH(":",_xlfn.DROP(tblParseTZ[[#This Row],[1]:[9]],,tblParseTZ[[#This Row],[Colon1Pos]]),0,1)+tblParseTZ[[#This Row],[Colon1Pos]],0)</f>
        <v>0</v>
      </c>
      <c r="Q5">
        <f>(tblParseTZ[[#This Row],[LEN]] * 1024) + (tblParseTZ[[#This Row],[Zonly]] * 512) + (tblParseTZ[[#This Row],[LastSignPosAt1]] * 256) + (tblParseTZ[[#This Row],[Colon1Pos]] * 16) + tblParseTZ[[#This Row],[Colon2Pos]]</f>
        <v>3328</v>
      </c>
      <c r="R5">
        <v>1</v>
      </c>
      <c r="S5">
        <v>3</v>
      </c>
      <c r="T5">
        <v>0</v>
      </c>
      <c r="U5">
        <v>0</v>
      </c>
    </row>
    <row r="6" spans="1:21" x14ac:dyDescent="0.25">
      <c r="A6">
        <v>3</v>
      </c>
      <c r="B6" s="5" t="s">
        <v>258</v>
      </c>
      <c r="C6" s="1" t="str">
        <f>_xlfn.LET(_xlpm._i, COLUMN()-COLUMN(tblParseTZ[[#Headers],[Text]]), IF(_xlpm._i&gt;tblParseTZ[[#This Row],[LEN]],"",MID(tblParseTZ[[#This Row],[Text]],_xlpm._i,1)))</f>
        <v>-</v>
      </c>
      <c r="D6" s="1" t="str">
        <f>_xlfn.LET(_xlpm._i, COLUMN()-COLUMN(tblParseTZ[[#Headers],[Text]]), IF(_xlpm._i&gt;tblParseTZ[[#This Row],[LEN]],"",MID(tblParseTZ[[#This Row],[Text]],_xlpm._i,1)))</f>
        <v>0</v>
      </c>
      <c r="E6" s="1" t="str">
        <f>_xlfn.LET(_xlpm._i, COLUMN()-COLUMN(tblParseTZ[[#Headers],[Text]]), IF(_xlpm._i&gt;tblParseTZ[[#This Row],[LEN]],"",MID(tblParseTZ[[#This Row],[Text]],_xlpm._i,1)))</f>
        <v>9</v>
      </c>
      <c r="F6" s="1" t="str">
        <f>_xlfn.LET(_xlpm._i, COLUMN()-COLUMN(tblParseTZ[[#Headers],[Text]]), IF(_xlpm._i&gt;tblParseTZ[[#This Row],[LEN]],"",MID(tblParseTZ[[#This Row],[Text]],_xlpm._i,1)))</f>
        <v>3</v>
      </c>
      <c r="G6" s="1" t="str">
        <f>_xlfn.LET(_xlpm._i, COLUMN()-COLUMN(tblParseTZ[[#Headers],[Text]]), IF(_xlpm._i&gt;tblParseTZ[[#This Row],[LEN]],"",MID(tblParseTZ[[#This Row],[Text]],_xlpm._i,1)))</f>
        <v>0</v>
      </c>
      <c r="H6" s="1" t="str">
        <f>_xlfn.LET(_xlpm._i, COLUMN()-COLUMN(tblParseTZ[[#Headers],[Text]]), IF(_xlpm._i&gt;tblParseTZ[[#This Row],[LEN]],"",MID(tblParseTZ[[#This Row],[Text]],_xlpm._i,1)))</f>
        <v/>
      </c>
      <c r="I6" s="1" t="str">
        <f>_xlfn.LET(_xlpm._i, COLUMN()-COLUMN(tblParseTZ[[#Headers],[Text]]), IF(_xlpm._i&gt;tblParseTZ[[#This Row],[LEN]],"",MID(tblParseTZ[[#This Row],[Text]],_xlpm._i,1)))</f>
        <v/>
      </c>
      <c r="J6" s="1" t="str">
        <f>_xlfn.LET(_xlpm._i, COLUMN()-COLUMN(tblParseTZ[[#Headers],[Text]]), IF(_xlpm._i&gt;tblParseTZ[[#This Row],[LEN]],"",MID(tblParseTZ[[#This Row],[Text]],_xlpm._i,1)))</f>
        <v/>
      </c>
      <c r="K6" s="1" t="str">
        <f>_xlfn.LET(_xlpm._i, COLUMN()-COLUMN(tblParseTZ[[#Headers],[Text]]), IF(_xlpm._i&gt;tblParseTZ[[#This Row],[LEN]],"",MID(tblParseTZ[[#This Row],[Text]],_xlpm._i,1)))</f>
        <v/>
      </c>
      <c r="L6">
        <f>LEN(tblParseTZ[[#This Row],[Text]])</f>
        <v>5</v>
      </c>
      <c r="M6">
        <f>(tblParseTZ[[#This Row],[LEN]]=1)*(tblParseTZ[[#This Row],[1]]="Z")</f>
        <v>0</v>
      </c>
      <c r="N6">
        <f>_xlfn.LET(_xlpm._range,tblParseTZ[[#This Row],[1]:[9]], _xlpm._plusPos,_xlfn.IFNA(_xlfn.XMATCH("+",_xlpm._range,0,-1),0),_xlpm._hyphenPos,_xlfn.IFNA(_xlfn.XMATCH("-",_xlpm._range,0,-1),0),_xlpm._minusPos,_xlfn.IFNA(_xlfn.XMATCH(_xlfn.UNICHAR(8722),_xlpm._range,0,-1),0),N(MAX(_xlpm._plusPos,_xlpm._hyphenPos,_xlpm._minusPos)=1))</f>
        <v>1</v>
      </c>
      <c r="O6">
        <f>_xlfn.IFNA(_xlfn.XMATCH(":",tblParseTZ[[#This Row],[1]:[9]],0,1),0)</f>
        <v>0</v>
      </c>
      <c r="P6">
        <f>_xlfn.IFNA(_xlfn.XMATCH(":",_xlfn.DROP(tblParseTZ[[#This Row],[1]:[9]],,tblParseTZ[[#This Row],[Colon1Pos]]),0,1)+tblParseTZ[[#This Row],[Colon1Pos]],0)</f>
        <v>0</v>
      </c>
      <c r="Q6">
        <f>(tblParseTZ[[#This Row],[LEN]] * 1024) + (tblParseTZ[[#This Row],[Zonly]] * 512) + (tblParseTZ[[#This Row],[LastSignPosAt1]] * 256) + (tblParseTZ[[#This Row],[Colon1Pos]] * 16) + tblParseTZ[[#This Row],[Colon2Pos]]</f>
        <v>5376</v>
      </c>
      <c r="R6">
        <v>2</v>
      </c>
      <c r="S6">
        <v>1</v>
      </c>
      <c r="T6">
        <v>0</v>
      </c>
      <c r="U6">
        <v>4</v>
      </c>
    </row>
    <row r="7" spans="1:21" x14ac:dyDescent="0.25">
      <c r="A7">
        <v>4</v>
      </c>
      <c r="B7" s="5" t="s">
        <v>259</v>
      </c>
      <c r="C7" s="1" t="str">
        <f>_xlfn.LET(_xlpm._i, COLUMN()-COLUMN(tblParseTZ[[#Headers],[Text]]), IF(_xlpm._i&gt;tblParseTZ[[#This Row],[LEN]],"",MID(tblParseTZ[[#This Row],[Text]],_xlpm._i,1)))</f>
        <v>−</v>
      </c>
      <c r="D7" s="1" t="str">
        <f>_xlfn.LET(_xlpm._i, COLUMN()-COLUMN(tblParseTZ[[#Headers],[Text]]), IF(_xlpm._i&gt;tblParseTZ[[#This Row],[LEN]],"",MID(tblParseTZ[[#This Row],[Text]],_xlpm._i,1)))</f>
        <v>0</v>
      </c>
      <c r="E7" s="1" t="str">
        <f>_xlfn.LET(_xlpm._i, COLUMN()-COLUMN(tblParseTZ[[#Headers],[Text]]), IF(_xlpm._i&gt;tblParseTZ[[#This Row],[LEN]],"",MID(tblParseTZ[[#This Row],[Text]],_xlpm._i,1)))</f>
        <v>9</v>
      </c>
      <c r="F7" s="1" t="str">
        <f>_xlfn.LET(_xlpm._i, COLUMN()-COLUMN(tblParseTZ[[#Headers],[Text]]), IF(_xlpm._i&gt;tblParseTZ[[#This Row],[LEN]],"",MID(tblParseTZ[[#This Row],[Text]],_xlpm._i,1)))</f>
        <v>3</v>
      </c>
      <c r="G7" s="1" t="str">
        <f>_xlfn.LET(_xlpm._i, COLUMN()-COLUMN(tblParseTZ[[#Headers],[Text]]), IF(_xlpm._i&gt;tblParseTZ[[#This Row],[LEN]],"",MID(tblParseTZ[[#This Row],[Text]],_xlpm._i,1)))</f>
        <v>0</v>
      </c>
      <c r="H7" s="1" t="str">
        <f>_xlfn.LET(_xlpm._i, COLUMN()-COLUMN(tblParseTZ[[#Headers],[Text]]), IF(_xlpm._i&gt;tblParseTZ[[#This Row],[LEN]],"",MID(tblParseTZ[[#This Row],[Text]],_xlpm._i,1)))</f>
        <v>2</v>
      </c>
      <c r="I7" s="1" t="str">
        <f>_xlfn.LET(_xlpm._i, COLUMN()-COLUMN(tblParseTZ[[#Headers],[Text]]), IF(_xlpm._i&gt;tblParseTZ[[#This Row],[LEN]],"",MID(tblParseTZ[[#This Row],[Text]],_xlpm._i,1)))</f>
        <v>2</v>
      </c>
      <c r="J7" s="1" t="str">
        <f>_xlfn.LET(_xlpm._i, COLUMN()-COLUMN(tblParseTZ[[#Headers],[Text]]), IF(_xlpm._i&gt;tblParseTZ[[#This Row],[LEN]],"",MID(tblParseTZ[[#This Row],[Text]],_xlpm._i,1)))</f>
        <v/>
      </c>
      <c r="K7" s="1" t="str">
        <f>_xlfn.LET(_xlpm._i, COLUMN()-COLUMN(tblParseTZ[[#Headers],[Text]]), IF(_xlpm._i&gt;tblParseTZ[[#This Row],[LEN]],"",MID(tblParseTZ[[#This Row],[Text]],_xlpm._i,1)))</f>
        <v/>
      </c>
      <c r="L7">
        <f>LEN(tblParseTZ[[#This Row],[Text]])</f>
        <v>7</v>
      </c>
      <c r="M7">
        <f>(tblParseTZ[[#This Row],[LEN]]=1)*(tblParseTZ[[#This Row],[1]]="Z")</f>
        <v>0</v>
      </c>
      <c r="N7">
        <f>_xlfn.LET(_xlpm._range,tblParseTZ[[#This Row],[1]:[9]], _xlpm._plusPos,_xlfn.IFNA(_xlfn.XMATCH("+",_xlpm._range,0,-1),0),_xlpm._hyphenPos,_xlfn.IFNA(_xlfn.XMATCH("-",_xlpm._range,0,-1),0),_xlpm._minusPos,_xlfn.IFNA(_xlfn.XMATCH(_xlfn.UNICHAR(8722),_xlpm._range,0,-1),0),N(MAX(_xlpm._plusPos,_xlpm._hyphenPos,_xlpm._minusPos)=1))</f>
        <v>1</v>
      </c>
      <c r="O7">
        <f>_xlfn.IFNA(_xlfn.XMATCH(":",tblParseTZ[[#This Row],[1]:[9]],0,1),0)</f>
        <v>0</v>
      </c>
      <c r="P7">
        <f>_xlfn.IFNA(_xlfn.XMATCH(":",_xlfn.DROP(tblParseTZ[[#This Row],[1]:[9]],,tblParseTZ[[#This Row],[Colon1Pos]]),0,1)+tblParseTZ[[#This Row],[Colon1Pos]],0)</f>
        <v>0</v>
      </c>
      <c r="Q7">
        <f>(tblParseTZ[[#This Row],[LEN]] * 1024) + (tblParseTZ[[#This Row],[Zonly]] * 512) + (tblParseTZ[[#This Row],[LastSignPosAt1]] * 256) + (tblParseTZ[[#This Row],[Colon1Pos]] * 16) + tblParseTZ[[#This Row],[Colon2Pos]]</f>
        <v>7424</v>
      </c>
      <c r="R7">
        <v>3</v>
      </c>
      <c r="S7">
        <v>1</v>
      </c>
      <c r="T7">
        <v>0</v>
      </c>
      <c r="U7">
        <v>4</v>
      </c>
    </row>
    <row r="8" spans="1:21" x14ac:dyDescent="0.25">
      <c r="A8">
        <v>5</v>
      </c>
      <c r="B8" s="5" t="s">
        <v>94</v>
      </c>
      <c r="C8" s="1" t="str">
        <f>_xlfn.LET(_xlpm._i, COLUMN()-COLUMN(tblParseTZ[[#Headers],[Text]]), IF(_xlpm._i&gt;tblParseTZ[[#This Row],[LEN]],"",MID(tblParseTZ[[#This Row],[Text]],_xlpm._i,1)))</f>
        <v>+</v>
      </c>
      <c r="D8" s="1" t="str">
        <f>_xlfn.LET(_xlpm._i, COLUMN()-COLUMN(tblParseTZ[[#Headers],[Text]]), IF(_xlpm._i&gt;tblParseTZ[[#This Row],[LEN]],"",MID(tblParseTZ[[#This Row],[Text]],_xlpm._i,1)))</f>
        <v>0</v>
      </c>
      <c r="E8" s="1" t="str">
        <f>_xlfn.LET(_xlpm._i, COLUMN()-COLUMN(tblParseTZ[[#Headers],[Text]]), IF(_xlpm._i&gt;tblParseTZ[[#This Row],[LEN]],"",MID(tblParseTZ[[#This Row],[Text]],_xlpm._i,1)))</f>
        <v>9</v>
      </c>
      <c r="F8" s="1" t="str">
        <f>_xlfn.LET(_xlpm._i, COLUMN()-COLUMN(tblParseTZ[[#Headers],[Text]]), IF(_xlpm._i&gt;tblParseTZ[[#This Row],[LEN]],"",MID(tblParseTZ[[#This Row],[Text]],_xlpm._i,1)))</f>
        <v>:</v>
      </c>
      <c r="G8" s="1" t="str">
        <f>_xlfn.LET(_xlpm._i, COLUMN()-COLUMN(tblParseTZ[[#Headers],[Text]]), IF(_xlpm._i&gt;tblParseTZ[[#This Row],[LEN]],"",MID(tblParseTZ[[#This Row],[Text]],_xlpm._i,1)))</f>
        <v>3</v>
      </c>
      <c r="H8" s="1" t="str">
        <f>_xlfn.LET(_xlpm._i, COLUMN()-COLUMN(tblParseTZ[[#Headers],[Text]]), IF(_xlpm._i&gt;tblParseTZ[[#This Row],[LEN]],"",MID(tblParseTZ[[#This Row],[Text]],_xlpm._i,1)))</f>
        <v>0</v>
      </c>
      <c r="I8" s="1" t="str">
        <f>_xlfn.LET(_xlpm._i, COLUMN()-COLUMN(tblParseTZ[[#Headers],[Text]]), IF(_xlpm._i&gt;tblParseTZ[[#This Row],[LEN]],"",MID(tblParseTZ[[#This Row],[Text]],_xlpm._i,1)))</f>
        <v/>
      </c>
      <c r="J8" s="1" t="str">
        <f>_xlfn.LET(_xlpm._i, COLUMN()-COLUMN(tblParseTZ[[#Headers],[Text]]), IF(_xlpm._i&gt;tblParseTZ[[#This Row],[LEN]],"",MID(tblParseTZ[[#This Row],[Text]],_xlpm._i,1)))</f>
        <v/>
      </c>
      <c r="K8" s="1" t="str">
        <f>_xlfn.LET(_xlpm._i, COLUMN()-COLUMN(tblParseTZ[[#Headers],[Text]]), IF(_xlpm._i&gt;tblParseTZ[[#This Row],[LEN]],"",MID(tblParseTZ[[#This Row],[Text]],_xlpm._i,1)))</f>
        <v/>
      </c>
      <c r="L8">
        <f>LEN(tblParseTZ[[#This Row],[Text]])</f>
        <v>6</v>
      </c>
      <c r="M8">
        <f>(tblParseTZ[[#This Row],[LEN]]=1)*(tblParseTZ[[#This Row],[1]]="Z")</f>
        <v>0</v>
      </c>
      <c r="N8">
        <f>_xlfn.LET(_xlpm._range,tblParseTZ[[#This Row],[1]:[9]], _xlpm._plusPos,_xlfn.IFNA(_xlfn.XMATCH("+",_xlpm._range,0,-1),0),_xlpm._hyphenPos,_xlfn.IFNA(_xlfn.XMATCH("-",_xlpm._range,0,-1),0),_xlpm._minusPos,_xlfn.IFNA(_xlfn.XMATCH(_xlfn.UNICHAR(8722),_xlpm._range,0,-1),0),N(MAX(_xlpm._plusPos,_xlpm._hyphenPos,_xlpm._minusPos)=1))</f>
        <v>1</v>
      </c>
      <c r="O8">
        <f>_xlfn.IFNA(_xlfn.XMATCH(":",tblParseTZ[[#This Row],[1]:[9]],0,1),0)</f>
        <v>4</v>
      </c>
      <c r="P8">
        <f>_xlfn.IFNA(_xlfn.XMATCH(":",_xlfn.DROP(tblParseTZ[[#This Row],[1]:[9]],,tblParseTZ[[#This Row],[Colon1Pos]]),0,1)+tblParseTZ[[#This Row],[Colon1Pos]],0)</f>
        <v>0</v>
      </c>
      <c r="Q8">
        <f>(tblParseTZ[[#This Row],[LEN]] * 1024) + (tblParseTZ[[#This Row],[Zonly]] * 512) + (tblParseTZ[[#This Row],[LastSignPosAt1]] * 256) + (tblParseTZ[[#This Row],[Colon1Pos]] * 16) + tblParseTZ[[#This Row],[Colon2Pos]]</f>
        <v>6464</v>
      </c>
      <c r="R8">
        <v>2</v>
      </c>
      <c r="S8">
        <v>2</v>
      </c>
      <c r="T8">
        <v>0</v>
      </c>
      <c r="U8">
        <v>5</v>
      </c>
    </row>
    <row r="9" spans="1:21" x14ac:dyDescent="0.25">
      <c r="A9">
        <v>6</v>
      </c>
      <c r="B9" s="5" t="s">
        <v>260</v>
      </c>
      <c r="C9" s="1" t="str">
        <f>_xlfn.LET(_xlpm._i, COLUMN()-COLUMN(tblParseTZ[[#Headers],[Text]]), IF(_xlpm._i&gt;tblParseTZ[[#This Row],[LEN]],"",MID(tblParseTZ[[#This Row],[Text]],_xlpm._i,1)))</f>
        <v>+</v>
      </c>
      <c r="D9" s="1" t="str">
        <f>_xlfn.LET(_xlpm._i, COLUMN()-COLUMN(tblParseTZ[[#Headers],[Text]]), IF(_xlpm._i&gt;tblParseTZ[[#This Row],[LEN]],"",MID(tblParseTZ[[#This Row],[Text]],_xlpm._i,1)))</f>
        <v>0</v>
      </c>
      <c r="E9" s="1" t="str">
        <f>_xlfn.LET(_xlpm._i, COLUMN()-COLUMN(tblParseTZ[[#Headers],[Text]]), IF(_xlpm._i&gt;tblParseTZ[[#This Row],[LEN]],"",MID(tblParseTZ[[#This Row],[Text]],_xlpm._i,1)))</f>
        <v>9</v>
      </c>
      <c r="F9" s="1" t="str">
        <f>_xlfn.LET(_xlpm._i, COLUMN()-COLUMN(tblParseTZ[[#Headers],[Text]]), IF(_xlpm._i&gt;tblParseTZ[[#This Row],[LEN]],"",MID(tblParseTZ[[#This Row],[Text]],_xlpm._i,1)))</f>
        <v>:</v>
      </c>
      <c r="G9" s="1" t="str">
        <f>_xlfn.LET(_xlpm._i, COLUMN()-COLUMN(tblParseTZ[[#Headers],[Text]]), IF(_xlpm._i&gt;tblParseTZ[[#This Row],[LEN]],"",MID(tblParseTZ[[#This Row],[Text]],_xlpm._i,1)))</f>
        <v>3</v>
      </c>
      <c r="H9" s="1" t="str">
        <f>_xlfn.LET(_xlpm._i, COLUMN()-COLUMN(tblParseTZ[[#Headers],[Text]]), IF(_xlpm._i&gt;tblParseTZ[[#This Row],[LEN]],"",MID(tblParseTZ[[#This Row],[Text]],_xlpm._i,1)))</f>
        <v>0</v>
      </c>
      <c r="I9" s="1" t="str">
        <f>_xlfn.LET(_xlpm._i, COLUMN()-COLUMN(tblParseTZ[[#Headers],[Text]]), IF(_xlpm._i&gt;tblParseTZ[[#This Row],[LEN]],"",MID(tblParseTZ[[#This Row],[Text]],_xlpm._i,1)))</f>
        <v>:</v>
      </c>
      <c r="J9" s="1" t="str">
        <f>_xlfn.LET(_xlpm._i, COLUMN()-COLUMN(tblParseTZ[[#Headers],[Text]]), IF(_xlpm._i&gt;tblParseTZ[[#This Row],[LEN]],"",MID(tblParseTZ[[#This Row],[Text]],_xlpm._i,1)))</f>
        <v>2</v>
      </c>
      <c r="K9" s="1" t="str">
        <f>_xlfn.LET(_xlpm._i, COLUMN()-COLUMN(tblParseTZ[[#Headers],[Text]]), IF(_xlpm._i&gt;tblParseTZ[[#This Row],[LEN]],"",MID(tblParseTZ[[#This Row],[Text]],_xlpm._i,1)))</f>
        <v>2</v>
      </c>
      <c r="L9">
        <f>LEN(tblParseTZ[[#This Row],[Text]])</f>
        <v>9</v>
      </c>
      <c r="M9">
        <f>(tblParseTZ[[#This Row],[LEN]]=1)*(tblParseTZ[[#This Row],[1]]="Z")</f>
        <v>0</v>
      </c>
      <c r="N9">
        <f>_xlfn.LET(_xlpm._range,tblParseTZ[[#This Row],[1]:[9]], _xlpm._plusPos,_xlfn.IFNA(_xlfn.XMATCH("+",_xlpm._range,0,-1),0),_xlpm._hyphenPos,_xlfn.IFNA(_xlfn.XMATCH("-",_xlpm._range,0,-1),0),_xlpm._minusPos,_xlfn.IFNA(_xlfn.XMATCH(_xlfn.UNICHAR(8722),_xlpm._range,0,-1),0),N(MAX(_xlpm._plusPos,_xlpm._hyphenPos,_xlpm._minusPos)=1))</f>
        <v>1</v>
      </c>
      <c r="O9">
        <f>_xlfn.IFNA(_xlfn.XMATCH(":",tblParseTZ[[#This Row],[1]:[9]],0,1),0)</f>
        <v>4</v>
      </c>
      <c r="P9">
        <f>_xlfn.IFNA(_xlfn.XMATCH(":",_xlfn.DROP(tblParseTZ[[#This Row],[1]:[9]],,tblParseTZ[[#This Row],[Colon1Pos]]),0,1)+tblParseTZ[[#This Row],[Colon1Pos]],0)</f>
        <v>7</v>
      </c>
      <c r="Q9">
        <f>(tblParseTZ[[#This Row],[LEN]] * 1024) + (tblParseTZ[[#This Row],[Zonly]] * 512) + (tblParseTZ[[#This Row],[LastSignPosAt1]] * 256) + (tblParseTZ[[#This Row],[Colon1Pos]] * 16) + tblParseTZ[[#This Row],[Colon2Pos]]</f>
        <v>9543</v>
      </c>
      <c r="R9">
        <v>3</v>
      </c>
      <c r="S9">
        <v>2</v>
      </c>
      <c r="T9">
        <v>0</v>
      </c>
      <c r="U9">
        <v>5</v>
      </c>
    </row>
  </sheetData>
  <mergeCells count="2">
    <mergeCell ref="A1:B1"/>
    <mergeCell ref="C1:O1"/>
  </mergeCells>
  <phoneticPr fontId="2" type="noConversion"/>
  <pageMargins left="0.7" right="0.7" top="0.75" bottom="0.75" header="0.3" footer="0.3"/>
  <pageSetup paperSize="9" orientation="portrait" copies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6053-C58D-47A3-B141-BE79DCB8401D}">
  <dimension ref="A1:BB197"/>
  <sheetViews>
    <sheetView workbookViewId="0">
      <selection activeCell="C1" sqref="C1:AB1"/>
    </sheetView>
  </sheetViews>
  <sheetFormatPr defaultRowHeight="15" x14ac:dyDescent="0.25"/>
  <cols>
    <col min="1" max="1" width="7.42578125" customWidth="1"/>
    <col min="2" max="2" width="33" style="1" customWidth="1"/>
    <col min="3" max="3" width="4.5703125" style="1" customWidth="1"/>
    <col min="4" max="34" width="3.5703125" style="1" customWidth="1"/>
    <col min="35" max="35" width="3.5703125" customWidth="1"/>
    <col min="36" max="54" width="4.5703125" style="11" customWidth="1"/>
  </cols>
  <sheetData>
    <row r="1" spans="1:54" ht="45.75" customHeight="1" thickBot="1" x14ac:dyDescent="0.35">
      <c r="A1" s="17" t="s">
        <v>234</v>
      </c>
      <c r="B1" s="17"/>
      <c r="C1" s="18" t="str">
        <f>_xlfn.LET(_xlpm._rowArrays,_xlfn.BYROW(_xlfn._xlws.SORT(tblParsePartsLogic[[Hash]:[TZMark]]),_xlfn.LAMBDA(_xlpm._r, _xlfn.TEXTJOIN(", ",FALSE,_xlpm._r))), _xlpm._table, _xlfn.TEXTJOIN(";"&amp;CHAR(10)&amp;"    ",FALSE,_xlpm._rowArrays), _xlfn.CONCAT("PARSE_PARTS_LOGIC_HASH = {",CHAR(10),"    ",_xlpm._table,CHAR(10),"};",CHAR(10)))</f>
        <v xml:space="preserve">PARSE_PARTS_LOGIC_HASH = {
    0, 1, 1, 1, 0;
    1, 0, 4, 0, 1;
    32, 1, 1, 1, 0;
    34, 0, 4, 0, 2;
    36, 1, 4, 0, 2;
    128, 1, 3, 2, 0;
    132, 1, 3, 2, 0;
    144, 1, 7, 2, 2;
    148, 1, 7, 2, 2;
    149, 1, 7, 2, 2;
    152, 0, 5, 2, 2;
    153, 0, 5, 2, 1;
    155, 0, 5, 2, 1;
    156, 0, 5, 2, 2;
    160, 1, 3, 2, 0;
    185, 0, 5, 2, 1;
    192, 1, 2, 0, 0;
    196, 1, 2, 0, 0;
    198, 1, 2, 0, 0;
    208, 1, 6, 0, 2;
    209, 1, 6, 0, 1;
    212, 1, 6, 0, 2;
    213, 1, 6, 0, 1;
    216, 0, 4, 0, 2;
    219, 0, 4, 0, 1
};
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2"/>
      <c r="AD1" s="2"/>
      <c r="AE1" s="2"/>
      <c r="AF1" s="2"/>
      <c r="AG1" s="2"/>
      <c r="AH1" s="2"/>
      <c r="AI1" s="2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</row>
    <row r="2" spans="1:54" ht="15.75" thickTop="1" x14ac:dyDescent="0.25">
      <c r="A2" s="4"/>
      <c r="B2"/>
    </row>
    <row r="3" spans="1:54" ht="76.5" customHeight="1" x14ac:dyDescent="0.25">
      <c r="A3" s="4"/>
      <c r="B3" s="4" t="s">
        <v>268</v>
      </c>
      <c r="C3" s="24" t="s">
        <v>16</v>
      </c>
      <c r="D3" s="24" t="s">
        <v>233</v>
      </c>
      <c r="E3" s="24" t="s">
        <v>264</v>
      </c>
      <c r="F3" s="24" t="s">
        <v>61</v>
      </c>
      <c r="G3" s="24" t="s">
        <v>63</v>
      </c>
      <c r="M3" s="12" t="s">
        <v>235</v>
      </c>
    </row>
    <row r="4" spans="1:54" x14ac:dyDescent="0.25">
      <c r="A4" s="4"/>
      <c r="B4" s="4" t="str">
        <f>_xlfn.XLOOKUP(tblParsePartsLogic[[#This Row],[Hash]],tblParseParts[Hash],tblParseParts[Text])</f>
        <v>2023</v>
      </c>
      <c r="C4" s="11">
        <v>0</v>
      </c>
      <c r="D4" s="11">
        <v>1</v>
      </c>
      <c r="E4" s="11">
        <v>1</v>
      </c>
      <c r="F4" s="11">
        <v>1</v>
      </c>
      <c r="G4" s="11">
        <v>0</v>
      </c>
      <c r="M4" s="7" t="s">
        <v>62</v>
      </c>
    </row>
    <row r="5" spans="1:54" x14ac:dyDescent="0.25">
      <c r="A5" s="4"/>
      <c r="B5" s="4" t="str">
        <f>_xlfn.XLOOKUP(tblParsePartsLogic[[#This Row],[Hash]],tblParseParts[Hash],tblParseParts[Text])</f>
        <v>Z</v>
      </c>
      <c r="C5" s="11">
        <v>1</v>
      </c>
      <c r="D5" s="11">
        <v>0</v>
      </c>
      <c r="E5" s="11">
        <v>4</v>
      </c>
      <c r="F5" s="11">
        <v>0</v>
      </c>
      <c r="G5" s="11">
        <v>1</v>
      </c>
      <c r="M5" s="7" t="s">
        <v>68</v>
      </c>
    </row>
    <row r="6" spans="1:54" x14ac:dyDescent="0.25">
      <c r="A6" s="4"/>
      <c r="B6" s="4" t="str">
        <f>_xlfn.XLOOKUP(tblParsePartsLogic[[#This Row],[Hash]],tblParseParts[Hash],tblParseParts[Text])</f>
        <v>-99999W15</v>
      </c>
      <c r="C6" s="11">
        <v>32</v>
      </c>
      <c r="D6" s="11">
        <v>1</v>
      </c>
      <c r="E6" s="11">
        <v>1</v>
      </c>
      <c r="F6" s="11">
        <v>1</v>
      </c>
      <c r="G6" s="11">
        <v>0</v>
      </c>
      <c r="M6" s="7" t="s">
        <v>69</v>
      </c>
    </row>
    <row r="7" spans="1:54" x14ac:dyDescent="0.25">
      <c r="A7" s="4"/>
      <c r="B7" s="4" t="str">
        <f>_xlfn.XLOOKUP(tblParsePartsLogic[[#This Row],[Hash]],tblParseParts[Hash],tblParseParts[Text])</f>
        <v>+093022</v>
      </c>
      <c r="C7" s="11">
        <v>34</v>
      </c>
      <c r="D7" s="11">
        <v>0</v>
      </c>
      <c r="E7" s="11">
        <v>4</v>
      </c>
      <c r="F7" s="11">
        <v>0</v>
      </c>
      <c r="G7" s="11">
        <v>2</v>
      </c>
      <c r="M7" s="7" t="s">
        <v>70</v>
      </c>
    </row>
    <row r="8" spans="1:54" x14ac:dyDescent="0.25">
      <c r="A8" s="4"/>
      <c r="B8" s="4" t="str">
        <f>_xlfn.XLOOKUP(tblParsePartsLogic[[#This Row],[Hash]],tblParseParts[Hash],tblParseParts[Text])</f>
        <v>+09:30</v>
      </c>
      <c r="C8" s="11">
        <v>36</v>
      </c>
      <c r="D8" s="11">
        <v>1</v>
      </c>
      <c r="E8" s="11">
        <v>4</v>
      </c>
      <c r="F8" s="11">
        <v>0</v>
      </c>
      <c r="G8" s="11">
        <v>2</v>
      </c>
      <c r="M8" s="7" t="s">
        <v>71</v>
      </c>
    </row>
    <row r="9" spans="1:54" x14ac:dyDescent="0.25">
      <c r="A9" s="4"/>
      <c r="B9" s="4" t="str">
        <f>_xlfn.XLOOKUP(tblParsePartsLogic[[#This Row],[Hash]],tblParseParts[Hash],tblParseParts[Text])</f>
        <v>2023T1435</v>
      </c>
      <c r="C9" s="11">
        <v>128</v>
      </c>
      <c r="D9" s="11">
        <v>1</v>
      </c>
      <c r="E9" s="11">
        <v>3</v>
      </c>
      <c r="F9" s="11">
        <v>2</v>
      </c>
      <c r="G9" s="11">
        <v>0</v>
      </c>
    </row>
    <row r="10" spans="1:54" x14ac:dyDescent="0.25">
      <c r="A10" s="4"/>
      <c r="B10" s="4" t="str">
        <f>_xlfn.XLOOKUP(tblParsePartsLogic[[#This Row],[Hash]],tblParseParts[Hash],tblParseParts[Text])</f>
        <v>2023-10T12:45:15.456</v>
      </c>
      <c r="C10" s="11">
        <v>132</v>
      </c>
      <c r="D10" s="11">
        <v>1</v>
      </c>
      <c r="E10" s="11">
        <v>3</v>
      </c>
      <c r="F10" s="11">
        <v>2</v>
      </c>
      <c r="G10" s="11">
        <v>0</v>
      </c>
      <c r="M10" s="12" t="s">
        <v>236</v>
      </c>
    </row>
    <row r="11" spans="1:54" x14ac:dyDescent="0.25">
      <c r="A11" s="4"/>
      <c r="B11" s="4" t="str">
        <f>_xlfn.XLOOKUP(tblParsePartsLogic[[#This Row],[Hash]],tblParseParts[Hash],tblParseParts[Text])</f>
        <v>2023-02-23T14:35+09</v>
      </c>
      <c r="C11" s="11">
        <v>144</v>
      </c>
      <c r="D11" s="11">
        <v>1</v>
      </c>
      <c r="E11" s="11">
        <v>7</v>
      </c>
      <c r="F11" s="11">
        <v>2</v>
      </c>
      <c r="G11" s="11">
        <v>2</v>
      </c>
      <c r="M11" s="7" t="s">
        <v>237</v>
      </c>
    </row>
    <row r="12" spans="1:54" x14ac:dyDescent="0.25">
      <c r="A12" s="4"/>
      <c r="B12" s="4" t="str">
        <f>_xlfn.XLOOKUP(tblParsePartsLogic[[#This Row],[Hash]],tblParseParts[Hash],tblParseParts[Text])</f>
        <v>99999-10-24T14:25+09:30:22</v>
      </c>
      <c r="C12" s="11">
        <v>148</v>
      </c>
      <c r="D12" s="11">
        <v>1</v>
      </c>
      <c r="E12" s="11">
        <v>7</v>
      </c>
      <c r="F12" s="11">
        <v>2</v>
      </c>
      <c r="G12" s="11">
        <v>2</v>
      </c>
      <c r="M12" s="7" t="s">
        <v>238</v>
      </c>
    </row>
    <row r="13" spans="1:54" x14ac:dyDescent="0.25">
      <c r="A13" s="4"/>
      <c r="B13" s="4" t="str">
        <f>_xlfn.XLOOKUP(tblParsePartsLogic[[#This Row],[Hash]],tblParseParts[Hash],tblParseParts[Text])</f>
        <v>2023-02-23T14:35Z</v>
      </c>
      <c r="C13" s="11">
        <v>149</v>
      </c>
      <c r="D13" s="11">
        <v>1</v>
      </c>
      <c r="E13" s="11">
        <v>7</v>
      </c>
      <c r="F13" s="11">
        <v>2</v>
      </c>
      <c r="G13" s="11">
        <v>2</v>
      </c>
    </row>
    <row r="14" spans="1:54" x14ac:dyDescent="0.25">
      <c r="A14" s="4"/>
      <c r="B14" s="4" t="str">
        <f>_xlfn.XLOOKUP(tblParsePartsLogic[[#This Row],[Hash]],tblParseParts[Hash],tblParseParts[Text])</f>
        <v>2023T+09</v>
      </c>
      <c r="C14" s="11">
        <v>152</v>
      </c>
      <c r="D14" s="11">
        <v>0</v>
      </c>
      <c r="E14" s="11">
        <v>5</v>
      </c>
      <c r="F14" s="11">
        <v>2</v>
      </c>
      <c r="G14" s="11">
        <v>2</v>
      </c>
      <c r="M14" s="12" t="s">
        <v>239</v>
      </c>
    </row>
    <row r="15" spans="1:54" x14ac:dyDescent="0.25">
      <c r="A15" s="4"/>
      <c r="B15" s="4" t="str">
        <f>_xlfn.XLOOKUP(tblParsePartsLogic[[#This Row],[Hash]],tblParseParts[Hash],tblParseParts[Text])</f>
        <v>99999TZ</v>
      </c>
      <c r="C15" s="11">
        <v>153</v>
      </c>
      <c r="D15" s="11">
        <v>0</v>
      </c>
      <c r="E15" s="11">
        <v>5</v>
      </c>
      <c r="F15" s="11">
        <v>2</v>
      </c>
      <c r="G15" s="11">
        <v>1</v>
      </c>
      <c r="M15" s="7" t="s">
        <v>62</v>
      </c>
    </row>
    <row r="16" spans="1:54" x14ac:dyDescent="0.25">
      <c r="A16" s="4"/>
      <c r="B16" s="25" t="str">
        <f>_xlfn.XLOOKUP(tblParsePartsLogic[[#This Row],[Hash]],tblParseParts[Hash],tblParseParts[Text])</f>
        <v>2023TZ</v>
      </c>
      <c r="C16" s="11">
        <v>155</v>
      </c>
      <c r="D16" s="11">
        <v>0</v>
      </c>
      <c r="E16" s="11">
        <v>5</v>
      </c>
      <c r="F16" s="11">
        <v>2</v>
      </c>
      <c r="G16" s="11">
        <v>1</v>
      </c>
      <c r="M16" s="7" t="s">
        <v>269</v>
      </c>
    </row>
    <row r="17" spans="1:13" x14ac:dyDescent="0.25">
      <c r="A17" s="4"/>
      <c r="B17" s="4" t="str">
        <f>_xlfn.XLOOKUP(tblParsePartsLogic[[#This Row],[Hash]],tblParseParts[Hash],tblParseParts[Text])</f>
        <v>2023-10T+09:30</v>
      </c>
      <c r="C17" s="11">
        <v>156</v>
      </c>
      <c r="D17" s="11">
        <v>0</v>
      </c>
      <c r="E17" s="11">
        <v>5</v>
      </c>
      <c r="F17" s="11">
        <v>2</v>
      </c>
      <c r="G17" s="11">
        <v>2</v>
      </c>
      <c r="M17" s="7" t="s">
        <v>270</v>
      </c>
    </row>
    <row r="18" spans="1:13" x14ac:dyDescent="0.25">
      <c r="A18" s="4"/>
      <c r="B18" s="4" t="str">
        <f>_xlfn.XLOOKUP(tblParsePartsLogic[[#This Row],[Hash]],tblParseParts[Hash],tblParseParts[Text])</f>
        <v>+2023325T143523.123</v>
      </c>
      <c r="C18" s="11">
        <v>160</v>
      </c>
      <c r="D18" s="11">
        <v>1</v>
      </c>
      <c r="E18" s="11">
        <v>3</v>
      </c>
      <c r="F18" s="11">
        <v>2</v>
      </c>
      <c r="G18" s="11">
        <v>0</v>
      </c>
    </row>
    <row r="19" spans="1:13" x14ac:dyDescent="0.25">
      <c r="A19" s="4"/>
      <c r="B19" s="4" t="str">
        <f>_xlfn.XLOOKUP(tblParsePartsLogic[[#This Row],[Hash]],tblParseParts[Hash],tblParseParts[Text])</f>
        <v>-99999W15TZ</v>
      </c>
      <c r="C19" s="11">
        <v>185</v>
      </c>
      <c r="D19" s="11">
        <v>0</v>
      </c>
      <c r="E19" s="11">
        <v>5</v>
      </c>
      <c r="F19" s="11">
        <v>2</v>
      </c>
      <c r="G19" s="11">
        <v>1</v>
      </c>
    </row>
    <row r="20" spans="1:13" x14ac:dyDescent="0.25">
      <c r="A20" s="4"/>
      <c r="B20" s="4" t="str">
        <f>_xlfn.XLOOKUP(tblParsePartsLogic[[#This Row],[Hash]],tblParseParts[Hash],tblParseParts[Text])</f>
        <v>T12</v>
      </c>
      <c r="C20" s="11">
        <v>192</v>
      </c>
      <c r="D20" s="11">
        <v>1</v>
      </c>
      <c r="E20" s="11">
        <v>2</v>
      </c>
      <c r="F20" s="11">
        <v>0</v>
      </c>
      <c r="G20" s="11">
        <v>0</v>
      </c>
    </row>
    <row r="21" spans="1:13" x14ac:dyDescent="0.25">
      <c r="A21" s="4"/>
      <c r="B21" s="4" t="str">
        <f>_xlfn.XLOOKUP(tblParsePartsLogic[[#This Row],[Hash]],tblParseParts[Hash],tblParseParts[Text])</f>
        <v>T12:35:12</v>
      </c>
      <c r="C21" s="11">
        <v>196</v>
      </c>
      <c r="D21" s="11">
        <v>1</v>
      </c>
      <c r="E21" s="11">
        <v>2</v>
      </c>
      <c r="F21" s="11">
        <v>0</v>
      </c>
      <c r="G21" s="11">
        <v>0</v>
      </c>
    </row>
    <row r="22" spans="1:13" x14ac:dyDescent="0.25">
      <c r="A22" s="4"/>
      <c r="B22" s="25" t="str">
        <f>_xlfn.XLOOKUP(tblParsePartsLogic[[#This Row],[Hash]],tblParseParts[Hash],tblParseParts[Text])</f>
        <v>T12:35</v>
      </c>
      <c r="C22" s="11">
        <v>198</v>
      </c>
      <c r="D22" s="11">
        <v>1</v>
      </c>
      <c r="E22" s="11">
        <v>2</v>
      </c>
      <c r="F22" s="11">
        <v>0</v>
      </c>
      <c r="G22" s="11">
        <v>0</v>
      </c>
    </row>
    <row r="23" spans="1:13" x14ac:dyDescent="0.25">
      <c r="A23" s="4"/>
      <c r="B23" s="4" t="str">
        <f>_xlfn.XLOOKUP(tblParsePartsLogic[[#This Row],[Hash]],tblParseParts[Hash],tblParseParts[Text])</f>
        <v>T1235+09</v>
      </c>
      <c r="C23" s="11">
        <v>208</v>
      </c>
      <c r="D23" s="11">
        <v>1</v>
      </c>
      <c r="E23" s="11">
        <v>6</v>
      </c>
      <c r="F23" s="11">
        <v>0</v>
      </c>
      <c r="G23" s="11">
        <v>2</v>
      </c>
    </row>
    <row r="24" spans="1:13" x14ac:dyDescent="0.25">
      <c r="A24" s="4"/>
      <c r="B24" s="4" t="str">
        <f>_xlfn.XLOOKUP(tblParsePartsLogic[[#This Row],[Hash]],tblParseParts[Hash],tblParseParts[Text])</f>
        <v>T12Z</v>
      </c>
      <c r="C24" s="11">
        <v>209</v>
      </c>
      <c r="D24" s="11">
        <v>1</v>
      </c>
      <c r="E24" s="11">
        <v>6</v>
      </c>
      <c r="F24" s="11">
        <v>0</v>
      </c>
      <c r="G24" s="11">
        <v>1</v>
      </c>
    </row>
    <row r="25" spans="1:13" x14ac:dyDescent="0.25">
      <c r="A25" s="4"/>
      <c r="B25" s="4" t="str">
        <f>_xlfn.XLOOKUP(tblParsePartsLogic[[#This Row],[Hash]],tblParseParts[Hash],tblParseParts[Text])</f>
        <v>T12:35+09:30</v>
      </c>
      <c r="C25" s="11">
        <v>212</v>
      </c>
      <c r="D25" s="11">
        <v>1</v>
      </c>
      <c r="E25" s="11">
        <v>6</v>
      </c>
      <c r="F25" s="11">
        <v>0</v>
      </c>
      <c r="G25" s="11">
        <v>2</v>
      </c>
    </row>
    <row r="26" spans="1:13" x14ac:dyDescent="0.25">
      <c r="A26" s="4"/>
      <c r="B26" s="4" t="str">
        <f>_xlfn.XLOOKUP(tblParsePartsLogic[[#This Row],[Hash]],tblParseParts[Hash],tblParseParts[Text])</f>
        <v>T12:35:12.00Z</v>
      </c>
      <c r="C26" s="11">
        <v>213</v>
      </c>
      <c r="D26" s="11">
        <v>1</v>
      </c>
      <c r="E26" s="11">
        <v>6</v>
      </c>
      <c r="F26" s="11">
        <v>0</v>
      </c>
      <c r="G26" s="11">
        <v>1</v>
      </c>
    </row>
    <row r="27" spans="1:13" x14ac:dyDescent="0.25">
      <c r="A27" s="4"/>
      <c r="B27" s="4" t="str">
        <f>_xlfn.XLOOKUP(tblParsePartsLogic[[#This Row],[Hash]],tblParseParts[Hash],tblParseParts[Text])</f>
        <v>T+093022</v>
      </c>
      <c r="C27" s="11">
        <v>216</v>
      </c>
      <c r="D27" s="11">
        <v>0</v>
      </c>
      <c r="E27" s="11">
        <v>4</v>
      </c>
      <c r="F27" s="11">
        <v>0</v>
      </c>
      <c r="G27" s="11">
        <v>2</v>
      </c>
    </row>
    <row r="28" spans="1:13" x14ac:dyDescent="0.25">
      <c r="A28" s="4"/>
      <c r="B28" s="4" t="str">
        <f>_xlfn.XLOOKUP(tblParsePartsLogic[[#This Row],[Hash]],tblParseParts[Hash],tblParseParts[Text])</f>
        <v>TZ</v>
      </c>
      <c r="C28" s="11">
        <v>219</v>
      </c>
      <c r="D28" s="11">
        <v>0</v>
      </c>
      <c r="E28" s="11">
        <v>4</v>
      </c>
      <c r="F28" s="11">
        <v>0</v>
      </c>
      <c r="G28" s="11">
        <v>1</v>
      </c>
    </row>
    <row r="29" spans="1:13" x14ac:dyDescent="0.25">
      <c r="A29" s="4"/>
      <c r="B29" s="4"/>
      <c r="C29" s="11"/>
      <c r="D29" s="11"/>
      <c r="E29" s="11"/>
      <c r="F29" s="11"/>
      <c r="G29" s="11"/>
    </row>
    <row r="30" spans="1:13" x14ac:dyDescent="0.25">
      <c r="A30" s="4"/>
      <c r="B30" s="4"/>
      <c r="C30" s="11"/>
      <c r="D30" s="11"/>
      <c r="E30" s="11"/>
      <c r="F30" s="11"/>
      <c r="G30" s="11"/>
    </row>
    <row r="31" spans="1:13" x14ac:dyDescent="0.25">
      <c r="A31" s="4"/>
      <c r="B31" s="4"/>
      <c r="C31" s="11"/>
      <c r="D31" s="11"/>
      <c r="E31" s="11"/>
      <c r="F31" s="11"/>
      <c r="G31" s="11"/>
    </row>
    <row r="32" spans="1:13" x14ac:dyDescent="0.25">
      <c r="A32" s="4"/>
      <c r="B32" s="4"/>
      <c r="C32" s="11"/>
      <c r="D32" s="11"/>
      <c r="E32" s="11"/>
      <c r="F32" s="11"/>
      <c r="G32" s="11"/>
    </row>
    <row r="33" spans="1:54" x14ac:dyDescent="0.25">
      <c r="A33" s="4"/>
      <c r="B33" s="4"/>
      <c r="C33" s="11"/>
      <c r="D33" s="11"/>
      <c r="E33" s="11"/>
      <c r="F33" s="11"/>
      <c r="G33" s="11"/>
    </row>
    <row r="34" spans="1:54" ht="76.5" customHeight="1" x14ac:dyDescent="0.25">
      <c r="A34" s="8" t="s">
        <v>12</v>
      </c>
      <c r="B34" s="3" t="s">
        <v>217</v>
      </c>
      <c r="C34" s="9" t="s">
        <v>0</v>
      </c>
      <c r="D34" s="9" t="s">
        <v>1</v>
      </c>
      <c r="E34" s="9" t="s">
        <v>2</v>
      </c>
      <c r="F34" s="9" t="s">
        <v>3</v>
      </c>
      <c r="G34" s="9" t="s">
        <v>4</v>
      </c>
      <c r="H34" s="9" t="s">
        <v>5</v>
      </c>
      <c r="I34" s="9" t="s">
        <v>6</v>
      </c>
      <c r="J34" s="9" t="s">
        <v>7</v>
      </c>
      <c r="K34" s="9" t="s">
        <v>8</v>
      </c>
      <c r="L34" s="9" t="s">
        <v>9</v>
      </c>
      <c r="M34" s="9" t="s">
        <v>10</v>
      </c>
      <c r="N34" s="9" t="s">
        <v>11</v>
      </c>
      <c r="O34" s="9" t="s">
        <v>31</v>
      </c>
      <c r="P34" s="9" t="s">
        <v>32</v>
      </c>
      <c r="Q34" s="9" t="s">
        <v>33</v>
      </c>
      <c r="R34" s="9" t="s">
        <v>34</v>
      </c>
      <c r="S34" s="9" t="s">
        <v>35</v>
      </c>
      <c r="T34" s="9" t="s">
        <v>36</v>
      </c>
      <c r="U34" s="9" t="s">
        <v>37</v>
      </c>
      <c r="V34" s="9" t="s">
        <v>38</v>
      </c>
      <c r="W34" s="9" t="s">
        <v>39</v>
      </c>
      <c r="X34" s="9" t="s">
        <v>40</v>
      </c>
      <c r="Y34" s="9" t="s">
        <v>41</v>
      </c>
      <c r="Z34" s="9" t="s">
        <v>42</v>
      </c>
      <c r="AA34" s="9" t="s">
        <v>43</v>
      </c>
      <c r="AB34" s="9" t="s">
        <v>44</v>
      </c>
      <c r="AC34" s="9" t="s">
        <v>45</v>
      </c>
      <c r="AD34" s="9" t="s">
        <v>46</v>
      </c>
      <c r="AE34" s="9" t="s">
        <v>47</v>
      </c>
      <c r="AF34" s="9" t="s">
        <v>48</v>
      </c>
      <c r="AG34" s="9" t="s">
        <v>49</v>
      </c>
      <c r="AH34" s="9" t="s">
        <v>50</v>
      </c>
      <c r="AI34" s="9" t="s">
        <v>51</v>
      </c>
      <c r="AJ34" s="13" t="s">
        <v>56</v>
      </c>
      <c r="AK34" s="13" t="s">
        <v>53</v>
      </c>
      <c r="AL34" s="13" t="s">
        <v>52</v>
      </c>
      <c r="AM34" s="13" t="s">
        <v>54</v>
      </c>
      <c r="AN34" s="13" t="s">
        <v>55</v>
      </c>
      <c r="AO34" s="13" t="s">
        <v>58</v>
      </c>
      <c r="AP34" s="13" t="s">
        <v>64</v>
      </c>
      <c r="AQ34" s="13" t="s">
        <v>66</v>
      </c>
      <c r="AR34" s="13" t="s">
        <v>267</v>
      </c>
      <c r="AS34" s="13" t="s">
        <v>60</v>
      </c>
      <c r="AT34" s="13" t="s">
        <v>65</v>
      </c>
      <c r="AU34" s="13" t="s">
        <v>67</v>
      </c>
      <c r="AV34" s="13" t="s">
        <v>266</v>
      </c>
      <c r="AW34" s="13" t="s">
        <v>59</v>
      </c>
      <c r="AX34" s="13" t="s">
        <v>16</v>
      </c>
      <c r="AY34" s="13" t="s">
        <v>264</v>
      </c>
      <c r="AZ34" s="13" t="s">
        <v>61</v>
      </c>
      <c r="BA34" s="13" t="s">
        <v>63</v>
      </c>
      <c r="BB34" s="13" t="s">
        <v>233</v>
      </c>
    </row>
    <row r="35" spans="1:54" x14ac:dyDescent="0.25">
      <c r="A35">
        <v>1</v>
      </c>
      <c r="B35" s="23" t="s">
        <v>84</v>
      </c>
      <c r="C35" s="1" t="str">
        <f>_xlfn.LET(_xlpm._i, COLUMN()-COLUMN(tblParseParts[[#Headers],[Text]]), IF(_xlpm._i&gt;tblParseParts[[#This Row],[Len]],"",MID(tblParseParts[[#This Row],[Text]],_xlpm._i,1)))</f>
        <v>2</v>
      </c>
      <c r="D35" s="1" t="str">
        <f>_xlfn.LET(_xlpm._i, COLUMN()-COLUMN(tblParseParts[[#Headers],[Text]]), IF(_xlpm._i&gt;tblParseParts[[#This Row],[Len]],"",MID(tblParseParts[[#This Row],[Text]],_xlpm._i,1)))</f>
        <v>0</v>
      </c>
      <c r="E35" s="1" t="str">
        <f>_xlfn.LET(_xlpm._i, COLUMN()-COLUMN(tblParseParts[[#Headers],[Text]]), IF(_xlpm._i&gt;tblParseParts[[#This Row],[Len]],"",MID(tblParseParts[[#This Row],[Text]],_xlpm._i,1)))</f>
        <v>2</v>
      </c>
      <c r="F35" s="1" t="str">
        <f>_xlfn.LET(_xlpm._i, COLUMN()-COLUMN(tblParseParts[[#Headers],[Text]]), IF(_xlpm._i&gt;tblParseParts[[#This Row],[Len]],"",MID(tblParseParts[[#This Row],[Text]],_xlpm._i,1)))</f>
        <v>3</v>
      </c>
      <c r="G35" s="1" t="str">
        <f>_xlfn.LET(_xlpm._i, COLUMN()-COLUMN(tblParseParts[[#Headers],[Text]]), IF(_xlpm._i&gt;tblParseParts[[#This Row],[Len]],"",MID(tblParseParts[[#This Row],[Text]],_xlpm._i,1)))</f>
        <v/>
      </c>
      <c r="H35" s="1" t="str">
        <f>_xlfn.LET(_xlpm._i, COLUMN()-COLUMN(tblParseParts[[#Headers],[Text]]), IF(_xlpm._i&gt;tblParseParts[[#This Row],[Len]],"",MID(tblParseParts[[#This Row],[Text]],_xlpm._i,1)))</f>
        <v/>
      </c>
      <c r="I35" s="1" t="str">
        <f>_xlfn.LET(_xlpm._i, COLUMN()-COLUMN(tblParseParts[[#Headers],[Text]]), IF(_xlpm._i&gt;tblParseParts[[#This Row],[Len]],"",MID(tblParseParts[[#This Row],[Text]],_xlpm._i,1)))</f>
        <v/>
      </c>
      <c r="J35" s="1" t="str">
        <f>_xlfn.LET(_xlpm._i, COLUMN()-COLUMN(tblParseParts[[#Headers],[Text]]), IF(_xlpm._i&gt;tblParseParts[[#This Row],[Len]],"",MID(tblParseParts[[#This Row],[Text]],_xlpm._i,1)))</f>
        <v/>
      </c>
      <c r="K35" s="1" t="str">
        <f>_xlfn.LET(_xlpm._i, COLUMN()-COLUMN(tblParseParts[[#Headers],[Text]]), IF(_xlpm._i&gt;tblParseParts[[#This Row],[Len]],"",MID(tblParseParts[[#This Row],[Text]],_xlpm._i,1)))</f>
        <v/>
      </c>
      <c r="L35" s="1" t="str">
        <f>_xlfn.LET(_xlpm._i, COLUMN()-COLUMN(tblParseParts[[#Headers],[Text]]), IF(_xlpm._i&gt;tblParseParts[[#This Row],[Len]],"",MID(tblParseParts[[#This Row],[Text]],_xlpm._i,1)))</f>
        <v/>
      </c>
      <c r="M35" s="1" t="str">
        <f>_xlfn.LET(_xlpm._i, COLUMN()-COLUMN(tblParseParts[[#Headers],[Text]]), IF(_xlpm._i&gt;tblParseParts[[#This Row],[Len]],"",MID(tblParseParts[[#This Row],[Text]],_xlpm._i,1)))</f>
        <v/>
      </c>
      <c r="N35" s="1" t="str">
        <f>_xlfn.LET(_xlpm._i, COLUMN()-COLUMN(tblParseParts[[#Headers],[Text]]), IF(_xlpm._i&gt;tblParseParts[[#This Row],[Len]],"",MID(tblParseParts[[#This Row],[Text]],_xlpm._i,1)))</f>
        <v/>
      </c>
      <c r="O35" s="1" t="str">
        <f>_xlfn.LET(_xlpm._i, COLUMN()-COLUMN(tblParseParts[[#Headers],[Text]]), IF(_xlpm._i&gt;tblParseParts[[#This Row],[Len]],"",MID(tblParseParts[[#This Row],[Text]],_xlpm._i,1)))</f>
        <v/>
      </c>
      <c r="P35" s="1" t="str">
        <f>_xlfn.LET(_xlpm._i, COLUMN()-COLUMN(tblParseParts[[#Headers],[Text]]), IF(_xlpm._i&gt;tblParseParts[[#This Row],[Len]],"",MID(tblParseParts[[#This Row],[Text]],_xlpm._i,1)))</f>
        <v/>
      </c>
      <c r="Q35" s="1" t="str">
        <f>_xlfn.LET(_xlpm._i, COLUMN()-COLUMN(tblParseParts[[#Headers],[Text]]), IF(_xlpm._i&gt;tblParseParts[[#This Row],[Len]],"",MID(tblParseParts[[#This Row],[Text]],_xlpm._i,1)))</f>
        <v/>
      </c>
      <c r="R35" s="1" t="str">
        <f>_xlfn.LET(_xlpm._i, COLUMN()-COLUMN(tblParseParts[[#Headers],[Text]]), IF(_xlpm._i&gt;tblParseParts[[#This Row],[Len]],"",MID(tblParseParts[[#This Row],[Text]],_xlpm._i,1)))</f>
        <v/>
      </c>
      <c r="S35" s="1" t="str">
        <f>_xlfn.LET(_xlpm._i, COLUMN()-COLUMN(tblParseParts[[#Headers],[Text]]), IF(_xlpm._i&gt;tblParseParts[[#This Row],[Len]],"",MID(tblParseParts[[#This Row],[Text]],_xlpm._i,1)))</f>
        <v/>
      </c>
      <c r="T35" s="1" t="str">
        <f>_xlfn.LET(_xlpm._i, COLUMN()-COLUMN(tblParseParts[[#Headers],[Text]]), IF(_xlpm._i&gt;tblParseParts[[#This Row],[Len]],"",MID(tblParseParts[[#This Row],[Text]],_xlpm._i,1)))</f>
        <v/>
      </c>
      <c r="U35" s="1" t="str">
        <f>_xlfn.LET(_xlpm._i, COLUMN()-COLUMN(tblParseParts[[#Headers],[Text]]), IF(_xlpm._i&gt;tblParseParts[[#This Row],[Len]],"",MID(tblParseParts[[#This Row],[Text]],_xlpm._i,1)))</f>
        <v/>
      </c>
      <c r="V35" s="1" t="str">
        <f>_xlfn.LET(_xlpm._i, COLUMN()-COLUMN(tblParseParts[[#Headers],[Text]]), IF(_xlpm._i&gt;tblParseParts[[#This Row],[Len]],"",MID(tblParseParts[[#This Row],[Text]],_xlpm._i,1)))</f>
        <v/>
      </c>
      <c r="W35" s="1" t="str">
        <f>_xlfn.LET(_xlpm._i, COLUMN()-COLUMN(tblParseParts[[#Headers],[Text]]), IF(_xlpm._i&gt;tblParseParts[[#This Row],[Len]],"",MID(tblParseParts[[#This Row],[Text]],_xlpm._i,1)))</f>
        <v/>
      </c>
      <c r="X35" s="1" t="str">
        <f>_xlfn.LET(_xlpm._i, COLUMN()-COLUMN(tblParseParts[[#Headers],[Text]]), IF(_xlpm._i&gt;tblParseParts[[#This Row],[Len]],"",MID(tblParseParts[[#This Row],[Text]],_xlpm._i,1)))</f>
        <v/>
      </c>
      <c r="Y35" s="1" t="str">
        <f>_xlfn.LET(_xlpm._i, COLUMN()-COLUMN(tblParseParts[[#Headers],[Text]]), IF(_xlpm._i&gt;tblParseParts[[#This Row],[Len]],"",MID(tblParseParts[[#This Row],[Text]],_xlpm._i,1)))</f>
        <v/>
      </c>
      <c r="Z35" s="1" t="str">
        <f>_xlfn.LET(_xlpm._i, COLUMN()-COLUMN(tblParseParts[[#Headers],[Text]]), IF(_xlpm._i&gt;tblParseParts[[#This Row],[Len]],"",MID(tblParseParts[[#This Row],[Text]],_xlpm._i,1)))</f>
        <v/>
      </c>
      <c r="AA35" s="1" t="str">
        <f>_xlfn.LET(_xlpm._i, COLUMN()-COLUMN(tblParseParts[[#Headers],[Text]]), IF(_xlpm._i&gt;tblParseParts[[#This Row],[Len]],"",MID(tblParseParts[[#This Row],[Text]],_xlpm._i,1)))</f>
        <v/>
      </c>
      <c r="AB35" s="1" t="str">
        <f>_xlfn.LET(_xlpm._i, COLUMN()-COLUMN(tblParseParts[[#Headers],[Text]]), IF(_xlpm._i&gt;tblParseParts[[#This Row],[Len]],"",MID(tblParseParts[[#This Row],[Text]],_xlpm._i,1)))</f>
        <v/>
      </c>
      <c r="AC35" s="1" t="str">
        <f>_xlfn.LET(_xlpm._i, COLUMN()-COLUMN(tblParseParts[[#Headers],[Text]]), IF(_xlpm._i&gt;tblParseParts[[#This Row],[Len]],"",MID(tblParseParts[[#This Row],[Text]],_xlpm._i,1)))</f>
        <v/>
      </c>
      <c r="AD35" s="1" t="str">
        <f>_xlfn.LET(_xlpm._i, COLUMN()-COLUMN(tblParseParts[[#Headers],[Text]]), IF(_xlpm._i&gt;tblParseParts[[#This Row],[Len]],"",MID(tblParseParts[[#This Row],[Text]],_xlpm._i,1)))</f>
        <v/>
      </c>
      <c r="AE35" s="1" t="str">
        <f>_xlfn.LET(_xlpm._i, COLUMN()-COLUMN(tblParseParts[[#Headers],[Text]]), IF(_xlpm._i&gt;tblParseParts[[#This Row],[Len]],"",MID(tblParseParts[[#This Row],[Text]],_xlpm._i,1)))</f>
        <v/>
      </c>
      <c r="AF35" s="1" t="str">
        <f>_xlfn.LET(_xlpm._i, COLUMN()-COLUMN(tblParseParts[[#Headers],[Text]]), IF(_xlpm._i&gt;tblParseParts[[#This Row],[Len]],"",MID(tblParseParts[[#This Row],[Text]],_xlpm._i,1)))</f>
        <v/>
      </c>
      <c r="AG35" s="1" t="str">
        <f>_xlfn.LET(_xlpm._i, COLUMN()-COLUMN(tblParseParts[[#Headers],[Text]]), IF(_xlpm._i&gt;tblParseParts[[#This Row],[Len]],"",MID(tblParseParts[[#This Row],[Text]],_xlpm._i,1)))</f>
        <v/>
      </c>
      <c r="AH35" s="1" t="str">
        <f>_xlfn.LET(_xlpm._i, COLUMN()-COLUMN(tblParseParts[[#Headers],[Text]]), IF(_xlpm._i&gt;tblParseParts[[#This Row],[Len]],"",MID(tblParseParts[[#This Row],[Text]],_xlpm._i,1)))</f>
        <v/>
      </c>
      <c r="AI35" s="1" t="str">
        <f>_xlfn.LET(_xlpm._i, COLUMN()-COLUMN(tblParseParts[[#Headers],[Text]]), IF(_xlpm._i&gt;tblParseParts[[#This Row],[Len]],"",MID(tblParseParts[[#This Row],[Text]],_xlpm._i,1)))</f>
        <v/>
      </c>
      <c r="AJ35" s="11">
        <f>LEN(tblParseParts[[#This Row],[Text]])</f>
        <v>4</v>
      </c>
      <c r="AK35" s="11">
        <f>_xlfn.LET(_xlpm._range,tblParseParts[[#This Row],[1]:[33]], _xlfn.IFNA(_xlfn.XMATCH("T",_xlpm._range,0,1),0))</f>
        <v>0</v>
      </c>
      <c r="AL3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35" s="11">
        <f>_xlfn.LET(_xlpm._range,tblParseParts[[#This Row],[1]:[33]], _xlfn.IFNA(_xlfn.XMATCH(":",_xlpm._range,0,-1),0))</f>
        <v>0</v>
      </c>
      <c r="AN35" s="11" cm="1">
        <f t="array" ref="AN35">_xlfn.LET(_xlpm._last,INDEX(tblParseParts[[#This Row],[1]:[33]],1,tblParseParts[[#This Row],[Len]]),IF(_xlpm._last="Z",tblParseParts[[#This Row],[Len]],0))</f>
        <v>0</v>
      </c>
      <c r="AO35" s="11">
        <f>N(tblParseParts[[#This Row],[Tpos]]&gt;0)</f>
        <v>0</v>
      </c>
      <c r="AP35" s="11">
        <f>N(tblParseParts[[#This Row],[Tpos]]=1)</f>
        <v>0</v>
      </c>
      <c r="AQ35" s="11">
        <f>N(tblParseParts[[#This Row],[SignLastPos]]=1)</f>
        <v>0</v>
      </c>
      <c r="AR35" s="11">
        <f>tblParseParts[[#This Row],[Len]]-tblParseParts[[#This Row],[LastSignFirstPos]]</f>
        <v>4</v>
      </c>
      <c r="AS35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35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35" s="11">
        <f>N(tblParseParts[[#This Row],[ColonLastPos]]&gt;tblParseParts[[#This Row],[SignLastPos]])</f>
        <v>0</v>
      </c>
      <c r="AV35" s="11">
        <f>N(((tblParseParts[[#This Row],[UnSignedLen]]=2)+(tblParseParts[[#This Row],[UnSignedLen]]=6))&lt;&gt;0)</f>
        <v>0</v>
      </c>
      <c r="AW35" s="11">
        <f>N(tblParseParts[[#This Row],[ZlastPos]]=tblParseParts[[#This Row],[Len]])</f>
        <v>0</v>
      </c>
      <c r="AX3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35" s="11">
        <f>_xlfn.LET(_xlpm._x,_xlfn.XLOOKUP(tblParseParts[[#This Row],[Hash]],tblParsePartsLogic[Hash],tblParsePartsLogic[PartsFlag],""),IF(_xlpm._x="","!!",_xlpm._x))</f>
        <v>1</v>
      </c>
      <c r="AZ35" s="11">
        <f>_xlfn.LET(_xlpm._x,_xlfn.XLOOKUP(tblParseParts[[#This Row],[Hash]],tblParsePartsLogic[Hash],tblParsePartsLogic[DateMark],""),IF(_xlpm._x="","!!",_xlpm._x))</f>
        <v>1</v>
      </c>
      <c r="BA35" s="11">
        <f>_xlfn.LET(_xlpm._x,_xlfn.XLOOKUP(tblParseParts[[#This Row],[Hash]],tblParsePartsLogic[Hash],tblParsePartsLogic[TZMark],""),IF(_xlpm._x="","!!",_xlpm._x))</f>
        <v>0</v>
      </c>
      <c r="BB35" s="11">
        <f>_xlfn.LET(_xlpm._x,_xlfn.XLOOKUP(tblParseParts[[#This Row],[Hash]],tblParsePartsLogic[Hash],tblParsePartsLogic[ISOCompliant],""),IF(_xlpm._x="","!!",_xlpm._x))</f>
        <v>1</v>
      </c>
    </row>
    <row r="36" spans="1:54" x14ac:dyDescent="0.25">
      <c r="A36">
        <v>2</v>
      </c>
      <c r="B36" s="23" t="s">
        <v>85</v>
      </c>
      <c r="C36" s="1" t="str">
        <f>_xlfn.LET(_xlpm._i, COLUMN()-COLUMN(tblParseParts[[#Headers],[Text]]), IF(_xlpm._i&gt;tblParseParts[[#This Row],[Len]],"",MID(tblParseParts[[#This Row],[Text]],_xlpm._i,1)))</f>
        <v>9</v>
      </c>
      <c r="D36" s="1" t="str">
        <f>_xlfn.LET(_xlpm._i, COLUMN()-COLUMN(tblParseParts[[#Headers],[Text]]), IF(_xlpm._i&gt;tblParseParts[[#This Row],[Len]],"",MID(tblParseParts[[#This Row],[Text]],_xlpm._i,1)))</f>
        <v>9</v>
      </c>
      <c r="E36" s="1" t="str">
        <f>_xlfn.LET(_xlpm._i, COLUMN()-COLUMN(tblParseParts[[#Headers],[Text]]), IF(_xlpm._i&gt;tblParseParts[[#This Row],[Len]],"",MID(tblParseParts[[#This Row],[Text]],_xlpm._i,1)))</f>
        <v>9</v>
      </c>
      <c r="F36" s="1" t="str">
        <f>_xlfn.LET(_xlpm._i, COLUMN()-COLUMN(tblParseParts[[#Headers],[Text]]), IF(_xlpm._i&gt;tblParseParts[[#This Row],[Len]],"",MID(tblParseParts[[#This Row],[Text]],_xlpm._i,1)))</f>
        <v>9</v>
      </c>
      <c r="G36" s="1" t="str">
        <f>_xlfn.LET(_xlpm._i, COLUMN()-COLUMN(tblParseParts[[#Headers],[Text]]), IF(_xlpm._i&gt;tblParseParts[[#This Row],[Len]],"",MID(tblParseParts[[#This Row],[Text]],_xlpm._i,1)))</f>
        <v>9</v>
      </c>
      <c r="H36" s="1" t="str">
        <f>_xlfn.LET(_xlpm._i, COLUMN()-COLUMN(tblParseParts[[#Headers],[Text]]), IF(_xlpm._i&gt;tblParseParts[[#This Row],[Len]],"",MID(tblParseParts[[#This Row],[Text]],_xlpm._i,1)))</f>
        <v/>
      </c>
      <c r="I36" s="1" t="str">
        <f>_xlfn.LET(_xlpm._i, COLUMN()-COLUMN(tblParseParts[[#Headers],[Text]]), IF(_xlpm._i&gt;tblParseParts[[#This Row],[Len]],"",MID(tblParseParts[[#This Row],[Text]],_xlpm._i,1)))</f>
        <v/>
      </c>
      <c r="J36" s="1" t="str">
        <f>_xlfn.LET(_xlpm._i, COLUMN()-COLUMN(tblParseParts[[#Headers],[Text]]), IF(_xlpm._i&gt;tblParseParts[[#This Row],[Len]],"",MID(tblParseParts[[#This Row],[Text]],_xlpm._i,1)))</f>
        <v/>
      </c>
      <c r="K36" s="1" t="str">
        <f>_xlfn.LET(_xlpm._i, COLUMN()-COLUMN(tblParseParts[[#Headers],[Text]]), IF(_xlpm._i&gt;tblParseParts[[#This Row],[Len]],"",MID(tblParseParts[[#This Row],[Text]],_xlpm._i,1)))</f>
        <v/>
      </c>
      <c r="L36" s="1" t="str">
        <f>_xlfn.LET(_xlpm._i, COLUMN()-COLUMN(tblParseParts[[#Headers],[Text]]), IF(_xlpm._i&gt;tblParseParts[[#This Row],[Len]],"",MID(tblParseParts[[#This Row],[Text]],_xlpm._i,1)))</f>
        <v/>
      </c>
      <c r="M36" s="1" t="str">
        <f>_xlfn.LET(_xlpm._i, COLUMN()-COLUMN(tblParseParts[[#Headers],[Text]]), IF(_xlpm._i&gt;tblParseParts[[#This Row],[Len]],"",MID(tblParseParts[[#This Row],[Text]],_xlpm._i,1)))</f>
        <v/>
      </c>
      <c r="N36" s="1" t="str">
        <f>_xlfn.LET(_xlpm._i, COLUMN()-COLUMN(tblParseParts[[#Headers],[Text]]), IF(_xlpm._i&gt;tblParseParts[[#This Row],[Len]],"",MID(tblParseParts[[#This Row],[Text]],_xlpm._i,1)))</f>
        <v/>
      </c>
      <c r="O36" s="1" t="str">
        <f>_xlfn.LET(_xlpm._i, COLUMN()-COLUMN(tblParseParts[[#Headers],[Text]]), IF(_xlpm._i&gt;tblParseParts[[#This Row],[Len]],"",MID(tblParseParts[[#This Row],[Text]],_xlpm._i,1)))</f>
        <v/>
      </c>
      <c r="P36" s="1" t="str">
        <f>_xlfn.LET(_xlpm._i, COLUMN()-COLUMN(tblParseParts[[#Headers],[Text]]), IF(_xlpm._i&gt;tblParseParts[[#This Row],[Len]],"",MID(tblParseParts[[#This Row],[Text]],_xlpm._i,1)))</f>
        <v/>
      </c>
      <c r="Q36" s="1" t="str">
        <f>_xlfn.LET(_xlpm._i, COLUMN()-COLUMN(tblParseParts[[#Headers],[Text]]), IF(_xlpm._i&gt;tblParseParts[[#This Row],[Len]],"",MID(tblParseParts[[#This Row],[Text]],_xlpm._i,1)))</f>
        <v/>
      </c>
      <c r="R36" s="1" t="str">
        <f>_xlfn.LET(_xlpm._i, COLUMN()-COLUMN(tblParseParts[[#Headers],[Text]]), IF(_xlpm._i&gt;tblParseParts[[#This Row],[Len]],"",MID(tblParseParts[[#This Row],[Text]],_xlpm._i,1)))</f>
        <v/>
      </c>
      <c r="S36" s="1" t="str">
        <f>_xlfn.LET(_xlpm._i, COLUMN()-COLUMN(tblParseParts[[#Headers],[Text]]), IF(_xlpm._i&gt;tblParseParts[[#This Row],[Len]],"",MID(tblParseParts[[#This Row],[Text]],_xlpm._i,1)))</f>
        <v/>
      </c>
      <c r="T36" s="1" t="str">
        <f>_xlfn.LET(_xlpm._i, COLUMN()-COLUMN(tblParseParts[[#Headers],[Text]]), IF(_xlpm._i&gt;tblParseParts[[#This Row],[Len]],"",MID(tblParseParts[[#This Row],[Text]],_xlpm._i,1)))</f>
        <v/>
      </c>
      <c r="U36" s="1" t="str">
        <f>_xlfn.LET(_xlpm._i, COLUMN()-COLUMN(tblParseParts[[#Headers],[Text]]), IF(_xlpm._i&gt;tblParseParts[[#This Row],[Len]],"",MID(tblParseParts[[#This Row],[Text]],_xlpm._i,1)))</f>
        <v/>
      </c>
      <c r="V36" s="1" t="str">
        <f>_xlfn.LET(_xlpm._i, COLUMN()-COLUMN(tblParseParts[[#Headers],[Text]]), IF(_xlpm._i&gt;tblParseParts[[#This Row],[Len]],"",MID(tblParseParts[[#This Row],[Text]],_xlpm._i,1)))</f>
        <v/>
      </c>
      <c r="W36" s="1" t="str">
        <f>_xlfn.LET(_xlpm._i, COLUMN()-COLUMN(tblParseParts[[#Headers],[Text]]), IF(_xlpm._i&gt;tblParseParts[[#This Row],[Len]],"",MID(tblParseParts[[#This Row],[Text]],_xlpm._i,1)))</f>
        <v/>
      </c>
      <c r="X36" s="1" t="str">
        <f>_xlfn.LET(_xlpm._i, COLUMN()-COLUMN(tblParseParts[[#Headers],[Text]]), IF(_xlpm._i&gt;tblParseParts[[#This Row],[Len]],"",MID(tblParseParts[[#This Row],[Text]],_xlpm._i,1)))</f>
        <v/>
      </c>
      <c r="Y36" s="1" t="str">
        <f>_xlfn.LET(_xlpm._i, COLUMN()-COLUMN(tblParseParts[[#Headers],[Text]]), IF(_xlpm._i&gt;tblParseParts[[#This Row],[Len]],"",MID(tblParseParts[[#This Row],[Text]],_xlpm._i,1)))</f>
        <v/>
      </c>
      <c r="Z36" s="1" t="str">
        <f>_xlfn.LET(_xlpm._i, COLUMN()-COLUMN(tblParseParts[[#Headers],[Text]]), IF(_xlpm._i&gt;tblParseParts[[#This Row],[Len]],"",MID(tblParseParts[[#This Row],[Text]],_xlpm._i,1)))</f>
        <v/>
      </c>
      <c r="AA36" s="1" t="str">
        <f>_xlfn.LET(_xlpm._i, COLUMN()-COLUMN(tblParseParts[[#Headers],[Text]]), IF(_xlpm._i&gt;tblParseParts[[#This Row],[Len]],"",MID(tblParseParts[[#This Row],[Text]],_xlpm._i,1)))</f>
        <v/>
      </c>
      <c r="AB36" s="1" t="str">
        <f>_xlfn.LET(_xlpm._i, COLUMN()-COLUMN(tblParseParts[[#Headers],[Text]]), IF(_xlpm._i&gt;tblParseParts[[#This Row],[Len]],"",MID(tblParseParts[[#This Row],[Text]],_xlpm._i,1)))</f>
        <v/>
      </c>
      <c r="AC36" s="1" t="str">
        <f>_xlfn.LET(_xlpm._i, COLUMN()-COLUMN(tblParseParts[[#Headers],[Text]]), IF(_xlpm._i&gt;tblParseParts[[#This Row],[Len]],"",MID(tblParseParts[[#This Row],[Text]],_xlpm._i,1)))</f>
        <v/>
      </c>
      <c r="AD36" s="1" t="str">
        <f>_xlfn.LET(_xlpm._i, COLUMN()-COLUMN(tblParseParts[[#Headers],[Text]]), IF(_xlpm._i&gt;tblParseParts[[#This Row],[Len]],"",MID(tblParseParts[[#This Row],[Text]],_xlpm._i,1)))</f>
        <v/>
      </c>
      <c r="AE36" s="1" t="str">
        <f>_xlfn.LET(_xlpm._i, COLUMN()-COLUMN(tblParseParts[[#Headers],[Text]]), IF(_xlpm._i&gt;tblParseParts[[#This Row],[Len]],"",MID(tblParseParts[[#This Row],[Text]],_xlpm._i,1)))</f>
        <v/>
      </c>
      <c r="AF36" s="1" t="str">
        <f>_xlfn.LET(_xlpm._i, COLUMN()-COLUMN(tblParseParts[[#Headers],[Text]]), IF(_xlpm._i&gt;tblParseParts[[#This Row],[Len]],"",MID(tblParseParts[[#This Row],[Text]],_xlpm._i,1)))</f>
        <v/>
      </c>
      <c r="AG36" s="1" t="str">
        <f>_xlfn.LET(_xlpm._i, COLUMN()-COLUMN(tblParseParts[[#Headers],[Text]]), IF(_xlpm._i&gt;tblParseParts[[#This Row],[Len]],"",MID(tblParseParts[[#This Row],[Text]],_xlpm._i,1)))</f>
        <v/>
      </c>
      <c r="AH36" s="1" t="str">
        <f>_xlfn.LET(_xlpm._i, COLUMN()-COLUMN(tblParseParts[[#Headers],[Text]]), IF(_xlpm._i&gt;tblParseParts[[#This Row],[Len]],"",MID(tblParseParts[[#This Row],[Text]],_xlpm._i,1)))</f>
        <v/>
      </c>
      <c r="AI36" s="1" t="str">
        <f>_xlfn.LET(_xlpm._i, COLUMN()-COLUMN(tblParseParts[[#Headers],[Text]]), IF(_xlpm._i&gt;tblParseParts[[#This Row],[Len]],"",MID(tblParseParts[[#This Row],[Text]],_xlpm._i,1)))</f>
        <v/>
      </c>
      <c r="AJ36" s="11">
        <f>LEN(tblParseParts[[#This Row],[Text]])</f>
        <v>5</v>
      </c>
      <c r="AK36" s="11">
        <f>_xlfn.LET(_xlpm._range,tblParseParts[[#This Row],[1]:[33]], _xlfn.IFNA(_xlfn.XMATCH("T",_xlpm._range,0,1),0))</f>
        <v>0</v>
      </c>
      <c r="AL3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36" s="11">
        <f>_xlfn.LET(_xlpm._range,tblParseParts[[#This Row],[1]:[33]], _xlfn.IFNA(_xlfn.XMATCH(":",_xlpm._range,0,-1),0))</f>
        <v>0</v>
      </c>
      <c r="AN36" s="11" cm="1">
        <f t="array" ref="AN36">_xlfn.LET(_xlpm._last,INDEX(tblParseParts[[#This Row],[1]:[33]],1,tblParseParts[[#This Row],[Len]]),IF(_xlpm._last="Z",tblParseParts[[#This Row],[Len]],0))</f>
        <v>0</v>
      </c>
      <c r="AO36" s="11">
        <f>N(tblParseParts[[#This Row],[Tpos]]&gt;0)</f>
        <v>0</v>
      </c>
      <c r="AP36" s="11">
        <f>N(tblParseParts[[#This Row],[Tpos]]=1)</f>
        <v>0</v>
      </c>
      <c r="AQ36" s="11">
        <f>N(tblParseParts[[#This Row],[SignLastPos]]=1)</f>
        <v>0</v>
      </c>
      <c r="AR36" s="11">
        <f>tblParseParts[[#This Row],[Len]]-tblParseParts[[#This Row],[LastSignFirstPos]]</f>
        <v>5</v>
      </c>
      <c r="AS36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36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36" s="11">
        <f>N(tblParseParts[[#This Row],[ColonLastPos]]&gt;tblParseParts[[#This Row],[SignLastPos]])</f>
        <v>0</v>
      </c>
      <c r="AV36" s="11">
        <f>N(((tblParseParts[[#This Row],[UnSignedLen]]=2)+(tblParseParts[[#This Row],[UnSignedLen]]=6))&lt;&gt;0)</f>
        <v>0</v>
      </c>
      <c r="AW36" s="11">
        <f>N(tblParseParts[[#This Row],[ZlastPos]]=tblParseParts[[#This Row],[Len]])</f>
        <v>0</v>
      </c>
      <c r="AX3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36" s="11">
        <f>_xlfn.LET(_xlpm._x,_xlfn.XLOOKUP(tblParseParts[[#This Row],[Hash]],tblParsePartsLogic[Hash],tblParsePartsLogic[PartsFlag],""),IF(_xlpm._x="","!!",_xlpm._x))</f>
        <v>1</v>
      </c>
      <c r="AZ36" s="11">
        <f>_xlfn.LET(_xlpm._x,_xlfn.XLOOKUP(tblParseParts[[#This Row],[Hash]],tblParsePartsLogic[Hash],tblParsePartsLogic[DateMark],""),IF(_xlpm._x="","!!",_xlpm._x))</f>
        <v>1</v>
      </c>
      <c r="BA36" s="11">
        <f>_xlfn.LET(_xlpm._x,_xlfn.XLOOKUP(tblParseParts[[#This Row],[Hash]],tblParsePartsLogic[Hash],tblParsePartsLogic[TZMark],""),IF(_xlpm._x="","!!",_xlpm._x))</f>
        <v>0</v>
      </c>
      <c r="BB36" s="11">
        <f>_xlfn.LET(_xlpm._x,_xlfn.XLOOKUP(tblParseParts[[#This Row],[Hash]],tblParsePartsLogic[Hash],tblParsePartsLogic[ISOCompliant],""),IF(_xlpm._x="","!!",_xlpm._x))</f>
        <v>1</v>
      </c>
    </row>
    <row r="37" spans="1:54" x14ac:dyDescent="0.25">
      <c r="A37">
        <v>4</v>
      </c>
      <c r="B37" s="23" t="s">
        <v>86</v>
      </c>
      <c r="C37" s="1" t="str">
        <f>_xlfn.LET(_xlpm._i, COLUMN()-COLUMN(tblParseParts[[#Headers],[Text]]), IF(_xlpm._i&gt;tblParseParts[[#This Row],[Len]],"",MID(tblParseParts[[#This Row],[Text]],_xlpm._i,1)))</f>
        <v>2</v>
      </c>
      <c r="D37" s="1" t="str">
        <f>_xlfn.LET(_xlpm._i, COLUMN()-COLUMN(tblParseParts[[#Headers],[Text]]), IF(_xlpm._i&gt;tblParseParts[[#This Row],[Len]],"",MID(tblParseParts[[#This Row],[Text]],_xlpm._i,1)))</f>
        <v>0</v>
      </c>
      <c r="E37" s="1" t="str">
        <f>_xlfn.LET(_xlpm._i, COLUMN()-COLUMN(tblParseParts[[#Headers],[Text]]), IF(_xlpm._i&gt;tblParseParts[[#This Row],[Len]],"",MID(tblParseParts[[#This Row],[Text]],_xlpm._i,1)))</f>
        <v>2</v>
      </c>
      <c r="F37" s="1" t="str">
        <f>_xlfn.LET(_xlpm._i, COLUMN()-COLUMN(tblParseParts[[#Headers],[Text]]), IF(_xlpm._i&gt;tblParseParts[[#This Row],[Len]],"",MID(tblParseParts[[#This Row],[Text]],_xlpm._i,1)))</f>
        <v>3</v>
      </c>
      <c r="G37" s="1" t="str">
        <f>_xlfn.LET(_xlpm._i, COLUMN()-COLUMN(tblParseParts[[#Headers],[Text]]), IF(_xlpm._i&gt;tblParseParts[[#This Row],[Len]],"",MID(tblParseParts[[#This Row],[Text]],_xlpm._i,1)))</f>
        <v>3</v>
      </c>
      <c r="H37" s="1" t="str">
        <f>_xlfn.LET(_xlpm._i, COLUMN()-COLUMN(tblParseParts[[#Headers],[Text]]), IF(_xlpm._i&gt;tblParseParts[[#This Row],[Len]],"",MID(tblParseParts[[#This Row],[Text]],_xlpm._i,1)))</f>
        <v>2</v>
      </c>
      <c r="I37" s="1" t="str">
        <f>_xlfn.LET(_xlpm._i, COLUMN()-COLUMN(tblParseParts[[#Headers],[Text]]), IF(_xlpm._i&gt;tblParseParts[[#This Row],[Len]],"",MID(tblParseParts[[#This Row],[Text]],_xlpm._i,1)))</f>
        <v>5</v>
      </c>
      <c r="J37" s="1" t="str">
        <f>_xlfn.LET(_xlpm._i, COLUMN()-COLUMN(tblParseParts[[#Headers],[Text]]), IF(_xlpm._i&gt;tblParseParts[[#This Row],[Len]],"",MID(tblParseParts[[#This Row],[Text]],_xlpm._i,1)))</f>
        <v/>
      </c>
      <c r="K37" s="1" t="str">
        <f>_xlfn.LET(_xlpm._i, COLUMN()-COLUMN(tblParseParts[[#Headers],[Text]]), IF(_xlpm._i&gt;tblParseParts[[#This Row],[Len]],"",MID(tblParseParts[[#This Row],[Text]],_xlpm._i,1)))</f>
        <v/>
      </c>
      <c r="L37" s="1" t="str">
        <f>_xlfn.LET(_xlpm._i, COLUMN()-COLUMN(tblParseParts[[#Headers],[Text]]), IF(_xlpm._i&gt;tblParseParts[[#This Row],[Len]],"",MID(tblParseParts[[#This Row],[Text]],_xlpm._i,1)))</f>
        <v/>
      </c>
      <c r="M37" s="1" t="str">
        <f>_xlfn.LET(_xlpm._i, COLUMN()-COLUMN(tblParseParts[[#Headers],[Text]]), IF(_xlpm._i&gt;tblParseParts[[#This Row],[Len]],"",MID(tblParseParts[[#This Row],[Text]],_xlpm._i,1)))</f>
        <v/>
      </c>
      <c r="N37" s="1" t="str">
        <f>_xlfn.LET(_xlpm._i, COLUMN()-COLUMN(tblParseParts[[#Headers],[Text]]), IF(_xlpm._i&gt;tblParseParts[[#This Row],[Len]],"",MID(tblParseParts[[#This Row],[Text]],_xlpm._i,1)))</f>
        <v/>
      </c>
      <c r="O37" s="1" t="str">
        <f>_xlfn.LET(_xlpm._i, COLUMN()-COLUMN(tblParseParts[[#Headers],[Text]]), IF(_xlpm._i&gt;tblParseParts[[#This Row],[Len]],"",MID(tblParseParts[[#This Row],[Text]],_xlpm._i,1)))</f>
        <v/>
      </c>
      <c r="P37" s="1" t="str">
        <f>_xlfn.LET(_xlpm._i, COLUMN()-COLUMN(tblParseParts[[#Headers],[Text]]), IF(_xlpm._i&gt;tblParseParts[[#This Row],[Len]],"",MID(tblParseParts[[#This Row],[Text]],_xlpm._i,1)))</f>
        <v/>
      </c>
      <c r="Q37" s="1" t="str">
        <f>_xlfn.LET(_xlpm._i, COLUMN()-COLUMN(tblParseParts[[#Headers],[Text]]), IF(_xlpm._i&gt;tblParseParts[[#This Row],[Len]],"",MID(tblParseParts[[#This Row],[Text]],_xlpm._i,1)))</f>
        <v/>
      </c>
      <c r="R37" s="1" t="str">
        <f>_xlfn.LET(_xlpm._i, COLUMN()-COLUMN(tblParseParts[[#Headers],[Text]]), IF(_xlpm._i&gt;tblParseParts[[#This Row],[Len]],"",MID(tblParseParts[[#This Row],[Text]],_xlpm._i,1)))</f>
        <v/>
      </c>
      <c r="S37" s="1" t="str">
        <f>_xlfn.LET(_xlpm._i, COLUMN()-COLUMN(tblParseParts[[#Headers],[Text]]), IF(_xlpm._i&gt;tblParseParts[[#This Row],[Len]],"",MID(tblParseParts[[#This Row],[Text]],_xlpm._i,1)))</f>
        <v/>
      </c>
      <c r="T37" s="1" t="str">
        <f>_xlfn.LET(_xlpm._i, COLUMN()-COLUMN(tblParseParts[[#Headers],[Text]]), IF(_xlpm._i&gt;tblParseParts[[#This Row],[Len]],"",MID(tblParseParts[[#This Row],[Text]],_xlpm._i,1)))</f>
        <v/>
      </c>
      <c r="U37" s="1" t="str">
        <f>_xlfn.LET(_xlpm._i, COLUMN()-COLUMN(tblParseParts[[#Headers],[Text]]), IF(_xlpm._i&gt;tblParseParts[[#This Row],[Len]],"",MID(tblParseParts[[#This Row],[Text]],_xlpm._i,1)))</f>
        <v/>
      </c>
      <c r="V37" s="1" t="str">
        <f>_xlfn.LET(_xlpm._i, COLUMN()-COLUMN(tblParseParts[[#Headers],[Text]]), IF(_xlpm._i&gt;tblParseParts[[#This Row],[Len]],"",MID(tblParseParts[[#This Row],[Text]],_xlpm._i,1)))</f>
        <v/>
      </c>
      <c r="W37" s="1" t="str">
        <f>_xlfn.LET(_xlpm._i, COLUMN()-COLUMN(tblParseParts[[#Headers],[Text]]), IF(_xlpm._i&gt;tblParseParts[[#This Row],[Len]],"",MID(tblParseParts[[#This Row],[Text]],_xlpm._i,1)))</f>
        <v/>
      </c>
      <c r="X37" s="1" t="str">
        <f>_xlfn.LET(_xlpm._i, COLUMN()-COLUMN(tblParseParts[[#Headers],[Text]]), IF(_xlpm._i&gt;tblParseParts[[#This Row],[Len]],"",MID(tblParseParts[[#This Row],[Text]],_xlpm._i,1)))</f>
        <v/>
      </c>
      <c r="Y37" s="1" t="str">
        <f>_xlfn.LET(_xlpm._i, COLUMN()-COLUMN(tblParseParts[[#Headers],[Text]]), IF(_xlpm._i&gt;tblParseParts[[#This Row],[Len]],"",MID(tblParseParts[[#This Row],[Text]],_xlpm._i,1)))</f>
        <v/>
      </c>
      <c r="Z37" s="1" t="str">
        <f>_xlfn.LET(_xlpm._i, COLUMN()-COLUMN(tblParseParts[[#Headers],[Text]]), IF(_xlpm._i&gt;tblParseParts[[#This Row],[Len]],"",MID(tblParseParts[[#This Row],[Text]],_xlpm._i,1)))</f>
        <v/>
      </c>
      <c r="AA37" s="1" t="str">
        <f>_xlfn.LET(_xlpm._i, COLUMN()-COLUMN(tblParseParts[[#Headers],[Text]]), IF(_xlpm._i&gt;tblParseParts[[#This Row],[Len]],"",MID(tblParseParts[[#This Row],[Text]],_xlpm._i,1)))</f>
        <v/>
      </c>
      <c r="AB37" s="1" t="str">
        <f>_xlfn.LET(_xlpm._i, COLUMN()-COLUMN(tblParseParts[[#Headers],[Text]]), IF(_xlpm._i&gt;tblParseParts[[#This Row],[Len]],"",MID(tblParseParts[[#This Row],[Text]],_xlpm._i,1)))</f>
        <v/>
      </c>
      <c r="AC37" s="1" t="str">
        <f>_xlfn.LET(_xlpm._i, COLUMN()-COLUMN(tblParseParts[[#Headers],[Text]]), IF(_xlpm._i&gt;tblParseParts[[#This Row],[Len]],"",MID(tblParseParts[[#This Row],[Text]],_xlpm._i,1)))</f>
        <v/>
      </c>
      <c r="AD37" s="1" t="str">
        <f>_xlfn.LET(_xlpm._i, COLUMN()-COLUMN(tblParseParts[[#Headers],[Text]]), IF(_xlpm._i&gt;tblParseParts[[#This Row],[Len]],"",MID(tblParseParts[[#This Row],[Text]],_xlpm._i,1)))</f>
        <v/>
      </c>
      <c r="AE37" s="1" t="str">
        <f>_xlfn.LET(_xlpm._i, COLUMN()-COLUMN(tblParseParts[[#Headers],[Text]]), IF(_xlpm._i&gt;tblParseParts[[#This Row],[Len]],"",MID(tblParseParts[[#This Row],[Text]],_xlpm._i,1)))</f>
        <v/>
      </c>
      <c r="AF37" s="1" t="str">
        <f>_xlfn.LET(_xlpm._i, COLUMN()-COLUMN(tblParseParts[[#Headers],[Text]]), IF(_xlpm._i&gt;tblParseParts[[#This Row],[Len]],"",MID(tblParseParts[[#This Row],[Text]],_xlpm._i,1)))</f>
        <v/>
      </c>
      <c r="AG37" s="1" t="str">
        <f>_xlfn.LET(_xlpm._i, COLUMN()-COLUMN(tblParseParts[[#Headers],[Text]]), IF(_xlpm._i&gt;tblParseParts[[#This Row],[Len]],"",MID(tblParseParts[[#This Row],[Text]],_xlpm._i,1)))</f>
        <v/>
      </c>
      <c r="AH37" s="1" t="str">
        <f>_xlfn.LET(_xlpm._i, COLUMN()-COLUMN(tblParseParts[[#Headers],[Text]]), IF(_xlpm._i&gt;tblParseParts[[#This Row],[Len]],"",MID(tblParseParts[[#This Row],[Text]],_xlpm._i,1)))</f>
        <v/>
      </c>
      <c r="AI37" s="1" t="str">
        <f>_xlfn.LET(_xlpm._i, COLUMN()-COLUMN(tblParseParts[[#Headers],[Text]]), IF(_xlpm._i&gt;tblParseParts[[#This Row],[Len]],"",MID(tblParseParts[[#This Row],[Text]],_xlpm._i,1)))</f>
        <v/>
      </c>
      <c r="AJ37" s="11">
        <f>LEN(tblParseParts[[#This Row],[Text]])</f>
        <v>7</v>
      </c>
      <c r="AK37" s="11">
        <f>_xlfn.LET(_xlpm._range,tblParseParts[[#This Row],[1]:[33]], _xlfn.IFNA(_xlfn.XMATCH("T",_xlpm._range,0,1),0))</f>
        <v>0</v>
      </c>
      <c r="AL3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37" s="11">
        <f>_xlfn.LET(_xlpm._range,tblParseParts[[#This Row],[1]:[33]], _xlfn.IFNA(_xlfn.XMATCH(":",_xlpm._range,0,-1),0))</f>
        <v>0</v>
      </c>
      <c r="AN37" s="11" cm="1">
        <f t="array" ref="AN37">_xlfn.LET(_xlpm._last,INDEX(tblParseParts[[#This Row],[1]:[33]],1,tblParseParts[[#This Row],[Len]]),IF(_xlpm._last="Z",tblParseParts[[#This Row],[Len]],0))</f>
        <v>0</v>
      </c>
      <c r="AO37" s="11">
        <f>N(tblParseParts[[#This Row],[Tpos]]&gt;0)</f>
        <v>0</v>
      </c>
      <c r="AP37" s="11">
        <f>N(tblParseParts[[#This Row],[Tpos]]=1)</f>
        <v>0</v>
      </c>
      <c r="AQ37" s="11">
        <f>N(tblParseParts[[#This Row],[SignLastPos]]=1)</f>
        <v>0</v>
      </c>
      <c r="AR37" s="11">
        <f>tblParseParts[[#This Row],[Len]]-tblParseParts[[#This Row],[LastSignFirstPos]]</f>
        <v>7</v>
      </c>
      <c r="AS37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37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37" s="11">
        <f>N(tblParseParts[[#This Row],[ColonLastPos]]&gt;tblParseParts[[#This Row],[SignLastPos]])</f>
        <v>0</v>
      </c>
      <c r="AV37" s="11">
        <f>N(((tblParseParts[[#This Row],[UnSignedLen]]=2)+(tblParseParts[[#This Row],[UnSignedLen]]=6))&lt;&gt;0)</f>
        <v>0</v>
      </c>
      <c r="AW37" s="11">
        <f>N(tblParseParts[[#This Row],[ZlastPos]]=tblParseParts[[#This Row],[Len]])</f>
        <v>0</v>
      </c>
      <c r="AX3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37" s="11">
        <f>_xlfn.LET(_xlpm._x,_xlfn.XLOOKUP(tblParseParts[[#This Row],[Hash]],tblParsePartsLogic[Hash],tblParsePartsLogic[PartsFlag],""),IF(_xlpm._x="","!!",_xlpm._x))</f>
        <v>1</v>
      </c>
      <c r="AZ37" s="11">
        <f>_xlfn.LET(_xlpm._x,_xlfn.XLOOKUP(tblParseParts[[#This Row],[Hash]],tblParsePartsLogic[Hash],tblParsePartsLogic[DateMark],""),IF(_xlpm._x="","!!",_xlpm._x))</f>
        <v>1</v>
      </c>
      <c r="BA37" s="11">
        <f>_xlfn.LET(_xlpm._x,_xlfn.XLOOKUP(tblParseParts[[#This Row],[Hash]],tblParsePartsLogic[Hash],tblParsePartsLogic[TZMark],""),IF(_xlpm._x="","!!",_xlpm._x))</f>
        <v>0</v>
      </c>
      <c r="BB37" s="11">
        <f>_xlfn.LET(_xlpm._x,_xlfn.XLOOKUP(tblParseParts[[#This Row],[Hash]],tblParsePartsLogic[Hash],tblParsePartsLogic[ISOCompliant],""),IF(_xlpm._x="","!!",_xlpm._x))</f>
        <v>1</v>
      </c>
    </row>
    <row r="38" spans="1:54" x14ac:dyDescent="0.25">
      <c r="A38">
        <v>5</v>
      </c>
      <c r="B38" s="23" t="s">
        <v>87</v>
      </c>
      <c r="C38" s="1" t="str">
        <f>_xlfn.LET(_xlpm._i, COLUMN()-COLUMN(tblParseParts[[#Headers],[Text]]), IF(_xlpm._i&gt;tblParseParts[[#This Row],[Len]],"",MID(tblParseParts[[#This Row],[Text]],_xlpm._i,1)))</f>
        <v>2</v>
      </c>
      <c r="D38" s="1" t="str">
        <f>_xlfn.LET(_xlpm._i, COLUMN()-COLUMN(tblParseParts[[#Headers],[Text]]), IF(_xlpm._i&gt;tblParseParts[[#This Row],[Len]],"",MID(tblParseParts[[#This Row],[Text]],_xlpm._i,1)))</f>
        <v>0</v>
      </c>
      <c r="E38" s="1" t="str">
        <f>_xlfn.LET(_xlpm._i, COLUMN()-COLUMN(tblParseParts[[#Headers],[Text]]), IF(_xlpm._i&gt;tblParseParts[[#This Row],[Len]],"",MID(tblParseParts[[#This Row],[Text]],_xlpm._i,1)))</f>
        <v>2</v>
      </c>
      <c r="F38" s="1" t="str">
        <f>_xlfn.LET(_xlpm._i, COLUMN()-COLUMN(tblParseParts[[#Headers],[Text]]), IF(_xlpm._i&gt;tblParseParts[[#This Row],[Len]],"",MID(tblParseParts[[#This Row],[Text]],_xlpm._i,1)))</f>
        <v>3</v>
      </c>
      <c r="G38" s="1" t="str">
        <f>_xlfn.LET(_xlpm._i, COLUMN()-COLUMN(tblParseParts[[#Headers],[Text]]), IF(_xlpm._i&gt;tblParseParts[[#This Row],[Len]],"",MID(tblParseParts[[#This Row],[Text]],_xlpm._i,1)))</f>
        <v>W</v>
      </c>
      <c r="H38" s="1" t="str">
        <f>_xlfn.LET(_xlpm._i, COLUMN()-COLUMN(tblParseParts[[#Headers],[Text]]), IF(_xlpm._i&gt;tblParseParts[[#This Row],[Len]],"",MID(tblParseParts[[#This Row],[Text]],_xlpm._i,1)))</f>
        <v>1</v>
      </c>
      <c r="I38" s="1" t="str">
        <f>_xlfn.LET(_xlpm._i, COLUMN()-COLUMN(tblParseParts[[#Headers],[Text]]), IF(_xlpm._i&gt;tblParseParts[[#This Row],[Len]],"",MID(tblParseParts[[#This Row],[Text]],_xlpm._i,1)))</f>
        <v>5</v>
      </c>
      <c r="J38" s="1" t="str">
        <f>_xlfn.LET(_xlpm._i, COLUMN()-COLUMN(tblParseParts[[#Headers],[Text]]), IF(_xlpm._i&gt;tblParseParts[[#This Row],[Len]],"",MID(tblParseParts[[#This Row],[Text]],_xlpm._i,1)))</f>
        <v/>
      </c>
      <c r="K38" s="1" t="str">
        <f>_xlfn.LET(_xlpm._i, COLUMN()-COLUMN(tblParseParts[[#Headers],[Text]]), IF(_xlpm._i&gt;tblParseParts[[#This Row],[Len]],"",MID(tblParseParts[[#This Row],[Text]],_xlpm._i,1)))</f>
        <v/>
      </c>
      <c r="L38" s="1" t="str">
        <f>_xlfn.LET(_xlpm._i, COLUMN()-COLUMN(tblParseParts[[#Headers],[Text]]), IF(_xlpm._i&gt;tblParseParts[[#This Row],[Len]],"",MID(tblParseParts[[#This Row],[Text]],_xlpm._i,1)))</f>
        <v/>
      </c>
      <c r="M38" s="1" t="str">
        <f>_xlfn.LET(_xlpm._i, COLUMN()-COLUMN(tblParseParts[[#Headers],[Text]]), IF(_xlpm._i&gt;tblParseParts[[#This Row],[Len]],"",MID(tblParseParts[[#This Row],[Text]],_xlpm._i,1)))</f>
        <v/>
      </c>
      <c r="N38" s="1" t="str">
        <f>_xlfn.LET(_xlpm._i, COLUMN()-COLUMN(tblParseParts[[#Headers],[Text]]), IF(_xlpm._i&gt;tblParseParts[[#This Row],[Len]],"",MID(tblParseParts[[#This Row],[Text]],_xlpm._i,1)))</f>
        <v/>
      </c>
      <c r="O38" s="1" t="str">
        <f>_xlfn.LET(_xlpm._i, COLUMN()-COLUMN(tblParseParts[[#Headers],[Text]]), IF(_xlpm._i&gt;tblParseParts[[#This Row],[Len]],"",MID(tblParseParts[[#This Row],[Text]],_xlpm._i,1)))</f>
        <v/>
      </c>
      <c r="P38" s="1" t="str">
        <f>_xlfn.LET(_xlpm._i, COLUMN()-COLUMN(tblParseParts[[#Headers],[Text]]), IF(_xlpm._i&gt;tblParseParts[[#This Row],[Len]],"",MID(tblParseParts[[#This Row],[Text]],_xlpm._i,1)))</f>
        <v/>
      </c>
      <c r="Q38" s="1" t="str">
        <f>_xlfn.LET(_xlpm._i, COLUMN()-COLUMN(tblParseParts[[#Headers],[Text]]), IF(_xlpm._i&gt;tblParseParts[[#This Row],[Len]],"",MID(tblParseParts[[#This Row],[Text]],_xlpm._i,1)))</f>
        <v/>
      </c>
      <c r="R38" s="1" t="str">
        <f>_xlfn.LET(_xlpm._i, COLUMN()-COLUMN(tblParseParts[[#Headers],[Text]]), IF(_xlpm._i&gt;tblParseParts[[#This Row],[Len]],"",MID(tblParseParts[[#This Row],[Text]],_xlpm._i,1)))</f>
        <v/>
      </c>
      <c r="S38" s="1" t="str">
        <f>_xlfn.LET(_xlpm._i, COLUMN()-COLUMN(tblParseParts[[#Headers],[Text]]), IF(_xlpm._i&gt;tblParseParts[[#This Row],[Len]],"",MID(tblParseParts[[#This Row],[Text]],_xlpm._i,1)))</f>
        <v/>
      </c>
      <c r="T38" s="1" t="str">
        <f>_xlfn.LET(_xlpm._i, COLUMN()-COLUMN(tblParseParts[[#Headers],[Text]]), IF(_xlpm._i&gt;tblParseParts[[#This Row],[Len]],"",MID(tblParseParts[[#This Row],[Text]],_xlpm._i,1)))</f>
        <v/>
      </c>
      <c r="U38" s="1" t="str">
        <f>_xlfn.LET(_xlpm._i, COLUMN()-COLUMN(tblParseParts[[#Headers],[Text]]), IF(_xlpm._i&gt;tblParseParts[[#This Row],[Len]],"",MID(tblParseParts[[#This Row],[Text]],_xlpm._i,1)))</f>
        <v/>
      </c>
      <c r="V38" s="1" t="str">
        <f>_xlfn.LET(_xlpm._i, COLUMN()-COLUMN(tblParseParts[[#Headers],[Text]]), IF(_xlpm._i&gt;tblParseParts[[#This Row],[Len]],"",MID(tblParseParts[[#This Row],[Text]],_xlpm._i,1)))</f>
        <v/>
      </c>
      <c r="W38" s="1" t="str">
        <f>_xlfn.LET(_xlpm._i, COLUMN()-COLUMN(tblParseParts[[#Headers],[Text]]), IF(_xlpm._i&gt;tblParseParts[[#This Row],[Len]],"",MID(tblParseParts[[#This Row],[Text]],_xlpm._i,1)))</f>
        <v/>
      </c>
      <c r="X38" s="1" t="str">
        <f>_xlfn.LET(_xlpm._i, COLUMN()-COLUMN(tblParseParts[[#Headers],[Text]]), IF(_xlpm._i&gt;tblParseParts[[#This Row],[Len]],"",MID(tblParseParts[[#This Row],[Text]],_xlpm._i,1)))</f>
        <v/>
      </c>
      <c r="Y38" s="1" t="str">
        <f>_xlfn.LET(_xlpm._i, COLUMN()-COLUMN(tblParseParts[[#Headers],[Text]]), IF(_xlpm._i&gt;tblParseParts[[#This Row],[Len]],"",MID(tblParseParts[[#This Row],[Text]],_xlpm._i,1)))</f>
        <v/>
      </c>
      <c r="Z38" s="1" t="str">
        <f>_xlfn.LET(_xlpm._i, COLUMN()-COLUMN(tblParseParts[[#Headers],[Text]]), IF(_xlpm._i&gt;tblParseParts[[#This Row],[Len]],"",MID(tblParseParts[[#This Row],[Text]],_xlpm._i,1)))</f>
        <v/>
      </c>
      <c r="AA38" s="1" t="str">
        <f>_xlfn.LET(_xlpm._i, COLUMN()-COLUMN(tblParseParts[[#Headers],[Text]]), IF(_xlpm._i&gt;tblParseParts[[#This Row],[Len]],"",MID(tblParseParts[[#This Row],[Text]],_xlpm._i,1)))</f>
        <v/>
      </c>
      <c r="AB38" s="1" t="str">
        <f>_xlfn.LET(_xlpm._i, COLUMN()-COLUMN(tblParseParts[[#Headers],[Text]]), IF(_xlpm._i&gt;tblParseParts[[#This Row],[Len]],"",MID(tblParseParts[[#This Row],[Text]],_xlpm._i,1)))</f>
        <v/>
      </c>
      <c r="AC38" s="1" t="str">
        <f>_xlfn.LET(_xlpm._i, COLUMN()-COLUMN(tblParseParts[[#Headers],[Text]]), IF(_xlpm._i&gt;tblParseParts[[#This Row],[Len]],"",MID(tblParseParts[[#This Row],[Text]],_xlpm._i,1)))</f>
        <v/>
      </c>
      <c r="AD38" s="1" t="str">
        <f>_xlfn.LET(_xlpm._i, COLUMN()-COLUMN(tblParseParts[[#Headers],[Text]]), IF(_xlpm._i&gt;tblParseParts[[#This Row],[Len]],"",MID(tblParseParts[[#This Row],[Text]],_xlpm._i,1)))</f>
        <v/>
      </c>
      <c r="AE38" s="1" t="str">
        <f>_xlfn.LET(_xlpm._i, COLUMN()-COLUMN(tblParseParts[[#Headers],[Text]]), IF(_xlpm._i&gt;tblParseParts[[#This Row],[Len]],"",MID(tblParseParts[[#This Row],[Text]],_xlpm._i,1)))</f>
        <v/>
      </c>
      <c r="AF38" s="1" t="str">
        <f>_xlfn.LET(_xlpm._i, COLUMN()-COLUMN(tblParseParts[[#Headers],[Text]]), IF(_xlpm._i&gt;tblParseParts[[#This Row],[Len]],"",MID(tblParseParts[[#This Row],[Text]],_xlpm._i,1)))</f>
        <v/>
      </c>
      <c r="AG38" s="1" t="str">
        <f>_xlfn.LET(_xlpm._i, COLUMN()-COLUMN(tblParseParts[[#Headers],[Text]]), IF(_xlpm._i&gt;tblParseParts[[#This Row],[Len]],"",MID(tblParseParts[[#This Row],[Text]],_xlpm._i,1)))</f>
        <v/>
      </c>
      <c r="AH38" s="1" t="str">
        <f>_xlfn.LET(_xlpm._i, COLUMN()-COLUMN(tblParseParts[[#Headers],[Text]]), IF(_xlpm._i&gt;tblParseParts[[#This Row],[Len]],"",MID(tblParseParts[[#This Row],[Text]],_xlpm._i,1)))</f>
        <v/>
      </c>
      <c r="AI38" s="1" t="str">
        <f>_xlfn.LET(_xlpm._i, COLUMN()-COLUMN(tblParseParts[[#Headers],[Text]]), IF(_xlpm._i&gt;tblParseParts[[#This Row],[Len]],"",MID(tblParseParts[[#This Row],[Text]],_xlpm._i,1)))</f>
        <v/>
      </c>
      <c r="AJ38" s="11">
        <f>LEN(tblParseParts[[#This Row],[Text]])</f>
        <v>7</v>
      </c>
      <c r="AK38" s="11">
        <f>_xlfn.LET(_xlpm._range,tblParseParts[[#This Row],[1]:[33]], _xlfn.IFNA(_xlfn.XMATCH("T",_xlpm._range,0,1),0))</f>
        <v>0</v>
      </c>
      <c r="AL38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38" s="11">
        <f>_xlfn.LET(_xlpm._range,tblParseParts[[#This Row],[1]:[33]], _xlfn.IFNA(_xlfn.XMATCH(":",_xlpm._range,0,-1),0))</f>
        <v>0</v>
      </c>
      <c r="AN38" s="11" cm="1">
        <f t="array" ref="AN38">_xlfn.LET(_xlpm._last,INDEX(tblParseParts[[#This Row],[1]:[33]],1,tblParseParts[[#This Row],[Len]]),IF(_xlpm._last="Z",tblParseParts[[#This Row],[Len]],0))</f>
        <v>0</v>
      </c>
      <c r="AO38" s="11">
        <f>N(tblParseParts[[#This Row],[Tpos]]&gt;0)</f>
        <v>0</v>
      </c>
      <c r="AP38" s="11">
        <f>N(tblParseParts[[#This Row],[Tpos]]=1)</f>
        <v>0</v>
      </c>
      <c r="AQ38" s="11">
        <f>N(tblParseParts[[#This Row],[SignLastPos]]=1)</f>
        <v>0</v>
      </c>
      <c r="AR38" s="11">
        <f>tblParseParts[[#This Row],[Len]]-tblParseParts[[#This Row],[LastSignFirstPos]]</f>
        <v>7</v>
      </c>
      <c r="AS38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38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38" s="11">
        <f>N(tblParseParts[[#This Row],[ColonLastPos]]&gt;tblParseParts[[#This Row],[SignLastPos]])</f>
        <v>0</v>
      </c>
      <c r="AV38" s="11">
        <f>N(((tblParseParts[[#This Row],[UnSignedLen]]=2)+(tblParseParts[[#This Row],[UnSignedLen]]=6))&lt;&gt;0)</f>
        <v>0</v>
      </c>
      <c r="AW38" s="11">
        <f>N(tblParseParts[[#This Row],[ZlastPos]]=tblParseParts[[#This Row],[Len]])</f>
        <v>0</v>
      </c>
      <c r="AX38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38" s="11">
        <f>_xlfn.LET(_xlpm._x,_xlfn.XLOOKUP(tblParseParts[[#This Row],[Hash]],tblParsePartsLogic[Hash],tblParsePartsLogic[PartsFlag],""),IF(_xlpm._x="","!!",_xlpm._x))</f>
        <v>1</v>
      </c>
      <c r="AZ38" s="11">
        <f>_xlfn.LET(_xlpm._x,_xlfn.XLOOKUP(tblParseParts[[#This Row],[Hash]],tblParsePartsLogic[Hash],tblParsePartsLogic[DateMark],""),IF(_xlpm._x="","!!",_xlpm._x))</f>
        <v>1</v>
      </c>
      <c r="BA38" s="11">
        <f>_xlfn.LET(_xlpm._x,_xlfn.XLOOKUP(tblParseParts[[#This Row],[Hash]],tblParsePartsLogic[Hash],tblParsePartsLogic[TZMark],""),IF(_xlpm._x="","!!",_xlpm._x))</f>
        <v>0</v>
      </c>
      <c r="BB38" s="11">
        <f>_xlfn.LET(_xlpm._x,_xlfn.XLOOKUP(tblParseParts[[#This Row],[Hash]],tblParsePartsLogic[Hash],tblParsePartsLogic[ISOCompliant],""),IF(_xlpm._x="","!!",_xlpm._x))</f>
        <v>1</v>
      </c>
    </row>
    <row r="39" spans="1:54" x14ac:dyDescent="0.25">
      <c r="A39">
        <v>6</v>
      </c>
      <c r="B39" s="23" t="s">
        <v>88</v>
      </c>
      <c r="C39" s="1" t="str">
        <f>_xlfn.LET(_xlpm._i, COLUMN()-COLUMN(tblParseParts[[#Headers],[Text]]), IF(_xlpm._i&gt;tblParseParts[[#This Row],[Len]],"",MID(tblParseParts[[#This Row],[Text]],_xlpm._i,1)))</f>
        <v>2</v>
      </c>
      <c r="D39" s="1" t="str">
        <f>_xlfn.LET(_xlpm._i, COLUMN()-COLUMN(tblParseParts[[#Headers],[Text]]), IF(_xlpm._i&gt;tblParseParts[[#This Row],[Len]],"",MID(tblParseParts[[#This Row],[Text]],_xlpm._i,1)))</f>
        <v>0</v>
      </c>
      <c r="E39" s="1" t="str">
        <f>_xlfn.LET(_xlpm._i, COLUMN()-COLUMN(tblParseParts[[#Headers],[Text]]), IF(_xlpm._i&gt;tblParseParts[[#This Row],[Len]],"",MID(tblParseParts[[#This Row],[Text]],_xlpm._i,1)))</f>
        <v>2</v>
      </c>
      <c r="F39" s="1" t="str">
        <f>_xlfn.LET(_xlpm._i, COLUMN()-COLUMN(tblParseParts[[#Headers],[Text]]), IF(_xlpm._i&gt;tblParseParts[[#This Row],[Len]],"",MID(tblParseParts[[#This Row],[Text]],_xlpm._i,1)))</f>
        <v>3</v>
      </c>
      <c r="G39" s="1" t="str">
        <f>_xlfn.LET(_xlpm._i, COLUMN()-COLUMN(tblParseParts[[#Headers],[Text]]), IF(_xlpm._i&gt;tblParseParts[[#This Row],[Len]],"",MID(tblParseParts[[#This Row],[Text]],_xlpm._i,1)))</f>
        <v>-</v>
      </c>
      <c r="H39" s="1" t="str">
        <f>_xlfn.LET(_xlpm._i, COLUMN()-COLUMN(tblParseParts[[#Headers],[Text]]), IF(_xlpm._i&gt;tblParseParts[[#This Row],[Len]],"",MID(tblParseParts[[#This Row],[Text]],_xlpm._i,1)))</f>
        <v>1</v>
      </c>
      <c r="I39" s="1" t="str">
        <f>_xlfn.LET(_xlpm._i, COLUMN()-COLUMN(tblParseParts[[#Headers],[Text]]), IF(_xlpm._i&gt;tblParseParts[[#This Row],[Len]],"",MID(tblParseParts[[#This Row],[Text]],_xlpm._i,1)))</f>
        <v>0</v>
      </c>
      <c r="J39" s="1" t="str">
        <f>_xlfn.LET(_xlpm._i, COLUMN()-COLUMN(tblParseParts[[#Headers],[Text]]), IF(_xlpm._i&gt;tblParseParts[[#This Row],[Len]],"",MID(tblParseParts[[#This Row],[Text]],_xlpm._i,1)))</f>
        <v/>
      </c>
      <c r="K39" s="1" t="str">
        <f>_xlfn.LET(_xlpm._i, COLUMN()-COLUMN(tblParseParts[[#Headers],[Text]]), IF(_xlpm._i&gt;tblParseParts[[#This Row],[Len]],"",MID(tblParseParts[[#This Row],[Text]],_xlpm._i,1)))</f>
        <v/>
      </c>
      <c r="L39" s="1" t="str">
        <f>_xlfn.LET(_xlpm._i, COLUMN()-COLUMN(tblParseParts[[#Headers],[Text]]), IF(_xlpm._i&gt;tblParseParts[[#This Row],[Len]],"",MID(tblParseParts[[#This Row],[Text]],_xlpm._i,1)))</f>
        <v/>
      </c>
      <c r="M39" s="1" t="str">
        <f>_xlfn.LET(_xlpm._i, COLUMN()-COLUMN(tblParseParts[[#Headers],[Text]]), IF(_xlpm._i&gt;tblParseParts[[#This Row],[Len]],"",MID(tblParseParts[[#This Row],[Text]],_xlpm._i,1)))</f>
        <v/>
      </c>
      <c r="N39" s="1" t="str">
        <f>_xlfn.LET(_xlpm._i, COLUMN()-COLUMN(tblParseParts[[#Headers],[Text]]), IF(_xlpm._i&gt;tblParseParts[[#This Row],[Len]],"",MID(tblParseParts[[#This Row],[Text]],_xlpm._i,1)))</f>
        <v/>
      </c>
      <c r="O39" s="1" t="str">
        <f>_xlfn.LET(_xlpm._i, COLUMN()-COLUMN(tblParseParts[[#Headers],[Text]]), IF(_xlpm._i&gt;tblParseParts[[#This Row],[Len]],"",MID(tblParseParts[[#This Row],[Text]],_xlpm._i,1)))</f>
        <v/>
      </c>
      <c r="P39" s="1" t="str">
        <f>_xlfn.LET(_xlpm._i, COLUMN()-COLUMN(tblParseParts[[#Headers],[Text]]), IF(_xlpm._i&gt;tblParseParts[[#This Row],[Len]],"",MID(tblParseParts[[#This Row],[Text]],_xlpm._i,1)))</f>
        <v/>
      </c>
      <c r="Q39" s="1" t="str">
        <f>_xlfn.LET(_xlpm._i, COLUMN()-COLUMN(tblParseParts[[#Headers],[Text]]), IF(_xlpm._i&gt;tblParseParts[[#This Row],[Len]],"",MID(tblParseParts[[#This Row],[Text]],_xlpm._i,1)))</f>
        <v/>
      </c>
      <c r="R39" s="1" t="str">
        <f>_xlfn.LET(_xlpm._i, COLUMN()-COLUMN(tblParseParts[[#Headers],[Text]]), IF(_xlpm._i&gt;tblParseParts[[#This Row],[Len]],"",MID(tblParseParts[[#This Row],[Text]],_xlpm._i,1)))</f>
        <v/>
      </c>
      <c r="S39" s="1" t="str">
        <f>_xlfn.LET(_xlpm._i, COLUMN()-COLUMN(tblParseParts[[#Headers],[Text]]), IF(_xlpm._i&gt;tblParseParts[[#This Row],[Len]],"",MID(tblParseParts[[#This Row],[Text]],_xlpm._i,1)))</f>
        <v/>
      </c>
      <c r="T39" s="1" t="str">
        <f>_xlfn.LET(_xlpm._i, COLUMN()-COLUMN(tblParseParts[[#Headers],[Text]]), IF(_xlpm._i&gt;tblParseParts[[#This Row],[Len]],"",MID(tblParseParts[[#This Row],[Text]],_xlpm._i,1)))</f>
        <v/>
      </c>
      <c r="U39" s="1" t="str">
        <f>_xlfn.LET(_xlpm._i, COLUMN()-COLUMN(tblParseParts[[#Headers],[Text]]), IF(_xlpm._i&gt;tblParseParts[[#This Row],[Len]],"",MID(tblParseParts[[#This Row],[Text]],_xlpm._i,1)))</f>
        <v/>
      </c>
      <c r="V39" s="1" t="str">
        <f>_xlfn.LET(_xlpm._i, COLUMN()-COLUMN(tblParseParts[[#Headers],[Text]]), IF(_xlpm._i&gt;tblParseParts[[#This Row],[Len]],"",MID(tblParseParts[[#This Row],[Text]],_xlpm._i,1)))</f>
        <v/>
      </c>
      <c r="W39" s="1" t="str">
        <f>_xlfn.LET(_xlpm._i, COLUMN()-COLUMN(tblParseParts[[#Headers],[Text]]), IF(_xlpm._i&gt;tblParseParts[[#This Row],[Len]],"",MID(tblParseParts[[#This Row],[Text]],_xlpm._i,1)))</f>
        <v/>
      </c>
      <c r="X39" s="1" t="str">
        <f>_xlfn.LET(_xlpm._i, COLUMN()-COLUMN(tblParseParts[[#Headers],[Text]]), IF(_xlpm._i&gt;tblParseParts[[#This Row],[Len]],"",MID(tblParseParts[[#This Row],[Text]],_xlpm._i,1)))</f>
        <v/>
      </c>
      <c r="Y39" s="1" t="str">
        <f>_xlfn.LET(_xlpm._i, COLUMN()-COLUMN(tblParseParts[[#Headers],[Text]]), IF(_xlpm._i&gt;tblParseParts[[#This Row],[Len]],"",MID(tblParseParts[[#This Row],[Text]],_xlpm._i,1)))</f>
        <v/>
      </c>
      <c r="Z39" s="1" t="str">
        <f>_xlfn.LET(_xlpm._i, COLUMN()-COLUMN(tblParseParts[[#Headers],[Text]]), IF(_xlpm._i&gt;tblParseParts[[#This Row],[Len]],"",MID(tblParseParts[[#This Row],[Text]],_xlpm._i,1)))</f>
        <v/>
      </c>
      <c r="AA39" s="1" t="str">
        <f>_xlfn.LET(_xlpm._i, COLUMN()-COLUMN(tblParseParts[[#Headers],[Text]]), IF(_xlpm._i&gt;tblParseParts[[#This Row],[Len]],"",MID(tblParseParts[[#This Row],[Text]],_xlpm._i,1)))</f>
        <v/>
      </c>
      <c r="AB39" s="1" t="str">
        <f>_xlfn.LET(_xlpm._i, COLUMN()-COLUMN(tblParseParts[[#Headers],[Text]]), IF(_xlpm._i&gt;tblParseParts[[#This Row],[Len]],"",MID(tblParseParts[[#This Row],[Text]],_xlpm._i,1)))</f>
        <v/>
      </c>
      <c r="AC39" s="1" t="str">
        <f>_xlfn.LET(_xlpm._i, COLUMN()-COLUMN(tblParseParts[[#Headers],[Text]]), IF(_xlpm._i&gt;tblParseParts[[#This Row],[Len]],"",MID(tblParseParts[[#This Row],[Text]],_xlpm._i,1)))</f>
        <v/>
      </c>
      <c r="AD39" s="1" t="str">
        <f>_xlfn.LET(_xlpm._i, COLUMN()-COLUMN(tblParseParts[[#Headers],[Text]]), IF(_xlpm._i&gt;tblParseParts[[#This Row],[Len]],"",MID(tblParseParts[[#This Row],[Text]],_xlpm._i,1)))</f>
        <v/>
      </c>
      <c r="AE39" s="1" t="str">
        <f>_xlfn.LET(_xlpm._i, COLUMN()-COLUMN(tblParseParts[[#Headers],[Text]]), IF(_xlpm._i&gt;tblParseParts[[#This Row],[Len]],"",MID(tblParseParts[[#This Row],[Text]],_xlpm._i,1)))</f>
        <v/>
      </c>
      <c r="AF39" s="1" t="str">
        <f>_xlfn.LET(_xlpm._i, COLUMN()-COLUMN(tblParseParts[[#Headers],[Text]]), IF(_xlpm._i&gt;tblParseParts[[#This Row],[Len]],"",MID(tblParseParts[[#This Row],[Text]],_xlpm._i,1)))</f>
        <v/>
      </c>
      <c r="AG39" s="1" t="str">
        <f>_xlfn.LET(_xlpm._i, COLUMN()-COLUMN(tblParseParts[[#Headers],[Text]]), IF(_xlpm._i&gt;tblParseParts[[#This Row],[Len]],"",MID(tblParseParts[[#This Row],[Text]],_xlpm._i,1)))</f>
        <v/>
      </c>
      <c r="AH39" s="1" t="str">
        <f>_xlfn.LET(_xlpm._i, COLUMN()-COLUMN(tblParseParts[[#Headers],[Text]]), IF(_xlpm._i&gt;tblParseParts[[#This Row],[Len]],"",MID(tblParseParts[[#This Row],[Text]],_xlpm._i,1)))</f>
        <v/>
      </c>
      <c r="AI39" s="1" t="str">
        <f>_xlfn.LET(_xlpm._i, COLUMN()-COLUMN(tblParseParts[[#Headers],[Text]]), IF(_xlpm._i&gt;tblParseParts[[#This Row],[Len]],"",MID(tblParseParts[[#This Row],[Text]],_xlpm._i,1)))</f>
        <v/>
      </c>
      <c r="AJ39" s="11">
        <f>LEN(tblParseParts[[#This Row],[Text]])</f>
        <v>7</v>
      </c>
      <c r="AK39" s="11">
        <f>_xlfn.LET(_xlpm._range,tblParseParts[[#This Row],[1]:[33]], _xlfn.IFNA(_xlfn.XMATCH("T",_xlpm._range,0,1),0))</f>
        <v>0</v>
      </c>
      <c r="AL39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39" s="11">
        <f>_xlfn.LET(_xlpm._range,tblParseParts[[#This Row],[1]:[33]], _xlfn.IFNA(_xlfn.XMATCH(":",_xlpm._range,0,-1),0))</f>
        <v>0</v>
      </c>
      <c r="AN39" s="11" cm="1">
        <f t="array" ref="AN39">_xlfn.LET(_xlpm._last,INDEX(tblParseParts[[#This Row],[1]:[33]],1,tblParseParts[[#This Row],[Len]]),IF(_xlpm._last="Z",tblParseParts[[#This Row],[Len]],0))</f>
        <v>0</v>
      </c>
      <c r="AO39" s="11">
        <f>N(tblParseParts[[#This Row],[Tpos]]&gt;0)</f>
        <v>0</v>
      </c>
      <c r="AP39" s="11">
        <f>N(tblParseParts[[#This Row],[Tpos]]=1)</f>
        <v>0</v>
      </c>
      <c r="AQ39" s="11">
        <f>N(tblParseParts[[#This Row],[SignLastPos]]=1)</f>
        <v>0</v>
      </c>
      <c r="AR39" s="11">
        <f>tblParseParts[[#This Row],[Len]]-tblParseParts[[#This Row],[LastSignFirstPos]]</f>
        <v>7</v>
      </c>
      <c r="AS39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39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39" s="11">
        <f>N(tblParseParts[[#This Row],[ColonLastPos]]&gt;tblParseParts[[#This Row],[SignLastPos]])</f>
        <v>0</v>
      </c>
      <c r="AV39" s="11">
        <f>N(((tblParseParts[[#This Row],[UnSignedLen]]=2)+(tblParseParts[[#This Row],[UnSignedLen]]=6))&lt;&gt;0)</f>
        <v>0</v>
      </c>
      <c r="AW39" s="11">
        <f>N(tblParseParts[[#This Row],[ZlastPos]]=tblParseParts[[#This Row],[Len]])</f>
        <v>0</v>
      </c>
      <c r="AX39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39" s="11">
        <f>_xlfn.LET(_xlpm._x,_xlfn.XLOOKUP(tblParseParts[[#This Row],[Hash]],tblParsePartsLogic[Hash],tblParsePartsLogic[PartsFlag],""),IF(_xlpm._x="","!!",_xlpm._x))</f>
        <v>1</v>
      </c>
      <c r="AZ39" s="11">
        <f>_xlfn.LET(_xlpm._x,_xlfn.XLOOKUP(tblParseParts[[#This Row],[Hash]],tblParsePartsLogic[Hash],tblParsePartsLogic[DateMark],""),IF(_xlpm._x="","!!",_xlpm._x))</f>
        <v>1</v>
      </c>
      <c r="BA39" s="11">
        <f>_xlfn.LET(_xlpm._x,_xlfn.XLOOKUP(tblParseParts[[#This Row],[Hash]],tblParsePartsLogic[Hash],tblParsePartsLogic[TZMark],""),IF(_xlpm._x="","!!",_xlpm._x))</f>
        <v>0</v>
      </c>
      <c r="BB39" s="11">
        <f>_xlfn.LET(_xlpm._x,_xlfn.XLOOKUP(tblParseParts[[#This Row],[Hash]],tblParsePartsLogic[Hash],tblParsePartsLogic[ISOCompliant],""),IF(_xlpm._x="","!!",_xlpm._x))</f>
        <v>1</v>
      </c>
    </row>
    <row r="40" spans="1:54" x14ac:dyDescent="0.25">
      <c r="A40">
        <v>7</v>
      </c>
      <c r="B40" s="23" t="s">
        <v>72</v>
      </c>
      <c r="C40" s="1" t="str">
        <f>_xlfn.LET(_xlpm._i, COLUMN()-COLUMN(tblParseParts[[#Headers],[Text]]), IF(_xlpm._i&gt;tblParseParts[[#This Row],[Len]],"",MID(tblParseParts[[#This Row],[Text]],_xlpm._i,1)))</f>
        <v>2</v>
      </c>
      <c r="D40" s="1" t="str">
        <f>_xlfn.LET(_xlpm._i, COLUMN()-COLUMN(tblParseParts[[#Headers],[Text]]), IF(_xlpm._i&gt;tblParseParts[[#This Row],[Len]],"",MID(tblParseParts[[#This Row],[Text]],_xlpm._i,1)))</f>
        <v>0</v>
      </c>
      <c r="E40" s="1" t="str">
        <f>_xlfn.LET(_xlpm._i, COLUMN()-COLUMN(tblParseParts[[#Headers],[Text]]), IF(_xlpm._i&gt;tblParseParts[[#This Row],[Len]],"",MID(tblParseParts[[#This Row],[Text]],_xlpm._i,1)))</f>
        <v>2</v>
      </c>
      <c r="F40" s="1" t="str">
        <f>_xlfn.LET(_xlpm._i, COLUMN()-COLUMN(tblParseParts[[#Headers],[Text]]), IF(_xlpm._i&gt;tblParseParts[[#This Row],[Len]],"",MID(tblParseParts[[#This Row],[Text]],_xlpm._i,1)))</f>
        <v>3</v>
      </c>
      <c r="G40" s="1" t="str">
        <f>_xlfn.LET(_xlpm._i, COLUMN()-COLUMN(tblParseParts[[#Headers],[Text]]), IF(_xlpm._i&gt;tblParseParts[[#This Row],[Len]],"",MID(tblParseParts[[#This Row],[Text]],_xlpm._i,1)))</f>
        <v>1</v>
      </c>
      <c r="H40" s="1" t="str">
        <f>_xlfn.LET(_xlpm._i, COLUMN()-COLUMN(tblParseParts[[#Headers],[Text]]), IF(_xlpm._i&gt;tblParseParts[[#This Row],[Len]],"",MID(tblParseParts[[#This Row],[Text]],_xlpm._i,1)))</f>
        <v>0</v>
      </c>
      <c r="I40" s="1" t="str">
        <f>_xlfn.LET(_xlpm._i, COLUMN()-COLUMN(tblParseParts[[#Headers],[Text]]), IF(_xlpm._i&gt;tblParseParts[[#This Row],[Len]],"",MID(tblParseParts[[#This Row],[Text]],_xlpm._i,1)))</f>
        <v>2</v>
      </c>
      <c r="J40" s="1" t="str">
        <f>_xlfn.LET(_xlpm._i, COLUMN()-COLUMN(tblParseParts[[#Headers],[Text]]), IF(_xlpm._i&gt;tblParseParts[[#This Row],[Len]],"",MID(tblParseParts[[#This Row],[Text]],_xlpm._i,1)))</f>
        <v>4</v>
      </c>
      <c r="K40" s="1" t="str">
        <f>_xlfn.LET(_xlpm._i, COLUMN()-COLUMN(tblParseParts[[#Headers],[Text]]), IF(_xlpm._i&gt;tblParseParts[[#This Row],[Len]],"",MID(tblParseParts[[#This Row],[Text]],_xlpm._i,1)))</f>
        <v/>
      </c>
      <c r="L40" s="1" t="str">
        <f>_xlfn.LET(_xlpm._i, COLUMN()-COLUMN(tblParseParts[[#Headers],[Text]]), IF(_xlpm._i&gt;tblParseParts[[#This Row],[Len]],"",MID(tblParseParts[[#This Row],[Text]],_xlpm._i,1)))</f>
        <v/>
      </c>
      <c r="M40" s="1" t="str">
        <f>_xlfn.LET(_xlpm._i, COLUMN()-COLUMN(tblParseParts[[#Headers],[Text]]), IF(_xlpm._i&gt;tblParseParts[[#This Row],[Len]],"",MID(tblParseParts[[#This Row],[Text]],_xlpm._i,1)))</f>
        <v/>
      </c>
      <c r="N40" s="1" t="str">
        <f>_xlfn.LET(_xlpm._i, COLUMN()-COLUMN(tblParseParts[[#Headers],[Text]]), IF(_xlpm._i&gt;tblParseParts[[#This Row],[Len]],"",MID(tblParseParts[[#This Row],[Text]],_xlpm._i,1)))</f>
        <v/>
      </c>
      <c r="O40" s="1" t="str">
        <f>_xlfn.LET(_xlpm._i, COLUMN()-COLUMN(tblParseParts[[#Headers],[Text]]), IF(_xlpm._i&gt;tblParseParts[[#This Row],[Len]],"",MID(tblParseParts[[#This Row],[Text]],_xlpm._i,1)))</f>
        <v/>
      </c>
      <c r="P40" s="1" t="str">
        <f>_xlfn.LET(_xlpm._i, COLUMN()-COLUMN(tblParseParts[[#Headers],[Text]]), IF(_xlpm._i&gt;tblParseParts[[#This Row],[Len]],"",MID(tblParseParts[[#This Row],[Text]],_xlpm._i,1)))</f>
        <v/>
      </c>
      <c r="Q40" s="1" t="str">
        <f>_xlfn.LET(_xlpm._i, COLUMN()-COLUMN(tblParseParts[[#Headers],[Text]]), IF(_xlpm._i&gt;tblParseParts[[#This Row],[Len]],"",MID(tblParseParts[[#This Row],[Text]],_xlpm._i,1)))</f>
        <v/>
      </c>
      <c r="R40" s="1" t="str">
        <f>_xlfn.LET(_xlpm._i, COLUMN()-COLUMN(tblParseParts[[#Headers],[Text]]), IF(_xlpm._i&gt;tblParseParts[[#This Row],[Len]],"",MID(tblParseParts[[#This Row],[Text]],_xlpm._i,1)))</f>
        <v/>
      </c>
      <c r="S40" s="1" t="str">
        <f>_xlfn.LET(_xlpm._i, COLUMN()-COLUMN(tblParseParts[[#Headers],[Text]]), IF(_xlpm._i&gt;tblParseParts[[#This Row],[Len]],"",MID(tblParseParts[[#This Row],[Text]],_xlpm._i,1)))</f>
        <v/>
      </c>
      <c r="T40" s="1" t="str">
        <f>_xlfn.LET(_xlpm._i, COLUMN()-COLUMN(tblParseParts[[#Headers],[Text]]), IF(_xlpm._i&gt;tblParseParts[[#This Row],[Len]],"",MID(tblParseParts[[#This Row],[Text]],_xlpm._i,1)))</f>
        <v/>
      </c>
      <c r="U40" s="1" t="str">
        <f>_xlfn.LET(_xlpm._i, COLUMN()-COLUMN(tblParseParts[[#Headers],[Text]]), IF(_xlpm._i&gt;tblParseParts[[#This Row],[Len]],"",MID(tblParseParts[[#This Row],[Text]],_xlpm._i,1)))</f>
        <v/>
      </c>
      <c r="V40" s="1" t="str">
        <f>_xlfn.LET(_xlpm._i, COLUMN()-COLUMN(tblParseParts[[#Headers],[Text]]), IF(_xlpm._i&gt;tblParseParts[[#This Row],[Len]],"",MID(tblParseParts[[#This Row],[Text]],_xlpm._i,1)))</f>
        <v/>
      </c>
      <c r="W40" s="1" t="str">
        <f>_xlfn.LET(_xlpm._i, COLUMN()-COLUMN(tblParseParts[[#Headers],[Text]]), IF(_xlpm._i&gt;tblParseParts[[#This Row],[Len]],"",MID(tblParseParts[[#This Row],[Text]],_xlpm._i,1)))</f>
        <v/>
      </c>
      <c r="X40" s="1" t="str">
        <f>_xlfn.LET(_xlpm._i, COLUMN()-COLUMN(tblParseParts[[#Headers],[Text]]), IF(_xlpm._i&gt;tblParseParts[[#This Row],[Len]],"",MID(tblParseParts[[#This Row],[Text]],_xlpm._i,1)))</f>
        <v/>
      </c>
      <c r="Y40" s="1" t="str">
        <f>_xlfn.LET(_xlpm._i, COLUMN()-COLUMN(tblParseParts[[#Headers],[Text]]), IF(_xlpm._i&gt;tblParseParts[[#This Row],[Len]],"",MID(tblParseParts[[#This Row],[Text]],_xlpm._i,1)))</f>
        <v/>
      </c>
      <c r="Z40" s="1" t="str">
        <f>_xlfn.LET(_xlpm._i, COLUMN()-COLUMN(tblParseParts[[#Headers],[Text]]), IF(_xlpm._i&gt;tblParseParts[[#This Row],[Len]],"",MID(tblParseParts[[#This Row],[Text]],_xlpm._i,1)))</f>
        <v/>
      </c>
      <c r="AA40" s="1" t="str">
        <f>_xlfn.LET(_xlpm._i, COLUMN()-COLUMN(tblParseParts[[#Headers],[Text]]), IF(_xlpm._i&gt;tblParseParts[[#This Row],[Len]],"",MID(tblParseParts[[#This Row],[Text]],_xlpm._i,1)))</f>
        <v/>
      </c>
      <c r="AB40" s="1" t="str">
        <f>_xlfn.LET(_xlpm._i, COLUMN()-COLUMN(tblParseParts[[#Headers],[Text]]), IF(_xlpm._i&gt;tblParseParts[[#This Row],[Len]],"",MID(tblParseParts[[#This Row],[Text]],_xlpm._i,1)))</f>
        <v/>
      </c>
      <c r="AC40" s="1" t="str">
        <f>_xlfn.LET(_xlpm._i, COLUMN()-COLUMN(tblParseParts[[#Headers],[Text]]), IF(_xlpm._i&gt;tblParseParts[[#This Row],[Len]],"",MID(tblParseParts[[#This Row],[Text]],_xlpm._i,1)))</f>
        <v/>
      </c>
      <c r="AD40" s="1" t="str">
        <f>_xlfn.LET(_xlpm._i, COLUMN()-COLUMN(tblParseParts[[#Headers],[Text]]), IF(_xlpm._i&gt;tblParseParts[[#This Row],[Len]],"",MID(tblParseParts[[#This Row],[Text]],_xlpm._i,1)))</f>
        <v/>
      </c>
      <c r="AE40" s="1" t="str">
        <f>_xlfn.LET(_xlpm._i, COLUMN()-COLUMN(tblParseParts[[#Headers],[Text]]), IF(_xlpm._i&gt;tblParseParts[[#This Row],[Len]],"",MID(tblParseParts[[#This Row],[Text]],_xlpm._i,1)))</f>
        <v/>
      </c>
      <c r="AF40" s="1" t="str">
        <f>_xlfn.LET(_xlpm._i, COLUMN()-COLUMN(tblParseParts[[#Headers],[Text]]), IF(_xlpm._i&gt;tblParseParts[[#This Row],[Len]],"",MID(tblParseParts[[#This Row],[Text]],_xlpm._i,1)))</f>
        <v/>
      </c>
      <c r="AG40" s="1" t="str">
        <f>_xlfn.LET(_xlpm._i, COLUMN()-COLUMN(tblParseParts[[#Headers],[Text]]), IF(_xlpm._i&gt;tblParseParts[[#This Row],[Len]],"",MID(tblParseParts[[#This Row],[Text]],_xlpm._i,1)))</f>
        <v/>
      </c>
      <c r="AH40" s="1" t="str">
        <f>_xlfn.LET(_xlpm._i, COLUMN()-COLUMN(tblParseParts[[#Headers],[Text]]), IF(_xlpm._i&gt;tblParseParts[[#This Row],[Len]],"",MID(tblParseParts[[#This Row],[Text]],_xlpm._i,1)))</f>
        <v/>
      </c>
      <c r="AI40" s="1" t="str">
        <f>_xlfn.LET(_xlpm._i, COLUMN()-COLUMN(tblParseParts[[#Headers],[Text]]), IF(_xlpm._i&gt;tblParseParts[[#This Row],[Len]],"",MID(tblParseParts[[#This Row],[Text]],_xlpm._i,1)))</f>
        <v/>
      </c>
      <c r="AJ40" s="11">
        <f>LEN(tblParseParts[[#This Row],[Text]])</f>
        <v>8</v>
      </c>
      <c r="AK40" s="11">
        <f>_xlfn.LET(_xlpm._range,tblParseParts[[#This Row],[1]:[33]], _xlfn.IFNA(_xlfn.XMATCH("T",_xlpm._range,0,1),0))</f>
        <v>0</v>
      </c>
      <c r="AL40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40" s="11">
        <f>_xlfn.LET(_xlpm._range,tblParseParts[[#This Row],[1]:[33]], _xlfn.IFNA(_xlfn.XMATCH(":",_xlpm._range,0,-1),0))</f>
        <v>0</v>
      </c>
      <c r="AN40" s="11" cm="1">
        <f t="array" ref="AN40">_xlfn.LET(_xlpm._last,INDEX(tblParseParts[[#This Row],[1]:[33]],1,tblParseParts[[#This Row],[Len]]),IF(_xlpm._last="Z",tblParseParts[[#This Row],[Len]],0))</f>
        <v>0</v>
      </c>
      <c r="AO40" s="11">
        <f>N(tblParseParts[[#This Row],[Tpos]]&gt;0)</f>
        <v>0</v>
      </c>
      <c r="AP40" s="11">
        <f>N(tblParseParts[[#This Row],[Tpos]]=1)</f>
        <v>0</v>
      </c>
      <c r="AQ40" s="11">
        <f>N(tblParseParts[[#This Row],[SignLastPos]]=1)</f>
        <v>0</v>
      </c>
      <c r="AR40" s="11">
        <f>tblParseParts[[#This Row],[Len]]-tblParseParts[[#This Row],[LastSignFirstPos]]</f>
        <v>8</v>
      </c>
      <c r="AS40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40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40" s="11">
        <f>N(tblParseParts[[#This Row],[ColonLastPos]]&gt;tblParseParts[[#This Row],[SignLastPos]])</f>
        <v>0</v>
      </c>
      <c r="AV40" s="11">
        <f>N(((tblParseParts[[#This Row],[UnSignedLen]]=2)+(tblParseParts[[#This Row],[UnSignedLen]]=6))&lt;&gt;0)</f>
        <v>0</v>
      </c>
      <c r="AW40" s="11">
        <f>N(tblParseParts[[#This Row],[ZlastPos]]=tblParseParts[[#This Row],[Len]])</f>
        <v>0</v>
      </c>
      <c r="AX40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40" s="11">
        <f>_xlfn.LET(_xlpm._x,_xlfn.XLOOKUP(tblParseParts[[#This Row],[Hash]],tblParsePartsLogic[Hash],tblParsePartsLogic[PartsFlag],""),IF(_xlpm._x="","!!",_xlpm._x))</f>
        <v>1</v>
      </c>
      <c r="AZ40" s="11">
        <f>_xlfn.LET(_xlpm._x,_xlfn.XLOOKUP(tblParseParts[[#This Row],[Hash]],tblParsePartsLogic[Hash],tblParsePartsLogic[DateMark],""),IF(_xlpm._x="","!!",_xlpm._x))</f>
        <v>1</v>
      </c>
      <c r="BA40" s="11">
        <f>_xlfn.LET(_xlpm._x,_xlfn.XLOOKUP(tblParseParts[[#This Row],[Hash]],tblParsePartsLogic[Hash],tblParsePartsLogic[TZMark],""),IF(_xlpm._x="","!!",_xlpm._x))</f>
        <v>0</v>
      </c>
      <c r="BB40" s="11">
        <f>_xlfn.LET(_xlpm._x,_xlfn.XLOOKUP(tblParseParts[[#This Row],[Hash]],tblParsePartsLogic[Hash],tblParsePartsLogic[ISOCompliant],""),IF(_xlpm._x="","!!",_xlpm._x))</f>
        <v>1</v>
      </c>
    </row>
    <row r="41" spans="1:54" x14ac:dyDescent="0.25">
      <c r="A41">
        <v>8</v>
      </c>
      <c r="B41" s="23" t="s">
        <v>73</v>
      </c>
      <c r="C41" s="1" t="str">
        <f>_xlfn.LET(_xlpm._i, COLUMN()-COLUMN(tblParseParts[[#Headers],[Text]]), IF(_xlpm._i&gt;tblParseParts[[#This Row],[Len]],"",MID(tblParseParts[[#This Row],[Text]],_xlpm._i,1)))</f>
        <v>2</v>
      </c>
      <c r="D41" s="1" t="str">
        <f>_xlfn.LET(_xlpm._i, COLUMN()-COLUMN(tblParseParts[[#Headers],[Text]]), IF(_xlpm._i&gt;tblParseParts[[#This Row],[Len]],"",MID(tblParseParts[[#This Row],[Text]],_xlpm._i,1)))</f>
        <v>0</v>
      </c>
      <c r="E41" s="1" t="str">
        <f>_xlfn.LET(_xlpm._i, COLUMN()-COLUMN(tblParseParts[[#Headers],[Text]]), IF(_xlpm._i&gt;tblParseParts[[#This Row],[Len]],"",MID(tblParseParts[[#This Row],[Text]],_xlpm._i,1)))</f>
        <v>2</v>
      </c>
      <c r="F41" s="1" t="str">
        <f>_xlfn.LET(_xlpm._i, COLUMN()-COLUMN(tblParseParts[[#Headers],[Text]]), IF(_xlpm._i&gt;tblParseParts[[#This Row],[Len]],"",MID(tblParseParts[[#This Row],[Text]],_xlpm._i,1)))</f>
        <v>3</v>
      </c>
      <c r="G41" s="1" t="str">
        <f>_xlfn.LET(_xlpm._i, COLUMN()-COLUMN(tblParseParts[[#Headers],[Text]]), IF(_xlpm._i&gt;tblParseParts[[#This Row],[Len]],"",MID(tblParseParts[[#This Row],[Text]],_xlpm._i,1)))</f>
        <v>W</v>
      </c>
      <c r="H41" s="1" t="str">
        <f>_xlfn.LET(_xlpm._i, COLUMN()-COLUMN(tblParseParts[[#Headers],[Text]]), IF(_xlpm._i&gt;tblParseParts[[#This Row],[Len]],"",MID(tblParseParts[[#This Row],[Text]],_xlpm._i,1)))</f>
        <v>1</v>
      </c>
      <c r="I41" s="1" t="str">
        <f>_xlfn.LET(_xlpm._i, COLUMN()-COLUMN(tblParseParts[[#Headers],[Text]]), IF(_xlpm._i&gt;tblParseParts[[#This Row],[Len]],"",MID(tblParseParts[[#This Row],[Text]],_xlpm._i,1)))</f>
        <v>5</v>
      </c>
      <c r="J41" s="1" t="str">
        <f>_xlfn.LET(_xlpm._i, COLUMN()-COLUMN(tblParseParts[[#Headers],[Text]]), IF(_xlpm._i&gt;tblParseParts[[#This Row],[Len]],"",MID(tblParseParts[[#This Row],[Text]],_xlpm._i,1)))</f>
        <v>2</v>
      </c>
      <c r="K41" s="1" t="str">
        <f>_xlfn.LET(_xlpm._i, COLUMN()-COLUMN(tblParseParts[[#Headers],[Text]]), IF(_xlpm._i&gt;tblParseParts[[#This Row],[Len]],"",MID(tblParseParts[[#This Row],[Text]],_xlpm._i,1)))</f>
        <v/>
      </c>
      <c r="L41" s="1" t="str">
        <f>_xlfn.LET(_xlpm._i, COLUMN()-COLUMN(tblParseParts[[#Headers],[Text]]), IF(_xlpm._i&gt;tblParseParts[[#This Row],[Len]],"",MID(tblParseParts[[#This Row],[Text]],_xlpm._i,1)))</f>
        <v/>
      </c>
      <c r="M41" s="1" t="str">
        <f>_xlfn.LET(_xlpm._i, COLUMN()-COLUMN(tblParseParts[[#Headers],[Text]]), IF(_xlpm._i&gt;tblParseParts[[#This Row],[Len]],"",MID(tblParseParts[[#This Row],[Text]],_xlpm._i,1)))</f>
        <v/>
      </c>
      <c r="N41" s="1" t="str">
        <f>_xlfn.LET(_xlpm._i, COLUMN()-COLUMN(tblParseParts[[#Headers],[Text]]), IF(_xlpm._i&gt;tblParseParts[[#This Row],[Len]],"",MID(tblParseParts[[#This Row],[Text]],_xlpm._i,1)))</f>
        <v/>
      </c>
      <c r="O41" s="1" t="str">
        <f>_xlfn.LET(_xlpm._i, COLUMN()-COLUMN(tblParseParts[[#Headers],[Text]]), IF(_xlpm._i&gt;tblParseParts[[#This Row],[Len]],"",MID(tblParseParts[[#This Row],[Text]],_xlpm._i,1)))</f>
        <v/>
      </c>
      <c r="P41" s="1" t="str">
        <f>_xlfn.LET(_xlpm._i, COLUMN()-COLUMN(tblParseParts[[#Headers],[Text]]), IF(_xlpm._i&gt;tblParseParts[[#This Row],[Len]],"",MID(tblParseParts[[#This Row],[Text]],_xlpm._i,1)))</f>
        <v/>
      </c>
      <c r="Q41" s="1" t="str">
        <f>_xlfn.LET(_xlpm._i, COLUMN()-COLUMN(tblParseParts[[#Headers],[Text]]), IF(_xlpm._i&gt;tblParseParts[[#This Row],[Len]],"",MID(tblParseParts[[#This Row],[Text]],_xlpm._i,1)))</f>
        <v/>
      </c>
      <c r="R41" s="1" t="str">
        <f>_xlfn.LET(_xlpm._i, COLUMN()-COLUMN(tblParseParts[[#Headers],[Text]]), IF(_xlpm._i&gt;tblParseParts[[#This Row],[Len]],"",MID(tblParseParts[[#This Row],[Text]],_xlpm._i,1)))</f>
        <v/>
      </c>
      <c r="S41" s="1" t="str">
        <f>_xlfn.LET(_xlpm._i, COLUMN()-COLUMN(tblParseParts[[#Headers],[Text]]), IF(_xlpm._i&gt;tblParseParts[[#This Row],[Len]],"",MID(tblParseParts[[#This Row],[Text]],_xlpm._i,1)))</f>
        <v/>
      </c>
      <c r="T41" s="1" t="str">
        <f>_xlfn.LET(_xlpm._i, COLUMN()-COLUMN(tblParseParts[[#Headers],[Text]]), IF(_xlpm._i&gt;tblParseParts[[#This Row],[Len]],"",MID(tblParseParts[[#This Row],[Text]],_xlpm._i,1)))</f>
        <v/>
      </c>
      <c r="U41" s="1" t="str">
        <f>_xlfn.LET(_xlpm._i, COLUMN()-COLUMN(tblParseParts[[#Headers],[Text]]), IF(_xlpm._i&gt;tblParseParts[[#This Row],[Len]],"",MID(tblParseParts[[#This Row],[Text]],_xlpm._i,1)))</f>
        <v/>
      </c>
      <c r="V41" s="1" t="str">
        <f>_xlfn.LET(_xlpm._i, COLUMN()-COLUMN(tblParseParts[[#Headers],[Text]]), IF(_xlpm._i&gt;tblParseParts[[#This Row],[Len]],"",MID(tblParseParts[[#This Row],[Text]],_xlpm._i,1)))</f>
        <v/>
      </c>
      <c r="W41" s="1" t="str">
        <f>_xlfn.LET(_xlpm._i, COLUMN()-COLUMN(tblParseParts[[#Headers],[Text]]), IF(_xlpm._i&gt;tblParseParts[[#This Row],[Len]],"",MID(tblParseParts[[#This Row],[Text]],_xlpm._i,1)))</f>
        <v/>
      </c>
      <c r="X41" s="1" t="str">
        <f>_xlfn.LET(_xlpm._i, COLUMN()-COLUMN(tblParseParts[[#Headers],[Text]]), IF(_xlpm._i&gt;tblParseParts[[#This Row],[Len]],"",MID(tblParseParts[[#This Row],[Text]],_xlpm._i,1)))</f>
        <v/>
      </c>
      <c r="Y41" s="1" t="str">
        <f>_xlfn.LET(_xlpm._i, COLUMN()-COLUMN(tblParseParts[[#Headers],[Text]]), IF(_xlpm._i&gt;tblParseParts[[#This Row],[Len]],"",MID(tblParseParts[[#This Row],[Text]],_xlpm._i,1)))</f>
        <v/>
      </c>
      <c r="Z41" s="1" t="str">
        <f>_xlfn.LET(_xlpm._i, COLUMN()-COLUMN(tblParseParts[[#Headers],[Text]]), IF(_xlpm._i&gt;tblParseParts[[#This Row],[Len]],"",MID(tblParseParts[[#This Row],[Text]],_xlpm._i,1)))</f>
        <v/>
      </c>
      <c r="AA41" s="1" t="str">
        <f>_xlfn.LET(_xlpm._i, COLUMN()-COLUMN(tblParseParts[[#Headers],[Text]]), IF(_xlpm._i&gt;tblParseParts[[#This Row],[Len]],"",MID(tblParseParts[[#This Row],[Text]],_xlpm._i,1)))</f>
        <v/>
      </c>
      <c r="AB41" s="1" t="str">
        <f>_xlfn.LET(_xlpm._i, COLUMN()-COLUMN(tblParseParts[[#Headers],[Text]]), IF(_xlpm._i&gt;tblParseParts[[#This Row],[Len]],"",MID(tblParseParts[[#This Row],[Text]],_xlpm._i,1)))</f>
        <v/>
      </c>
      <c r="AC41" s="1" t="str">
        <f>_xlfn.LET(_xlpm._i, COLUMN()-COLUMN(tblParseParts[[#Headers],[Text]]), IF(_xlpm._i&gt;tblParseParts[[#This Row],[Len]],"",MID(tblParseParts[[#This Row],[Text]],_xlpm._i,1)))</f>
        <v/>
      </c>
      <c r="AD41" s="1" t="str">
        <f>_xlfn.LET(_xlpm._i, COLUMN()-COLUMN(tblParseParts[[#Headers],[Text]]), IF(_xlpm._i&gt;tblParseParts[[#This Row],[Len]],"",MID(tblParseParts[[#This Row],[Text]],_xlpm._i,1)))</f>
        <v/>
      </c>
      <c r="AE41" s="1" t="str">
        <f>_xlfn.LET(_xlpm._i, COLUMN()-COLUMN(tblParseParts[[#Headers],[Text]]), IF(_xlpm._i&gt;tblParseParts[[#This Row],[Len]],"",MID(tblParseParts[[#This Row],[Text]],_xlpm._i,1)))</f>
        <v/>
      </c>
      <c r="AF41" s="1" t="str">
        <f>_xlfn.LET(_xlpm._i, COLUMN()-COLUMN(tblParseParts[[#Headers],[Text]]), IF(_xlpm._i&gt;tblParseParts[[#This Row],[Len]],"",MID(tblParseParts[[#This Row],[Text]],_xlpm._i,1)))</f>
        <v/>
      </c>
      <c r="AG41" s="1" t="str">
        <f>_xlfn.LET(_xlpm._i, COLUMN()-COLUMN(tblParseParts[[#Headers],[Text]]), IF(_xlpm._i&gt;tblParseParts[[#This Row],[Len]],"",MID(tblParseParts[[#This Row],[Text]],_xlpm._i,1)))</f>
        <v/>
      </c>
      <c r="AH41" s="1" t="str">
        <f>_xlfn.LET(_xlpm._i, COLUMN()-COLUMN(tblParseParts[[#Headers],[Text]]), IF(_xlpm._i&gt;tblParseParts[[#This Row],[Len]],"",MID(tblParseParts[[#This Row],[Text]],_xlpm._i,1)))</f>
        <v/>
      </c>
      <c r="AI41" s="1" t="str">
        <f>_xlfn.LET(_xlpm._i, COLUMN()-COLUMN(tblParseParts[[#Headers],[Text]]), IF(_xlpm._i&gt;tblParseParts[[#This Row],[Len]],"",MID(tblParseParts[[#This Row],[Text]],_xlpm._i,1)))</f>
        <v/>
      </c>
      <c r="AJ41" s="11">
        <f>LEN(tblParseParts[[#This Row],[Text]])</f>
        <v>8</v>
      </c>
      <c r="AK41" s="11">
        <f>_xlfn.LET(_xlpm._range,tblParseParts[[#This Row],[1]:[33]], _xlfn.IFNA(_xlfn.XMATCH("T",_xlpm._range,0,1),0))</f>
        <v>0</v>
      </c>
      <c r="AL41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41" s="11">
        <f>_xlfn.LET(_xlpm._range,tblParseParts[[#This Row],[1]:[33]], _xlfn.IFNA(_xlfn.XMATCH(":",_xlpm._range,0,-1),0))</f>
        <v>0</v>
      </c>
      <c r="AN41" s="11" cm="1">
        <f t="array" ref="AN41">_xlfn.LET(_xlpm._last,INDEX(tblParseParts[[#This Row],[1]:[33]],1,tblParseParts[[#This Row],[Len]]),IF(_xlpm._last="Z",tblParseParts[[#This Row],[Len]],0))</f>
        <v>0</v>
      </c>
      <c r="AO41" s="11">
        <f>N(tblParseParts[[#This Row],[Tpos]]&gt;0)</f>
        <v>0</v>
      </c>
      <c r="AP41" s="11">
        <f>N(tblParseParts[[#This Row],[Tpos]]=1)</f>
        <v>0</v>
      </c>
      <c r="AQ41" s="11">
        <f>N(tblParseParts[[#This Row],[SignLastPos]]=1)</f>
        <v>0</v>
      </c>
      <c r="AR41" s="11">
        <f>tblParseParts[[#This Row],[Len]]-tblParseParts[[#This Row],[LastSignFirstPos]]</f>
        <v>8</v>
      </c>
      <c r="AS41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41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41" s="11">
        <f>N(tblParseParts[[#This Row],[ColonLastPos]]&gt;tblParseParts[[#This Row],[SignLastPos]])</f>
        <v>0</v>
      </c>
      <c r="AV41" s="11">
        <f>N(((tblParseParts[[#This Row],[UnSignedLen]]=2)+(tblParseParts[[#This Row],[UnSignedLen]]=6))&lt;&gt;0)</f>
        <v>0</v>
      </c>
      <c r="AW41" s="11">
        <f>N(tblParseParts[[#This Row],[ZlastPos]]=tblParseParts[[#This Row],[Len]])</f>
        <v>0</v>
      </c>
      <c r="AX41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41" s="11">
        <f>_xlfn.LET(_xlpm._x,_xlfn.XLOOKUP(tblParseParts[[#This Row],[Hash]],tblParsePartsLogic[Hash],tblParsePartsLogic[PartsFlag],""),IF(_xlpm._x="","!!",_xlpm._x))</f>
        <v>1</v>
      </c>
      <c r="AZ41" s="11">
        <f>_xlfn.LET(_xlpm._x,_xlfn.XLOOKUP(tblParseParts[[#This Row],[Hash]],tblParsePartsLogic[Hash],tblParsePartsLogic[DateMark],""),IF(_xlpm._x="","!!",_xlpm._x))</f>
        <v>1</v>
      </c>
      <c r="BA41" s="11">
        <f>_xlfn.LET(_xlpm._x,_xlfn.XLOOKUP(tblParseParts[[#This Row],[Hash]],tblParsePartsLogic[Hash],tblParsePartsLogic[TZMark],""),IF(_xlpm._x="","!!",_xlpm._x))</f>
        <v>0</v>
      </c>
      <c r="BB41" s="11">
        <f>_xlfn.LET(_xlpm._x,_xlfn.XLOOKUP(tblParseParts[[#This Row],[Hash]],tblParsePartsLogic[Hash],tblParsePartsLogic[ISOCompliant],""),IF(_xlpm._x="","!!",_xlpm._x))</f>
        <v>1</v>
      </c>
    </row>
    <row r="42" spans="1:54" x14ac:dyDescent="0.25">
      <c r="A42">
        <v>9</v>
      </c>
      <c r="B42" s="23" t="s">
        <v>89</v>
      </c>
      <c r="C42" s="1" t="str">
        <f>_xlfn.LET(_xlpm._i, COLUMN()-COLUMN(tblParseParts[[#Headers],[Text]]), IF(_xlpm._i&gt;tblParseParts[[#This Row],[Len]],"",MID(tblParseParts[[#This Row],[Text]],_xlpm._i,1)))</f>
        <v>-</v>
      </c>
      <c r="D42" s="1" t="str">
        <f>_xlfn.LET(_xlpm._i, COLUMN()-COLUMN(tblParseParts[[#Headers],[Text]]), IF(_xlpm._i&gt;tblParseParts[[#This Row],[Len]],"",MID(tblParseParts[[#This Row],[Text]],_xlpm._i,1)))</f>
        <v>9</v>
      </c>
      <c r="E42" s="1" t="str">
        <f>_xlfn.LET(_xlpm._i, COLUMN()-COLUMN(tblParseParts[[#Headers],[Text]]), IF(_xlpm._i&gt;tblParseParts[[#This Row],[Len]],"",MID(tblParseParts[[#This Row],[Text]],_xlpm._i,1)))</f>
        <v>9</v>
      </c>
      <c r="F42" s="1" t="str">
        <f>_xlfn.LET(_xlpm._i, COLUMN()-COLUMN(tblParseParts[[#Headers],[Text]]), IF(_xlpm._i&gt;tblParseParts[[#This Row],[Len]],"",MID(tblParseParts[[#This Row],[Text]],_xlpm._i,1)))</f>
        <v>9</v>
      </c>
      <c r="G42" s="1" t="str">
        <f>_xlfn.LET(_xlpm._i, COLUMN()-COLUMN(tblParseParts[[#Headers],[Text]]), IF(_xlpm._i&gt;tblParseParts[[#This Row],[Len]],"",MID(tblParseParts[[#This Row],[Text]],_xlpm._i,1)))</f>
        <v>9</v>
      </c>
      <c r="H42" s="1" t="str">
        <f>_xlfn.LET(_xlpm._i, COLUMN()-COLUMN(tblParseParts[[#Headers],[Text]]), IF(_xlpm._i&gt;tblParseParts[[#This Row],[Len]],"",MID(tblParseParts[[#This Row],[Text]],_xlpm._i,1)))</f>
        <v>9</v>
      </c>
      <c r="I42" s="1" t="str">
        <f>_xlfn.LET(_xlpm._i, COLUMN()-COLUMN(tblParseParts[[#Headers],[Text]]), IF(_xlpm._i&gt;tblParseParts[[#This Row],[Len]],"",MID(tblParseParts[[#This Row],[Text]],_xlpm._i,1)))</f>
        <v>W</v>
      </c>
      <c r="J42" s="1" t="str">
        <f>_xlfn.LET(_xlpm._i, COLUMN()-COLUMN(tblParseParts[[#Headers],[Text]]), IF(_xlpm._i&gt;tblParseParts[[#This Row],[Len]],"",MID(tblParseParts[[#This Row],[Text]],_xlpm._i,1)))</f>
        <v>1</v>
      </c>
      <c r="K42" s="1" t="str">
        <f>_xlfn.LET(_xlpm._i, COLUMN()-COLUMN(tblParseParts[[#Headers],[Text]]), IF(_xlpm._i&gt;tblParseParts[[#This Row],[Len]],"",MID(tblParseParts[[#This Row],[Text]],_xlpm._i,1)))</f>
        <v>5</v>
      </c>
      <c r="L42" s="1" t="str">
        <f>_xlfn.LET(_xlpm._i, COLUMN()-COLUMN(tblParseParts[[#Headers],[Text]]), IF(_xlpm._i&gt;tblParseParts[[#This Row],[Len]],"",MID(tblParseParts[[#This Row],[Text]],_xlpm._i,1)))</f>
        <v/>
      </c>
      <c r="M42" s="1" t="str">
        <f>_xlfn.LET(_xlpm._i, COLUMN()-COLUMN(tblParseParts[[#Headers],[Text]]), IF(_xlpm._i&gt;tblParseParts[[#This Row],[Len]],"",MID(tblParseParts[[#This Row],[Text]],_xlpm._i,1)))</f>
        <v/>
      </c>
      <c r="N42" s="1" t="str">
        <f>_xlfn.LET(_xlpm._i, COLUMN()-COLUMN(tblParseParts[[#Headers],[Text]]), IF(_xlpm._i&gt;tblParseParts[[#This Row],[Len]],"",MID(tblParseParts[[#This Row],[Text]],_xlpm._i,1)))</f>
        <v/>
      </c>
      <c r="O42" s="1" t="str">
        <f>_xlfn.LET(_xlpm._i, COLUMN()-COLUMN(tblParseParts[[#Headers],[Text]]), IF(_xlpm._i&gt;tblParseParts[[#This Row],[Len]],"",MID(tblParseParts[[#This Row],[Text]],_xlpm._i,1)))</f>
        <v/>
      </c>
      <c r="P42" s="1" t="str">
        <f>_xlfn.LET(_xlpm._i, COLUMN()-COLUMN(tblParseParts[[#Headers],[Text]]), IF(_xlpm._i&gt;tblParseParts[[#This Row],[Len]],"",MID(tblParseParts[[#This Row],[Text]],_xlpm._i,1)))</f>
        <v/>
      </c>
      <c r="Q42" s="1" t="str">
        <f>_xlfn.LET(_xlpm._i, COLUMN()-COLUMN(tblParseParts[[#Headers],[Text]]), IF(_xlpm._i&gt;tblParseParts[[#This Row],[Len]],"",MID(tblParseParts[[#This Row],[Text]],_xlpm._i,1)))</f>
        <v/>
      </c>
      <c r="R42" s="1" t="str">
        <f>_xlfn.LET(_xlpm._i, COLUMN()-COLUMN(tblParseParts[[#Headers],[Text]]), IF(_xlpm._i&gt;tblParseParts[[#This Row],[Len]],"",MID(tblParseParts[[#This Row],[Text]],_xlpm._i,1)))</f>
        <v/>
      </c>
      <c r="S42" s="1" t="str">
        <f>_xlfn.LET(_xlpm._i, COLUMN()-COLUMN(tblParseParts[[#Headers],[Text]]), IF(_xlpm._i&gt;tblParseParts[[#This Row],[Len]],"",MID(tblParseParts[[#This Row],[Text]],_xlpm._i,1)))</f>
        <v/>
      </c>
      <c r="T42" s="1" t="str">
        <f>_xlfn.LET(_xlpm._i, COLUMN()-COLUMN(tblParseParts[[#Headers],[Text]]), IF(_xlpm._i&gt;tblParseParts[[#This Row],[Len]],"",MID(tblParseParts[[#This Row],[Text]],_xlpm._i,1)))</f>
        <v/>
      </c>
      <c r="U42" s="1" t="str">
        <f>_xlfn.LET(_xlpm._i, COLUMN()-COLUMN(tblParseParts[[#Headers],[Text]]), IF(_xlpm._i&gt;tblParseParts[[#This Row],[Len]],"",MID(tblParseParts[[#This Row],[Text]],_xlpm._i,1)))</f>
        <v/>
      </c>
      <c r="V42" s="1" t="str">
        <f>_xlfn.LET(_xlpm._i, COLUMN()-COLUMN(tblParseParts[[#Headers],[Text]]), IF(_xlpm._i&gt;tblParseParts[[#This Row],[Len]],"",MID(tblParseParts[[#This Row],[Text]],_xlpm._i,1)))</f>
        <v/>
      </c>
      <c r="W42" s="1" t="str">
        <f>_xlfn.LET(_xlpm._i, COLUMN()-COLUMN(tblParseParts[[#Headers],[Text]]), IF(_xlpm._i&gt;tblParseParts[[#This Row],[Len]],"",MID(tblParseParts[[#This Row],[Text]],_xlpm._i,1)))</f>
        <v/>
      </c>
      <c r="X42" s="1" t="str">
        <f>_xlfn.LET(_xlpm._i, COLUMN()-COLUMN(tblParseParts[[#Headers],[Text]]), IF(_xlpm._i&gt;tblParseParts[[#This Row],[Len]],"",MID(tblParseParts[[#This Row],[Text]],_xlpm._i,1)))</f>
        <v/>
      </c>
      <c r="Y42" s="1" t="str">
        <f>_xlfn.LET(_xlpm._i, COLUMN()-COLUMN(tblParseParts[[#Headers],[Text]]), IF(_xlpm._i&gt;tblParseParts[[#This Row],[Len]],"",MID(tblParseParts[[#This Row],[Text]],_xlpm._i,1)))</f>
        <v/>
      </c>
      <c r="Z42" s="1" t="str">
        <f>_xlfn.LET(_xlpm._i, COLUMN()-COLUMN(tblParseParts[[#Headers],[Text]]), IF(_xlpm._i&gt;tblParseParts[[#This Row],[Len]],"",MID(tblParseParts[[#This Row],[Text]],_xlpm._i,1)))</f>
        <v/>
      </c>
      <c r="AA42" s="1" t="str">
        <f>_xlfn.LET(_xlpm._i, COLUMN()-COLUMN(tblParseParts[[#Headers],[Text]]), IF(_xlpm._i&gt;tblParseParts[[#This Row],[Len]],"",MID(tblParseParts[[#This Row],[Text]],_xlpm._i,1)))</f>
        <v/>
      </c>
      <c r="AB42" s="1" t="str">
        <f>_xlfn.LET(_xlpm._i, COLUMN()-COLUMN(tblParseParts[[#Headers],[Text]]), IF(_xlpm._i&gt;tblParseParts[[#This Row],[Len]],"",MID(tblParseParts[[#This Row],[Text]],_xlpm._i,1)))</f>
        <v/>
      </c>
      <c r="AC42" s="1" t="str">
        <f>_xlfn.LET(_xlpm._i, COLUMN()-COLUMN(tblParseParts[[#Headers],[Text]]), IF(_xlpm._i&gt;tblParseParts[[#This Row],[Len]],"",MID(tblParseParts[[#This Row],[Text]],_xlpm._i,1)))</f>
        <v/>
      </c>
      <c r="AD42" s="1" t="str">
        <f>_xlfn.LET(_xlpm._i, COLUMN()-COLUMN(tblParseParts[[#Headers],[Text]]), IF(_xlpm._i&gt;tblParseParts[[#This Row],[Len]],"",MID(tblParseParts[[#This Row],[Text]],_xlpm._i,1)))</f>
        <v/>
      </c>
      <c r="AE42" s="1" t="str">
        <f>_xlfn.LET(_xlpm._i, COLUMN()-COLUMN(tblParseParts[[#Headers],[Text]]), IF(_xlpm._i&gt;tblParseParts[[#This Row],[Len]],"",MID(tblParseParts[[#This Row],[Text]],_xlpm._i,1)))</f>
        <v/>
      </c>
      <c r="AF42" s="1" t="str">
        <f>_xlfn.LET(_xlpm._i, COLUMN()-COLUMN(tblParseParts[[#Headers],[Text]]), IF(_xlpm._i&gt;tblParseParts[[#This Row],[Len]],"",MID(tblParseParts[[#This Row],[Text]],_xlpm._i,1)))</f>
        <v/>
      </c>
      <c r="AG42" s="1" t="str">
        <f>_xlfn.LET(_xlpm._i, COLUMN()-COLUMN(tblParseParts[[#Headers],[Text]]), IF(_xlpm._i&gt;tblParseParts[[#This Row],[Len]],"",MID(tblParseParts[[#This Row],[Text]],_xlpm._i,1)))</f>
        <v/>
      </c>
      <c r="AH42" s="1" t="str">
        <f>_xlfn.LET(_xlpm._i, COLUMN()-COLUMN(tblParseParts[[#Headers],[Text]]), IF(_xlpm._i&gt;tblParseParts[[#This Row],[Len]],"",MID(tblParseParts[[#This Row],[Text]],_xlpm._i,1)))</f>
        <v/>
      </c>
      <c r="AI42" s="1" t="str">
        <f>_xlfn.LET(_xlpm._i, COLUMN()-COLUMN(tblParseParts[[#Headers],[Text]]), IF(_xlpm._i&gt;tblParseParts[[#This Row],[Len]],"",MID(tblParseParts[[#This Row],[Text]],_xlpm._i,1)))</f>
        <v/>
      </c>
      <c r="AJ42" s="11">
        <f>LEN(tblParseParts[[#This Row],[Text]])</f>
        <v>9</v>
      </c>
      <c r="AK42" s="11">
        <f>_xlfn.LET(_xlpm._range,tblParseParts[[#This Row],[1]:[33]], _xlfn.IFNA(_xlfn.XMATCH("T",_xlpm._range,0,1),0))</f>
        <v>0</v>
      </c>
      <c r="AL42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42" s="11">
        <f>_xlfn.LET(_xlpm._range,tblParseParts[[#This Row],[1]:[33]], _xlfn.IFNA(_xlfn.XMATCH(":",_xlpm._range,0,-1),0))</f>
        <v>0</v>
      </c>
      <c r="AN42" s="11" cm="1">
        <f t="array" ref="AN42">_xlfn.LET(_xlpm._last,INDEX(tblParseParts[[#This Row],[1]:[33]],1,tblParseParts[[#This Row],[Len]]),IF(_xlpm._last="Z",tblParseParts[[#This Row],[Len]],0))</f>
        <v>0</v>
      </c>
      <c r="AO42" s="11">
        <f>N(tblParseParts[[#This Row],[Tpos]]&gt;0)</f>
        <v>0</v>
      </c>
      <c r="AP42" s="11">
        <f>N(tblParseParts[[#This Row],[Tpos]]=1)</f>
        <v>0</v>
      </c>
      <c r="AQ42" s="11">
        <f>N(tblParseParts[[#This Row],[SignLastPos]]=1)</f>
        <v>1</v>
      </c>
      <c r="AR42" s="11">
        <f>tblParseParts[[#This Row],[Len]]-tblParseParts[[#This Row],[LastSignFirstPos]]</f>
        <v>8</v>
      </c>
      <c r="AS42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42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42" s="11">
        <f>N(tblParseParts[[#This Row],[ColonLastPos]]&gt;tblParseParts[[#This Row],[SignLastPos]])</f>
        <v>0</v>
      </c>
      <c r="AV42" s="11">
        <f>N(((tblParseParts[[#This Row],[UnSignedLen]]=2)+(tblParseParts[[#This Row],[UnSignedLen]]=6))&lt;&gt;0)</f>
        <v>0</v>
      </c>
      <c r="AW42" s="11">
        <f>N(tblParseParts[[#This Row],[ZlastPos]]=tblParseParts[[#This Row],[Len]])</f>
        <v>0</v>
      </c>
      <c r="AX42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32</v>
      </c>
      <c r="AY42" s="11">
        <f>_xlfn.LET(_xlpm._x,_xlfn.XLOOKUP(tblParseParts[[#This Row],[Hash]],tblParsePartsLogic[Hash],tblParsePartsLogic[PartsFlag],""),IF(_xlpm._x="","!!",_xlpm._x))</f>
        <v>1</v>
      </c>
      <c r="AZ42" s="11">
        <f>_xlfn.LET(_xlpm._x,_xlfn.XLOOKUP(tblParseParts[[#This Row],[Hash]],tblParsePartsLogic[Hash],tblParsePartsLogic[DateMark],""),IF(_xlpm._x="","!!",_xlpm._x))</f>
        <v>1</v>
      </c>
      <c r="BA42" s="11">
        <f>_xlfn.LET(_xlpm._x,_xlfn.XLOOKUP(tblParseParts[[#This Row],[Hash]],tblParsePartsLogic[Hash],tblParsePartsLogic[TZMark],""),IF(_xlpm._x="","!!",_xlpm._x))</f>
        <v>0</v>
      </c>
      <c r="BB42" s="11">
        <f>_xlfn.LET(_xlpm._x,_xlfn.XLOOKUP(tblParseParts[[#This Row],[Hash]],tblParsePartsLogic[Hash],tblParsePartsLogic[ISOCompliant],""),IF(_xlpm._x="","!!",_xlpm._x))</f>
        <v>1</v>
      </c>
    </row>
    <row r="43" spans="1:54" x14ac:dyDescent="0.25">
      <c r="A43">
        <v>10</v>
      </c>
      <c r="B43" s="23" t="s">
        <v>74</v>
      </c>
      <c r="C43" s="1" t="str">
        <f>_xlfn.LET(_xlpm._i, COLUMN()-COLUMN(tblParseParts[[#Headers],[Text]]), IF(_xlpm._i&gt;tblParseParts[[#This Row],[Len]],"",MID(tblParseParts[[#This Row],[Text]],_xlpm._i,1)))</f>
        <v>2</v>
      </c>
      <c r="D43" s="1" t="str">
        <f>_xlfn.LET(_xlpm._i, COLUMN()-COLUMN(tblParseParts[[#Headers],[Text]]), IF(_xlpm._i&gt;tblParseParts[[#This Row],[Len]],"",MID(tblParseParts[[#This Row],[Text]],_xlpm._i,1)))</f>
        <v>0</v>
      </c>
      <c r="E43" s="1" t="str">
        <f>_xlfn.LET(_xlpm._i, COLUMN()-COLUMN(tblParseParts[[#Headers],[Text]]), IF(_xlpm._i&gt;tblParseParts[[#This Row],[Len]],"",MID(tblParseParts[[#This Row],[Text]],_xlpm._i,1)))</f>
        <v>2</v>
      </c>
      <c r="F43" s="1" t="str">
        <f>_xlfn.LET(_xlpm._i, COLUMN()-COLUMN(tblParseParts[[#Headers],[Text]]), IF(_xlpm._i&gt;tblParseParts[[#This Row],[Len]],"",MID(tblParseParts[[#This Row],[Text]],_xlpm._i,1)))</f>
        <v>3</v>
      </c>
      <c r="G43" s="1" t="str">
        <f>_xlfn.LET(_xlpm._i, COLUMN()-COLUMN(tblParseParts[[#Headers],[Text]]), IF(_xlpm._i&gt;tblParseParts[[#This Row],[Len]],"",MID(tblParseParts[[#This Row],[Text]],_xlpm._i,1)))</f>
        <v>-</v>
      </c>
      <c r="H43" s="1" t="str">
        <f>_xlfn.LET(_xlpm._i, COLUMN()-COLUMN(tblParseParts[[#Headers],[Text]]), IF(_xlpm._i&gt;tblParseParts[[#This Row],[Len]],"",MID(tblParseParts[[#This Row],[Text]],_xlpm._i,1)))</f>
        <v>3</v>
      </c>
      <c r="I43" s="1" t="str">
        <f>_xlfn.LET(_xlpm._i, COLUMN()-COLUMN(tblParseParts[[#Headers],[Text]]), IF(_xlpm._i&gt;tblParseParts[[#This Row],[Len]],"",MID(tblParseParts[[#This Row],[Text]],_xlpm._i,1)))</f>
        <v>2</v>
      </c>
      <c r="J43" s="1" t="str">
        <f>_xlfn.LET(_xlpm._i, COLUMN()-COLUMN(tblParseParts[[#Headers],[Text]]), IF(_xlpm._i&gt;tblParseParts[[#This Row],[Len]],"",MID(tblParseParts[[#This Row],[Text]],_xlpm._i,1)))</f>
        <v>5</v>
      </c>
      <c r="K43" s="1" t="str">
        <f>_xlfn.LET(_xlpm._i, COLUMN()-COLUMN(tblParseParts[[#Headers],[Text]]), IF(_xlpm._i&gt;tblParseParts[[#This Row],[Len]],"",MID(tblParseParts[[#This Row],[Text]],_xlpm._i,1)))</f>
        <v/>
      </c>
      <c r="L43" s="1" t="str">
        <f>_xlfn.LET(_xlpm._i, COLUMN()-COLUMN(tblParseParts[[#Headers],[Text]]), IF(_xlpm._i&gt;tblParseParts[[#This Row],[Len]],"",MID(tblParseParts[[#This Row],[Text]],_xlpm._i,1)))</f>
        <v/>
      </c>
      <c r="M43" s="1" t="str">
        <f>_xlfn.LET(_xlpm._i, COLUMN()-COLUMN(tblParseParts[[#Headers],[Text]]), IF(_xlpm._i&gt;tblParseParts[[#This Row],[Len]],"",MID(tblParseParts[[#This Row],[Text]],_xlpm._i,1)))</f>
        <v/>
      </c>
      <c r="N43" s="1" t="str">
        <f>_xlfn.LET(_xlpm._i, COLUMN()-COLUMN(tblParseParts[[#Headers],[Text]]), IF(_xlpm._i&gt;tblParseParts[[#This Row],[Len]],"",MID(tblParseParts[[#This Row],[Text]],_xlpm._i,1)))</f>
        <v/>
      </c>
      <c r="O43" s="1" t="str">
        <f>_xlfn.LET(_xlpm._i, COLUMN()-COLUMN(tblParseParts[[#Headers],[Text]]), IF(_xlpm._i&gt;tblParseParts[[#This Row],[Len]],"",MID(tblParseParts[[#This Row],[Text]],_xlpm._i,1)))</f>
        <v/>
      </c>
      <c r="P43" s="1" t="str">
        <f>_xlfn.LET(_xlpm._i, COLUMN()-COLUMN(tblParseParts[[#Headers],[Text]]), IF(_xlpm._i&gt;tblParseParts[[#This Row],[Len]],"",MID(tblParseParts[[#This Row],[Text]],_xlpm._i,1)))</f>
        <v/>
      </c>
      <c r="Q43" s="1" t="str">
        <f>_xlfn.LET(_xlpm._i, COLUMN()-COLUMN(tblParseParts[[#Headers],[Text]]), IF(_xlpm._i&gt;tblParseParts[[#This Row],[Len]],"",MID(tblParseParts[[#This Row],[Text]],_xlpm._i,1)))</f>
        <v/>
      </c>
      <c r="R43" s="1" t="str">
        <f>_xlfn.LET(_xlpm._i, COLUMN()-COLUMN(tblParseParts[[#Headers],[Text]]), IF(_xlpm._i&gt;tblParseParts[[#This Row],[Len]],"",MID(tblParseParts[[#This Row],[Text]],_xlpm._i,1)))</f>
        <v/>
      </c>
      <c r="S43" s="1" t="str">
        <f>_xlfn.LET(_xlpm._i, COLUMN()-COLUMN(tblParseParts[[#Headers],[Text]]), IF(_xlpm._i&gt;tblParseParts[[#This Row],[Len]],"",MID(tblParseParts[[#This Row],[Text]],_xlpm._i,1)))</f>
        <v/>
      </c>
      <c r="T43" s="1" t="str">
        <f>_xlfn.LET(_xlpm._i, COLUMN()-COLUMN(tblParseParts[[#Headers],[Text]]), IF(_xlpm._i&gt;tblParseParts[[#This Row],[Len]],"",MID(tblParseParts[[#This Row],[Text]],_xlpm._i,1)))</f>
        <v/>
      </c>
      <c r="U43" s="1" t="str">
        <f>_xlfn.LET(_xlpm._i, COLUMN()-COLUMN(tblParseParts[[#Headers],[Text]]), IF(_xlpm._i&gt;tblParseParts[[#This Row],[Len]],"",MID(tblParseParts[[#This Row],[Text]],_xlpm._i,1)))</f>
        <v/>
      </c>
      <c r="V43" s="1" t="str">
        <f>_xlfn.LET(_xlpm._i, COLUMN()-COLUMN(tblParseParts[[#Headers],[Text]]), IF(_xlpm._i&gt;tblParseParts[[#This Row],[Len]],"",MID(tblParseParts[[#This Row],[Text]],_xlpm._i,1)))</f>
        <v/>
      </c>
      <c r="W43" s="1" t="str">
        <f>_xlfn.LET(_xlpm._i, COLUMN()-COLUMN(tblParseParts[[#Headers],[Text]]), IF(_xlpm._i&gt;tblParseParts[[#This Row],[Len]],"",MID(tblParseParts[[#This Row],[Text]],_xlpm._i,1)))</f>
        <v/>
      </c>
      <c r="X43" s="1" t="str">
        <f>_xlfn.LET(_xlpm._i, COLUMN()-COLUMN(tblParseParts[[#Headers],[Text]]), IF(_xlpm._i&gt;tblParseParts[[#This Row],[Len]],"",MID(tblParseParts[[#This Row],[Text]],_xlpm._i,1)))</f>
        <v/>
      </c>
      <c r="Y43" s="1" t="str">
        <f>_xlfn.LET(_xlpm._i, COLUMN()-COLUMN(tblParseParts[[#Headers],[Text]]), IF(_xlpm._i&gt;tblParseParts[[#This Row],[Len]],"",MID(tblParseParts[[#This Row],[Text]],_xlpm._i,1)))</f>
        <v/>
      </c>
      <c r="Z43" s="1" t="str">
        <f>_xlfn.LET(_xlpm._i, COLUMN()-COLUMN(tblParseParts[[#Headers],[Text]]), IF(_xlpm._i&gt;tblParseParts[[#This Row],[Len]],"",MID(tblParseParts[[#This Row],[Text]],_xlpm._i,1)))</f>
        <v/>
      </c>
      <c r="AA43" s="1" t="str">
        <f>_xlfn.LET(_xlpm._i, COLUMN()-COLUMN(tblParseParts[[#Headers],[Text]]), IF(_xlpm._i&gt;tblParseParts[[#This Row],[Len]],"",MID(tblParseParts[[#This Row],[Text]],_xlpm._i,1)))</f>
        <v/>
      </c>
      <c r="AB43" s="1" t="str">
        <f>_xlfn.LET(_xlpm._i, COLUMN()-COLUMN(tblParseParts[[#Headers],[Text]]), IF(_xlpm._i&gt;tblParseParts[[#This Row],[Len]],"",MID(tblParseParts[[#This Row],[Text]],_xlpm._i,1)))</f>
        <v/>
      </c>
      <c r="AC43" s="1" t="str">
        <f>_xlfn.LET(_xlpm._i, COLUMN()-COLUMN(tblParseParts[[#Headers],[Text]]), IF(_xlpm._i&gt;tblParseParts[[#This Row],[Len]],"",MID(tblParseParts[[#This Row],[Text]],_xlpm._i,1)))</f>
        <v/>
      </c>
      <c r="AD43" s="1" t="str">
        <f>_xlfn.LET(_xlpm._i, COLUMN()-COLUMN(tblParseParts[[#Headers],[Text]]), IF(_xlpm._i&gt;tblParseParts[[#This Row],[Len]],"",MID(tblParseParts[[#This Row],[Text]],_xlpm._i,1)))</f>
        <v/>
      </c>
      <c r="AE43" s="1" t="str">
        <f>_xlfn.LET(_xlpm._i, COLUMN()-COLUMN(tblParseParts[[#Headers],[Text]]), IF(_xlpm._i&gt;tblParseParts[[#This Row],[Len]],"",MID(tblParseParts[[#This Row],[Text]],_xlpm._i,1)))</f>
        <v/>
      </c>
      <c r="AF43" s="1" t="str">
        <f>_xlfn.LET(_xlpm._i, COLUMN()-COLUMN(tblParseParts[[#Headers],[Text]]), IF(_xlpm._i&gt;tblParseParts[[#This Row],[Len]],"",MID(tblParseParts[[#This Row],[Text]],_xlpm._i,1)))</f>
        <v/>
      </c>
      <c r="AG43" s="1" t="str">
        <f>_xlfn.LET(_xlpm._i, COLUMN()-COLUMN(tblParseParts[[#Headers],[Text]]), IF(_xlpm._i&gt;tblParseParts[[#This Row],[Len]],"",MID(tblParseParts[[#This Row],[Text]],_xlpm._i,1)))</f>
        <v/>
      </c>
      <c r="AH43" s="1" t="str">
        <f>_xlfn.LET(_xlpm._i, COLUMN()-COLUMN(tblParseParts[[#Headers],[Text]]), IF(_xlpm._i&gt;tblParseParts[[#This Row],[Len]],"",MID(tblParseParts[[#This Row],[Text]],_xlpm._i,1)))</f>
        <v/>
      </c>
      <c r="AI43" s="1" t="str">
        <f>_xlfn.LET(_xlpm._i, COLUMN()-COLUMN(tblParseParts[[#Headers],[Text]]), IF(_xlpm._i&gt;tblParseParts[[#This Row],[Len]],"",MID(tblParseParts[[#This Row],[Text]],_xlpm._i,1)))</f>
        <v/>
      </c>
      <c r="AJ43" s="11">
        <f>LEN(tblParseParts[[#This Row],[Text]])</f>
        <v>8</v>
      </c>
      <c r="AK43" s="11">
        <f>_xlfn.LET(_xlpm._range,tblParseParts[[#This Row],[1]:[33]], _xlfn.IFNA(_xlfn.XMATCH("T",_xlpm._range,0,1),0))</f>
        <v>0</v>
      </c>
      <c r="AL43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43" s="11">
        <f>_xlfn.LET(_xlpm._range,tblParseParts[[#This Row],[1]:[33]], _xlfn.IFNA(_xlfn.XMATCH(":",_xlpm._range,0,-1),0))</f>
        <v>0</v>
      </c>
      <c r="AN43" s="11" cm="1">
        <f t="array" ref="AN43">_xlfn.LET(_xlpm._last,INDEX(tblParseParts[[#This Row],[1]:[33]],1,tblParseParts[[#This Row],[Len]]),IF(_xlpm._last="Z",tblParseParts[[#This Row],[Len]],0))</f>
        <v>0</v>
      </c>
      <c r="AO43" s="11">
        <f>N(tblParseParts[[#This Row],[Tpos]]&gt;0)</f>
        <v>0</v>
      </c>
      <c r="AP43" s="11">
        <f>N(tblParseParts[[#This Row],[Tpos]]=1)</f>
        <v>0</v>
      </c>
      <c r="AQ43" s="11">
        <f>N(tblParseParts[[#This Row],[SignLastPos]]=1)</f>
        <v>0</v>
      </c>
      <c r="AR43" s="11">
        <f>tblParseParts[[#This Row],[Len]]-tblParseParts[[#This Row],[LastSignFirstPos]]</f>
        <v>8</v>
      </c>
      <c r="AS43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43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43" s="11">
        <f>N(tblParseParts[[#This Row],[ColonLastPos]]&gt;tblParseParts[[#This Row],[SignLastPos]])</f>
        <v>0</v>
      </c>
      <c r="AV43" s="11">
        <f>N(((tblParseParts[[#This Row],[UnSignedLen]]=2)+(tblParseParts[[#This Row],[UnSignedLen]]=6))&lt;&gt;0)</f>
        <v>0</v>
      </c>
      <c r="AW43" s="11">
        <f>N(tblParseParts[[#This Row],[ZlastPos]]=tblParseParts[[#This Row],[Len]])</f>
        <v>0</v>
      </c>
      <c r="AX43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43" s="11">
        <f>_xlfn.LET(_xlpm._x,_xlfn.XLOOKUP(tblParseParts[[#This Row],[Hash]],tblParsePartsLogic[Hash],tblParsePartsLogic[PartsFlag],""),IF(_xlpm._x="","!!",_xlpm._x))</f>
        <v>1</v>
      </c>
      <c r="AZ43" s="11">
        <f>_xlfn.LET(_xlpm._x,_xlfn.XLOOKUP(tblParseParts[[#This Row],[Hash]],tblParsePartsLogic[Hash],tblParsePartsLogic[DateMark],""),IF(_xlpm._x="","!!",_xlpm._x))</f>
        <v>1</v>
      </c>
      <c r="BA43" s="11">
        <f>_xlfn.LET(_xlpm._x,_xlfn.XLOOKUP(tblParseParts[[#This Row],[Hash]],tblParsePartsLogic[Hash],tblParsePartsLogic[TZMark],""),IF(_xlpm._x="","!!",_xlpm._x))</f>
        <v>0</v>
      </c>
      <c r="BB43" s="11">
        <f>_xlfn.LET(_xlpm._x,_xlfn.XLOOKUP(tblParseParts[[#This Row],[Hash]],tblParsePartsLogic[Hash],tblParsePartsLogic[ISOCompliant],""),IF(_xlpm._x="","!!",_xlpm._x))</f>
        <v>1</v>
      </c>
    </row>
    <row r="44" spans="1:54" x14ac:dyDescent="0.25">
      <c r="A44">
        <v>11</v>
      </c>
      <c r="B44" s="23" t="s">
        <v>75</v>
      </c>
      <c r="C44" s="1" t="str">
        <f>_xlfn.LET(_xlpm._i, COLUMN()-COLUMN(tblParseParts[[#Headers],[Text]]), IF(_xlpm._i&gt;tblParseParts[[#This Row],[Len]],"",MID(tblParseParts[[#This Row],[Text]],_xlpm._i,1)))</f>
        <v>2</v>
      </c>
      <c r="D44" s="1" t="str">
        <f>_xlfn.LET(_xlpm._i, COLUMN()-COLUMN(tblParseParts[[#Headers],[Text]]), IF(_xlpm._i&gt;tblParseParts[[#This Row],[Len]],"",MID(tblParseParts[[#This Row],[Text]],_xlpm._i,1)))</f>
        <v>0</v>
      </c>
      <c r="E44" s="1" t="str">
        <f>_xlfn.LET(_xlpm._i, COLUMN()-COLUMN(tblParseParts[[#Headers],[Text]]), IF(_xlpm._i&gt;tblParseParts[[#This Row],[Len]],"",MID(tblParseParts[[#This Row],[Text]],_xlpm._i,1)))</f>
        <v>2</v>
      </c>
      <c r="F44" s="1" t="str">
        <f>_xlfn.LET(_xlpm._i, COLUMN()-COLUMN(tblParseParts[[#Headers],[Text]]), IF(_xlpm._i&gt;tblParseParts[[#This Row],[Len]],"",MID(tblParseParts[[#This Row],[Text]],_xlpm._i,1)))</f>
        <v>3</v>
      </c>
      <c r="G44" s="1" t="str">
        <f>_xlfn.LET(_xlpm._i, COLUMN()-COLUMN(tblParseParts[[#Headers],[Text]]), IF(_xlpm._i&gt;tblParseParts[[#This Row],[Len]],"",MID(tblParseParts[[#This Row],[Text]],_xlpm._i,1)))</f>
        <v>-</v>
      </c>
      <c r="H44" s="1" t="str">
        <f>_xlfn.LET(_xlpm._i, COLUMN()-COLUMN(tblParseParts[[#Headers],[Text]]), IF(_xlpm._i&gt;tblParseParts[[#This Row],[Len]],"",MID(tblParseParts[[#This Row],[Text]],_xlpm._i,1)))</f>
        <v>W</v>
      </c>
      <c r="I44" s="1" t="str">
        <f>_xlfn.LET(_xlpm._i, COLUMN()-COLUMN(tblParseParts[[#Headers],[Text]]), IF(_xlpm._i&gt;tblParseParts[[#This Row],[Len]],"",MID(tblParseParts[[#This Row],[Text]],_xlpm._i,1)))</f>
        <v>1</v>
      </c>
      <c r="J44" s="1" t="str">
        <f>_xlfn.LET(_xlpm._i, COLUMN()-COLUMN(tblParseParts[[#Headers],[Text]]), IF(_xlpm._i&gt;tblParseParts[[#This Row],[Len]],"",MID(tblParseParts[[#This Row],[Text]],_xlpm._i,1)))</f>
        <v>5</v>
      </c>
      <c r="K44" s="1" t="str">
        <f>_xlfn.LET(_xlpm._i, COLUMN()-COLUMN(tblParseParts[[#Headers],[Text]]), IF(_xlpm._i&gt;tblParseParts[[#This Row],[Len]],"",MID(tblParseParts[[#This Row],[Text]],_xlpm._i,1)))</f>
        <v/>
      </c>
      <c r="L44" s="1" t="str">
        <f>_xlfn.LET(_xlpm._i, COLUMN()-COLUMN(tblParseParts[[#Headers],[Text]]), IF(_xlpm._i&gt;tblParseParts[[#This Row],[Len]],"",MID(tblParseParts[[#This Row],[Text]],_xlpm._i,1)))</f>
        <v/>
      </c>
      <c r="M44" s="1" t="str">
        <f>_xlfn.LET(_xlpm._i, COLUMN()-COLUMN(tblParseParts[[#Headers],[Text]]), IF(_xlpm._i&gt;tblParseParts[[#This Row],[Len]],"",MID(tblParseParts[[#This Row],[Text]],_xlpm._i,1)))</f>
        <v/>
      </c>
      <c r="N44" s="1" t="str">
        <f>_xlfn.LET(_xlpm._i, COLUMN()-COLUMN(tblParseParts[[#Headers],[Text]]), IF(_xlpm._i&gt;tblParseParts[[#This Row],[Len]],"",MID(tblParseParts[[#This Row],[Text]],_xlpm._i,1)))</f>
        <v/>
      </c>
      <c r="O44" s="1" t="str">
        <f>_xlfn.LET(_xlpm._i, COLUMN()-COLUMN(tblParseParts[[#Headers],[Text]]), IF(_xlpm._i&gt;tblParseParts[[#This Row],[Len]],"",MID(tblParseParts[[#This Row],[Text]],_xlpm._i,1)))</f>
        <v/>
      </c>
      <c r="P44" s="1" t="str">
        <f>_xlfn.LET(_xlpm._i, COLUMN()-COLUMN(tblParseParts[[#Headers],[Text]]), IF(_xlpm._i&gt;tblParseParts[[#This Row],[Len]],"",MID(tblParseParts[[#This Row],[Text]],_xlpm._i,1)))</f>
        <v/>
      </c>
      <c r="Q44" s="1" t="str">
        <f>_xlfn.LET(_xlpm._i, COLUMN()-COLUMN(tblParseParts[[#Headers],[Text]]), IF(_xlpm._i&gt;tblParseParts[[#This Row],[Len]],"",MID(tblParseParts[[#This Row],[Text]],_xlpm._i,1)))</f>
        <v/>
      </c>
      <c r="R44" s="1" t="str">
        <f>_xlfn.LET(_xlpm._i, COLUMN()-COLUMN(tblParseParts[[#Headers],[Text]]), IF(_xlpm._i&gt;tblParseParts[[#This Row],[Len]],"",MID(tblParseParts[[#This Row],[Text]],_xlpm._i,1)))</f>
        <v/>
      </c>
      <c r="S44" s="1" t="str">
        <f>_xlfn.LET(_xlpm._i, COLUMN()-COLUMN(tblParseParts[[#Headers],[Text]]), IF(_xlpm._i&gt;tblParseParts[[#This Row],[Len]],"",MID(tblParseParts[[#This Row],[Text]],_xlpm._i,1)))</f>
        <v/>
      </c>
      <c r="T44" s="1" t="str">
        <f>_xlfn.LET(_xlpm._i, COLUMN()-COLUMN(tblParseParts[[#Headers],[Text]]), IF(_xlpm._i&gt;tblParseParts[[#This Row],[Len]],"",MID(tblParseParts[[#This Row],[Text]],_xlpm._i,1)))</f>
        <v/>
      </c>
      <c r="U44" s="1" t="str">
        <f>_xlfn.LET(_xlpm._i, COLUMN()-COLUMN(tblParseParts[[#Headers],[Text]]), IF(_xlpm._i&gt;tblParseParts[[#This Row],[Len]],"",MID(tblParseParts[[#This Row],[Text]],_xlpm._i,1)))</f>
        <v/>
      </c>
      <c r="V44" s="1" t="str">
        <f>_xlfn.LET(_xlpm._i, COLUMN()-COLUMN(tblParseParts[[#Headers],[Text]]), IF(_xlpm._i&gt;tblParseParts[[#This Row],[Len]],"",MID(tblParseParts[[#This Row],[Text]],_xlpm._i,1)))</f>
        <v/>
      </c>
      <c r="W44" s="1" t="str">
        <f>_xlfn.LET(_xlpm._i, COLUMN()-COLUMN(tblParseParts[[#Headers],[Text]]), IF(_xlpm._i&gt;tblParseParts[[#This Row],[Len]],"",MID(tblParseParts[[#This Row],[Text]],_xlpm._i,1)))</f>
        <v/>
      </c>
      <c r="X44" s="1" t="str">
        <f>_xlfn.LET(_xlpm._i, COLUMN()-COLUMN(tblParseParts[[#Headers],[Text]]), IF(_xlpm._i&gt;tblParseParts[[#This Row],[Len]],"",MID(tblParseParts[[#This Row],[Text]],_xlpm._i,1)))</f>
        <v/>
      </c>
      <c r="Y44" s="1" t="str">
        <f>_xlfn.LET(_xlpm._i, COLUMN()-COLUMN(tblParseParts[[#Headers],[Text]]), IF(_xlpm._i&gt;tblParseParts[[#This Row],[Len]],"",MID(tblParseParts[[#This Row],[Text]],_xlpm._i,1)))</f>
        <v/>
      </c>
      <c r="Z44" s="1" t="str">
        <f>_xlfn.LET(_xlpm._i, COLUMN()-COLUMN(tblParseParts[[#Headers],[Text]]), IF(_xlpm._i&gt;tblParseParts[[#This Row],[Len]],"",MID(tblParseParts[[#This Row],[Text]],_xlpm._i,1)))</f>
        <v/>
      </c>
      <c r="AA44" s="1" t="str">
        <f>_xlfn.LET(_xlpm._i, COLUMN()-COLUMN(tblParseParts[[#Headers],[Text]]), IF(_xlpm._i&gt;tblParseParts[[#This Row],[Len]],"",MID(tblParseParts[[#This Row],[Text]],_xlpm._i,1)))</f>
        <v/>
      </c>
      <c r="AB44" s="1" t="str">
        <f>_xlfn.LET(_xlpm._i, COLUMN()-COLUMN(tblParseParts[[#Headers],[Text]]), IF(_xlpm._i&gt;tblParseParts[[#This Row],[Len]],"",MID(tblParseParts[[#This Row],[Text]],_xlpm._i,1)))</f>
        <v/>
      </c>
      <c r="AC44" s="1" t="str">
        <f>_xlfn.LET(_xlpm._i, COLUMN()-COLUMN(tblParseParts[[#Headers],[Text]]), IF(_xlpm._i&gt;tblParseParts[[#This Row],[Len]],"",MID(tblParseParts[[#This Row],[Text]],_xlpm._i,1)))</f>
        <v/>
      </c>
      <c r="AD44" s="1" t="str">
        <f>_xlfn.LET(_xlpm._i, COLUMN()-COLUMN(tblParseParts[[#Headers],[Text]]), IF(_xlpm._i&gt;tblParseParts[[#This Row],[Len]],"",MID(tblParseParts[[#This Row],[Text]],_xlpm._i,1)))</f>
        <v/>
      </c>
      <c r="AE44" s="1" t="str">
        <f>_xlfn.LET(_xlpm._i, COLUMN()-COLUMN(tblParseParts[[#Headers],[Text]]), IF(_xlpm._i&gt;tblParseParts[[#This Row],[Len]],"",MID(tblParseParts[[#This Row],[Text]],_xlpm._i,1)))</f>
        <v/>
      </c>
      <c r="AF44" s="1" t="str">
        <f>_xlfn.LET(_xlpm._i, COLUMN()-COLUMN(tblParseParts[[#Headers],[Text]]), IF(_xlpm._i&gt;tblParseParts[[#This Row],[Len]],"",MID(tblParseParts[[#This Row],[Text]],_xlpm._i,1)))</f>
        <v/>
      </c>
      <c r="AG44" s="1" t="str">
        <f>_xlfn.LET(_xlpm._i, COLUMN()-COLUMN(tblParseParts[[#Headers],[Text]]), IF(_xlpm._i&gt;tblParseParts[[#This Row],[Len]],"",MID(tblParseParts[[#This Row],[Text]],_xlpm._i,1)))</f>
        <v/>
      </c>
      <c r="AH44" s="1" t="str">
        <f>_xlfn.LET(_xlpm._i, COLUMN()-COLUMN(tblParseParts[[#Headers],[Text]]), IF(_xlpm._i&gt;tblParseParts[[#This Row],[Len]],"",MID(tblParseParts[[#This Row],[Text]],_xlpm._i,1)))</f>
        <v/>
      </c>
      <c r="AI44" s="1" t="str">
        <f>_xlfn.LET(_xlpm._i, COLUMN()-COLUMN(tblParseParts[[#Headers],[Text]]), IF(_xlpm._i&gt;tblParseParts[[#This Row],[Len]],"",MID(tblParseParts[[#This Row],[Text]],_xlpm._i,1)))</f>
        <v/>
      </c>
      <c r="AJ44" s="11">
        <f>LEN(tblParseParts[[#This Row],[Text]])</f>
        <v>8</v>
      </c>
      <c r="AK44" s="11">
        <f>_xlfn.LET(_xlpm._range,tblParseParts[[#This Row],[1]:[33]], _xlfn.IFNA(_xlfn.XMATCH("T",_xlpm._range,0,1),0))</f>
        <v>0</v>
      </c>
      <c r="AL44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44" s="11">
        <f>_xlfn.LET(_xlpm._range,tblParseParts[[#This Row],[1]:[33]], _xlfn.IFNA(_xlfn.XMATCH(":",_xlpm._range,0,-1),0))</f>
        <v>0</v>
      </c>
      <c r="AN44" s="11" cm="1">
        <f t="array" ref="AN44">_xlfn.LET(_xlpm._last,INDEX(tblParseParts[[#This Row],[1]:[33]],1,tblParseParts[[#This Row],[Len]]),IF(_xlpm._last="Z",tblParseParts[[#This Row],[Len]],0))</f>
        <v>0</v>
      </c>
      <c r="AO44" s="11">
        <f>N(tblParseParts[[#This Row],[Tpos]]&gt;0)</f>
        <v>0</v>
      </c>
      <c r="AP44" s="11">
        <f>N(tblParseParts[[#This Row],[Tpos]]=1)</f>
        <v>0</v>
      </c>
      <c r="AQ44" s="11">
        <f>N(tblParseParts[[#This Row],[SignLastPos]]=1)</f>
        <v>0</v>
      </c>
      <c r="AR44" s="11">
        <f>tblParseParts[[#This Row],[Len]]-tblParseParts[[#This Row],[LastSignFirstPos]]</f>
        <v>8</v>
      </c>
      <c r="AS44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44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44" s="11">
        <f>N(tblParseParts[[#This Row],[ColonLastPos]]&gt;tblParseParts[[#This Row],[SignLastPos]])</f>
        <v>0</v>
      </c>
      <c r="AV44" s="11">
        <f>N(((tblParseParts[[#This Row],[UnSignedLen]]=2)+(tblParseParts[[#This Row],[UnSignedLen]]=6))&lt;&gt;0)</f>
        <v>0</v>
      </c>
      <c r="AW44" s="11">
        <f>N(tblParseParts[[#This Row],[ZlastPos]]=tblParseParts[[#This Row],[Len]])</f>
        <v>0</v>
      </c>
      <c r="AX44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44" s="11">
        <f>_xlfn.LET(_xlpm._x,_xlfn.XLOOKUP(tblParseParts[[#This Row],[Hash]],tblParsePartsLogic[Hash],tblParsePartsLogic[PartsFlag],""),IF(_xlpm._x="","!!",_xlpm._x))</f>
        <v>1</v>
      </c>
      <c r="AZ44" s="11">
        <f>_xlfn.LET(_xlpm._x,_xlfn.XLOOKUP(tblParseParts[[#This Row],[Hash]],tblParsePartsLogic[Hash],tblParsePartsLogic[DateMark],""),IF(_xlpm._x="","!!",_xlpm._x))</f>
        <v>1</v>
      </c>
      <c r="BA44" s="11">
        <f>_xlfn.LET(_xlpm._x,_xlfn.XLOOKUP(tblParseParts[[#This Row],[Hash]],tblParsePartsLogic[Hash],tblParsePartsLogic[TZMark],""),IF(_xlpm._x="","!!",_xlpm._x))</f>
        <v>0</v>
      </c>
      <c r="BB44" s="11">
        <f>_xlfn.LET(_xlpm._x,_xlfn.XLOOKUP(tblParseParts[[#This Row],[Hash]],tblParsePartsLogic[Hash],tblParsePartsLogic[ISOCompliant],""),IF(_xlpm._x="","!!",_xlpm._x))</f>
        <v>1</v>
      </c>
    </row>
    <row r="45" spans="1:54" x14ac:dyDescent="0.25">
      <c r="A45">
        <v>12</v>
      </c>
      <c r="B45" s="23" t="s">
        <v>76</v>
      </c>
      <c r="C45" s="1" t="str">
        <f>_xlfn.LET(_xlpm._i, COLUMN()-COLUMN(tblParseParts[[#Headers],[Text]]), IF(_xlpm._i&gt;tblParseParts[[#This Row],[Len]],"",MID(tblParseParts[[#This Row],[Text]],_xlpm._i,1)))</f>
        <v>9</v>
      </c>
      <c r="D45" s="1" t="str">
        <f>_xlfn.LET(_xlpm._i, COLUMN()-COLUMN(tblParseParts[[#Headers],[Text]]), IF(_xlpm._i&gt;tblParseParts[[#This Row],[Len]],"",MID(tblParseParts[[#This Row],[Text]],_xlpm._i,1)))</f>
        <v>9</v>
      </c>
      <c r="E45" s="1" t="str">
        <f>_xlfn.LET(_xlpm._i, COLUMN()-COLUMN(tblParseParts[[#Headers],[Text]]), IF(_xlpm._i&gt;tblParseParts[[#This Row],[Len]],"",MID(tblParseParts[[#This Row],[Text]],_xlpm._i,1)))</f>
        <v>9</v>
      </c>
      <c r="F45" s="1" t="str">
        <f>_xlfn.LET(_xlpm._i, COLUMN()-COLUMN(tblParseParts[[#Headers],[Text]]), IF(_xlpm._i&gt;tblParseParts[[#This Row],[Len]],"",MID(tblParseParts[[#This Row],[Text]],_xlpm._i,1)))</f>
        <v>9</v>
      </c>
      <c r="G45" s="1" t="str">
        <f>_xlfn.LET(_xlpm._i, COLUMN()-COLUMN(tblParseParts[[#Headers],[Text]]), IF(_xlpm._i&gt;tblParseParts[[#This Row],[Len]],"",MID(tblParseParts[[#This Row],[Text]],_xlpm._i,1)))</f>
        <v>9</v>
      </c>
      <c r="H45" s="1" t="str">
        <f>_xlfn.LET(_xlpm._i, COLUMN()-COLUMN(tblParseParts[[#Headers],[Text]]), IF(_xlpm._i&gt;tblParseParts[[#This Row],[Len]],"",MID(tblParseParts[[#This Row],[Text]],_xlpm._i,1)))</f>
        <v>-</v>
      </c>
      <c r="I45" s="1" t="str">
        <f>_xlfn.LET(_xlpm._i, COLUMN()-COLUMN(tblParseParts[[#Headers],[Text]]), IF(_xlpm._i&gt;tblParseParts[[#This Row],[Len]],"",MID(tblParseParts[[#This Row],[Text]],_xlpm._i,1)))</f>
        <v>1</v>
      </c>
      <c r="J45" s="1" t="str">
        <f>_xlfn.LET(_xlpm._i, COLUMN()-COLUMN(tblParseParts[[#Headers],[Text]]), IF(_xlpm._i&gt;tblParseParts[[#This Row],[Len]],"",MID(tblParseParts[[#This Row],[Text]],_xlpm._i,1)))</f>
        <v>0</v>
      </c>
      <c r="K45" s="1" t="str">
        <f>_xlfn.LET(_xlpm._i, COLUMN()-COLUMN(tblParseParts[[#Headers],[Text]]), IF(_xlpm._i&gt;tblParseParts[[#This Row],[Len]],"",MID(tblParseParts[[#This Row],[Text]],_xlpm._i,1)))</f>
        <v/>
      </c>
      <c r="L45" s="1" t="str">
        <f>_xlfn.LET(_xlpm._i, COLUMN()-COLUMN(tblParseParts[[#Headers],[Text]]), IF(_xlpm._i&gt;tblParseParts[[#This Row],[Len]],"",MID(tblParseParts[[#This Row],[Text]],_xlpm._i,1)))</f>
        <v/>
      </c>
      <c r="M45" s="1" t="str">
        <f>_xlfn.LET(_xlpm._i, COLUMN()-COLUMN(tblParseParts[[#Headers],[Text]]), IF(_xlpm._i&gt;tblParseParts[[#This Row],[Len]],"",MID(tblParseParts[[#This Row],[Text]],_xlpm._i,1)))</f>
        <v/>
      </c>
      <c r="N45" s="1" t="str">
        <f>_xlfn.LET(_xlpm._i, COLUMN()-COLUMN(tblParseParts[[#Headers],[Text]]), IF(_xlpm._i&gt;tblParseParts[[#This Row],[Len]],"",MID(tblParseParts[[#This Row],[Text]],_xlpm._i,1)))</f>
        <v/>
      </c>
      <c r="O45" s="1" t="str">
        <f>_xlfn.LET(_xlpm._i, COLUMN()-COLUMN(tblParseParts[[#Headers],[Text]]), IF(_xlpm._i&gt;tblParseParts[[#This Row],[Len]],"",MID(tblParseParts[[#This Row],[Text]],_xlpm._i,1)))</f>
        <v/>
      </c>
      <c r="P45" s="1" t="str">
        <f>_xlfn.LET(_xlpm._i, COLUMN()-COLUMN(tblParseParts[[#Headers],[Text]]), IF(_xlpm._i&gt;tblParseParts[[#This Row],[Len]],"",MID(tblParseParts[[#This Row],[Text]],_xlpm._i,1)))</f>
        <v/>
      </c>
      <c r="Q45" s="1" t="str">
        <f>_xlfn.LET(_xlpm._i, COLUMN()-COLUMN(tblParseParts[[#Headers],[Text]]), IF(_xlpm._i&gt;tblParseParts[[#This Row],[Len]],"",MID(tblParseParts[[#This Row],[Text]],_xlpm._i,1)))</f>
        <v/>
      </c>
      <c r="R45" s="1" t="str">
        <f>_xlfn.LET(_xlpm._i, COLUMN()-COLUMN(tblParseParts[[#Headers],[Text]]), IF(_xlpm._i&gt;tblParseParts[[#This Row],[Len]],"",MID(tblParseParts[[#This Row],[Text]],_xlpm._i,1)))</f>
        <v/>
      </c>
      <c r="S45" s="1" t="str">
        <f>_xlfn.LET(_xlpm._i, COLUMN()-COLUMN(tblParseParts[[#Headers],[Text]]), IF(_xlpm._i&gt;tblParseParts[[#This Row],[Len]],"",MID(tblParseParts[[#This Row],[Text]],_xlpm._i,1)))</f>
        <v/>
      </c>
      <c r="T45" s="1" t="str">
        <f>_xlfn.LET(_xlpm._i, COLUMN()-COLUMN(tblParseParts[[#Headers],[Text]]), IF(_xlpm._i&gt;tblParseParts[[#This Row],[Len]],"",MID(tblParseParts[[#This Row],[Text]],_xlpm._i,1)))</f>
        <v/>
      </c>
      <c r="U45" s="1" t="str">
        <f>_xlfn.LET(_xlpm._i, COLUMN()-COLUMN(tblParseParts[[#Headers],[Text]]), IF(_xlpm._i&gt;tblParseParts[[#This Row],[Len]],"",MID(tblParseParts[[#This Row],[Text]],_xlpm._i,1)))</f>
        <v/>
      </c>
      <c r="V45" s="1" t="str">
        <f>_xlfn.LET(_xlpm._i, COLUMN()-COLUMN(tblParseParts[[#Headers],[Text]]), IF(_xlpm._i&gt;tblParseParts[[#This Row],[Len]],"",MID(tblParseParts[[#This Row],[Text]],_xlpm._i,1)))</f>
        <v/>
      </c>
      <c r="W45" s="1" t="str">
        <f>_xlfn.LET(_xlpm._i, COLUMN()-COLUMN(tblParseParts[[#Headers],[Text]]), IF(_xlpm._i&gt;tblParseParts[[#This Row],[Len]],"",MID(tblParseParts[[#This Row],[Text]],_xlpm._i,1)))</f>
        <v/>
      </c>
      <c r="X45" s="1" t="str">
        <f>_xlfn.LET(_xlpm._i, COLUMN()-COLUMN(tblParseParts[[#Headers],[Text]]), IF(_xlpm._i&gt;tblParseParts[[#This Row],[Len]],"",MID(tblParseParts[[#This Row],[Text]],_xlpm._i,1)))</f>
        <v/>
      </c>
      <c r="Y45" s="1" t="str">
        <f>_xlfn.LET(_xlpm._i, COLUMN()-COLUMN(tblParseParts[[#Headers],[Text]]), IF(_xlpm._i&gt;tblParseParts[[#This Row],[Len]],"",MID(tblParseParts[[#This Row],[Text]],_xlpm._i,1)))</f>
        <v/>
      </c>
      <c r="Z45" s="1" t="str">
        <f>_xlfn.LET(_xlpm._i, COLUMN()-COLUMN(tblParseParts[[#Headers],[Text]]), IF(_xlpm._i&gt;tblParseParts[[#This Row],[Len]],"",MID(tblParseParts[[#This Row],[Text]],_xlpm._i,1)))</f>
        <v/>
      </c>
      <c r="AA45" s="1" t="str">
        <f>_xlfn.LET(_xlpm._i, COLUMN()-COLUMN(tblParseParts[[#Headers],[Text]]), IF(_xlpm._i&gt;tblParseParts[[#This Row],[Len]],"",MID(tblParseParts[[#This Row],[Text]],_xlpm._i,1)))</f>
        <v/>
      </c>
      <c r="AB45" s="1" t="str">
        <f>_xlfn.LET(_xlpm._i, COLUMN()-COLUMN(tblParseParts[[#Headers],[Text]]), IF(_xlpm._i&gt;tblParseParts[[#This Row],[Len]],"",MID(tblParseParts[[#This Row],[Text]],_xlpm._i,1)))</f>
        <v/>
      </c>
      <c r="AC45" s="1" t="str">
        <f>_xlfn.LET(_xlpm._i, COLUMN()-COLUMN(tblParseParts[[#Headers],[Text]]), IF(_xlpm._i&gt;tblParseParts[[#This Row],[Len]],"",MID(tblParseParts[[#This Row],[Text]],_xlpm._i,1)))</f>
        <v/>
      </c>
      <c r="AD45" s="1" t="str">
        <f>_xlfn.LET(_xlpm._i, COLUMN()-COLUMN(tblParseParts[[#Headers],[Text]]), IF(_xlpm._i&gt;tblParseParts[[#This Row],[Len]],"",MID(tblParseParts[[#This Row],[Text]],_xlpm._i,1)))</f>
        <v/>
      </c>
      <c r="AE45" s="1" t="str">
        <f>_xlfn.LET(_xlpm._i, COLUMN()-COLUMN(tblParseParts[[#Headers],[Text]]), IF(_xlpm._i&gt;tblParseParts[[#This Row],[Len]],"",MID(tblParseParts[[#This Row],[Text]],_xlpm._i,1)))</f>
        <v/>
      </c>
      <c r="AF45" s="1" t="str">
        <f>_xlfn.LET(_xlpm._i, COLUMN()-COLUMN(tblParseParts[[#Headers],[Text]]), IF(_xlpm._i&gt;tblParseParts[[#This Row],[Len]],"",MID(tblParseParts[[#This Row],[Text]],_xlpm._i,1)))</f>
        <v/>
      </c>
      <c r="AG45" s="1" t="str">
        <f>_xlfn.LET(_xlpm._i, COLUMN()-COLUMN(tblParseParts[[#Headers],[Text]]), IF(_xlpm._i&gt;tblParseParts[[#This Row],[Len]],"",MID(tblParseParts[[#This Row],[Text]],_xlpm._i,1)))</f>
        <v/>
      </c>
      <c r="AH45" s="1" t="str">
        <f>_xlfn.LET(_xlpm._i, COLUMN()-COLUMN(tblParseParts[[#Headers],[Text]]), IF(_xlpm._i&gt;tblParseParts[[#This Row],[Len]],"",MID(tblParseParts[[#This Row],[Text]],_xlpm._i,1)))</f>
        <v/>
      </c>
      <c r="AI45" s="1" t="str">
        <f>_xlfn.LET(_xlpm._i, COLUMN()-COLUMN(tblParseParts[[#Headers],[Text]]), IF(_xlpm._i&gt;tblParseParts[[#This Row],[Len]],"",MID(tblParseParts[[#This Row],[Text]],_xlpm._i,1)))</f>
        <v/>
      </c>
      <c r="AJ45" s="11">
        <f>LEN(tblParseParts[[#This Row],[Text]])</f>
        <v>8</v>
      </c>
      <c r="AK45" s="11">
        <f>_xlfn.LET(_xlpm._range,tblParseParts[[#This Row],[1]:[33]], _xlfn.IFNA(_xlfn.XMATCH("T",_xlpm._range,0,1),0))</f>
        <v>0</v>
      </c>
      <c r="AL4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45" s="11">
        <f>_xlfn.LET(_xlpm._range,tblParseParts[[#This Row],[1]:[33]], _xlfn.IFNA(_xlfn.XMATCH(":",_xlpm._range,0,-1),0))</f>
        <v>0</v>
      </c>
      <c r="AN45" s="11" cm="1">
        <f t="array" ref="AN45">_xlfn.LET(_xlpm._last,INDEX(tblParseParts[[#This Row],[1]:[33]],1,tblParseParts[[#This Row],[Len]]),IF(_xlpm._last="Z",tblParseParts[[#This Row],[Len]],0))</f>
        <v>0</v>
      </c>
      <c r="AO45" s="11">
        <f>N(tblParseParts[[#This Row],[Tpos]]&gt;0)</f>
        <v>0</v>
      </c>
      <c r="AP45" s="11">
        <f>N(tblParseParts[[#This Row],[Tpos]]=1)</f>
        <v>0</v>
      </c>
      <c r="AQ45" s="11">
        <f>N(tblParseParts[[#This Row],[SignLastPos]]=1)</f>
        <v>0</v>
      </c>
      <c r="AR45" s="11">
        <f>tblParseParts[[#This Row],[Len]]-tblParseParts[[#This Row],[LastSignFirstPos]]</f>
        <v>8</v>
      </c>
      <c r="AS45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45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45" s="11">
        <f>N(tblParseParts[[#This Row],[ColonLastPos]]&gt;tblParseParts[[#This Row],[SignLastPos]])</f>
        <v>0</v>
      </c>
      <c r="AV45" s="11">
        <f>N(((tblParseParts[[#This Row],[UnSignedLen]]=2)+(tblParseParts[[#This Row],[UnSignedLen]]=6))&lt;&gt;0)</f>
        <v>0</v>
      </c>
      <c r="AW45" s="11">
        <f>N(tblParseParts[[#This Row],[ZlastPos]]=tblParseParts[[#This Row],[Len]])</f>
        <v>0</v>
      </c>
      <c r="AX4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45" s="11">
        <f>_xlfn.LET(_xlpm._x,_xlfn.XLOOKUP(tblParseParts[[#This Row],[Hash]],tblParsePartsLogic[Hash],tblParsePartsLogic[PartsFlag],""),IF(_xlpm._x="","!!",_xlpm._x))</f>
        <v>1</v>
      </c>
      <c r="AZ45" s="11">
        <f>_xlfn.LET(_xlpm._x,_xlfn.XLOOKUP(tblParseParts[[#This Row],[Hash]],tblParsePartsLogic[Hash],tblParsePartsLogic[DateMark],""),IF(_xlpm._x="","!!",_xlpm._x))</f>
        <v>1</v>
      </c>
      <c r="BA45" s="11">
        <f>_xlfn.LET(_xlpm._x,_xlfn.XLOOKUP(tblParseParts[[#This Row],[Hash]],tblParsePartsLogic[Hash],tblParsePartsLogic[TZMark],""),IF(_xlpm._x="","!!",_xlpm._x))</f>
        <v>0</v>
      </c>
      <c r="BB45" s="11">
        <f>_xlfn.LET(_xlpm._x,_xlfn.XLOOKUP(tblParseParts[[#This Row],[Hash]],tblParsePartsLogic[Hash],tblParsePartsLogic[ISOCompliant],""),IF(_xlpm._x="","!!",_xlpm._x))</f>
        <v>1</v>
      </c>
    </row>
    <row r="46" spans="1:54" x14ac:dyDescent="0.25">
      <c r="A46">
        <v>13</v>
      </c>
      <c r="B46" s="23" t="s">
        <v>90</v>
      </c>
      <c r="C46" s="1" t="str">
        <f>_xlfn.LET(_xlpm._i, COLUMN()-COLUMN(tblParseParts[[#Headers],[Text]]), IF(_xlpm._i&gt;tblParseParts[[#This Row],[Len]],"",MID(tblParseParts[[#This Row],[Text]],_xlpm._i,1)))</f>
        <v>+</v>
      </c>
      <c r="D46" s="1" t="str">
        <f>_xlfn.LET(_xlpm._i, COLUMN()-COLUMN(tblParseParts[[#Headers],[Text]]), IF(_xlpm._i&gt;tblParseParts[[#This Row],[Len]],"",MID(tblParseParts[[#This Row],[Text]],_xlpm._i,1)))</f>
        <v>9</v>
      </c>
      <c r="E46" s="1" t="str">
        <f>_xlfn.LET(_xlpm._i, COLUMN()-COLUMN(tblParseParts[[#Headers],[Text]]), IF(_xlpm._i&gt;tblParseParts[[#This Row],[Len]],"",MID(tblParseParts[[#This Row],[Text]],_xlpm._i,1)))</f>
        <v>9</v>
      </c>
      <c r="F46" s="1" t="str">
        <f>_xlfn.LET(_xlpm._i, COLUMN()-COLUMN(tblParseParts[[#Headers],[Text]]), IF(_xlpm._i&gt;tblParseParts[[#This Row],[Len]],"",MID(tblParseParts[[#This Row],[Text]],_xlpm._i,1)))</f>
        <v>9</v>
      </c>
      <c r="G46" s="1" t="str">
        <f>_xlfn.LET(_xlpm._i, COLUMN()-COLUMN(tblParseParts[[#Headers],[Text]]), IF(_xlpm._i&gt;tblParseParts[[#This Row],[Len]],"",MID(tblParseParts[[#This Row],[Text]],_xlpm._i,1)))</f>
        <v>9</v>
      </c>
      <c r="H46" s="1" t="str">
        <f>_xlfn.LET(_xlpm._i, COLUMN()-COLUMN(tblParseParts[[#Headers],[Text]]), IF(_xlpm._i&gt;tblParseParts[[#This Row],[Len]],"",MID(tblParseParts[[#This Row],[Text]],_xlpm._i,1)))</f>
        <v>9</v>
      </c>
      <c r="I46" s="1" t="str">
        <f>_xlfn.LET(_xlpm._i, COLUMN()-COLUMN(tblParseParts[[#Headers],[Text]]), IF(_xlpm._i&gt;tblParseParts[[#This Row],[Len]],"",MID(tblParseParts[[#This Row],[Text]],_xlpm._i,1)))</f>
        <v>1</v>
      </c>
      <c r="J46" s="1" t="str">
        <f>_xlfn.LET(_xlpm._i, COLUMN()-COLUMN(tblParseParts[[#Headers],[Text]]), IF(_xlpm._i&gt;tblParseParts[[#This Row],[Len]],"",MID(tblParseParts[[#This Row],[Text]],_xlpm._i,1)))</f>
        <v>0</v>
      </c>
      <c r="K46" s="1" t="str">
        <f>_xlfn.LET(_xlpm._i, COLUMN()-COLUMN(tblParseParts[[#Headers],[Text]]), IF(_xlpm._i&gt;tblParseParts[[#This Row],[Len]],"",MID(tblParseParts[[#This Row],[Text]],_xlpm._i,1)))</f>
        <v>2</v>
      </c>
      <c r="L46" s="1" t="str">
        <f>_xlfn.LET(_xlpm._i, COLUMN()-COLUMN(tblParseParts[[#Headers],[Text]]), IF(_xlpm._i&gt;tblParseParts[[#This Row],[Len]],"",MID(tblParseParts[[#This Row],[Text]],_xlpm._i,1)))</f>
        <v>4</v>
      </c>
      <c r="M46" s="1" t="str">
        <f>_xlfn.LET(_xlpm._i, COLUMN()-COLUMN(tblParseParts[[#Headers],[Text]]), IF(_xlpm._i&gt;tblParseParts[[#This Row],[Len]],"",MID(tblParseParts[[#This Row],[Text]],_xlpm._i,1)))</f>
        <v/>
      </c>
      <c r="N46" s="1" t="str">
        <f>_xlfn.LET(_xlpm._i, COLUMN()-COLUMN(tblParseParts[[#Headers],[Text]]), IF(_xlpm._i&gt;tblParseParts[[#This Row],[Len]],"",MID(tblParseParts[[#This Row],[Text]],_xlpm._i,1)))</f>
        <v/>
      </c>
      <c r="O46" s="1" t="str">
        <f>_xlfn.LET(_xlpm._i, COLUMN()-COLUMN(tblParseParts[[#Headers],[Text]]), IF(_xlpm._i&gt;tblParseParts[[#This Row],[Len]],"",MID(tblParseParts[[#This Row],[Text]],_xlpm._i,1)))</f>
        <v/>
      </c>
      <c r="P46" s="1" t="str">
        <f>_xlfn.LET(_xlpm._i, COLUMN()-COLUMN(tblParseParts[[#Headers],[Text]]), IF(_xlpm._i&gt;tblParseParts[[#This Row],[Len]],"",MID(tblParseParts[[#This Row],[Text]],_xlpm._i,1)))</f>
        <v/>
      </c>
      <c r="Q46" s="1" t="str">
        <f>_xlfn.LET(_xlpm._i, COLUMN()-COLUMN(tblParseParts[[#Headers],[Text]]), IF(_xlpm._i&gt;tblParseParts[[#This Row],[Len]],"",MID(tblParseParts[[#This Row],[Text]],_xlpm._i,1)))</f>
        <v/>
      </c>
      <c r="R46" s="1" t="str">
        <f>_xlfn.LET(_xlpm._i, COLUMN()-COLUMN(tblParseParts[[#Headers],[Text]]), IF(_xlpm._i&gt;tblParseParts[[#This Row],[Len]],"",MID(tblParseParts[[#This Row],[Text]],_xlpm._i,1)))</f>
        <v/>
      </c>
      <c r="S46" s="1" t="str">
        <f>_xlfn.LET(_xlpm._i, COLUMN()-COLUMN(tblParseParts[[#Headers],[Text]]), IF(_xlpm._i&gt;tblParseParts[[#This Row],[Len]],"",MID(tblParseParts[[#This Row],[Text]],_xlpm._i,1)))</f>
        <v/>
      </c>
      <c r="T46" s="1" t="str">
        <f>_xlfn.LET(_xlpm._i, COLUMN()-COLUMN(tblParseParts[[#Headers],[Text]]), IF(_xlpm._i&gt;tblParseParts[[#This Row],[Len]],"",MID(tblParseParts[[#This Row],[Text]],_xlpm._i,1)))</f>
        <v/>
      </c>
      <c r="U46" s="1" t="str">
        <f>_xlfn.LET(_xlpm._i, COLUMN()-COLUMN(tblParseParts[[#Headers],[Text]]), IF(_xlpm._i&gt;tblParseParts[[#This Row],[Len]],"",MID(tblParseParts[[#This Row],[Text]],_xlpm._i,1)))</f>
        <v/>
      </c>
      <c r="V46" s="1" t="str">
        <f>_xlfn.LET(_xlpm._i, COLUMN()-COLUMN(tblParseParts[[#Headers],[Text]]), IF(_xlpm._i&gt;tblParseParts[[#This Row],[Len]],"",MID(tblParseParts[[#This Row],[Text]],_xlpm._i,1)))</f>
        <v/>
      </c>
      <c r="W46" s="1" t="str">
        <f>_xlfn.LET(_xlpm._i, COLUMN()-COLUMN(tblParseParts[[#Headers],[Text]]), IF(_xlpm._i&gt;tblParseParts[[#This Row],[Len]],"",MID(tblParseParts[[#This Row],[Text]],_xlpm._i,1)))</f>
        <v/>
      </c>
      <c r="X46" s="1" t="str">
        <f>_xlfn.LET(_xlpm._i, COLUMN()-COLUMN(tblParseParts[[#Headers],[Text]]), IF(_xlpm._i&gt;tblParseParts[[#This Row],[Len]],"",MID(tblParseParts[[#This Row],[Text]],_xlpm._i,1)))</f>
        <v/>
      </c>
      <c r="Y46" s="1" t="str">
        <f>_xlfn.LET(_xlpm._i, COLUMN()-COLUMN(tblParseParts[[#Headers],[Text]]), IF(_xlpm._i&gt;tblParseParts[[#This Row],[Len]],"",MID(tblParseParts[[#This Row],[Text]],_xlpm._i,1)))</f>
        <v/>
      </c>
      <c r="Z46" s="1" t="str">
        <f>_xlfn.LET(_xlpm._i, COLUMN()-COLUMN(tblParseParts[[#Headers],[Text]]), IF(_xlpm._i&gt;tblParseParts[[#This Row],[Len]],"",MID(tblParseParts[[#This Row],[Text]],_xlpm._i,1)))</f>
        <v/>
      </c>
      <c r="AA46" s="1" t="str">
        <f>_xlfn.LET(_xlpm._i, COLUMN()-COLUMN(tblParseParts[[#Headers],[Text]]), IF(_xlpm._i&gt;tblParseParts[[#This Row],[Len]],"",MID(tblParseParts[[#This Row],[Text]],_xlpm._i,1)))</f>
        <v/>
      </c>
      <c r="AB46" s="1" t="str">
        <f>_xlfn.LET(_xlpm._i, COLUMN()-COLUMN(tblParseParts[[#Headers],[Text]]), IF(_xlpm._i&gt;tblParseParts[[#This Row],[Len]],"",MID(tblParseParts[[#This Row],[Text]],_xlpm._i,1)))</f>
        <v/>
      </c>
      <c r="AC46" s="1" t="str">
        <f>_xlfn.LET(_xlpm._i, COLUMN()-COLUMN(tblParseParts[[#Headers],[Text]]), IF(_xlpm._i&gt;tblParseParts[[#This Row],[Len]],"",MID(tblParseParts[[#This Row],[Text]],_xlpm._i,1)))</f>
        <v/>
      </c>
      <c r="AD46" s="1" t="str">
        <f>_xlfn.LET(_xlpm._i, COLUMN()-COLUMN(tblParseParts[[#Headers],[Text]]), IF(_xlpm._i&gt;tblParseParts[[#This Row],[Len]],"",MID(tblParseParts[[#This Row],[Text]],_xlpm._i,1)))</f>
        <v/>
      </c>
      <c r="AE46" s="1" t="str">
        <f>_xlfn.LET(_xlpm._i, COLUMN()-COLUMN(tblParseParts[[#Headers],[Text]]), IF(_xlpm._i&gt;tblParseParts[[#This Row],[Len]],"",MID(tblParseParts[[#This Row],[Text]],_xlpm._i,1)))</f>
        <v/>
      </c>
      <c r="AF46" s="1" t="str">
        <f>_xlfn.LET(_xlpm._i, COLUMN()-COLUMN(tblParseParts[[#Headers],[Text]]), IF(_xlpm._i&gt;tblParseParts[[#This Row],[Len]],"",MID(tblParseParts[[#This Row],[Text]],_xlpm._i,1)))</f>
        <v/>
      </c>
      <c r="AG46" s="1" t="str">
        <f>_xlfn.LET(_xlpm._i, COLUMN()-COLUMN(tblParseParts[[#Headers],[Text]]), IF(_xlpm._i&gt;tblParseParts[[#This Row],[Len]],"",MID(tblParseParts[[#This Row],[Text]],_xlpm._i,1)))</f>
        <v/>
      </c>
      <c r="AH46" s="1" t="str">
        <f>_xlfn.LET(_xlpm._i, COLUMN()-COLUMN(tblParseParts[[#Headers],[Text]]), IF(_xlpm._i&gt;tblParseParts[[#This Row],[Len]],"",MID(tblParseParts[[#This Row],[Text]],_xlpm._i,1)))</f>
        <v/>
      </c>
      <c r="AI46" s="1" t="str">
        <f>_xlfn.LET(_xlpm._i, COLUMN()-COLUMN(tblParseParts[[#Headers],[Text]]), IF(_xlpm._i&gt;tblParseParts[[#This Row],[Len]],"",MID(tblParseParts[[#This Row],[Text]],_xlpm._i,1)))</f>
        <v/>
      </c>
      <c r="AJ46" s="11">
        <f>LEN(tblParseParts[[#This Row],[Text]])</f>
        <v>10</v>
      </c>
      <c r="AK46" s="11">
        <f>_xlfn.LET(_xlpm._range,tblParseParts[[#This Row],[1]:[33]], _xlfn.IFNA(_xlfn.XMATCH("T",_xlpm._range,0,1),0))</f>
        <v>0</v>
      </c>
      <c r="AL4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46" s="11">
        <f>_xlfn.LET(_xlpm._range,tblParseParts[[#This Row],[1]:[33]], _xlfn.IFNA(_xlfn.XMATCH(":",_xlpm._range,0,-1),0))</f>
        <v>0</v>
      </c>
      <c r="AN46" s="11" cm="1">
        <f t="array" ref="AN46">_xlfn.LET(_xlpm._last,INDEX(tblParseParts[[#This Row],[1]:[33]],1,tblParseParts[[#This Row],[Len]]),IF(_xlpm._last="Z",tblParseParts[[#This Row],[Len]],0))</f>
        <v>0</v>
      </c>
      <c r="AO46" s="11">
        <f>N(tblParseParts[[#This Row],[Tpos]]&gt;0)</f>
        <v>0</v>
      </c>
      <c r="AP46" s="11">
        <f>N(tblParseParts[[#This Row],[Tpos]]=1)</f>
        <v>0</v>
      </c>
      <c r="AQ46" s="11">
        <f>N(tblParseParts[[#This Row],[SignLastPos]]=1)</f>
        <v>1</v>
      </c>
      <c r="AR46" s="11">
        <f>tblParseParts[[#This Row],[Len]]-tblParseParts[[#This Row],[LastSignFirstPos]]</f>
        <v>9</v>
      </c>
      <c r="AS46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46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46" s="11">
        <f>N(tblParseParts[[#This Row],[ColonLastPos]]&gt;tblParseParts[[#This Row],[SignLastPos]])</f>
        <v>0</v>
      </c>
      <c r="AV46" s="11">
        <f>N(((tblParseParts[[#This Row],[UnSignedLen]]=2)+(tblParseParts[[#This Row],[UnSignedLen]]=6))&lt;&gt;0)</f>
        <v>0</v>
      </c>
      <c r="AW46" s="11">
        <f>N(tblParseParts[[#This Row],[ZlastPos]]=tblParseParts[[#This Row],[Len]])</f>
        <v>0</v>
      </c>
      <c r="AX4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32</v>
      </c>
      <c r="AY46" s="11">
        <f>_xlfn.LET(_xlpm._x,_xlfn.XLOOKUP(tblParseParts[[#This Row],[Hash]],tblParsePartsLogic[Hash],tblParsePartsLogic[PartsFlag],""),IF(_xlpm._x="","!!",_xlpm._x))</f>
        <v>1</v>
      </c>
      <c r="AZ46" s="11">
        <f>_xlfn.LET(_xlpm._x,_xlfn.XLOOKUP(tblParseParts[[#This Row],[Hash]],tblParsePartsLogic[Hash],tblParsePartsLogic[DateMark],""),IF(_xlpm._x="","!!",_xlpm._x))</f>
        <v>1</v>
      </c>
      <c r="BA46" s="11">
        <f>_xlfn.LET(_xlpm._x,_xlfn.XLOOKUP(tblParseParts[[#This Row],[Hash]],tblParsePartsLogic[Hash],tblParsePartsLogic[TZMark],""),IF(_xlpm._x="","!!",_xlpm._x))</f>
        <v>0</v>
      </c>
      <c r="BB46" s="11">
        <f>_xlfn.LET(_xlpm._x,_xlfn.XLOOKUP(tblParseParts[[#This Row],[Hash]],tblParsePartsLogic[Hash],tblParsePartsLogic[ISOCompliant],""),IF(_xlpm._x="","!!",_xlpm._x))</f>
        <v>1</v>
      </c>
    </row>
    <row r="47" spans="1:54" x14ac:dyDescent="0.25">
      <c r="A47">
        <v>14</v>
      </c>
      <c r="B47" s="23" t="s">
        <v>77</v>
      </c>
      <c r="C47" s="1" t="str">
        <f>_xlfn.LET(_xlpm._i, COLUMN()-COLUMN(tblParseParts[[#Headers],[Text]]), IF(_xlpm._i&gt;tblParseParts[[#This Row],[Len]],"",MID(tblParseParts[[#This Row],[Text]],_xlpm._i,1)))</f>
        <v>9</v>
      </c>
      <c r="D47" s="1" t="str">
        <f>_xlfn.LET(_xlpm._i, COLUMN()-COLUMN(tblParseParts[[#Headers],[Text]]), IF(_xlpm._i&gt;tblParseParts[[#This Row],[Len]],"",MID(tblParseParts[[#This Row],[Text]],_xlpm._i,1)))</f>
        <v>9</v>
      </c>
      <c r="E47" s="1" t="str">
        <f>_xlfn.LET(_xlpm._i, COLUMN()-COLUMN(tblParseParts[[#Headers],[Text]]), IF(_xlpm._i&gt;tblParseParts[[#This Row],[Len]],"",MID(tblParseParts[[#This Row],[Text]],_xlpm._i,1)))</f>
        <v>9</v>
      </c>
      <c r="F47" s="1" t="str">
        <f>_xlfn.LET(_xlpm._i, COLUMN()-COLUMN(tblParseParts[[#Headers],[Text]]), IF(_xlpm._i&gt;tblParseParts[[#This Row],[Len]],"",MID(tblParseParts[[#This Row],[Text]],_xlpm._i,1)))</f>
        <v>9</v>
      </c>
      <c r="G47" s="1" t="str">
        <f>_xlfn.LET(_xlpm._i, COLUMN()-COLUMN(tblParseParts[[#Headers],[Text]]), IF(_xlpm._i&gt;tblParseParts[[#This Row],[Len]],"",MID(tblParseParts[[#This Row],[Text]],_xlpm._i,1)))</f>
        <v>9</v>
      </c>
      <c r="H47" s="1" t="str">
        <f>_xlfn.LET(_xlpm._i, COLUMN()-COLUMN(tblParseParts[[#Headers],[Text]]), IF(_xlpm._i&gt;tblParseParts[[#This Row],[Len]],"",MID(tblParseParts[[#This Row],[Text]],_xlpm._i,1)))</f>
        <v>W</v>
      </c>
      <c r="I47" s="1" t="str">
        <f>_xlfn.LET(_xlpm._i, COLUMN()-COLUMN(tblParseParts[[#Headers],[Text]]), IF(_xlpm._i&gt;tblParseParts[[#This Row],[Len]],"",MID(tblParseParts[[#This Row],[Text]],_xlpm._i,1)))</f>
        <v>1</v>
      </c>
      <c r="J47" s="1" t="str">
        <f>_xlfn.LET(_xlpm._i, COLUMN()-COLUMN(tblParseParts[[#Headers],[Text]]), IF(_xlpm._i&gt;tblParseParts[[#This Row],[Len]],"",MID(tblParseParts[[#This Row],[Text]],_xlpm._i,1)))</f>
        <v>5</v>
      </c>
      <c r="K47" s="1" t="str">
        <f>_xlfn.LET(_xlpm._i, COLUMN()-COLUMN(tblParseParts[[#Headers],[Text]]), IF(_xlpm._i&gt;tblParseParts[[#This Row],[Len]],"",MID(tblParseParts[[#This Row],[Text]],_xlpm._i,1)))</f>
        <v>2</v>
      </c>
      <c r="L47" s="1" t="str">
        <f>_xlfn.LET(_xlpm._i, COLUMN()-COLUMN(tblParseParts[[#Headers],[Text]]), IF(_xlpm._i&gt;tblParseParts[[#This Row],[Len]],"",MID(tblParseParts[[#This Row],[Text]],_xlpm._i,1)))</f>
        <v/>
      </c>
      <c r="M47" s="1" t="str">
        <f>_xlfn.LET(_xlpm._i, COLUMN()-COLUMN(tblParseParts[[#Headers],[Text]]), IF(_xlpm._i&gt;tblParseParts[[#This Row],[Len]],"",MID(tblParseParts[[#This Row],[Text]],_xlpm._i,1)))</f>
        <v/>
      </c>
      <c r="N47" s="1" t="str">
        <f>_xlfn.LET(_xlpm._i, COLUMN()-COLUMN(tblParseParts[[#Headers],[Text]]), IF(_xlpm._i&gt;tblParseParts[[#This Row],[Len]],"",MID(tblParseParts[[#This Row],[Text]],_xlpm._i,1)))</f>
        <v/>
      </c>
      <c r="O47" s="1" t="str">
        <f>_xlfn.LET(_xlpm._i, COLUMN()-COLUMN(tblParseParts[[#Headers],[Text]]), IF(_xlpm._i&gt;tblParseParts[[#This Row],[Len]],"",MID(tblParseParts[[#This Row],[Text]],_xlpm._i,1)))</f>
        <v/>
      </c>
      <c r="P47" s="1" t="str">
        <f>_xlfn.LET(_xlpm._i, COLUMN()-COLUMN(tblParseParts[[#Headers],[Text]]), IF(_xlpm._i&gt;tblParseParts[[#This Row],[Len]],"",MID(tblParseParts[[#This Row],[Text]],_xlpm._i,1)))</f>
        <v/>
      </c>
      <c r="Q47" s="1" t="str">
        <f>_xlfn.LET(_xlpm._i, COLUMN()-COLUMN(tblParseParts[[#Headers],[Text]]), IF(_xlpm._i&gt;tblParseParts[[#This Row],[Len]],"",MID(tblParseParts[[#This Row],[Text]],_xlpm._i,1)))</f>
        <v/>
      </c>
      <c r="R47" s="1" t="str">
        <f>_xlfn.LET(_xlpm._i, COLUMN()-COLUMN(tblParseParts[[#Headers],[Text]]), IF(_xlpm._i&gt;tblParseParts[[#This Row],[Len]],"",MID(tblParseParts[[#This Row],[Text]],_xlpm._i,1)))</f>
        <v/>
      </c>
      <c r="S47" s="1" t="str">
        <f>_xlfn.LET(_xlpm._i, COLUMN()-COLUMN(tblParseParts[[#Headers],[Text]]), IF(_xlpm._i&gt;tblParseParts[[#This Row],[Len]],"",MID(tblParseParts[[#This Row],[Text]],_xlpm._i,1)))</f>
        <v/>
      </c>
      <c r="T47" s="1" t="str">
        <f>_xlfn.LET(_xlpm._i, COLUMN()-COLUMN(tblParseParts[[#Headers],[Text]]), IF(_xlpm._i&gt;tblParseParts[[#This Row],[Len]],"",MID(tblParseParts[[#This Row],[Text]],_xlpm._i,1)))</f>
        <v/>
      </c>
      <c r="U47" s="1" t="str">
        <f>_xlfn.LET(_xlpm._i, COLUMN()-COLUMN(tblParseParts[[#Headers],[Text]]), IF(_xlpm._i&gt;tblParseParts[[#This Row],[Len]],"",MID(tblParseParts[[#This Row],[Text]],_xlpm._i,1)))</f>
        <v/>
      </c>
      <c r="V47" s="1" t="str">
        <f>_xlfn.LET(_xlpm._i, COLUMN()-COLUMN(tblParseParts[[#Headers],[Text]]), IF(_xlpm._i&gt;tblParseParts[[#This Row],[Len]],"",MID(tblParseParts[[#This Row],[Text]],_xlpm._i,1)))</f>
        <v/>
      </c>
      <c r="W47" s="1" t="str">
        <f>_xlfn.LET(_xlpm._i, COLUMN()-COLUMN(tblParseParts[[#Headers],[Text]]), IF(_xlpm._i&gt;tblParseParts[[#This Row],[Len]],"",MID(tblParseParts[[#This Row],[Text]],_xlpm._i,1)))</f>
        <v/>
      </c>
      <c r="X47" s="1" t="str">
        <f>_xlfn.LET(_xlpm._i, COLUMN()-COLUMN(tblParseParts[[#Headers],[Text]]), IF(_xlpm._i&gt;tblParseParts[[#This Row],[Len]],"",MID(tblParseParts[[#This Row],[Text]],_xlpm._i,1)))</f>
        <v/>
      </c>
      <c r="Y47" s="1" t="str">
        <f>_xlfn.LET(_xlpm._i, COLUMN()-COLUMN(tblParseParts[[#Headers],[Text]]), IF(_xlpm._i&gt;tblParseParts[[#This Row],[Len]],"",MID(tblParseParts[[#This Row],[Text]],_xlpm._i,1)))</f>
        <v/>
      </c>
      <c r="Z47" s="1" t="str">
        <f>_xlfn.LET(_xlpm._i, COLUMN()-COLUMN(tblParseParts[[#Headers],[Text]]), IF(_xlpm._i&gt;tblParseParts[[#This Row],[Len]],"",MID(tblParseParts[[#This Row],[Text]],_xlpm._i,1)))</f>
        <v/>
      </c>
      <c r="AA47" s="1" t="str">
        <f>_xlfn.LET(_xlpm._i, COLUMN()-COLUMN(tblParseParts[[#Headers],[Text]]), IF(_xlpm._i&gt;tblParseParts[[#This Row],[Len]],"",MID(tblParseParts[[#This Row],[Text]],_xlpm._i,1)))</f>
        <v/>
      </c>
      <c r="AB47" s="1" t="str">
        <f>_xlfn.LET(_xlpm._i, COLUMN()-COLUMN(tblParseParts[[#Headers],[Text]]), IF(_xlpm._i&gt;tblParseParts[[#This Row],[Len]],"",MID(tblParseParts[[#This Row],[Text]],_xlpm._i,1)))</f>
        <v/>
      </c>
      <c r="AC47" s="1" t="str">
        <f>_xlfn.LET(_xlpm._i, COLUMN()-COLUMN(tblParseParts[[#Headers],[Text]]), IF(_xlpm._i&gt;tblParseParts[[#This Row],[Len]],"",MID(tblParseParts[[#This Row],[Text]],_xlpm._i,1)))</f>
        <v/>
      </c>
      <c r="AD47" s="1" t="str">
        <f>_xlfn.LET(_xlpm._i, COLUMN()-COLUMN(tblParseParts[[#Headers],[Text]]), IF(_xlpm._i&gt;tblParseParts[[#This Row],[Len]],"",MID(tblParseParts[[#This Row],[Text]],_xlpm._i,1)))</f>
        <v/>
      </c>
      <c r="AE47" s="1" t="str">
        <f>_xlfn.LET(_xlpm._i, COLUMN()-COLUMN(tblParseParts[[#Headers],[Text]]), IF(_xlpm._i&gt;tblParseParts[[#This Row],[Len]],"",MID(tblParseParts[[#This Row],[Text]],_xlpm._i,1)))</f>
        <v/>
      </c>
      <c r="AF47" s="1" t="str">
        <f>_xlfn.LET(_xlpm._i, COLUMN()-COLUMN(tblParseParts[[#Headers],[Text]]), IF(_xlpm._i&gt;tblParseParts[[#This Row],[Len]],"",MID(tblParseParts[[#This Row],[Text]],_xlpm._i,1)))</f>
        <v/>
      </c>
      <c r="AG47" s="1" t="str">
        <f>_xlfn.LET(_xlpm._i, COLUMN()-COLUMN(tblParseParts[[#Headers],[Text]]), IF(_xlpm._i&gt;tblParseParts[[#This Row],[Len]],"",MID(tblParseParts[[#This Row],[Text]],_xlpm._i,1)))</f>
        <v/>
      </c>
      <c r="AH47" s="1" t="str">
        <f>_xlfn.LET(_xlpm._i, COLUMN()-COLUMN(tblParseParts[[#Headers],[Text]]), IF(_xlpm._i&gt;tblParseParts[[#This Row],[Len]],"",MID(tblParseParts[[#This Row],[Text]],_xlpm._i,1)))</f>
        <v/>
      </c>
      <c r="AI47" s="1" t="str">
        <f>_xlfn.LET(_xlpm._i, COLUMN()-COLUMN(tblParseParts[[#Headers],[Text]]), IF(_xlpm._i&gt;tblParseParts[[#This Row],[Len]],"",MID(tblParseParts[[#This Row],[Text]],_xlpm._i,1)))</f>
        <v/>
      </c>
      <c r="AJ47" s="11">
        <f>LEN(tblParseParts[[#This Row],[Text]])</f>
        <v>9</v>
      </c>
      <c r="AK47" s="11">
        <f>_xlfn.LET(_xlpm._range,tblParseParts[[#This Row],[1]:[33]], _xlfn.IFNA(_xlfn.XMATCH("T",_xlpm._range,0,1),0))</f>
        <v>0</v>
      </c>
      <c r="AL4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47" s="11">
        <f>_xlfn.LET(_xlpm._range,tblParseParts[[#This Row],[1]:[33]], _xlfn.IFNA(_xlfn.XMATCH(":",_xlpm._range,0,-1),0))</f>
        <v>0</v>
      </c>
      <c r="AN47" s="11" cm="1">
        <f t="array" ref="AN47">_xlfn.LET(_xlpm._last,INDEX(tblParseParts[[#This Row],[1]:[33]],1,tblParseParts[[#This Row],[Len]]),IF(_xlpm._last="Z",tblParseParts[[#This Row],[Len]],0))</f>
        <v>0</v>
      </c>
      <c r="AO47" s="11">
        <f>N(tblParseParts[[#This Row],[Tpos]]&gt;0)</f>
        <v>0</v>
      </c>
      <c r="AP47" s="11">
        <f>N(tblParseParts[[#This Row],[Tpos]]=1)</f>
        <v>0</v>
      </c>
      <c r="AQ47" s="11">
        <f>N(tblParseParts[[#This Row],[SignLastPos]]=1)</f>
        <v>0</v>
      </c>
      <c r="AR47" s="11">
        <f>tblParseParts[[#This Row],[Len]]-tblParseParts[[#This Row],[LastSignFirstPos]]</f>
        <v>9</v>
      </c>
      <c r="AS47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47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47" s="11">
        <f>N(tblParseParts[[#This Row],[ColonLastPos]]&gt;tblParseParts[[#This Row],[SignLastPos]])</f>
        <v>0</v>
      </c>
      <c r="AV47" s="11">
        <f>N(((tblParseParts[[#This Row],[UnSignedLen]]=2)+(tblParseParts[[#This Row],[UnSignedLen]]=6))&lt;&gt;0)</f>
        <v>0</v>
      </c>
      <c r="AW47" s="11">
        <f>N(tblParseParts[[#This Row],[ZlastPos]]=tblParseParts[[#This Row],[Len]])</f>
        <v>0</v>
      </c>
      <c r="AX4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47" s="11">
        <f>_xlfn.LET(_xlpm._x,_xlfn.XLOOKUP(tblParseParts[[#This Row],[Hash]],tblParsePartsLogic[Hash],tblParsePartsLogic[PartsFlag],""),IF(_xlpm._x="","!!",_xlpm._x))</f>
        <v>1</v>
      </c>
      <c r="AZ47" s="11">
        <f>_xlfn.LET(_xlpm._x,_xlfn.XLOOKUP(tblParseParts[[#This Row],[Hash]],tblParsePartsLogic[Hash],tblParsePartsLogic[DateMark],""),IF(_xlpm._x="","!!",_xlpm._x))</f>
        <v>1</v>
      </c>
      <c r="BA47" s="11">
        <f>_xlfn.LET(_xlpm._x,_xlfn.XLOOKUP(tblParseParts[[#This Row],[Hash]],tblParsePartsLogic[Hash],tblParsePartsLogic[TZMark],""),IF(_xlpm._x="","!!",_xlpm._x))</f>
        <v>0</v>
      </c>
      <c r="BB47" s="11">
        <f>_xlfn.LET(_xlpm._x,_xlfn.XLOOKUP(tblParseParts[[#This Row],[Hash]],tblParsePartsLogic[Hash],tblParsePartsLogic[ISOCompliant],""),IF(_xlpm._x="","!!",_xlpm._x))</f>
        <v>1</v>
      </c>
    </row>
    <row r="48" spans="1:54" x14ac:dyDescent="0.25">
      <c r="A48">
        <v>15</v>
      </c>
      <c r="B48" s="23" t="s">
        <v>78</v>
      </c>
      <c r="C48" s="1" t="str">
        <f>_xlfn.LET(_xlpm._i, COLUMN()-COLUMN(tblParseParts[[#Headers],[Text]]), IF(_xlpm._i&gt;tblParseParts[[#This Row],[Len]],"",MID(tblParseParts[[#This Row],[Text]],_xlpm._i,1)))</f>
        <v>9</v>
      </c>
      <c r="D48" s="1" t="str">
        <f>_xlfn.LET(_xlpm._i, COLUMN()-COLUMN(tblParseParts[[#Headers],[Text]]), IF(_xlpm._i&gt;tblParseParts[[#This Row],[Len]],"",MID(tblParseParts[[#This Row],[Text]],_xlpm._i,1)))</f>
        <v>9</v>
      </c>
      <c r="E48" s="1" t="str">
        <f>_xlfn.LET(_xlpm._i, COLUMN()-COLUMN(tblParseParts[[#Headers],[Text]]), IF(_xlpm._i&gt;tblParseParts[[#This Row],[Len]],"",MID(tblParseParts[[#This Row],[Text]],_xlpm._i,1)))</f>
        <v>9</v>
      </c>
      <c r="F48" s="1" t="str">
        <f>_xlfn.LET(_xlpm._i, COLUMN()-COLUMN(tblParseParts[[#Headers],[Text]]), IF(_xlpm._i&gt;tblParseParts[[#This Row],[Len]],"",MID(tblParseParts[[#This Row],[Text]],_xlpm._i,1)))</f>
        <v>9</v>
      </c>
      <c r="G48" s="1" t="str">
        <f>_xlfn.LET(_xlpm._i, COLUMN()-COLUMN(tblParseParts[[#Headers],[Text]]), IF(_xlpm._i&gt;tblParseParts[[#This Row],[Len]],"",MID(tblParseParts[[#This Row],[Text]],_xlpm._i,1)))</f>
        <v>9</v>
      </c>
      <c r="H48" s="1" t="str">
        <f>_xlfn.LET(_xlpm._i, COLUMN()-COLUMN(tblParseParts[[#Headers],[Text]]), IF(_xlpm._i&gt;tblParseParts[[#This Row],[Len]],"",MID(tblParseParts[[#This Row],[Text]],_xlpm._i,1)))</f>
        <v>-</v>
      </c>
      <c r="I48" s="1" t="str">
        <f>_xlfn.LET(_xlpm._i, COLUMN()-COLUMN(tblParseParts[[#Headers],[Text]]), IF(_xlpm._i&gt;tblParseParts[[#This Row],[Len]],"",MID(tblParseParts[[#This Row],[Text]],_xlpm._i,1)))</f>
        <v>3</v>
      </c>
      <c r="J48" s="1" t="str">
        <f>_xlfn.LET(_xlpm._i, COLUMN()-COLUMN(tblParseParts[[#Headers],[Text]]), IF(_xlpm._i&gt;tblParseParts[[#This Row],[Len]],"",MID(tblParseParts[[#This Row],[Text]],_xlpm._i,1)))</f>
        <v>2</v>
      </c>
      <c r="K48" s="1" t="str">
        <f>_xlfn.LET(_xlpm._i, COLUMN()-COLUMN(tblParseParts[[#Headers],[Text]]), IF(_xlpm._i&gt;tblParseParts[[#This Row],[Len]],"",MID(tblParseParts[[#This Row],[Text]],_xlpm._i,1)))</f>
        <v>5</v>
      </c>
      <c r="L48" s="1" t="str">
        <f>_xlfn.LET(_xlpm._i, COLUMN()-COLUMN(tblParseParts[[#Headers],[Text]]), IF(_xlpm._i&gt;tblParseParts[[#This Row],[Len]],"",MID(tblParseParts[[#This Row],[Text]],_xlpm._i,1)))</f>
        <v/>
      </c>
      <c r="M48" s="1" t="str">
        <f>_xlfn.LET(_xlpm._i, COLUMN()-COLUMN(tblParseParts[[#Headers],[Text]]), IF(_xlpm._i&gt;tblParseParts[[#This Row],[Len]],"",MID(tblParseParts[[#This Row],[Text]],_xlpm._i,1)))</f>
        <v/>
      </c>
      <c r="N48" s="1" t="str">
        <f>_xlfn.LET(_xlpm._i, COLUMN()-COLUMN(tblParseParts[[#Headers],[Text]]), IF(_xlpm._i&gt;tblParseParts[[#This Row],[Len]],"",MID(tblParseParts[[#This Row],[Text]],_xlpm._i,1)))</f>
        <v/>
      </c>
      <c r="O48" s="1" t="str">
        <f>_xlfn.LET(_xlpm._i, COLUMN()-COLUMN(tblParseParts[[#Headers],[Text]]), IF(_xlpm._i&gt;tblParseParts[[#This Row],[Len]],"",MID(tblParseParts[[#This Row],[Text]],_xlpm._i,1)))</f>
        <v/>
      </c>
      <c r="P48" s="1" t="str">
        <f>_xlfn.LET(_xlpm._i, COLUMN()-COLUMN(tblParseParts[[#Headers],[Text]]), IF(_xlpm._i&gt;tblParseParts[[#This Row],[Len]],"",MID(tblParseParts[[#This Row],[Text]],_xlpm._i,1)))</f>
        <v/>
      </c>
      <c r="Q48" s="1" t="str">
        <f>_xlfn.LET(_xlpm._i, COLUMN()-COLUMN(tblParseParts[[#Headers],[Text]]), IF(_xlpm._i&gt;tblParseParts[[#This Row],[Len]],"",MID(tblParseParts[[#This Row],[Text]],_xlpm._i,1)))</f>
        <v/>
      </c>
      <c r="R48" s="1" t="str">
        <f>_xlfn.LET(_xlpm._i, COLUMN()-COLUMN(tblParseParts[[#Headers],[Text]]), IF(_xlpm._i&gt;tblParseParts[[#This Row],[Len]],"",MID(tblParseParts[[#This Row],[Text]],_xlpm._i,1)))</f>
        <v/>
      </c>
      <c r="S48" s="1" t="str">
        <f>_xlfn.LET(_xlpm._i, COLUMN()-COLUMN(tblParseParts[[#Headers],[Text]]), IF(_xlpm._i&gt;tblParseParts[[#This Row],[Len]],"",MID(tblParseParts[[#This Row],[Text]],_xlpm._i,1)))</f>
        <v/>
      </c>
      <c r="T48" s="1" t="str">
        <f>_xlfn.LET(_xlpm._i, COLUMN()-COLUMN(tblParseParts[[#Headers],[Text]]), IF(_xlpm._i&gt;tblParseParts[[#This Row],[Len]],"",MID(tblParseParts[[#This Row],[Text]],_xlpm._i,1)))</f>
        <v/>
      </c>
      <c r="U48" s="1" t="str">
        <f>_xlfn.LET(_xlpm._i, COLUMN()-COLUMN(tblParseParts[[#Headers],[Text]]), IF(_xlpm._i&gt;tblParseParts[[#This Row],[Len]],"",MID(tblParseParts[[#This Row],[Text]],_xlpm._i,1)))</f>
        <v/>
      </c>
      <c r="V48" s="1" t="str">
        <f>_xlfn.LET(_xlpm._i, COLUMN()-COLUMN(tblParseParts[[#Headers],[Text]]), IF(_xlpm._i&gt;tblParseParts[[#This Row],[Len]],"",MID(tblParseParts[[#This Row],[Text]],_xlpm._i,1)))</f>
        <v/>
      </c>
      <c r="W48" s="1" t="str">
        <f>_xlfn.LET(_xlpm._i, COLUMN()-COLUMN(tblParseParts[[#Headers],[Text]]), IF(_xlpm._i&gt;tblParseParts[[#This Row],[Len]],"",MID(tblParseParts[[#This Row],[Text]],_xlpm._i,1)))</f>
        <v/>
      </c>
      <c r="X48" s="1" t="str">
        <f>_xlfn.LET(_xlpm._i, COLUMN()-COLUMN(tblParseParts[[#Headers],[Text]]), IF(_xlpm._i&gt;tblParseParts[[#This Row],[Len]],"",MID(tblParseParts[[#This Row],[Text]],_xlpm._i,1)))</f>
        <v/>
      </c>
      <c r="Y48" s="1" t="str">
        <f>_xlfn.LET(_xlpm._i, COLUMN()-COLUMN(tblParseParts[[#Headers],[Text]]), IF(_xlpm._i&gt;tblParseParts[[#This Row],[Len]],"",MID(tblParseParts[[#This Row],[Text]],_xlpm._i,1)))</f>
        <v/>
      </c>
      <c r="Z48" s="1" t="str">
        <f>_xlfn.LET(_xlpm._i, COLUMN()-COLUMN(tblParseParts[[#Headers],[Text]]), IF(_xlpm._i&gt;tblParseParts[[#This Row],[Len]],"",MID(tblParseParts[[#This Row],[Text]],_xlpm._i,1)))</f>
        <v/>
      </c>
      <c r="AA48" s="1" t="str">
        <f>_xlfn.LET(_xlpm._i, COLUMN()-COLUMN(tblParseParts[[#Headers],[Text]]), IF(_xlpm._i&gt;tblParseParts[[#This Row],[Len]],"",MID(tblParseParts[[#This Row],[Text]],_xlpm._i,1)))</f>
        <v/>
      </c>
      <c r="AB48" s="1" t="str">
        <f>_xlfn.LET(_xlpm._i, COLUMN()-COLUMN(tblParseParts[[#Headers],[Text]]), IF(_xlpm._i&gt;tblParseParts[[#This Row],[Len]],"",MID(tblParseParts[[#This Row],[Text]],_xlpm._i,1)))</f>
        <v/>
      </c>
      <c r="AC48" s="1" t="str">
        <f>_xlfn.LET(_xlpm._i, COLUMN()-COLUMN(tblParseParts[[#Headers],[Text]]), IF(_xlpm._i&gt;tblParseParts[[#This Row],[Len]],"",MID(tblParseParts[[#This Row],[Text]],_xlpm._i,1)))</f>
        <v/>
      </c>
      <c r="AD48" s="1" t="str">
        <f>_xlfn.LET(_xlpm._i, COLUMN()-COLUMN(tblParseParts[[#Headers],[Text]]), IF(_xlpm._i&gt;tblParseParts[[#This Row],[Len]],"",MID(tblParseParts[[#This Row],[Text]],_xlpm._i,1)))</f>
        <v/>
      </c>
      <c r="AE48" s="1" t="str">
        <f>_xlfn.LET(_xlpm._i, COLUMN()-COLUMN(tblParseParts[[#Headers],[Text]]), IF(_xlpm._i&gt;tblParseParts[[#This Row],[Len]],"",MID(tblParseParts[[#This Row],[Text]],_xlpm._i,1)))</f>
        <v/>
      </c>
      <c r="AF48" s="1" t="str">
        <f>_xlfn.LET(_xlpm._i, COLUMN()-COLUMN(tblParseParts[[#Headers],[Text]]), IF(_xlpm._i&gt;tblParseParts[[#This Row],[Len]],"",MID(tblParseParts[[#This Row],[Text]],_xlpm._i,1)))</f>
        <v/>
      </c>
      <c r="AG48" s="1" t="str">
        <f>_xlfn.LET(_xlpm._i, COLUMN()-COLUMN(tblParseParts[[#Headers],[Text]]), IF(_xlpm._i&gt;tblParseParts[[#This Row],[Len]],"",MID(tblParseParts[[#This Row],[Text]],_xlpm._i,1)))</f>
        <v/>
      </c>
      <c r="AH48" s="1" t="str">
        <f>_xlfn.LET(_xlpm._i, COLUMN()-COLUMN(tblParseParts[[#Headers],[Text]]), IF(_xlpm._i&gt;tblParseParts[[#This Row],[Len]],"",MID(tblParseParts[[#This Row],[Text]],_xlpm._i,1)))</f>
        <v/>
      </c>
      <c r="AI48" s="1" t="str">
        <f>_xlfn.LET(_xlpm._i, COLUMN()-COLUMN(tblParseParts[[#Headers],[Text]]), IF(_xlpm._i&gt;tblParseParts[[#This Row],[Len]],"",MID(tblParseParts[[#This Row],[Text]],_xlpm._i,1)))</f>
        <v/>
      </c>
      <c r="AJ48" s="11">
        <f>LEN(tblParseParts[[#This Row],[Text]])</f>
        <v>9</v>
      </c>
      <c r="AK48" s="11">
        <f>_xlfn.LET(_xlpm._range,tblParseParts[[#This Row],[1]:[33]], _xlfn.IFNA(_xlfn.XMATCH("T",_xlpm._range,0,1),0))</f>
        <v>0</v>
      </c>
      <c r="AL48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48" s="11">
        <f>_xlfn.LET(_xlpm._range,tblParseParts[[#This Row],[1]:[33]], _xlfn.IFNA(_xlfn.XMATCH(":",_xlpm._range,0,-1),0))</f>
        <v>0</v>
      </c>
      <c r="AN48" s="11" cm="1">
        <f t="array" ref="AN48">_xlfn.LET(_xlpm._last,INDEX(tblParseParts[[#This Row],[1]:[33]],1,tblParseParts[[#This Row],[Len]]),IF(_xlpm._last="Z",tblParseParts[[#This Row],[Len]],0))</f>
        <v>0</v>
      </c>
      <c r="AO48" s="11">
        <f>N(tblParseParts[[#This Row],[Tpos]]&gt;0)</f>
        <v>0</v>
      </c>
      <c r="AP48" s="11">
        <f>N(tblParseParts[[#This Row],[Tpos]]=1)</f>
        <v>0</v>
      </c>
      <c r="AQ48" s="11">
        <f>N(tblParseParts[[#This Row],[SignLastPos]]=1)</f>
        <v>0</v>
      </c>
      <c r="AR48" s="11">
        <f>tblParseParts[[#This Row],[Len]]-tblParseParts[[#This Row],[LastSignFirstPos]]</f>
        <v>9</v>
      </c>
      <c r="AS48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48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48" s="11">
        <f>N(tblParseParts[[#This Row],[ColonLastPos]]&gt;tblParseParts[[#This Row],[SignLastPos]])</f>
        <v>0</v>
      </c>
      <c r="AV48" s="11">
        <f>N(((tblParseParts[[#This Row],[UnSignedLen]]=2)+(tblParseParts[[#This Row],[UnSignedLen]]=6))&lt;&gt;0)</f>
        <v>0</v>
      </c>
      <c r="AW48" s="11">
        <f>N(tblParseParts[[#This Row],[ZlastPos]]=tblParseParts[[#This Row],[Len]])</f>
        <v>0</v>
      </c>
      <c r="AX48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48" s="11">
        <f>_xlfn.LET(_xlpm._x,_xlfn.XLOOKUP(tblParseParts[[#This Row],[Hash]],tblParsePartsLogic[Hash],tblParsePartsLogic[PartsFlag],""),IF(_xlpm._x="","!!",_xlpm._x))</f>
        <v>1</v>
      </c>
      <c r="AZ48" s="11">
        <f>_xlfn.LET(_xlpm._x,_xlfn.XLOOKUP(tblParseParts[[#This Row],[Hash]],tblParsePartsLogic[Hash],tblParsePartsLogic[DateMark],""),IF(_xlpm._x="","!!",_xlpm._x))</f>
        <v>1</v>
      </c>
      <c r="BA48" s="11">
        <f>_xlfn.LET(_xlpm._x,_xlfn.XLOOKUP(tblParseParts[[#This Row],[Hash]],tblParsePartsLogic[Hash],tblParsePartsLogic[TZMark],""),IF(_xlpm._x="","!!",_xlpm._x))</f>
        <v>0</v>
      </c>
      <c r="BB48" s="11">
        <f>_xlfn.LET(_xlpm._x,_xlfn.XLOOKUP(tblParseParts[[#This Row],[Hash]],tblParsePartsLogic[Hash],tblParsePartsLogic[ISOCompliant],""),IF(_xlpm._x="","!!",_xlpm._x))</f>
        <v>1</v>
      </c>
    </row>
    <row r="49" spans="1:54" x14ac:dyDescent="0.25">
      <c r="A49">
        <v>16</v>
      </c>
      <c r="B49" s="23" t="s">
        <v>79</v>
      </c>
      <c r="C49" s="1" t="str">
        <f>_xlfn.LET(_xlpm._i, COLUMN()-COLUMN(tblParseParts[[#Headers],[Text]]), IF(_xlpm._i&gt;tblParseParts[[#This Row],[Len]],"",MID(tblParseParts[[#This Row],[Text]],_xlpm._i,1)))</f>
        <v>9</v>
      </c>
      <c r="D49" s="1" t="str">
        <f>_xlfn.LET(_xlpm._i, COLUMN()-COLUMN(tblParseParts[[#Headers],[Text]]), IF(_xlpm._i&gt;tblParseParts[[#This Row],[Len]],"",MID(tblParseParts[[#This Row],[Text]],_xlpm._i,1)))</f>
        <v>9</v>
      </c>
      <c r="E49" s="1" t="str">
        <f>_xlfn.LET(_xlpm._i, COLUMN()-COLUMN(tblParseParts[[#Headers],[Text]]), IF(_xlpm._i&gt;tblParseParts[[#This Row],[Len]],"",MID(tblParseParts[[#This Row],[Text]],_xlpm._i,1)))</f>
        <v>9</v>
      </c>
      <c r="F49" s="1" t="str">
        <f>_xlfn.LET(_xlpm._i, COLUMN()-COLUMN(tblParseParts[[#Headers],[Text]]), IF(_xlpm._i&gt;tblParseParts[[#This Row],[Len]],"",MID(tblParseParts[[#This Row],[Text]],_xlpm._i,1)))</f>
        <v>9</v>
      </c>
      <c r="G49" s="1" t="str">
        <f>_xlfn.LET(_xlpm._i, COLUMN()-COLUMN(tblParseParts[[#Headers],[Text]]), IF(_xlpm._i&gt;tblParseParts[[#This Row],[Len]],"",MID(tblParseParts[[#This Row],[Text]],_xlpm._i,1)))</f>
        <v>9</v>
      </c>
      <c r="H49" s="1" t="str">
        <f>_xlfn.LET(_xlpm._i, COLUMN()-COLUMN(tblParseParts[[#Headers],[Text]]), IF(_xlpm._i&gt;tblParseParts[[#This Row],[Len]],"",MID(tblParseParts[[#This Row],[Text]],_xlpm._i,1)))</f>
        <v>-</v>
      </c>
      <c r="I49" s="1" t="str">
        <f>_xlfn.LET(_xlpm._i, COLUMN()-COLUMN(tblParseParts[[#Headers],[Text]]), IF(_xlpm._i&gt;tblParseParts[[#This Row],[Len]],"",MID(tblParseParts[[#This Row],[Text]],_xlpm._i,1)))</f>
        <v>W</v>
      </c>
      <c r="J49" s="1" t="str">
        <f>_xlfn.LET(_xlpm._i, COLUMN()-COLUMN(tblParseParts[[#Headers],[Text]]), IF(_xlpm._i&gt;tblParseParts[[#This Row],[Len]],"",MID(tblParseParts[[#This Row],[Text]],_xlpm._i,1)))</f>
        <v>1</v>
      </c>
      <c r="K49" s="1" t="str">
        <f>_xlfn.LET(_xlpm._i, COLUMN()-COLUMN(tblParseParts[[#Headers],[Text]]), IF(_xlpm._i&gt;tblParseParts[[#This Row],[Len]],"",MID(tblParseParts[[#This Row],[Text]],_xlpm._i,1)))</f>
        <v>5</v>
      </c>
      <c r="L49" s="1" t="str">
        <f>_xlfn.LET(_xlpm._i, COLUMN()-COLUMN(tblParseParts[[#Headers],[Text]]), IF(_xlpm._i&gt;tblParseParts[[#This Row],[Len]],"",MID(tblParseParts[[#This Row],[Text]],_xlpm._i,1)))</f>
        <v/>
      </c>
      <c r="M49" s="1" t="str">
        <f>_xlfn.LET(_xlpm._i, COLUMN()-COLUMN(tblParseParts[[#Headers],[Text]]), IF(_xlpm._i&gt;tblParseParts[[#This Row],[Len]],"",MID(tblParseParts[[#This Row],[Text]],_xlpm._i,1)))</f>
        <v/>
      </c>
      <c r="N49" s="1" t="str">
        <f>_xlfn.LET(_xlpm._i, COLUMN()-COLUMN(tblParseParts[[#Headers],[Text]]), IF(_xlpm._i&gt;tblParseParts[[#This Row],[Len]],"",MID(tblParseParts[[#This Row],[Text]],_xlpm._i,1)))</f>
        <v/>
      </c>
      <c r="O49" s="1" t="str">
        <f>_xlfn.LET(_xlpm._i, COLUMN()-COLUMN(tblParseParts[[#Headers],[Text]]), IF(_xlpm._i&gt;tblParseParts[[#This Row],[Len]],"",MID(tblParseParts[[#This Row],[Text]],_xlpm._i,1)))</f>
        <v/>
      </c>
      <c r="P49" s="1" t="str">
        <f>_xlfn.LET(_xlpm._i, COLUMN()-COLUMN(tblParseParts[[#Headers],[Text]]), IF(_xlpm._i&gt;tblParseParts[[#This Row],[Len]],"",MID(tblParseParts[[#This Row],[Text]],_xlpm._i,1)))</f>
        <v/>
      </c>
      <c r="Q49" s="1" t="str">
        <f>_xlfn.LET(_xlpm._i, COLUMN()-COLUMN(tblParseParts[[#Headers],[Text]]), IF(_xlpm._i&gt;tblParseParts[[#This Row],[Len]],"",MID(tblParseParts[[#This Row],[Text]],_xlpm._i,1)))</f>
        <v/>
      </c>
      <c r="R49" s="1" t="str">
        <f>_xlfn.LET(_xlpm._i, COLUMN()-COLUMN(tblParseParts[[#Headers],[Text]]), IF(_xlpm._i&gt;tblParseParts[[#This Row],[Len]],"",MID(tblParseParts[[#This Row],[Text]],_xlpm._i,1)))</f>
        <v/>
      </c>
      <c r="S49" s="1" t="str">
        <f>_xlfn.LET(_xlpm._i, COLUMN()-COLUMN(tblParseParts[[#Headers],[Text]]), IF(_xlpm._i&gt;tblParseParts[[#This Row],[Len]],"",MID(tblParseParts[[#This Row],[Text]],_xlpm._i,1)))</f>
        <v/>
      </c>
      <c r="T49" s="1" t="str">
        <f>_xlfn.LET(_xlpm._i, COLUMN()-COLUMN(tblParseParts[[#Headers],[Text]]), IF(_xlpm._i&gt;tblParseParts[[#This Row],[Len]],"",MID(tblParseParts[[#This Row],[Text]],_xlpm._i,1)))</f>
        <v/>
      </c>
      <c r="U49" s="1" t="str">
        <f>_xlfn.LET(_xlpm._i, COLUMN()-COLUMN(tblParseParts[[#Headers],[Text]]), IF(_xlpm._i&gt;tblParseParts[[#This Row],[Len]],"",MID(tblParseParts[[#This Row],[Text]],_xlpm._i,1)))</f>
        <v/>
      </c>
      <c r="V49" s="1" t="str">
        <f>_xlfn.LET(_xlpm._i, COLUMN()-COLUMN(tblParseParts[[#Headers],[Text]]), IF(_xlpm._i&gt;tblParseParts[[#This Row],[Len]],"",MID(tblParseParts[[#This Row],[Text]],_xlpm._i,1)))</f>
        <v/>
      </c>
      <c r="W49" s="1" t="str">
        <f>_xlfn.LET(_xlpm._i, COLUMN()-COLUMN(tblParseParts[[#Headers],[Text]]), IF(_xlpm._i&gt;tblParseParts[[#This Row],[Len]],"",MID(tblParseParts[[#This Row],[Text]],_xlpm._i,1)))</f>
        <v/>
      </c>
      <c r="X49" s="1" t="str">
        <f>_xlfn.LET(_xlpm._i, COLUMN()-COLUMN(tblParseParts[[#Headers],[Text]]), IF(_xlpm._i&gt;tblParseParts[[#This Row],[Len]],"",MID(tblParseParts[[#This Row],[Text]],_xlpm._i,1)))</f>
        <v/>
      </c>
      <c r="Y49" s="1" t="str">
        <f>_xlfn.LET(_xlpm._i, COLUMN()-COLUMN(tblParseParts[[#Headers],[Text]]), IF(_xlpm._i&gt;tblParseParts[[#This Row],[Len]],"",MID(tblParseParts[[#This Row],[Text]],_xlpm._i,1)))</f>
        <v/>
      </c>
      <c r="Z49" s="1" t="str">
        <f>_xlfn.LET(_xlpm._i, COLUMN()-COLUMN(tblParseParts[[#Headers],[Text]]), IF(_xlpm._i&gt;tblParseParts[[#This Row],[Len]],"",MID(tblParseParts[[#This Row],[Text]],_xlpm._i,1)))</f>
        <v/>
      </c>
      <c r="AA49" s="1" t="str">
        <f>_xlfn.LET(_xlpm._i, COLUMN()-COLUMN(tblParseParts[[#Headers],[Text]]), IF(_xlpm._i&gt;tblParseParts[[#This Row],[Len]],"",MID(tblParseParts[[#This Row],[Text]],_xlpm._i,1)))</f>
        <v/>
      </c>
      <c r="AB49" s="1" t="str">
        <f>_xlfn.LET(_xlpm._i, COLUMN()-COLUMN(tblParseParts[[#Headers],[Text]]), IF(_xlpm._i&gt;tblParseParts[[#This Row],[Len]],"",MID(tblParseParts[[#This Row],[Text]],_xlpm._i,1)))</f>
        <v/>
      </c>
      <c r="AC49" s="1" t="str">
        <f>_xlfn.LET(_xlpm._i, COLUMN()-COLUMN(tblParseParts[[#Headers],[Text]]), IF(_xlpm._i&gt;tblParseParts[[#This Row],[Len]],"",MID(tblParseParts[[#This Row],[Text]],_xlpm._i,1)))</f>
        <v/>
      </c>
      <c r="AD49" s="1" t="str">
        <f>_xlfn.LET(_xlpm._i, COLUMN()-COLUMN(tblParseParts[[#Headers],[Text]]), IF(_xlpm._i&gt;tblParseParts[[#This Row],[Len]],"",MID(tblParseParts[[#This Row],[Text]],_xlpm._i,1)))</f>
        <v/>
      </c>
      <c r="AE49" s="1" t="str">
        <f>_xlfn.LET(_xlpm._i, COLUMN()-COLUMN(tblParseParts[[#Headers],[Text]]), IF(_xlpm._i&gt;tblParseParts[[#This Row],[Len]],"",MID(tblParseParts[[#This Row],[Text]],_xlpm._i,1)))</f>
        <v/>
      </c>
      <c r="AF49" s="1" t="str">
        <f>_xlfn.LET(_xlpm._i, COLUMN()-COLUMN(tblParseParts[[#Headers],[Text]]), IF(_xlpm._i&gt;tblParseParts[[#This Row],[Len]],"",MID(tblParseParts[[#This Row],[Text]],_xlpm._i,1)))</f>
        <v/>
      </c>
      <c r="AG49" s="1" t="str">
        <f>_xlfn.LET(_xlpm._i, COLUMN()-COLUMN(tblParseParts[[#Headers],[Text]]), IF(_xlpm._i&gt;tblParseParts[[#This Row],[Len]],"",MID(tblParseParts[[#This Row],[Text]],_xlpm._i,1)))</f>
        <v/>
      </c>
      <c r="AH49" s="1" t="str">
        <f>_xlfn.LET(_xlpm._i, COLUMN()-COLUMN(tblParseParts[[#Headers],[Text]]), IF(_xlpm._i&gt;tblParseParts[[#This Row],[Len]],"",MID(tblParseParts[[#This Row],[Text]],_xlpm._i,1)))</f>
        <v/>
      </c>
      <c r="AI49" s="1" t="str">
        <f>_xlfn.LET(_xlpm._i, COLUMN()-COLUMN(tblParseParts[[#Headers],[Text]]), IF(_xlpm._i&gt;tblParseParts[[#This Row],[Len]],"",MID(tblParseParts[[#This Row],[Text]],_xlpm._i,1)))</f>
        <v/>
      </c>
      <c r="AJ49" s="11">
        <f>LEN(tblParseParts[[#This Row],[Text]])</f>
        <v>9</v>
      </c>
      <c r="AK49" s="11">
        <f>_xlfn.LET(_xlpm._range,tblParseParts[[#This Row],[1]:[33]], _xlfn.IFNA(_xlfn.XMATCH("T",_xlpm._range,0,1),0))</f>
        <v>0</v>
      </c>
      <c r="AL49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49" s="11">
        <f>_xlfn.LET(_xlpm._range,tblParseParts[[#This Row],[1]:[33]], _xlfn.IFNA(_xlfn.XMATCH(":",_xlpm._range,0,-1),0))</f>
        <v>0</v>
      </c>
      <c r="AN49" s="11" cm="1">
        <f t="array" ref="AN49">_xlfn.LET(_xlpm._last,INDEX(tblParseParts[[#This Row],[1]:[33]],1,tblParseParts[[#This Row],[Len]]),IF(_xlpm._last="Z",tblParseParts[[#This Row],[Len]],0))</f>
        <v>0</v>
      </c>
      <c r="AO49" s="11">
        <f>N(tblParseParts[[#This Row],[Tpos]]&gt;0)</f>
        <v>0</v>
      </c>
      <c r="AP49" s="11">
        <f>N(tblParseParts[[#This Row],[Tpos]]=1)</f>
        <v>0</v>
      </c>
      <c r="AQ49" s="11">
        <f>N(tblParseParts[[#This Row],[SignLastPos]]=1)</f>
        <v>0</v>
      </c>
      <c r="AR49" s="11">
        <f>tblParseParts[[#This Row],[Len]]-tblParseParts[[#This Row],[LastSignFirstPos]]</f>
        <v>9</v>
      </c>
      <c r="AS49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49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49" s="11">
        <f>N(tblParseParts[[#This Row],[ColonLastPos]]&gt;tblParseParts[[#This Row],[SignLastPos]])</f>
        <v>0</v>
      </c>
      <c r="AV49" s="11">
        <f>N(((tblParseParts[[#This Row],[UnSignedLen]]=2)+(tblParseParts[[#This Row],[UnSignedLen]]=6))&lt;&gt;0)</f>
        <v>0</v>
      </c>
      <c r="AW49" s="11">
        <f>N(tblParseParts[[#This Row],[ZlastPos]]=tblParseParts[[#This Row],[Len]])</f>
        <v>0</v>
      </c>
      <c r="AX49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49" s="11">
        <f>_xlfn.LET(_xlpm._x,_xlfn.XLOOKUP(tblParseParts[[#This Row],[Hash]],tblParsePartsLogic[Hash],tblParsePartsLogic[PartsFlag],""),IF(_xlpm._x="","!!",_xlpm._x))</f>
        <v>1</v>
      </c>
      <c r="AZ49" s="11">
        <f>_xlfn.LET(_xlpm._x,_xlfn.XLOOKUP(tblParseParts[[#This Row],[Hash]],tblParsePartsLogic[Hash],tblParsePartsLogic[DateMark],""),IF(_xlpm._x="","!!",_xlpm._x))</f>
        <v>1</v>
      </c>
      <c r="BA49" s="11">
        <f>_xlfn.LET(_xlpm._x,_xlfn.XLOOKUP(tblParseParts[[#This Row],[Hash]],tblParsePartsLogic[Hash],tblParsePartsLogic[TZMark],""),IF(_xlpm._x="","!!",_xlpm._x))</f>
        <v>0</v>
      </c>
      <c r="BB49" s="11">
        <f>_xlfn.LET(_xlpm._x,_xlfn.XLOOKUP(tblParseParts[[#This Row],[Hash]],tblParsePartsLogic[Hash],tblParsePartsLogic[ISOCompliant],""),IF(_xlpm._x="","!!",_xlpm._x))</f>
        <v>1</v>
      </c>
    </row>
    <row r="50" spans="1:54" x14ac:dyDescent="0.25">
      <c r="A50">
        <v>17</v>
      </c>
      <c r="B50" s="23" t="s">
        <v>80</v>
      </c>
      <c r="C50" s="1" t="str">
        <f>_xlfn.LET(_xlpm._i, COLUMN()-COLUMN(tblParseParts[[#Headers],[Text]]), IF(_xlpm._i&gt;tblParseParts[[#This Row],[Len]],"",MID(tblParseParts[[#This Row],[Text]],_xlpm._i,1)))</f>
        <v>2</v>
      </c>
      <c r="D50" s="1" t="str">
        <f>_xlfn.LET(_xlpm._i, COLUMN()-COLUMN(tblParseParts[[#Headers],[Text]]), IF(_xlpm._i&gt;tblParseParts[[#This Row],[Len]],"",MID(tblParseParts[[#This Row],[Text]],_xlpm._i,1)))</f>
        <v>0</v>
      </c>
      <c r="E50" s="1" t="str">
        <f>_xlfn.LET(_xlpm._i, COLUMN()-COLUMN(tblParseParts[[#Headers],[Text]]), IF(_xlpm._i&gt;tblParseParts[[#This Row],[Len]],"",MID(tblParseParts[[#This Row],[Text]],_xlpm._i,1)))</f>
        <v>2</v>
      </c>
      <c r="F50" s="1" t="str">
        <f>_xlfn.LET(_xlpm._i, COLUMN()-COLUMN(tblParseParts[[#Headers],[Text]]), IF(_xlpm._i&gt;tblParseParts[[#This Row],[Len]],"",MID(tblParseParts[[#This Row],[Text]],_xlpm._i,1)))</f>
        <v>3</v>
      </c>
      <c r="G50" s="1" t="str">
        <f>_xlfn.LET(_xlpm._i, COLUMN()-COLUMN(tblParseParts[[#Headers],[Text]]), IF(_xlpm._i&gt;tblParseParts[[#This Row],[Len]],"",MID(tblParseParts[[#This Row],[Text]],_xlpm._i,1)))</f>
        <v>-</v>
      </c>
      <c r="H50" s="1" t="str">
        <f>_xlfn.LET(_xlpm._i, COLUMN()-COLUMN(tblParseParts[[#Headers],[Text]]), IF(_xlpm._i&gt;tblParseParts[[#This Row],[Len]],"",MID(tblParseParts[[#This Row],[Text]],_xlpm._i,1)))</f>
        <v>1</v>
      </c>
      <c r="I50" s="1" t="str">
        <f>_xlfn.LET(_xlpm._i, COLUMN()-COLUMN(tblParseParts[[#Headers],[Text]]), IF(_xlpm._i&gt;tblParseParts[[#This Row],[Len]],"",MID(tblParseParts[[#This Row],[Text]],_xlpm._i,1)))</f>
        <v>0</v>
      </c>
      <c r="J50" s="1" t="str">
        <f>_xlfn.LET(_xlpm._i, COLUMN()-COLUMN(tblParseParts[[#Headers],[Text]]), IF(_xlpm._i&gt;tblParseParts[[#This Row],[Len]],"",MID(tblParseParts[[#This Row],[Text]],_xlpm._i,1)))</f>
        <v>-</v>
      </c>
      <c r="K50" s="1" t="str">
        <f>_xlfn.LET(_xlpm._i, COLUMN()-COLUMN(tblParseParts[[#Headers],[Text]]), IF(_xlpm._i&gt;tblParseParts[[#This Row],[Len]],"",MID(tblParseParts[[#This Row],[Text]],_xlpm._i,1)))</f>
        <v>2</v>
      </c>
      <c r="L50" s="1" t="str">
        <f>_xlfn.LET(_xlpm._i, COLUMN()-COLUMN(tblParseParts[[#Headers],[Text]]), IF(_xlpm._i&gt;tblParseParts[[#This Row],[Len]],"",MID(tblParseParts[[#This Row],[Text]],_xlpm._i,1)))</f>
        <v>4</v>
      </c>
      <c r="M50" s="1" t="str">
        <f>_xlfn.LET(_xlpm._i, COLUMN()-COLUMN(tblParseParts[[#Headers],[Text]]), IF(_xlpm._i&gt;tblParseParts[[#This Row],[Len]],"",MID(tblParseParts[[#This Row],[Text]],_xlpm._i,1)))</f>
        <v/>
      </c>
      <c r="N50" s="1" t="str">
        <f>_xlfn.LET(_xlpm._i, COLUMN()-COLUMN(tblParseParts[[#Headers],[Text]]), IF(_xlpm._i&gt;tblParseParts[[#This Row],[Len]],"",MID(tblParseParts[[#This Row],[Text]],_xlpm._i,1)))</f>
        <v/>
      </c>
      <c r="O50" s="1" t="str">
        <f>_xlfn.LET(_xlpm._i, COLUMN()-COLUMN(tblParseParts[[#Headers],[Text]]), IF(_xlpm._i&gt;tblParseParts[[#This Row],[Len]],"",MID(tblParseParts[[#This Row],[Text]],_xlpm._i,1)))</f>
        <v/>
      </c>
      <c r="P50" s="1" t="str">
        <f>_xlfn.LET(_xlpm._i, COLUMN()-COLUMN(tblParseParts[[#Headers],[Text]]), IF(_xlpm._i&gt;tblParseParts[[#This Row],[Len]],"",MID(tblParseParts[[#This Row],[Text]],_xlpm._i,1)))</f>
        <v/>
      </c>
      <c r="Q50" s="1" t="str">
        <f>_xlfn.LET(_xlpm._i, COLUMN()-COLUMN(tblParseParts[[#Headers],[Text]]), IF(_xlpm._i&gt;tblParseParts[[#This Row],[Len]],"",MID(tblParseParts[[#This Row],[Text]],_xlpm._i,1)))</f>
        <v/>
      </c>
      <c r="R50" s="1" t="str">
        <f>_xlfn.LET(_xlpm._i, COLUMN()-COLUMN(tblParseParts[[#Headers],[Text]]), IF(_xlpm._i&gt;tblParseParts[[#This Row],[Len]],"",MID(tblParseParts[[#This Row],[Text]],_xlpm._i,1)))</f>
        <v/>
      </c>
      <c r="S50" s="1" t="str">
        <f>_xlfn.LET(_xlpm._i, COLUMN()-COLUMN(tblParseParts[[#Headers],[Text]]), IF(_xlpm._i&gt;tblParseParts[[#This Row],[Len]],"",MID(tblParseParts[[#This Row],[Text]],_xlpm._i,1)))</f>
        <v/>
      </c>
      <c r="T50" s="1" t="str">
        <f>_xlfn.LET(_xlpm._i, COLUMN()-COLUMN(tblParseParts[[#Headers],[Text]]), IF(_xlpm._i&gt;tblParseParts[[#This Row],[Len]],"",MID(tblParseParts[[#This Row],[Text]],_xlpm._i,1)))</f>
        <v/>
      </c>
      <c r="U50" s="1" t="str">
        <f>_xlfn.LET(_xlpm._i, COLUMN()-COLUMN(tblParseParts[[#Headers],[Text]]), IF(_xlpm._i&gt;tblParseParts[[#This Row],[Len]],"",MID(tblParseParts[[#This Row],[Text]],_xlpm._i,1)))</f>
        <v/>
      </c>
      <c r="V50" s="1" t="str">
        <f>_xlfn.LET(_xlpm._i, COLUMN()-COLUMN(tblParseParts[[#Headers],[Text]]), IF(_xlpm._i&gt;tblParseParts[[#This Row],[Len]],"",MID(tblParseParts[[#This Row],[Text]],_xlpm._i,1)))</f>
        <v/>
      </c>
      <c r="W50" s="1" t="str">
        <f>_xlfn.LET(_xlpm._i, COLUMN()-COLUMN(tblParseParts[[#Headers],[Text]]), IF(_xlpm._i&gt;tblParseParts[[#This Row],[Len]],"",MID(tblParseParts[[#This Row],[Text]],_xlpm._i,1)))</f>
        <v/>
      </c>
      <c r="X50" s="1" t="str">
        <f>_xlfn.LET(_xlpm._i, COLUMN()-COLUMN(tblParseParts[[#Headers],[Text]]), IF(_xlpm._i&gt;tblParseParts[[#This Row],[Len]],"",MID(tblParseParts[[#This Row],[Text]],_xlpm._i,1)))</f>
        <v/>
      </c>
      <c r="Y50" s="1" t="str">
        <f>_xlfn.LET(_xlpm._i, COLUMN()-COLUMN(tblParseParts[[#Headers],[Text]]), IF(_xlpm._i&gt;tblParseParts[[#This Row],[Len]],"",MID(tblParseParts[[#This Row],[Text]],_xlpm._i,1)))</f>
        <v/>
      </c>
      <c r="Z50" s="1" t="str">
        <f>_xlfn.LET(_xlpm._i, COLUMN()-COLUMN(tblParseParts[[#Headers],[Text]]), IF(_xlpm._i&gt;tblParseParts[[#This Row],[Len]],"",MID(tblParseParts[[#This Row],[Text]],_xlpm._i,1)))</f>
        <v/>
      </c>
      <c r="AA50" s="1" t="str">
        <f>_xlfn.LET(_xlpm._i, COLUMN()-COLUMN(tblParseParts[[#Headers],[Text]]), IF(_xlpm._i&gt;tblParseParts[[#This Row],[Len]],"",MID(tblParseParts[[#This Row],[Text]],_xlpm._i,1)))</f>
        <v/>
      </c>
      <c r="AB50" s="1" t="str">
        <f>_xlfn.LET(_xlpm._i, COLUMN()-COLUMN(tblParseParts[[#Headers],[Text]]), IF(_xlpm._i&gt;tblParseParts[[#This Row],[Len]],"",MID(tblParseParts[[#This Row],[Text]],_xlpm._i,1)))</f>
        <v/>
      </c>
      <c r="AC50" s="1" t="str">
        <f>_xlfn.LET(_xlpm._i, COLUMN()-COLUMN(tblParseParts[[#Headers],[Text]]), IF(_xlpm._i&gt;tblParseParts[[#This Row],[Len]],"",MID(tblParseParts[[#This Row],[Text]],_xlpm._i,1)))</f>
        <v/>
      </c>
      <c r="AD50" s="1" t="str">
        <f>_xlfn.LET(_xlpm._i, COLUMN()-COLUMN(tblParseParts[[#Headers],[Text]]), IF(_xlpm._i&gt;tblParseParts[[#This Row],[Len]],"",MID(tblParseParts[[#This Row],[Text]],_xlpm._i,1)))</f>
        <v/>
      </c>
      <c r="AE50" s="1" t="str">
        <f>_xlfn.LET(_xlpm._i, COLUMN()-COLUMN(tblParseParts[[#Headers],[Text]]), IF(_xlpm._i&gt;tblParseParts[[#This Row],[Len]],"",MID(tblParseParts[[#This Row],[Text]],_xlpm._i,1)))</f>
        <v/>
      </c>
      <c r="AF50" s="1" t="str">
        <f>_xlfn.LET(_xlpm._i, COLUMN()-COLUMN(tblParseParts[[#Headers],[Text]]), IF(_xlpm._i&gt;tblParseParts[[#This Row],[Len]],"",MID(tblParseParts[[#This Row],[Text]],_xlpm._i,1)))</f>
        <v/>
      </c>
      <c r="AG50" s="1" t="str">
        <f>_xlfn.LET(_xlpm._i, COLUMN()-COLUMN(tblParseParts[[#Headers],[Text]]), IF(_xlpm._i&gt;tblParseParts[[#This Row],[Len]],"",MID(tblParseParts[[#This Row],[Text]],_xlpm._i,1)))</f>
        <v/>
      </c>
      <c r="AH50" s="1" t="str">
        <f>_xlfn.LET(_xlpm._i, COLUMN()-COLUMN(tblParseParts[[#Headers],[Text]]), IF(_xlpm._i&gt;tblParseParts[[#This Row],[Len]],"",MID(tblParseParts[[#This Row],[Text]],_xlpm._i,1)))</f>
        <v/>
      </c>
      <c r="AI50" s="1" t="str">
        <f>_xlfn.LET(_xlpm._i, COLUMN()-COLUMN(tblParseParts[[#Headers],[Text]]), IF(_xlpm._i&gt;tblParseParts[[#This Row],[Len]],"",MID(tblParseParts[[#This Row],[Text]],_xlpm._i,1)))</f>
        <v/>
      </c>
      <c r="AJ50" s="11">
        <f>LEN(tblParseParts[[#This Row],[Text]])</f>
        <v>10</v>
      </c>
      <c r="AK50" s="11">
        <f>_xlfn.LET(_xlpm._range,tblParseParts[[#This Row],[1]:[33]], _xlfn.IFNA(_xlfn.XMATCH("T",_xlpm._range,0,1),0))</f>
        <v>0</v>
      </c>
      <c r="AL50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8</v>
      </c>
      <c r="AM50" s="11">
        <f>_xlfn.LET(_xlpm._range,tblParseParts[[#This Row],[1]:[33]], _xlfn.IFNA(_xlfn.XMATCH(":",_xlpm._range,0,-1),0))</f>
        <v>0</v>
      </c>
      <c r="AN50" s="11" cm="1">
        <f t="array" ref="AN50">_xlfn.LET(_xlpm._last,INDEX(tblParseParts[[#This Row],[1]:[33]],1,tblParseParts[[#This Row],[Len]]),IF(_xlpm._last="Z",tblParseParts[[#This Row],[Len]],0))</f>
        <v>0</v>
      </c>
      <c r="AO50" s="11">
        <f>N(tblParseParts[[#This Row],[Tpos]]&gt;0)</f>
        <v>0</v>
      </c>
      <c r="AP50" s="11">
        <f>N(tblParseParts[[#This Row],[Tpos]]=1)</f>
        <v>0</v>
      </c>
      <c r="AQ50" s="11">
        <f>N(tblParseParts[[#This Row],[SignLastPos]]=1)</f>
        <v>0</v>
      </c>
      <c r="AR50" s="11">
        <f>tblParseParts[[#This Row],[Len]]-tblParseParts[[#This Row],[LastSignFirstPos]]</f>
        <v>10</v>
      </c>
      <c r="AS50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50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50" s="11">
        <f>N(tblParseParts[[#This Row],[ColonLastPos]]&gt;tblParseParts[[#This Row],[SignLastPos]])</f>
        <v>0</v>
      </c>
      <c r="AV50" s="11">
        <f>N(((tblParseParts[[#This Row],[UnSignedLen]]=2)+(tblParseParts[[#This Row],[UnSignedLen]]=6))&lt;&gt;0)</f>
        <v>0</v>
      </c>
      <c r="AW50" s="11">
        <f>N(tblParseParts[[#This Row],[ZlastPos]]=tblParseParts[[#This Row],[Len]])</f>
        <v>0</v>
      </c>
      <c r="AX50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50" s="11">
        <f>_xlfn.LET(_xlpm._x,_xlfn.XLOOKUP(tblParseParts[[#This Row],[Hash]],tblParsePartsLogic[Hash],tblParsePartsLogic[PartsFlag],""),IF(_xlpm._x="","!!",_xlpm._x))</f>
        <v>1</v>
      </c>
      <c r="AZ50" s="11">
        <f>_xlfn.LET(_xlpm._x,_xlfn.XLOOKUP(tblParseParts[[#This Row],[Hash]],tblParsePartsLogic[Hash],tblParsePartsLogic[DateMark],""),IF(_xlpm._x="","!!",_xlpm._x))</f>
        <v>1</v>
      </c>
      <c r="BA50" s="11">
        <f>_xlfn.LET(_xlpm._x,_xlfn.XLOOKUP(tblParseParts[[#This Row],[Hash]],tblParsePartsLogic[Hash],tblParsePartsLogic[TZMark],""),IF(_xlpm._x="","!!",_xlpm._x))</f>
        <v>0</v>
      </c>
      <c r="BB50" s="11">
        <f>_xlfn.LET(_xlpm._x,_xlfn.XLOOKUP(tblParseParts[[#This Row],[Hash]],tblParsePartsLogic[Hash],tblParsePartsLogic[ISOCompliant],""),IF(_xlpm._x="","!!",_xlpm._x))</f>
        <v>1</v>
      </c>
    </row>
    <row r="51" spans="1:54" x14ac:dyDescent="0.25">
      <c r="A51">
        <v>18</v>
      </c>
      <c r="B51" s="23" t="s">
        <v>81</v>
      </c>
      <c r="C51" s="1" t="str">
        <f>_xlfn.LET(_xlpm._i, COLUMN()-COLUMN(tblParseParts[[#Headers],[Text]]), IF(_xlpm._i&gt;tblParseParts[[#This Row],[Len]],"",MID(tblParseParts[[#This Row],[Text]],_xlpm._i,1)))</f>
        <v>2</v>
      </c>
      <c r="D51" s="1" t="str">
        <f>_xlfn.LET(_xlpm._i, COLUMN()-COLUMN(tblParseParts[[#Headers],[Text]]), IF(_xlpm._i&gt;tblParseParts[[#This Row],[Len]],"",MID(tblParseParts[[#This Row],[Text]],_xlpm._i,1)))</f>
        <v>0</v>
      </c>
      <c r="E51" s="1" t="str">
        <f>_xlfn.LET(_xlpm._i, COLUMN()-COLUMN(tblParseParts[[#Headers],[Text]]), IF(_xlpm._i&gt;tblParseParts[[#This Row],[Len]],"",MID(tblParseParts[[#This Row],[Text]],_xlpm._i,1)))</f>
        <v>2</v>
      </c>
      <c r="F51" s="1" t="str">
        <f>_xlfn.LET(_xlpm._i, COLUMN()-COLUMN(tblParseParts[[#Headers],[Text]]), IF(_xlpm._i&gt;tblParseParts[[#This Row],[Len]],"",MID(tblParseParts[[#This Row],[Text]],_xlpm._i,1)))</f>
        <v>3</v>
      </c>
      <c r="G51" s="1" t="str">
        <f>_xlfn.LET(_xlpm._i, COLUMN()-COLUMN(tblParseParts[[#Headers],[Text]]), IF(_xlpm._i&gt;tblParseParts[[#This Row],[Len]],"",MID(tblParseParts[[#This Row],[Text]],_xlpm._i,1)))</f>
        <v>-</v>
      </c>
      <c r="H51" s="1" t="str">
        <f>_xlfn.LET(_xlpm._i, COLUMN()-COLUMN(tblParseParts[[#Headers],[Text]]), IF(_xlpm._i&gt;tblParseParts[[#This Row],[Len]],"",MID(tblParseParts[[#This Row],[Text]],_xlpm._i,1)))</f>
        <v>W</v>
      </c>
      <c r="I51" s="1" t="str">
        <f>_xlfn.LET(_xlpm._i, COLUMN()-COLUMN(tblParseParts[[#Headers],[Text]]), IF(_xlpm._i&gt;tblParseParts[[#This Row],[Len]],"",MID(tblParseParts[[#This Row],[Text]],_xlpm._i,1)))</f>
        <v>1</v>
      </c>
      <c r="J51" s="1" t="str">
        <f>_xlfn.LET(_xlpm._i, COLUMN()-COLUMN(tblParseParts[[#Headers],[Text]]), IF(_xlpm._i&gt;tblParseParts[[#This Row],[Len]],"",MID(tblParseParts[[#This Row],[Text]],_xlpm._i,1)))</f>
        <v>5</v>
      </c>
      <c r="K51" s="1" t="str">
        <f>_xlfn.LET(_xlpm._i, COLUMN()-COLUMN(tblParseParts[[#Headers],[Text]]), IF(_xlpm._i&gt;tblParseParts[[#This Row],[Len]],"",MID(tblParseParts[[#This Row],[Text]],_xlpm._i,1)))</f>
        <v>-</v>
      </c>
      <c r="L51" s="1" t="str">
        <f>_xlfn.LET(_xlpm._i, COLUMN()-COLUMN(tblParseParts[[#Headers],[Text]]), IF(_xlpm._i&gt;tblParseParts[[#This Row],[Len]],"",MID(tblParseParts[[#This Row],[Text]],_xlpm._i,1)))</f>
        <v>2</v>
      </c>
      <c r="M51" s="1" t="str">
        <f>_xlfn.LET(_xlpm._i, COLUMN()-COLUMN(tblParseParts[[#Headers],[Text]]), IF(_xlpm._i&gt;tblParseParts[[#This Row],[Len]],"",MID(tblParseParts[[#This Row],[Text]],_xlpm._i,1)))</f>
        <v/>
      </c>
      <c r="N51" s="1" t="str">
        <f>_xlfn.LET(_xlpm._i, COLUMN()-COLUMN(tblParseParts[[#Headers],[Text]]), IF(_xlpm._i&gt;tblParseParts[[#This Row],[Len]],"",MID(tblParseParts[[#This Row],[Text]],_xlpm._i,1)))</f>
        <v/>
      </c>
      <c r="O51" s="1" t="str">
        <f>_xlfn.LET(_xlpm._i, COLUMN()-COLUMN(tblParseParts[[#Headers],[Text]]), IF(_xlpm._i&gt;tblParseParts[[#This Row],[Len]],"",MID(tblParseParts[[#This Row],[Text]],_xlpm._i,1)))</f>
        <v/>
      </c>
      <c r="P51" s="1" t="str">
        <f>_xlfn.LET(_xlpm._i, COLUMN()-COLUMN(tblParseParts[[#Headers],[Text]]), IF(_xlpm._i&gt;tblParseParts[[#This Row],[Len]],"",MID(tblParseParts[[#This Row],[Text]],_xlpm._i,1)))</f>
        <v/>
      </c>
      <c r="Q51" s="1" t="str">
        <f>_xlfn.LET(_xlpm._i, COLUMN()-COLUMN(tblParseParts[[#Headers],[Text]]), IF(_xlpm._i&gt;tblParseParts[[#This Row],[Len]],"",MID(tblParseParts[[#This Row],[Text]],_xlpm._i,1)))</f>
        <v/>
      </c>
      <c r="R51" s="1" t="str">
        <f>_xlfn.LET(_xlpm._i, COLUMN()-COLUMN(tblParseParts[[#Headers],[Text]]), IF(_xlpm._i&gt;tblParseParts[[#This Row],[Len]],"",MID(tblParseParts[[#This Row],[Text]],_xlpm._i,1)))</f>
        <v/>
      </c>
      <c r="S51" s="1" t="str">
        <f>_xlfn.LET(_xlpm._i, COLUMN()-COLUMN(tblParseParts[[#Headers],[Text]]), IF(_xlpm._i&gt;tblParseParts[[#This Row],[Len]],"",MID(tblParseParts[[#This Row],[Text]],_xlpm._i,1)))</f>
        <v/>
      </c>
      <c r="T51" s="1" t="str">
        <f>_xlfn.LET(_xlpm._i, COLUMN()-COLUMN(tblParseParts[[#Headers],[Text]]), IF(_xlpm._i&gt;tblParseParts[[#This Row],[Len]],"",MID(tblParseParts[[#This Row],[Text]],_xlpm._i,1)))</f>
        <v/>
      </c>
      <c r="U51" s="1" t="str">
        <f>_xlfn.LET(_xlpm._i, COLUMN()-COLUMN(tblParseParts[[#Headers],[Text]]), IF(_xlpm._i&gt;tblParseParts[[#This Row],[Len]],"",MID(tblParseParts[[#This Row],[Text]],_xlpm._i,1)))</f>
        <v/>
      </c>
      <c r="V51" s="1" t="str">
        <f>_xlfn.LET(_xlpm._i, COLUMN()-COLUMN(tblParseParts[[#Headers],[Text]]), IF(_xlpm._i&gt;tblParseParts[[#This Row],[Len]],"",MID(tblParseParts[[#This Row],[Text]],_xlpm._i,1)))</f>
        <v/>
      </c>
      <c r="W51" s="1" t="str">
        <f>_xlfn.LET(_xlpm._i, COLUMN()-COLUMN(tblParseParts[[#Headers],[Text]]), IF(_xlpm._i&gt;tblParseParts[[#This Row],[Len]],"",MID(tblParseParts[[#This Row],[Text]],_xlpm._i,1)))</f>
        <v/>
      </c>
      <c r="X51" s="1" t="str">
        <f>_xlfn.LET(_xlpm._i, COLUMN()-COLUMN(tblParseParts[[#Headers],[Text]]), IF(_xlpm._i&gt;tblParseParts[[#This Row],[Len]],"",MID(tblParseParts[[#This Row],[Text]],_xlpm._i,1)))</f>
        <v/>
      </c>
      <c r="Y51" s="1" t="str">
        <f>_xlfn.LET(_xlpm._i, COLUMN()-COLUMN(tblParseParts[[#Headers],[Text]]), IF(_xlpm._i&gt;tblParseParts[[#This Row],[Len]],"",MID(tblParseParts[[#This Row],[Text]],_xlpm._i,1)))</f>
        <v/>
      </c>
      <c r="Z51" s="1" t="str">
        <f>_xlfn.LET(_xlpm._i, COLUMN()-COLUMN(tblParseParts[[#Headers],[Text]]), IF(_xlpm._i&gt;tblParseParts[[#This Row],[Len]],"",MID(tblParseParts[[#This Row],[Text]],_xlpm._i,1)))</f>
        <v/>
      </c>
      <c r="AA51" s="1" t="str">
        <f>_xlfn.LET(_xlpm._i, COLUMN()-COLUMN(tblParseParts[[#Headers],[Text]]), IF(_xlpm._i&gt;tblParseParts[[#This Row],[Len]],"",MID(tblParseParts[[#This Row],[Text]],_xlpm._i,1)))</f>
        <v/>
      </c>
      <c r="AB51" s="1" t="str">
        <f>_xlfn.LET(_xlpm._i, COLUMN()-COLUMN(tblParseParts[[#Headers],[Text]]), IF(_xlpm._i&gt;tblParseParts[[#This Row],[Len]],"",MID(tblParseParts[[#This Row],[Text]],_xlpm._i,1)))</f>
        <v/>
      </c>
      <c r="AC51" s="1" t="str">
        <f>_xlfn.LET(_xlpm._i, COLUMN()-COLUMN(tblParseParts[[#Headers],[Text]]), IF(_xlpm._i&gt;tblParseParts[[#This Row],[Len]],"",MID(tblParseParts[[#This Row],[Text]],_xlpm._i,1)))</f>
        <v/>
      </c>
      <c r="AD51" s="1" t="str">
        <f>_xlfn.LET(_xlpm._i, COLUMN()-COLUMN(tblParseParts[[#Headers],[Text]]), IF(_xlpm._i&gt;tblParseParts[[#This Row],[Len]],"",MID(tblParseParts[[#This Row],[Text]],_xlpm._i,1)))</f>
        <v/>
      </c>
      <c r="AE51" s="1" t="str">
        <f>_xlfn.LET(_xlpm._i, COLUMN()-COLUMN(tblParseParts[[#Headers],[Text]]), IF(_xlpm._i&gt;tblParseParts[[#This Row],[Len]],"",MID(tblParseParts[[#This Row],[Text]],_xlpm._i,1)))</f>
        <v/>
      </c>
      <c r="AF51" s="1" t="str">
        <f>_xlfn.LET(_xlpm._i, COLUMN()-COLUMN(tblParseParts[[#Headers],[Text]]), IF(_xlpm._i&gt;tblParseParts[[#This Row],[Len]],"",MID(tblParseParts[[#This Row],[Text]],_xlpm._i,1)))</f>
        <v/>
      </c>
      <c r="AG51" s="1" t="str">
        <f>_xlfn.LET(_xlpm._i, COLUMN()-COLUMN(tblParseParts[[#Headers],[Text]]), IF(_xlpm._i&gt;tblParseParts[[#This Row],[Len]],"",MID(tblParseParts[[#This Row],[Text]],_xlpm._i,1)))</f>
        <v/>
      </c>
      <c r="AH51" s="1" t="str">
        <f>_xlfn.LET(_xlpm._i, COLUMN()-COLUMN(tblParseParts[[#Headers],[Text]]), IF(_xlpm._i&gt;tblParseParts[[#This Row],[Len]],"",MID(tblParseParts[[#This Row],[Text]],_xlpm._i,1)))</f>
        <v/>
      </c>
      <c r="AI51" s="1" t="str">
        <f>_xlfn.LET(_xlpm._i, COLUMN()-COLUMN(tblParseParts[[#Headers],[Text]]), IF(_xlpm._i&gt;tblParseParts[[#This Row],[Len]],"",MID(tblParseParts[[#This Row],[Text]],_xlpm._i,1)))</f>
        <v/>
      </c>
      <c r="AJ51" s="11">
        <f>LEN(tblParseParts[[#This Row],[Text]])</f>
        <v>10</v>
      </c>
      <c r="AK51" s="11">
        <f>_xlfn.LET(_xlpm._range,tblParseParts[[#This Row],[1]:[33]], _xlfn.IFNA(_xlfn.XMATCH("T",_xlpm._range,0,1),0))</f>
        <v>0</v>
      </c>
      <c r="AL51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51" s="11">
        <f>_xlfn.LET(_xlpm._range,tblParseParts[[#This Row],[1]:[33]], _xlfn.IFNA(_xlfn.XMATCH(":",_xlpm._range,0,-1),0))</f>
        <v>0</v>
      </c>
      <c r="AN51" s="11" cm="1">
        <f t="array" ref="AN51">_xlfn.LET(_xlpm._last,INDEX(tblParseParts[[#This Row],[1]:[33]],1,tblParseParts[[#This Row],[Len]]),IF(_xlpm._last="Z",tblParseParts[[#This Row],[Len]],0))</f>
        <v>0</v>
      </c>
      <c r="AO51" s="11">
        <f>N(tblParseParts[[#This Row],[Tpos]]&gt;0)</f>
        <v>0</v>
      </c>
      <c r="AP51" s="11">
        <f>N(tblParseParts[[#This Row],[Tpos]]=1)</f>
        <v>0</v>
      </c>
      <c r="AQ51" s="11">
        <f>N(tblParseParts[[#This Row],[SignLastPos]]=1)</f>
        <v>0</v>
      </c>
      <c r="AR51" s="11">
        <f>tblParseParts[[#This Row],[Len]]-tblParseParts[[#This Row],[LastSignFirstPos]]</f>
        <v>10</v>
      </c>
      <c r="AS51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51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51" s="11">
        <f>N(tblParseParts[[#This Row],[ColonLastPos]]&gt;tblParseParts[[#This Row],[SignLastPos]])</f>
        <v>0</v>
      </c>
      <c r="AV51" s="11">
        <f>N(((tblParseParts[[#This Row],[UnSignedLen]]=2)+(tblParseParts[[#This Row],[UnSignedLen]]=6))&lt;&gt;0)</f>
        <v>0</v>
      </c>
      <c r="AW51" s="11">
        <f>N(tblParseParts[[#This Row],[ZlastPos]]=tblParseParts[[#This Row],[Len]])</f>
        <v>0</v>
      </c>
      <c r="AX51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51" s="11">
        <f>_xlfn.LET(_xlpm._x,_xlfn.XLOOKUP(tblParseParts[[#This Row],[Hash]],tblParsePartsLogic[Hash],tblParsePartsLogic[PartsFlag],""),IF(_xlpm._x="","!!",_xlpm._x))</f>
        <v>1</v>
      </c>
      <c r="AZ51" s="11">
        <f>_xlfn.LET(_xlpm._x,_xlfn.XLOOKUP(tblParseParts[[#This Row],[Hash]],tblParsePartsLogic[Hash],tblParsePartsLogic[DateMark],""),IF(_xlpm._x="","!!",_xlpm._x))</f>
        <v>1</v>
      </c>
      <c r="BA51" s="11">
        <f>_xlfn.LET(_xlpm._x,_xlfn.XLOOKUP(tblParseParts[[#This Row],[Hash]],tblParsePartsLogic[Hash],tblParsePartsLogic[TZMark],""),IF(_xlpm._x="","!!",_xlpm._x))</f>
        <v>0</v>
      </c>
      <c r="BB51" s="11">
        <f>_xlfn.LET(_xlpm._x,_xlfn.XLOOKUP(tblParseParts[[#This Row],[Hash]],tblParsePartsLogic[Hash],tblParsePartsLogic[ISOCompliant],""),IF(_xlpm._x="","!!",_xlpm._x))</f>
        <v>1</v>
      </c>
    </row>
    <row r="52" spans="1:54" x14ac:dyDescent="0.25">
      <c r="A52">
        <v>19</v>
      </c>
      <c r="B52" s="23" t="s">
        <v>82</v>
      </c>
      <c r="C52" s="1" t="str">
        <f>_xlfn.LET(_xlpm._i, COLUMN()-COLUMN(tblParseParts[[#Headers],[Text]]), IF(_xlpm._i&gt;tblParseParts[[#This Row],[Len]],"",MID(tblParseParts[[#This Row],[Text]],_xlpm._i,1)))</f>
        <v>9</v>
      </c>
      <c r="D52" s="1" t="str">
        <f>_xlfn.LET(_xlpm._i, COLUMN()-COLUMN(tblParseParts[[#Headers],[Text]]), IF(_xlpm._i&gt;tblParseParts[[#This Row],[Len]],"",MID(tblParseParts[[#This Row],[Text]],_xlpm._i,1)))</f>
        <v>9</v>
      </c>
      <c r="E52" s="1" t="str">
        <f>_xlfn.LET(_xlpm._i, COLUMN()-COLUMN(tblParseParts[[#Headers],[Text]]), IF(_xlpm._i&gt;tblParseParts[[#This Row],[Len]],"",MID(tblParseParts[[#This Row],[Text]],_xlpm._i,1)))</f>
        <v>9</v>
      </c>
      <c r="F52" s="1" t="str">
        <f>_xlfn.LET(_xlpm._i, COLUMN()-COLUMN(tblParseParts[[#Headers],[Text]]), IF(_xlpm._i&gt;tblParseParts[[#This Row],[Len]],"",MID(tblParseParts[[#This Row],[Text]],_xlpm._i,1)))</f>
        <v>9</v>
      </c>
      <c r="G52" s="1" t="str">
        <f>_xlfn.LET(_xlpm._i, COLUMN()-COLUMN(tblParseParts[[#Headers],[Text]]), IF(_xlpm._i&gt;tblParseParts[[#This Row],[Len]],"",MID(tblParseParts[[#This Row],[Text]],_xlpm._i,1)))</f>
        <v>9</v>
      </c>
      <c r="H52" s="1" t="str">
        <f>_xlfn.LET(_xlpm._i, COLUMN()-COLUMN(tblParseParts[[#Headers],[Text]]), IF(_xlpm._i&gt;tblParseParts[[#This Row],[Len]],"",MID(tblParseParts[[#This Row],[Text]],_xlpm._i,1)))</f>
        <v>-</v>
      </c>
      <c r="I52" s="1" t="str">
        <f>_xlfn.LET(_xlpm._i, COLUMN()-COLUMN(tblParseParts[[#Headers],[Text]]), IF(_xlpm._i&gt;tblParseParts[[#This Row],[Len]],"",MID(tblParseParts[[#This Row],[Text]],_xlpm._i,1)))</f>
        <v>1</v>
      </c>
      <c r="J52" s="1" t="str">
        <f>_xlfn.LET(_xlpm._i, COLUMN()-COLUMN(tblParseParts[[#Headers],[Text]]), IF(_xlpm._i&gt;tblParseParts[[#This Row],[Len]],"",MID(tblParseParts[[#This Row],[Text]],_xlpm._i,1)))</f>
        <v>0</v>
      </c>
      <c r="K52" s="1" t="str">
        <f>_xlfn.LET(_xlpm._i, COLUMN()-COLUMN(tblParseParts[[#Headers],[Text]]), IF(_xlpm._i&gt;tblParseParts[[#This Row],[Len]],"",MID(tblParseParts[[#This Row],[Text]],_xlpm._i,1)))</f>
        <v>-</v>
      </c>
      <c r="L52" s="1" t="str">
        <f>_xlfn.LET(_xlpm._i, COLUMN()-COLUMN(tblParseParts[[#Headers],[Text]]), IF(_xlpm._i&gt;tblParseParts[[#This Row],[Len]],"",MID(tblParseParts[[#This Row],[Text]],_xlpm._i,1)))</f>
        <v>2</v>
      </c>
      <c r="M52" s="1" t="str">
        <f>_xlfn.LET(_xlpm._i, COLUMN()-COLUMN(tblParseParts[[#Headers],[Text]]), IF(_xlpm._i&gt;tblParseParts[[#This Row],[Len]],"",MID(tblParseParts[[#This Row],[Text]],_xlpm._i,1)))</f>
        <v>4</v>
      </c>
      <c r="N52" s="1" t="str">
        <f>_xlfn.LET(_xlpm._i, COLUMN()-COLUMN(tblParseParts[[#Headers],[Text]]), IF(_xlpm._i&gt;tblParseParts[[#This Row],[Len]],"",MID(tblParseParts[[#This Row],[Text]],_xlpm._i,1)))</f>
        <v/>
      </c>
      <c r="O52" s="1" t="str">
        <f>_xlfn.LET(_xlpm._i, COLUMN()-COLUMN(tblParseParts[[#Headers],[Text]]), IF(_xlpm._i&gt;tblParseParts[[#This Row],[Len]],"",MID(tblParseParts[[#This Row],[Text]],_xlpm._i,1)))</f>
        <v/>
      </c>
      <c r="P52" s="1" t="str">
        <f>_xlfn.LET(_xlpm._i, COLUMN()-COLUMN(tblParseParts[[#Headers],[Text]]), IF(_xlpm._i&gt;tblParseParts[[#This Row],[Len]],"",MID(tblParseParts[[#This Row],[Text]],_xlpm._i,1)))</f>
        <v/>
      </c>
      <c r="Q52" s="1" t="str">
        <f>_xlfn.LET(_xlpm._i, COLUMN()-COLUMN(tblParseParts[[#Headers],[Text]]), IF(_xlpm._i&gt;tblParseParts[[#This Row],[Len]],"",MID(tblParseParts[[#This Row],[Text]],_xlpm._i,1)))</f>
        <v/>
      </c>
      <c r="R52" s="1" t="str">
        <f>_xlfn.LET(_xlpm._i, COLUMN()-COLUMN(tblParseParts[[#Headers],[Text]]), IF(_xlpm._i&gt;tblParseParts[[#This Row],[Len]],"",MID(tblParseParts[[#This Row],[Text]],_xlpm._i,1)))</f>
        <v/>
      </c>
      <c r="S52" s="1" t="str">
        <f>_xlfn.LET(_xlpm._i, COLUMN()-COLUMN(tblParseParts[[#Headers],[Text]]), IF(_xlpm._i&gt;tblParseParts[[#This Row],[Len]],"",MID(tblParseParts[[#This Row],[Text]],_xlpm._i,1)))</f>
        <v/>
      </c>
      <c r="T52" s="1" t="str">
        <f>_xlfn.LET(_xlpm._i, COLUMN()-COLUMN(tblParseParts[[#Headers],[Text]]), IF(_xlpm._i&gt;tblParseParts[[#This Row],[Len]],"",MID(tblParseParts[[#This Row],[Text]],_xlpm._i,1)))</f>
        <v/>
      </c>
      <c r="U52" s="1" t="str">
        <f>_xlfn.LET(_xlpm._i, COLUMN()-COLUMN(tblParseParts[[#Headers],[Text]]), IF(_xlpm._i&gt;tblParseParts[[#This Row],[Len]],"",MID(tblParseParts[[#This Row],[Text]],_xlpm._i,1)))</f>
        <v/>
      </c>
      <c r="V52" s="1" t="str">
        <f>_xlfn.LET(_xlpm._i, COLUMN()-COLUMN(tblParseParts[[#Headers],[Text]]), IF(_xlpm._i&gt;tblParseParts[[#This Row],[Len]],"",MID(tblParseParts[[#This Row],[Text]],_xlpm._i,1)))</f>
        <v/>
      </c>
      <c r="W52" s="1" t="str">
        <f>_xlfn.LET(_xlpm._i, COLUMN()-COLUMN(tblParseParts[[#Headers],[Text]]), IF(_xlpm._i&gt;tblParseParts[[#This Row],[Len]],"",MID(tblParseParts[[#This Row],[Text]],_xlpm._i,1)))</f>
        <v/>
      </c>
      <c r="X52" s="1" t="str">
        <f>_xlfn.LET(_xlpm._i, COLUMN()-COLUMN(tblParseParts[[#Headers],[Text]]), IF(_xlpm._i&gt;tblParseParts[[#This Row],[Len]],"",MID(tblParseParts[[#This Row],[Text]],_xlpm._i,1)))</f>
        <v/>
      </c>
      <c r="Y52" s="1" t="str">
        <f>_xlfn.LET(_xlpm._i, COLUMN()-COLUMN(tblParseParts[[#Headers],[Text]]), IF(_xlpm._i&gt;tblParseParts[[#This Row],[Len]],"",MID(tblParseParts[[#This Row],[Text]],_xlpm._i,1)))</f>
        <v/>
      </c>
      <c r="Z52" s="1" t="str">
        <f>_xlfn.LET(_xlpm._i, COLUMN()-COLUMN(tblParseParts[[#Headers],[Text]]), IF(_xlpm._i&gt;tblParseParts[[#This Row],[Len]],"",MID(tblParseParts[[#This Row],[Text]],_xlpm._i,1)))</f>
        <v/>
      </c>
      <c r="AA52" s="1" t="str">
        <f>_xlfn.LET(_xlpm._i, COLUMN()-COLUMN(tblParseParts[[#Headers],[Text]]), IF(_xlpm._i&gt;tblParseParts[[#This Row],[Len]],"",MID(tblParseParts[[#This Row],[Text]],_xlpm._i,1)))</f>
        <v/>
      </c>
      <c r="AB52" s="1" t="str">
        <f>_xlfn.LET(_xlpm._i, COLUMN()-COLUMN(tblParseParts[[#Headers],[Text]]), IF(_xlpm._i&gt;tblParseParts[[#This Row],[Len]],"",MID(tblParseParts[[#This Row],[Text]],_xlpm._i,1)))</f>
        <v/>
      </c>
      <c r="AC52" s="1" t="str">
        <f>_xlfn.LET(_xlpm._i, COLUMN()-COLUMN(tblParseParts[[#Headers],[Text]]), IF(_xlpm._i&gt;tblParseParts[[#This Row],[Len]],"",MID(tblParseParts[[#This Row],[Text]],_xlpm._i,1)))</f>
        <v/>
      </c>
      <c r="AD52" s="1" t="str">
        <f>_xlfn.LET(_xlpm._i, COLUMN()-COLUMN(tblParseParts[[#Headers],[Text]]), IF(_xlpm._i&gt;tblParseParts[[#This Row],[Len]],"",MID(tblParseParts[[#This Row],[Text]],_xlpm._i,1)))</f>
        <v/>
      </c>
      <c r="AE52" s="1" t="str">
        <f>_xlfn.LET(_xlpm._i, COLUMN()-COLUMN(tblParseParts[[#Headers],[Text]]), IF(_xlpm._i&gt;tblParseParts[[#This Row],[Len]],"",MID(tblParseParts[[#This Row],[Text]],_xlpm._i,1)))</f>
        <v/>
      </c>
      <c r="AF52" s="1" t="str">
        <f>_xlfn.LET(_xlpm._i, COLUMN()-COLUMN(tblParseParts[[#Headers],[Text]]), IF(_xlpm._i&gt;tblParseParts[[#This Row],[Len]],"",MID(tblParseParts[[#This Row],[Text]],_xlpm._i,1)))</f>
        <v/>
      </c>
      <c r="AG52" s="1" t="str">
        <f>_xlfn.LET(_xlpm._i, COLUMN()-COLUMN(tblParseParts[[#Headers],[Text]]), IF(_xlpm._i&gt;tblParseParts[[#This Row],[Len]],"",MID(tblParseParts[[#This Row],[Text]],_xlpm._i,1)))</f>
        <v/>
      </c>
      <c r="AH52" s="1" t="str">
        <f>_xlfn.LET(_xlpm._i, COLUMN()-COLUMN(tblParseParts[[#Headers],[Text]]), IF(_xlpm._i&gt;tblParseParts[[#This Row],[Len]],"",MID(tblParseParts[[#This Row],[Text]],_xlpm._i,1)))</f>
        <v/>
      </c>
      <c r="AI52" s="1" t="str">
        <f>_xlfn.LET(_xlpm._i, COLUMN()-COLUMN(tblParseParts[[#Headers],[Text]]), IF(_xlpm._i&gt;tblParseParts[[#This Row],[Len]],"",MID(tblParseParts[[#This Row],[Text]],_xlpm._i,1)))</f>
        <v/>
      </c>
      <c r="AJ52" s="11">
        <f>LEN(tblParseParts[[#This Row],[Text]])</f>
        <v>11</v>
      </c>
      <c r="AK52" s="11">
        <f>_xlfn.LET(_xlpm._range,tblParseParts[[#This Row],[1]:[33]], _xlfn.IFNA(_xlfn.XMATCH("T",_xlpm._range,0,1),0))</f>
        <v>0</v>
      </c>
      <c r="AL52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52" s="11">
        <f>_xlfn.LET(_xlpm._range,tblParseParts[[#This Row],[1]:[33]], _xlfn.IFNA(_xlfn.XMATCH(":",_xlpm._range,0,-1),0))</f>
        <v>0</v>
      </c>
      <c r="AN52" s="11" cm="1">
        <f t="array" ref="AN52">_xlfn.LET(_xlpm._last,INDEX(tblParseParts[[#This Row],[1]:[33]],1,tblParseParts[[#This Row],[Len]]),IF(_xlpm._last="Z",tblParseParts[[#This Row],[Len]],0))</f>
        <v>0</v>
      </c>
      <c r="AO52" s="11">
        <f>N(tblParseParts[[#This Row],[Tpos]]&gt;0)</f>
        <v>0</v>
      </c>
      <c r="AP52" s="11">
        <f>N(tblParseParts[[#This Row],[Tpos]]=1)</f>
        <v>0</v>
      </c>
      <c r="AQ52" s="11">
        <f>N(tblParseParts[[#This Row],[SignLastPos]]=1)</f>
        <v>0</v>
      </c>
      <c r="AR52" s="11">
        <f>tblParseParts[[#This Row],[Len]]-tblParseParts[[#This Row],[LastSignFirstPos]]</f>
        <v>11</v>
      </c>
      <c r="AS52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52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52" s="11">
        <f>N(tblParseParts[[#This Row],[ColonLastPos]]&gt;tblParseParts[[#This Row],[SignLastPos]])</f>
        <v>0</v>
      </c>
      <c r="AV52" s="11">
        <f>N(((tblParseParts[[#This Row],[UnSignedLen]]=2)+(tblParseParts[[#This Row],[UnSignedLen]]=6))&lt;&gt;0)</f>
        <v>0</v>
      </c>
      <c r="AW52" s="11">
        <f>N(tblParseParts[[#This Row],[ZlastPos]]=tblParseParts[[#This Row],[Len]])</f>
        <v>0</v>
      </c>
      <c r="AX52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52" s="11">
        <f>_xlfn.LET(_xlpm._x,_xlfn.XLOOKUP(tblParseParts[[#This Row],[Hash]],tblParsePartsLogic[Hash],tblParsePartsLogic[PartsFlag],""),IF(_xlpm._x="","!!",_xlpm._x))</f>
        <v>1</v>
      </c>
      <c r="AZ52" s="11">
        <f>_xlfn.LET(_xlpm._x,_xlfn.XLOOKUP(tblParseParts[[#This Row],[Hash]],tblParsePartsLogic[Hash],tblParsePartsLogic[DateMark],""),IF(_xlpm._x="","!!",_xlpm._x))</f>
        <v>1</v>
      </c>
      <c r="BA52" s="11">
        <f>_xlfn.LET(_xlpm._x,_xlfn.XLOOKUP(tblParseParts[[#This Row],[Hash]],tblParsePartsLogic[Hash],tblParsePartsLogic[TZMark],""),IF(_xlpm._x="","!!",_xlpm._x))</f>
        <v>0</v>
      </c>
      <c r="BB52" s="11">
        <f>_xlfn.LET(_xlpm._x,_xlfn.XLOOKUP(tblParseParts[[#This Row],[Hash]],tblParsePartsLogic[Hash],tblParsePartsLogic[ISOCompliant],""),IF(_xlpm._x="","!!",_xlpm._x))</f>
        <v>1</v>
      </c>
    </row>
    <row r="53" spans="1:54" x14ac:dyDescent="0.25">
      <c r="A53">
        <v>20</v>
      </c>
      <c r="B53" s="23" t="s">
        <v>83</v>
      </c>
      <c r="C53" s="1" t="str">
        <f>_xlfn.LET(_xlpm._i, COLUMN()-COLUMN(tblParseParts[[#Headers],[Text]]), IF(_xlpm._i&gt;tblParseParts[[#This Row],[Len]],"",MID(tblParseParts[[#This Row],[Text]],_xlpm._i,1)))</f>
        <v>9</v>
      </c>
      <c r="D53" s="1" t="str">
        <f>_xlfn.LET(_xlpm._i, COLUMN()-COLUMN(tblParseParts[[#Headers],[Text]]), IF(_xlpm._i&gt;tblParseParts[[#This Row],[Len]],"",MID(tblParseParts[[#This Row],[Text]],_xlpm._i,1)))</f>
        <v>9</v>
      </c>
      <c r="E53" s="1" t="str">
        <f>_xlfn.LET(_xlpm._i, COLUMN()-COLUMN(tblParseParts[[#Headers],[Text]]), IF(_xlpm._i&gt;tblParseParts[[#This Row],[Len]],"",MID(tblParseParts[[#This Row],[Text]],_xlpm._i,1)))</f>
        <v>9</v>
      </c>
      <c r="F53" s="1" t="str">
        <f>_xlfn.LET(_xlpm._i, COLUMN()-COLUMN(tblParseParts[[#Headers],[Text]]), IF(_xlpm._i&gt;tblParseParts[[#This Row],[Len]],"",MID(tblParseParts[[#This Row],[Text]],_xlpm._i,1)))</f>
        <v>9</v>
      </c>
      <c r="G53" s="1" t="str">
        <f>_xlfn.LET(_xlpm._i, COLUMN()-COLUMN(tblParseParts[[#Headers],[Text]]), IF(_xlpm._i&gt;tblParseParts[[#This Row],[Len]],"",MID(tblParseParts[[#This Row],[Text]],_xlpm._i,1)))</f>
        <v>9</v>
      </c>
      <c r="H53" s="1" t="str">
        <f>_xlfn.LET(_xlpm._i, COLUMN()-COLUMN(tblParseParts[[#Headers],[Text]]), IF(_xlpm._i&gt;tblParseParts[[#This Row],[Len]],"",MID(tblParseParts[[#This Row],[Text]],_xlpm._i,1)))</f>
        <v>-</v>
      </c>
      <c r="I53" s="1" t="str">
        <f>_xlfn.LET(_xlpm._i, COLUMN()-COLUMN(tblParseParts[[#Headers],[Text]]), IF(_xlpm._i&gt;tblParseParts[[#This Row],[Len]],"",MID(tblParseParts[[#This Row],[Text]],_xlpm._i,1)))</f>
        <v>W</v>
      </c>
      <c r="J53" s="1" t="str">
        <f>_xlfn.LET(_xlpm._i, COLUMN()-COLUMN(tblParseParts[[#Headers],[Text]]), IF(_xlpm._i&gt;tblParseParts[[#This Row],[Len]],"",MID(tblParseParts[[#This Row],[Text]],_xlpm._i,1)))</f>
        <v>1</v>
      </c>
      <c r="K53" s="1" t="str">
        <f>_xlfn.LET(_xlpm._i, COLUMN()-COLUMN(tblParseParts[[#Headers],[Text]]), IF(_xlpm._i&gt;tblParseParts[[#This Row],[Len]],"",MID(tblParseParts[[#This Row],[Text]],_xlpm._i,1)))</f>
        <v>5</v>
      </c>
      <c r="L53" s="1" t="str">
        <f>_xlfn.LET(_xlpm._i, COLUMN()-COLUMN(tblParseParts[[#Headers],[Text]]), IF(_xlpm._i&gt;tblParseParts[[#This Row],[Len]],"",MID(tblParseParts[[#This Row],[Text]],_xlpm._i,1)))</f>
        <v>-</v>
      </c>
      <c r="M53" s="1" t="str">
        <f>_xlfn.LET(_xlpm._i, COLUMN()-COLUMN(tblParseParts[[#Headers],[Text]]), IF(_xlpm._i&gt;tblParseParts[[#This Row],[Len]],"",MID(tblParseParts[[#This Row],[Text]],_xlpm._i,1)))</f>
        <v>2</v>
      </c>
      <c r="N53" s="1" t="str">
        <f>_xlfn.LET(_xlpm._i, COLUMN()-COLUMN(tblParseParts[[#Headers],[Text]]), IF(_xlpm._i&gt;tblParseParts[[#This Row],[Len]],"",MID(tblParseParts[[#This Row],[Text]],_xlpm._i,1)))</f>
        <v/>
      </c>
      <c r="O53" s="1" t="str">
        <f>_xlfn.LET(_xlpm._i, COLUMN()-COLUMN(tblParseParts[[#Headers],[Text]]), IF(_xlpm._i&gt;tblParseParts[[#This Row],[Len]],"",MID(tblParseParts[[#This Row],[Text]],_xlpm._i,1)))</f>
        <v/>
      </c>
      <c r="P53" s="1" t="str">
        <f>_xlfn.LET(_xlpm._i, COLUMN()-COLUMN(tblParseParts[[#Headers],[Text]]), IF(_xlpm._i&gt;tblParseParts[[#This Row],[Len]],"",MID(tblParseParts[[#This Row],[Text]],_xlpm._i,1)))</f>
        <v/>
      </c>
      <c r="Q53" s="1" t="str">
        <f>_xlfn.LET(_xlpm._i, COLUMN()-COLUMN(tblParseParts[[#Headers],[Text]]), IF(_xlpm._i&gt;tblParseParts[[#This Row],[Len]],"",MID(tblParseParts[[#This Row],[Text]],_xlpm._i,1)))</f>
        <v/>
      </c>
      <c r="R53" s="1" t="str">
        <f>_xlfn.LET(_xlpm._i, COLUMN()-COLUMN(tblParseParts[[#Headers],[Text]]), IF(_xlpm._i&gt;tblParseParts[[#This Row],[Len]],"",MID(tblParseParts[[#This Row],[Text]],_xlpm._i,1)))</f>
        <v/>
      </c>
      <c r="S53" s="1" t="str">
        <f>_xlfn.LET(_xlpm._i, COLUMN()-COLUMN(tblParseParts[[#Headers],[Text]]), IF(_xlpm._i&gt;tblParseParts[[#This Row],[Len]],"",MID(tblParseParts[[#This Row],[Text]],_xlpm._i,1)))</f>
        <v/>
      </c>
      <c r="T53" s="1" t="str">
        <f>_xlfn.LET(_xlpm._i, COLUMN()-COLUMN(tblParseParts[[#Headers],[Text]]), IF(_xlpm._i&gt;tblParseParts[[#This Row],[Len]],"",MID(tblParseParts[[#This Row],[Text]],_xlpm._i,1)))</f>
        <v/>
      </c>
      <c r="U53" s="1" t="str">
        <f>_xlfn.LET(_xlpm._i, COLUMN()-COLUMN(tblParseParts[[#Headers],[Text]]), IF(_xlpm._i&gt;tblParseParts[[#This Row],[Len]],"",MID(tblParseParts[[#This Row],[Text]],_xlpm._i,1)))</f>
        <v/>
      </c>
      <c r="V53" s="1" t="str">
        <f>_xlfn.LET(_xlpm._i, COLUMN()-COLUMN(tblParseParts[[#Headers],[Text]]), IF(_xlpm._i&gt;tblParseParts[[#This Row],[Len]],"",MID(tblParseParts[[#This Row],[Text]],_xlpm._i,1)))</f>
        <v/>
      </c>
      <c r="W53" s="1" t="str">
        <f>_xlfn.LET(_xlpm._i, COLUMN()-COLUMN(tblParseParts[[#Headers],[Text]]), IF(_xlpm._i&gt;tblParseParts[[#This Row],[Len]],"",MID(tblParseParts[[#This Row],[Text]],_xlpm._i,1)))</f>
        <v/>
      </c>
      <c r="X53" s="1" t="str">
        <f>_xlfn.LET(_xlpm._i, COLUMN()-COLUMN(tblParseParts[[#Headers],[Text]]), IF(_xlpm._i&gt;tblParseParts[[#This Row],[Len]],"",MID(tblParseParts[[#This Row],[Text]],_xlpm._i,1)))</f>
        <v/>
      </c>
      <c r="Y53" s="1" t="str">
        <f>_xlfn.LET(_xlpm._i, COLUMN()-COLUMN(tblParseParts[[#Headers],[Text]]), IF(_xlpm._i&gt;tblParseParts[[#This Row],[Len]],"",MID(tblParseParts[[#This Row],[Text]],_xlpm._i,1)))</f>
        <v/>
      </c>
      <c r="Z53" s="1" t="str">
        <f>_xlfn.LET(_xlpm._i, COLUMN()-COLUMN(tblParseParts[[#Headers],[Text]]), IF(_xlpm._i&gt;tblParseParts[[#This Row],[Len]],"",MID(tblParseParts[[#This Row],[Text]],_xlpm._i,1)))</f>
        <v/>
      </c>
      <c r="AA53" s="1" t="str">
        <f>_xlfn.LET(_xlpm._i, COLUMN()-COLUMN(tblParseParts[[#Headers],[Text]]), IF(_xlpm._i&gt;tblParseParts[[#This Row],[Len]],"",MID(tblParseParts[[#This Row],[Text]],_xlpm._i,1)))</f>
        <v/>
      </c>
      <c r="AB53" s="1" t="str">
        <f>_xlfn.LET(_xlpm._i, COLUMN()-COLUMN(tblParseParts[[#Headers],[Text]]), IF(_xlpm._i&gt;tblParseParts[[#This Row],[Len]],"",MID(tblParseParts[[#This Row],[Text]],_xlpm._i,1)))</f>
        <v/>
      </c>
      <c r="AC53" s="1" t="str">
        <f>_xlfn.LET(_xlpm._i, COLUMN()-COLUMN(tblParseParts[[#Headers],[Text]]), IF(_xlpm._i&gt;tblParseParts[[#This Row],[Len]],"",MID(tblParseParts[[#This Row],[Text]],_xlpm._i,1)))</f>
        <v/>
      </c>
      <c r="AD53" s="1" t="str">
        <f>_xlfn.LET(_xlpm._i, COLUMN()-COLUMN(tblParseParts[[#Headers],[Text]]), IF(_xlpm._i&gt;tblParseParts[[#This Row],[Len]],"",MID(tblParseParts[[#This Row],[Text]],_xlpm._i,1)))</f>
        <v/>
      </c>
      <c r="AE53" s="1" t="str">
        <f>_xlfn.LET(_xlpm._i, COLUMN()-COLUMN(tblParseParts[[#Headers],[Text]]), IF(_xlpm._i&gt;tblParseParts[[#This Row],[Len]],"",MID(tblParseParts[[#This Row],[Text]],_xlpm._i,1)))</f>
        <v/>
      </c>
      <c r="AF53" s="1" t="str">
        <f>_xlfn.LET(_xlpm._i, COLUMN()-COLUMN(tblParseParts[[#Headers],[Text]]), IF(_xlpm._i&gt;tblParseParts[[#This Row],[Len]],"",MID(tblParseParts[[#This Row],[Text]],_xlpm._i,1)))</f>
        <v/>
      </c>
      <c r="AG53" s="1" t="str">
        <f>_xlfn.LET(_xlpm._i, COLUMN()-COLUMN(tblParseParts[[#Headers],[Text]]), IF(_xlpm._i&gt;tblParseParts[[#This Row],[Len]],"",MID(tblParseParts[[#This Row],[Text]],_xlpm._i,1)))</f>
        <v/>
      </c>
      <c r="AH53" s="1" t="str">
        <f>_xlfn.LET(_xlpm._i, COLUMN()-COLUMN(tblParseParts[[#Headers],[Text]]), IF(_xlpm._i&gt;tblParseParts[[#This Row],[Len]],"",MID(tblParseParts[[#This Row],[Text]],_xlpm._i,1)))</f>
        <v/>
      </c>
      <c r="AI53" s="1" t="str">
        <f>_xlfn.LET(_xlpm._i, COLUMN()-COLUMN(tblParseParts[[#Headers],[Text]]), IF(_xlpm._i&gt;tblParseParts[[#This Row],[Len]],"",MID(tblParseParts[[#This Row],[Text]],_xlpm._i,1)))</f>
        <v/>
      </c>
      <c r="AJ53" s="11">
        <f>LEN(tblParseParts[[#This Row],[Text]])</f>
        <v>11</v>
      </c>
      <c r="AK53" s="11">
        <f>_xlfn.LET(_xlpm._range,tblParseParts[[#This Row],[1]:[33]], _xlfn.IFNA(_xlfn.XMATCH("T",_xlpm._range,0,1),0))</f>
        <v>0</v>
      </c>
      <c r="AL53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53" s="11">
        <f>_xlfn.LET(_xlpm._range,tblParseParts[[#This Row],[1]:[33]], _xlfn.IFNA(_xlfn.XMATCH(":",_xlpm._range,0,-1),0))</f>
        <v>0</v>
      </c>
      <c r="AN53" s="11" cm="1">
        <f t="array" ref="AN53">_xlfn.LET(_xlpm._last,INDEX(tblParseParts[[#This Row],[1]:[33]],1,tblParseParts[[#This Row],[Len]]),IF(_xlpm._last="Z",tblParseParts[[#This Row],[Len]],0))</f>
        <v>0</v>
      </c>
      <c r="AO53" s="11">
        <f>N(tblParseParts[[#This Row],[Tpos]]&gt;0)</f>
        <v>0</v>
      </c>
      <c r="AP53" s="11">
        <f>N(tblParseParts[[#This Row],[Tpos]]=1)</f>
        <v>0</v>
      </c>
      <c r="AQ53" s="11">
        <f>N(tblParseParts[[#This Row],[SignLastPos]]=1)</f>
        <v>0</v>
      </c>
      <c r="AR53" s="11">
        <f>tblParseParts[[#This Row],[Len]]-tblParseParts[[#This Row],[LastSignFirstPos]]</f>
        <v>11</v>
      </c>
      <c r="AS53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53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53" s="11">
        <f>N(tblParseParts[[#This Row],[ColonLastPos]]&gt;tblParseParts[[#This Row],[SignLastPos]])</f>
        <v>0</v>
      </c>
      <c r="AV53" s="11">
        <f>N(((tblParseParts[[#This Row],[UnSignedLen]]=2)+(tblParseParts[[#This Row],[UnSignedLen]]=6))&lt;&gt;0)</f>
        <v>0</v>
      </c>
      <c r="AW53" s="11">
        <f>N(tblParseParts[[#This Row],[ZlastPos]]=tblParseParts[[#This Row],[Len]])</f>
        <v>0</v>
      </c>
      <c r="AX53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0</v>
      </c>
      <c r="AY53" s="11">
        <f>_xlfn.LET(_xlpm._x,_xlfn.XLOOKUP(tblParseParts[[#This Row],[Hash]],tblParsePartsLogic[Hash],tblParsePartsLogic[PartsFlag],""),IF(_xlpm._x="","!!",_xlpm._x))</f>
        <v>1</v>
      </c>
      <c r="AZ53" s="11">
        <f>_xlfn.LET(_xlpm._x,_xlfn.XLOOKUP(tblParseParts[[#This Row],[Hash]],tblParsePartsLogic[Hash],tblParsePartsLogic[DateMark],""),IF(_xlpm._x="","!!",_xlpm._x))</f>
        <v>1</v>
      </c>
      <c r="BA53" s="11">
        <f>_xlfn.LET(_xlpm._x,_xlfn.XLOOKUP(tblParseParts[[#This Row],[Hash]],tblParsePartsLogic[Hash],tblParsePartsLogic[TZMark],""),IF(_xlpm._x="","!!",_xlpm._x))</f>
        <v>0</v>
      </c>
      <c r="BB53" s="11">
        <f>_xlfn.LET(_xlpm._x,_xlfn.XLOOKUP(tblParseParts[[#This Row],[Hash]],tblParsePartsLogic[Hash],tblParsePartsLogic[ISOCompliant],""),IF(_xlpm._x="","!!",_xlpm._x))</f>
        <v>1</v>
      </c>
    </row>
    <row r="54" spans="1:54" x14ac:dyDescent="0.25">
      <c r="A54">
        <v>3</v>
      </c>
      <c r="B54" s="23" t="s">
        <v>265</v>
      </c>
      <c r="C54" s="1" t="str">
        <f>_xlfn.LET(_xlpm._i, COLUMN()-COLUMN(tblParseParts[[#Headers],[Text]]), IF(_xlpm._i&gt;tblParseParts[[#This Row],[Len]],"",MID(tblParseParts[[#This Row],[Text]],_xlpm._i,1)))</f>
        <v>+</v>
      </c>
      <c r="D54" s="1" t="str">
        <f>_xlfn.LET(_xlpm._i, COLUMN()-COLUMN(tblParseParts[[#Headers],[Text]]), IF(_xlpm._i&gt;tblParseParts[[#This Row],[Len]],"",MID(tblParseParts[[#This Row],[Text]],_xlpm._i,1)))</f>
        <v>9</v>
      </c>
      <c r="E54" s="1" t="str">
        <f>_xlfn.LET(_xlpm._i, COLUMN()-COLUMN(tblParseParts[[#Headers],[Text]]), IF(_xlpm._i&gt;tblParseParts[[#This Row],[Len]],"",MID(tblParseParts[[#This Row],[Text]],_xlpm._i,1)))</f>
        <v>9</v>
      </c>
      <c r="F54" s="1" t="str">
        <f>_xlfn.LET(_xlpm._i, COLUMN()-COLUMN(tblParseParts[[#Headers],[Text]]), IF(_xlpm._i&gt;tblParseParts[[#This Row],[Len]],"",MID(tblParseParts[[#This Row],[Text]],_xlpm._i,1)))</f>
        <v>9</v>
      </c>
      <c r="G54" s="1" t="str">
        <f>_xlfn.LET(_xlpm._i, COLUMN()-COLUMN(tblParseParts[[#Headers],[Text]]), IF(_xlpm._i&gt;tblParseParts[[#This Row],[Len]],"",MID(tblParseParts[[#This Row],[Text]],_xlpm._i,1)))</f>
        <v>9</v>
      </c>
      <c r="H54" s="1" t="str">
        <f>_xlfn.LET(_xlpm._i, COLUMN()-COLUMN(tblParseParts[[#Headers],[Text]]), IF(_xlpm._i&gt;tblParseParts[[#This Row],[Len]],"",MID(tblParseParts[[#This Row],[Text]],_xlpm._i,1)))</f>
        <v>9</v>
      </c>
      <c r="I54" s="1" t="str">
        <f>_xlfn.LET(_xlpm._i, COLUMN()-COLUMN(tblParseParts[[#Headers],[Text]]), IF(_xlpm._i&gt;tblParseParts[[#This Row],[Len]],"",MID(tblParseParts[[#This Row],[Text]],_xlpm._i,1)))</f>
        <v/>
      </c>
      <c r="J54" s="1" t="str">
        <f>_xlfn.LET(_xlpm._i, COLUMN()-COLUMN(tblParseParts[[#Headers],[Text]]), IF(_xlpm._i&gt;tblParseParts[[#This Row],[Len]],"",MID(tblParseParts[[#This Row],[Text]],_xlpm._i,1)))</f>
        <v/>
      </c>
      <c r="K54" s="1" t="str">
        <f>_xlfn.LET(_xlpm._i, COLUMN()-COLUMN(tblParseParts[[#Headers],[Text]]), IF(_xlpm._i&gt;tblParseParts[[#This Row],[Len]],"",MID(tblParseParts[[#This Row],[Text]],_xlpm._i,1)))</f>
        <v/>
      </c>
      <c r="L54" s="1" t="str">
        <f>_xlfn.LET(_xlpm._i, COLUMN()-COLUMN(tblParseParts[[#Headers],[Text]]), IF(_xlpm._i&gt;tblParseParts[[#This Row],[Len]],"",MID(tblParseParts[[#This Row],[Text]],_xlpm._i,1)))</f>
        <v/>
      </c>
      <c r="M54" s="1" t="str">
        <f>_xlfn.LET(_xlpm._i, COLUMN()-COLUMN(tblParseParts[[#Headers],[Text]]), IF(_xlpm._i&gt;tblParseParts[[#This Row],[Len]],"",MID(tblParseParts[[#This Row],[Text]],_xlpm._i,1)))</f>
        <v/>
      </c>
      <c r="N54" s="1" t="str">
        <f>_xlfn.LET(_xlpm._i, COLUMN()-COLUMN(tblParseParts[[#Headers],[Text]]), IF(_xlpm._i&gt;tblParseParts[[#This Row],[Len]],"",MID(tblParseParts[[#This Row],[Text]],_xlpm._i,1)))</f>
        <v/>
      </c>
      <c r="O54" s="1" t="str">
        <f>_xlfn.LET(_xlpm._i, COLUMN()-COLUMN(tblParseParts[[#Headers],[Text]]), IF(_xlpm._i&gt;tblParseParts[[#This Row],[Len]],"",MID(tblParseParts[[#This Row],[Text]],_xlpm._i,1)))</f>
        <v/>
      </c>
      <c r="P54" s="1" t="str">
        <f>_xlfn.LET(_xlpm._i, COLUMN()-COLUMN(tblParseParts[[#Headers],[Text]]), IF(_xlpm._i&gt;tblParseParts[[#This Row],[Len]],"",MID(tblParseParts[[#This Row],[Text]],_xlpm._i,1)))</f>
        <v/>
      </c>
      <c r="Q54" s="1" t="str">
        <f>_xlfn.LET(_xlpm._i, COLUMN()-COLUMN(tblParseParts[[#Headers],[Text]]), IF(_xlpm._i&gt;tblParseParts[[#This Row],[Len]],"",MID(tblParseParts[[#This Row],[Text]],_xlpm._i,1)))</f>
        <v/>
      </c>
      <c r="R54" s="1" t="str">
        <f>_xlfn.LET(_xlpm._i, COLUMN()-COLUMN(tblParseParts[[#Headers],[Text]]), IF(_xlpm._i&gt;tblParseParts[[#This Row],[Len]],"",MID(tblParseParts[[#This Row],[Text]],_xlpm._i,1)))</f>
        <v/>
      </c>
      <c r="S54" s="1" t="str">
        <f>_xlfn.LET(_xlpm._i, COLUMN()-COLUMN(tblParseParts[[#Headers],[Text]]), IF(_xlpm._i&gt;tblParseParts[[#This Row],[Len]],"",MID(tblParseParts[[#This Row],[Text]],_xlpm._i,1)))</f>
        <v/>
      </c>
      <c r="T54" s="1" t="str">
        <f>_xlfn.LET(_xlpm._i, COLUMN()-COLUMN(tblParseParts[[#Headers],[Text]]), IF(_xlpm._i&gt;tblParseParts[[#This Row],[Len]],"",MID(tblParseParts[[#This Row],[Text]],_xlpm._i,1)))</f>
        <v/>
      </c>
      <c r="U54" s="1" t="str">
        <f>_xlfn.LET(_xlpm._i, COLUMN()-COLUMN(tblParseParts[[#Headers],[Text]]), IF(_xlpm._i&gt;tblParseParts[[#This Row],[Len]],"",MID(tblParseParts[[#This Row],[Text]],_xlpm._i,1)))</f>
        <v/>
      </c>
      <c r="V54" s="1" t="str">
        <f>_xlfn.LET(_xlpm._i, COLUMN()-COLUMN(tblParseParts[[#Headers],[Text]]), IF(_xlpm._i&gt;tblParseParts[[#This Row],[Len]],"",MID(tblParseParts[[#This Row],[Text]],_xlpm._i,1)))</f>
        <v/>
      </c>
      <c r="W54" s="1" t="str">
        <f>_xlfn.LET(_xlpm._i, COLUMN()-COLUMN(tblParseParts[[#Headers],[Text]]), IF(_xlpm._i&gt;tblParseParts[[#This Row],[Len]],"",MID(tblParseParts[[#This Row],[Text]],_xlpm._i,1)))</f>
        <v/>
      </c>
      <c r="X54" s="1" t="str">
        <f>_xlfn.LET(_xlpm._i, COLUMN()-COLUMN(tblParseParts[[#Headers],[Text]]), IF(_xlpm._i&gt;tblParseParts[[#This Row],[Len]],"",MID(tblParseParts[[#This Row],[Text]],_xlpm._i,1)))</f>
        <v/>
      </c>
      <c r="Y54" s="1" t="str">
        <f>_xlfn.LET(_xlpm._i, COLUMN()-COLUMN(tblParseParts[[#Headers],[Text]]), IF(_xlpm._i&gt;tblParseParts[[#This Row],[Len]],"",MID(tblParseParts[[#This Row],[Text]],_xlpm._i,1)))</f>
        <v/>
      </c>
      <c r="Z54" s="1" t="str">
        <f>_xlfn.LET(_xlpm._i, COLUMN()-COLUMN(tblParseParts[[#Headers],[Text]]), IF(_xlpm._i&gt;tblParseParts[[#This Row],[Len]],"",MID(tblParseParts[[#This Row],[Text]],_xlpm._i,1)))</f>
        <v/>
      </c>
      <c r="AA54" s="1" t="str">
        <f>_xlfn.LET(_xlpm._i, COLUMN()-COLUMN(tblParseParts[[#Headers],[Text]]), IF(_xlpm._i&gt;tblParseParts[[#This Row],[Len]],"",MID(tblParseParts[[#This Row],[Text]],_xlpm._i,1)))</f>
        <v/>
      </c>
      <c r="AB54" s="1" t="str">
        <f>_xlfn.LET(_xlpm._i, COLUMN()-COLUMN(tblParseParts[[#Headers],[Text]]), IF(_xlpm._i&gt;tblParseParts[[#This Row],[Len]],"",MID(tblParseParts[[#This Row],[Text]],_xlpm._i,1)))</f>
        <v/>
      </c>
      <c r="AC54" s="1" t="str">
        <f>_xlfn.LET(_xlpm._i, COLUMN()-COLUMN(tblParseParts[[#Headers],[Text]]), IF(_xlpm._i&gt;tblParseParts[[#This Row],[Len]],"",MID(tblParseParts[[#This Row],[Text]],_xlpm._i,1)))</f>
        <v/>
      </c>
      <c r="AD54" s="1" t="str">
        <f>_xlfn.LET(_xlpm._i, COLUMN()-COLUMN(tblParseParts[[#Headers],[Text]]), IF(_xlpm._i&gt;tblParseParts[[#This Row],[Len]],"",MID(tblParseParts[[#This Row],[Text]],_xlpm._i,1)))</f>
        <v/>
      </c>
      <c r="AE54" s="1" t="str">
        <f>_xlfn.LET(_xlpm._i, COLUMN()-COLUMN(tblParseParts[[#Headers],[Text]]), IF(_xlpm._i&gt;tblParseParts[[#This Row],[Len]],"",MID(tblParseParts[[#This Row],[Text]],_xlpm._i,1)))</f>
        <v/>
      </c>
      <c r="AF54" s="1" t="str">
        <f>_xlfn.LET(_xlpm._i, COLUMN()-COLUMN(tblParseParts[[#Headers],[Text]]), IF(_xlpm._i&gt;tblParseParts[[#This Row],[Len]],"",MID(tblParseParts[[#This Row],[Text]],_xlpm._i,1)))</f>
        <v/>
      </c>
      <c r="AG54" s="1" t="str">
        <f>_xlfn.LET(_xlpm._i, COLUMN()-COLUMN(tblParseParts[[#Headers],[Text]]), IF(_xlpm._i&gt;tblParseParts[[#This Row],[Len]],"",MID(tblParseParts[[#This Row],[Text]],_xlpm._i,1)))</f>
        <v/>
      </c>
      <c r="AH54" s="1" t="str">
        <f>_xlfn.LET(_xlpm._i, COLUMN()-COLUMN(tblParseParts[[#Headers],[Text]]), IF(_xlpm._i&gt;tblParseParts[[#This Row],[Len]],"",MID(tblParseParts[[#This Row],[Text]],_xlpm._i,1)))</f>
        <v/>
      </c>
      <c r="AI54" s="1" t="str">
        <f>_xlfn.LET(_xlpm._i, COLUMN()-COLUMN(tblParseParts[[#Headers],[Text]]), IF(_xlpm._i&gt;tblParseParts[[#This Row],[Len]],"",MID(tblParseParts[[#This Row],[Text]],_xlpm._i,1)))</f>
        <v/>
      </c>
      <c r="AJ54" s="22">
        <f>LEN(tblParseParts[[#This Row],[Text]])</f>
        <v>6</v>
      </c>
      <c r="AK54" s="22">
        <f>_xlfn.LET(_xlpm._range,tblParseParts[[#This Row],[1]:[33]], _xlfn.IFNA(_xlfn.XMATCH("T",_xlpm._range,0,1),0))</f>
        <v>0</v>
      </c>
      <c r="AL54" s="22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54" s="22">
        <f>_xlfn.LET(_xlpm._range,tblParseParts[[#This Row],[1]:[33]], _xlfn.IFNA(_xlfn.XMATCH(":",_xlpm._range,0,-1),0))</f>
        <v>0</v>
      </c>
      <c r="AN54" s="22" cm="1">
        <f t="array" ref="AN54">_xlfn.LET(_xlpm._last,INDEX(tblParseParts[[#This Row],[1]:[33]],1,tblParseParts[[#This Row],[Len]]),IF(_xlpm._last="Z",tblParseParts[[#This Row],[Len]],0))</f>
        <v>0</v>
      </c>
      <c r="AO54" s="22">
        <f>N(tblParseParts[[#This Row],[Tpos]]&gt;0)</f>
        <v>0</v>
      </c>
      <c r="AP54" s="22">
        <f>N(tblParseParts[[#This Row],[Tpos]]=1)</f>
        <v>0</v>
      </c>
      <c r="AQ54" s="22">
        <f>N(tblParseParts[[#This Row],[SignLastPos]]=1)</f>
        <v>1</v>
      </c>
      <c r="AR54" s="22">
        <f>tblParseParts[[#This Row],[Len]]-tblParseParts[[#This Row],[LastSignFirstPos]]</f>
        <v>5</v>
      </c>
      <c r="AS54" s="22">
        <f>(tblParseParts[[#This Row],[Tpos]]&lt;&gt;0)*(((tblParseParts[[#This Row],[ZlastPos]]&gt;tblParseParts[[#This Row],[Tpos]])+(tblParseParts[[#This Row],[SignLastPos]]&gt;tblParseParts[[#This Row],[Tpos]]))&lt;&gt;0)</f>
        <v>0</v>
      </c>
      <c r="AT54" s="22">
        <f>(tblParseParts[[#This Row],[Tpos]]&lt;&gt;0)*(((tblParseParts[[#This Row],[ZlastPos]]=tblParseParts[[#This Row],[Tpos]]+1)+(tblParseParts[[#This Row],[SignLastPos]]=tblParseParts[[#This Row],[Tpos]]+1))&lt;&gt;0)</f>
        <v>0</v>
      </c>
      <c r="AU54" s="22">
        <f>N(tblParseParts[[#This Row],[ColonLastPos]]&gt;tblParseParts[[#This Row],[SignLastPos]])</f>
        <v>0</v>
      </c>
      <c r="AV54" s="22">
        <f>N(((tblParseParts[[#This Row],[UnSignedLen]]=2)+(tblParseParts[[#This Row],[UnSignedLen]]=6))&lt;&gt;0)</f>
        <v>0</v>
      </c>
      <c r="AW54" s="22">
        <f>N(tblParseParts[[#This Row],[ZlastPos]]=tblParseParts[[#This Row],[Len]])</f>
        <v>0</v>
      </c>
      <c r="AX54" s="22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32</v>
      </c>
      <c r="AY54" s="22">
        <f>_xlfn.LET(_xlpm._x,_xlfn.XLOOKUP(tblParseParts[[#This Row],[Hash]],tblParsePartsLogic[Hash],tblParsePartsLogic[PartsFlag],""),IF(_xlpm._x="","!!",_xlpm._x))</f>
        <v>1</v>
      </c>
      <c r="AZ54" s="22">
        <f>_xlfn.LET(_xlpm._x,_xlfn.XLOOKUP(tblParseParts[[#This Row],[Hash]],tblParsePartsLogic[Hash],tblParsePartsLogic[DateMark],""),IF(_xlpm._x="","!!",_xlpm._x))</f>
        <v>1</v>
      </c>
      <c r="BA54" s="22">
        <f>_xlfn.LET(_xlpm._x,_xlfn.XLOOKUP(tblParseParts[[#This Row],[Hash]],tblParsePartsLogic[Hash],tblParsePartsLogic[TZMark],""),IF(_xlpm._x="","!!",_xlpm._x))</f>
        <v>0</v>
      </c>
      <c r="BB54" s="22">
        <f>_xlfn.LET(_xlpm._x,_xlfn.XLOOKUP(tblParseParts[[#This Row],[Hash]],tblParsePartsLogic[Hash],tblParsePartsLogic[ISOCompliant],""),IF(_xlpm._x="","!!",_xlpm._x))</f>
        <v>1</v>
      </c>
    </row>
    <row r="55" spans="1:54" x14ac:dyDescent="0.25">
      <c r="A55">
        <v>65</v>
      </c>
      <c r="B55" s="23" t="s">
        <v>91</v>
      </c>
      <c r="C55" s="1" t="str">
        <f>_xlfn.LET(_xlpm._i, COLUMN()-COLUMN(tblParseParts[[#Headers],[Text]]), IF(_xlpm._i&gt;tblParseParts[[#This Row],[Len]],"",MID(tblParseParts[[#This Row],[Text]],_xlpm._i,1)))</f>
        <v>+</v>
      </c>
      <c r="D55" s="1" t="str">
        <f>_xlfn.LET(_xlpm._i, COLUMN()-COLUMN(tblParseParts[[#Headers],[Text]]), IF(_xlpm._i&gt;tblParseParts[[#This Row],[Len]],"",MID(tblParseParts[[#This Row],[Text]],_xlpm._i,1)))</f>
        <v>0</v>
      </c>
      <c r="E55" s="1" t="str">
        <f>_xlfn.LET(_xlpm._i, COLUMN()-COLUMN(tblParseParts[[#Headers],[Text]]), IF(_xlpm._i&gt;tblParseParts[[#This Row],[Len]],"",MID(tblParseParts[[#This Row],[Text]],_xlpm._i,1)))</f>
        <v>9</v>
      </c>
      <c r="F55" s="1" t="str">
        <f>_xlfn.LET(_xlpm._i, COLUMN()-COLUMN(tblParseParts[[#Headers],[Text]]), IF(_xlpm._i&gt;tblParseParts[[#This Row],[Len]],"",MID(tblParseParts[[#This Row],[Text]],_xlpm._i,1)))</f>
        <v>3</v>
      </c>
      <c r="G55" s="1" t="str">
        <f>_xlfn.LET(_xlpm._i, COLUMN()-COLUMN(tblParseParts[[#Headers],[Text]]), IF(_xlpm._i&gt;tblParseParts[[#This Row],[Len]],"",MID(tblParseParts[[#This Row],[Text]],_xlpm._i,1)))</f>
        <v>0</v>
      </c>
      <c r="H55" s="1" t="str">
        <f>_xlfn.LET(_xlpm._i, COLUMN()-COLUMN(tblParseParts[[#Headers],[Text]]), IF(_xlpm._i&gt;tblParseParts[[#This Row],[Len]],"",MID(tblParseParts[[#This Row],[Text]],_xlpm._i,1)))</f>
        <v/>
      </c>
      <c r="I55" s="1" t="str">
        <f>_xlfn.LET(_xlpm._i, COLUMN()-COLUMN(tblParseParts[[#Headers],[Text]]), IF(_xlpm._i&gt;tblParseParts[[#This Row],[Len]],"",MID(tblParseParts[[#This Row],[Text]],_xlpm._i,1)))</f>
        <v/>
      </c>
      <c r="J55" s="1" t="str">
        <f>_xlfn.LET(_xlpm._i, COLUMN()-COLUMN(tblParseParts[[#Headers],[Text]]), IF(_xlpm._i&gt;tblParseParts[[#This Row],[Len]],"",MID(tblParseParts[[#This Row],[Text]],_xlpm._i,1)))</f>
        <v/>
      </c>
      <c r="K55" s="1" t="str">
        <f>_xlfn.LET(_xlpm._i, COLUMN()-COLUMN(tblParseParts[[#Headers],[Text]]), IF(_xlpm._i&gt;tblParseParts[[#This Row],[Len]],"",MID(tblParseParts[[#This Row],[Text]],_xlpm._i,1)))</f>
        <v/>
      </c>
      <c r="L55" s="1" t="str">
        <f>_xlfn.LET(_xlpm._i, COLUMN()-COLUMN(tblParseParts[[#Headers],[Text]]), IF(_xlpm._i&gt;tblParseParts[[#This Row],[Len]],"",MID(tblParseParts[[#This Row],[Text]],_xlpm._i,1)))</f>
        <v/>
      </c>
      <c r="M55" s="1" t="str">
        <f>_xlfn.LET(_xlpm._i, COLUMN()-COLUMN(tblParseParts[[#Headers],[Text]]), IF(_xlpm._i&gt;tblParseParts[[#This Row],[Len]],"",MID(tblParseParts[[#This Row],[Text]],_xlpm._i,1)))</f>
        <v/>
      </c>
      <c r="N55" s="1" t="str">
        <f>_xlfn.LET(_xlpm._i, COLUMN()-COLUMN(tblParseParts[[#Headers],[Text]]), IF(_xlpm._i&gt;tblParseParts[[#This Row],[Len]],"",MID(tblParseParts[[#This Row],[Text]],_xlpm._i,1)))</f>
        <v/>
      </c>
      <c r="O55" s="1" t="str">
        <f>_xlfn.LET(_xlpm._i, COLUMN()-COLUMN(tblParseParts[[#Headers],[Text]]), IF(_xlpm._i&gt;tblParseParts[[#This Row],[Len]],"",MID(tblParseParts[[#This Row],[Text]],_xlpm._i,1)))</f>
        <v/>
      </c>
      <c r="P55" s="1" t="str">
        <f>_xlfn.LET(_xlpm._i, COLUMN()-COLUMN(tblParseParts[[#Headers],[Text]]), IF(_xlpm._i&gt;tblParseParts[[#This Row],[Len]],"",MID(tblParseParts[[#This Row],[Text]],_xlpm._i,1)))</f>
        <v/>
      </c>
      <c r="Q55" s="1" t="str">
        <f>_xlfn.LET(_xlpm._i, COLUMN()-COLUMN(tblParseParts[[#Headers],[Text]]), IF(_xlpm._i&gt;tblParseParts[[#This Row],[Len]],"",MID(tblParseParts[[#This Row],[Text]],_xlpm._i,1)))</f>
        <v/>
      </c>
      <c r="R55" s="1" t="str">
        <f>_xlfn.LET(_xlpm._i, COLUMN()-COLUMN(tblParseParts[[#Headers],[Text]]), IF(_xlpm._i&gt;tblParseParts[[#This Row],[Len]],"",MID(tblParseParts[[#This Row],[Text]],_xlpm._i,1)))</f>
        <v/>
      </c>
      <c r="S55" s="1" t="str">
        <f>_xlfn.LET(_xlpm._i, COLUMN()-COLUMN(tblParseParts[[#Headers],[Text]]), IF(_xlpm._i&gt;tblParseParts[[#This Row],[Len]],"",MID(tblParseParts[[#This Row],[Text]],_xlpm._i,1)))</f>
        <v/>
      </c>
      <c r="T55" s="1" t="str">
        <f>_xlfn.LET(_xlpm._i, COLUMN()-COLUMN(tblParseParts[[#Headers],[Text]]), IF(_xlpm._i&gt;tblParseParts[[#This Row],[Len]],"",MID(tblParseParts[[#This Row],[Text]],_xlpm._i,1)))</f>
        <v/>
      </c>
      <c r="U55" s="1" t="str">
        <f>_xlfn.LET(_xlpm._i, COLUMN()-COLUMN(tblParseParts[[#Headers],[Text]]), IF(_xlpm._i&gt;tblParseParts[[#This Row],[Len]],"",MID(tblParseParts[[#This Row],[Text]],_xlpm._i,1)))</f>
        <v/>
      </c>
      <c r="V55" s="1" t="str">
        <f>_xlfn.LET(_xlpm._i, COLUMN()-COLUMN(tblParseParts[[#Headers],[Text]]), IF(_xlpm._i&gt;tblParseParts[[#This Row],[Len]],"",MID(tblParseParts[[#This Row],[Text]],_xlpm._i,1)))</f>
        <v/>
      </c>
      <c r="W55" s="1" t="str">
        <f>_xlfn.LET(_xlpm._i, COLUMN()-COLUMN(tblParseParts[[#Headers],[Text]]), IF(_xlpm._i&gt;tblParseParts[[#This Row],[Len]],"",MID(tblParseParts[[#This Row],[Text]],_xlpm._i,1)))</f>
        <v/>
      </c>
      <c r="X55" s="1" t="str">
        <f>_xlfn.LET(_xlpm._i, COLUMN()-COLUMN(tblParseParts[[#Headers],[Text]]), IF(_xlpm._i&gt;tblParseParts[[#This Row],[Len]],"",MID(tblParseParts[[#This Row],[Text]],_xlpm._i,1)))</f>
        <v/>
      </c>
      <c r="Y55" s="1" t="str">
        <f>_xlfn.LET(_xlpm._i, COLUMN()-COLUMN(tblParseParts[[#Headers],[Text]]), IF(_xlpm._i&gt;tblParseParts[[#This Row],[Len]],"",MID(tblParseParts[[#This Row],[Text]],_xlpm._i,1)))</f>
        <v/>
      </c>
      <c r="Z55" s="1" t="str">
        <f>_xlfn.LET(_xlpm._i, COLUMN()-COLUMN(tblParseParts[[#Headers],[Text]]), IF(_xlpm._i&gt;tblParseParts[[#This Row],[Len]],"",MID(tblParseParts[[#This Row],[Text]],_xlpm._i,1)))</f>
        <v/>
      </c>
      <c r="AA55" s="1" t="str">
        <f>_xlfn.LET(_xlpm._i, COLUMN()-COLUMN(tblParseParts[[#Headers],[Text]]), IF(_xlpm._i&gt;tblParseParts[[#This Row],[Len]],"",MID(tblParseParts[[#This Row],[Text]],_xlpm._i,1)))</f>
        <v/>
      </c>
      <c r="AB55" s="1" t="str">
        <f>_xlfn.LET(_xlpm._i, COLUMN()-COLUMN(tblParseParts[[#Headers],[Text]]), IF(_xlpm._i&gt;tblParseParts[[#This Row],[Len]],"",MID(tblParseParts[[#This Row],[Text]],_xlpm._i,1)))</f>
        <v/>
      </c>
      <c r="AC55" s="1" t="str">
        <f>_xlfn.LET(_xlpm._i, COLUMN()-COLUMN(tblParseParts[[#Headers],[Text]]), IF(_xlpm._i&gt;tblParseParts[[#This Row],[Len]],"",MID(tblParseParts[[#This Row],[Text]],_xlpm._i,1)))</f>
        <v/>
      </c>
      <c r="AD55" s="1" t="str">
        <f>_xlfn.LET(_xlpm._i, COLUMN()-COLUMN(tblParseParts[[#Headers],[Text]]), IF(_xlpm._i&gt;tblParseParts[[#This Row],[Len]],"",MID(tblParseParts[[#This Row],[Text]],_xlpm._i,1)))</f>
        <v/>
      </c>
      <c r="AE55" s="1" t="str">
        <f>_xlfn.LET(_xlpm._i, COLUMN()-COLUMN(tblParseParts[[#Headers],[Text]]), IF(_xlpm._i&gt;tblParseParts[[#This Row],[Len]],"",MID(tblParseParts[[#This Row],[Text]],_xlpm._i,1)))</f>
        <v/>
      </c>
      <c r="AF55" s="1" t="str">
        <f>_xlfn.LET(_xlpm._i, COLUMN()-COLUMN(tblParseParts[[#Headers],[Text]]), IF(_xlpm._i&gt;tblParseParts[[#This Row],[Len]],"",MID(tblParseParts[[#This Row],[Text]],_xlpm._i,1)))</f>
        <v/>
      </c>
      <c r="AG55" s="1" t="str">
        <f>_xlfn.LET(_xlpm._i, COLUMN()-COLUMN(tblParseParts[[#Headers],[Text]]), IF(_xlpm._i&gt;tblParseParts[[#This Row],[Len]],"",MID(tblParseParts[[#This Row],[Text]],_xlpm._i,1)))</f>
        <v/>
      </c>
      <c r="AH55" s="1" t="str">
        <f>_xlfn.LET(_xlpm._i, COLUMN()-COLUMN(tblParseParts[[#Headers],[Text]]), IF(_xlpm._i&gt;tblParseParts[[#This Row],[Len]],"",MID(tblParseParts[[#This Row],[Text]],_xlpm._i,1)))</f>
        <v/>
      </c>
      <c r="AI55" s="1" t="str">
        <f>_xlfn.LET(_xlpm._i, COLUMN()-COLUMN(tblParseParts[[#Headers],[Text]]), IF(_xlpm._i&gt;tblParseParts[[#This Row],[Len]],"",MID(tblParseParts[[#This Row],[Text]],_xlpm._i,1)))</f>
        <v/>
      </c>
      <c r="AJ55" s="11">
        <f>LEN(tblParseParts[[#This Row],[Text]])</f>
        <v>5</v>
      </c>
      <c r="AK55" s="11">
        <f>_xlfn.LET(_xlpm._range,tblParseParts[[#This Row],[1]:[33]], _xlfn.IFNA(_xlfn.XMATCH("T",_xlpm._range,0,1),0))</f>
        <v>0</v>
      </c>
      <c r="AL5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55" s="11">
        <f>_xlfn.LET(_xlpm._range,tblParseParts[[#This Row],[1]:[33]], _xlfn.IFNA(_xlfn.XMATCH(":",_xlpm._range,0,-1),0))</f>
        <v>0</v>
      </c>
      <c r="AN55" s="11" cm="1">
        <f t="array" ref="AN55">_xlfn.LET(_xlpm._last,INDEX(tblParseParts[[#This Row],[1]:[33]],1,tblParseParts[[#This Row],[Len]]),IF(_xlpm._last="Z",tblParseParts[[#This Row],[Len]],0))</f>
        <v>0</v>
      </c>
      <c r="AO55" s="11">
        <f>N(tblParseParts[[#This Row],[Tpos]]&gt;0)</f>
        <v>0</v>
      </c>
      <c r="AP55" s="11">
        <f>N(tblParseParts[[#This Row],[Tpos]]=1)</f>
        <v>0</v>
      </c>
      <c r="AQ55" s="11">
        <f>N(tblParseParts[[#This Row],[SignLastPos]]=1)</f>
        <v>1</v>
      </c>
      <c r="AR55" s="11">
        <f>tblParseParts[[#This Row],[Len]]-tblParseParts[[#This Row],[LastSignFirstPos]]</f>
        <v>4</v>
      </c>
      <c r="AS55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55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55" s="11">
        <f>N(tblParseParts[[#This Row],[ColonLastPos]]&gt;tblParseParts[[#This Row],[SignLastPos]])</f>
        <v>0</v>
      </c>
      <c r="AV55" s="11">
        <f>N(((tblParseParts[[#This Row],[UnSignedLen]]=2)+(tblParseParts[[#This Row],[UnSignedLen]]=6))&lt;&gt;0)</f>
        <v>0</v>
      </c>
      <c r="AW55" s="11">
        <f>N(tblParseParts[[#This Row],[ZlastPos]]=tblParseParts[[#This Row],[Len]])</f>
        <v>0</v>
      </c>
      <c r="AX5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32</v>
      </c>
      <c r="AY55" s="11">
        <f>_xlfn.LET(_xlpm._x,_xlfn.XLOOKUP(tblParseParts[[#This Row],[Hash]],tblParsePartsLogic[Hash],tblParsePartsLogic[PartsFlag],""),IF(_xlpm._x="","!!",_xlpm._x))</f>
        <v>1</v>
      </c>
      <c r="AZ55" s="11">
        <f>_xlfn.LET(_xlpm._x,_xlfn.XLOOKUP(tblParseParts[[#This Row],[Hash]],tblParsePartsLogic[Hash],tblParsePartsLogic[DateMark],""),IF(_xlpm._x="","!!",_xlpm._x))</f>
        <v>1</v>
      </c>
      <c r="BA55" s="11">
        <f>_xlfn.LET(_xlpm._x,_xlfn.XLOOKUP(tblParseParts[[#This Row],[Hash]],tblParsePartsLogic[Hash],tblParsePartsLogic[TZMark],""),IF(_xlpm._x="","!!",_xlpm._x))</f>
        <v>0</v>
      </c>
      <c r="BB55" s="11">
        <f>_xlfn.LET(_xlpm._x,_xlfn.XLOOKUP(tblParseParts[[#This Row],[Hash]],tblParsePartsLogic[Hash],tblParsePartsLogic[ISOCompliant],""),IF(_xlpm._x="","!!",_xlpm._x))</f>
        <v>1</v>
      </c>
    </row>
    <row r="56" spans="1:54" x14ac:dyDescent="0.25">
      <c r="A56">
        <v>40</v>
      </c>
      <c r="B56" s="23" t="s">
        <v>196</v>
      </c>
      <c r="C56" s="1" t="str">
        <f>_xlfn.LET(_xlpm._i, COLUMN()-COLUMN(tblParseParts[[#Headers],[Text]]), IF(_xlpm._i&gt;tblParseParts[[#This Row],[Len]],"",MID(tblParseParts[[#This Row],[Text]],_xlpm._i,1)))</f>
        <v>T</v>
      </c>
      <c r="D56" s="1" t="str">
        <f>_xlfn.LET(_xlpm._i, COLUMN()-COLUMN(tblParseParts[[#Headers],[Text]]), IF(_xlpm._i&gt;tblParseParts[[#This Row],[Len]],"",MID(tblParseParts[[#This Row],[Text]],_xlpm._i,1)))</f>
        <v>1</v>
      </c>
      <c r="E56" s="1" t="str">
        <f>_xlfn.LET(_xlpm._i, COLUMN()-COLUMN(tblParseParts[[#Headers],[Text]]), IF(_xlpm._i&gt;tblParseParts[[#This Row],[Len]],"",MID(tblParseParts[[#This Row],[Text]],_xlpm._i,1)))</f>
        <v>2</v>
      </c>
      <c r="F56" s="1" t="str">
        <f>_xlfn.LET(_xlpm._i, COLUMN()-COLUMN(tblParseParts[[#Headers],[Text]]), IF(_xlpm._i&gt;tblParseParts[[#This Row],[Len]],"",MID(tblParseParts[[#This Row],[Text]],_xlpm._i,1)))</f>
        <v/>
      </c>
      <c r="G56" s="1" t="str">
        <f>_xlfn.LET(_xlpm._i, COLUMN()-COLUMN(tblParseParts[[#Headers],[Text]]), IF(_xlpm._i&gt;tblParseParts[[#This Row],[Len]],"",MID(tblParseParts[[#This Row],[Text]],_xlpm._i,1)))</f>
        <v/>
      </c>
      <c r="H56" s="1" t="str">
        <f>_xlfn.LET(_xlpm._i, COLUMN()-COLUMN(tblParseParts[[#Headers],[Text]]), IF(_xlpm._i&gt;tblParseParts[[#This Row],[Len]],"",MID(tblParseParts[[#This Row],[Text]],_xlpm._i,1)))</f>
        <v/>
      </c>
      <c r="I56" s="1" t="str">
        <f>_xlfn.LET(_xlpm._i, COLUMN()-COLUMN(tblParseParts[[#Headers],[Text]]), IF(_xlpm._i&gt;tblParseParts[[#This Row],[Len]],"",MID(tblParseParts[[#This Row],[Text]],_xlpm._i,1)))</f>
        <v/>
      </c>
      <c r="J56" s="1" t="str">
        <f>_xlfn.LET(_xlpm._i, COLUMN()-COLUMN(tblParseParts[[#Headers],[Text]]), IF(_xlpm._i&gt;tblParseParts[[#This Row],[Len]],"",MID(tblParseParts[[#This Row],[Text]],_xlpm._i,1)))</f>
        <v/>
      </c>
      <c r="K56" s="1" t="str">
        <f>_xlfn.LET(_xlpm._i, COLUMN()-COLUMN(tblParseParts[[#Headers],[Text]]), IF(_xlpm._i&gt;tblParseParts[[#This Row],[Len]],"",MID(tblParseParts[[#This Row],[Text]],_xlpm._i,1)))</f>
        <v/>
      </c>
      <c r="L56" s="1" t="str">
        <f>_xlfn.LET(_xlpm._i, COLUMN()-COLUMN(tblParseParts[[#Headers],[Text]]), IF(_xlpm._i&gt;tblParseParts[[#This Row],[Len]],"",MID(tblParseParts[[#This Row],[Text]],_xlpm._i,1)))</f>
        <v/>
      </c>
      <c r="M56" s="1" t="str">
        <f>_xlfn.LET(_xlpm._i, COLUMN()-COLUMN(tblParseParts[[#Headers],[Text]]), IF(_xlpm._i&gt;tblParseParts[[#This Row],[Len]],"",MID(tblParseParts[[#This Row],[Text]],_xlpm._i,1)))</f>
        <v/>
      </c>
      <c r="N56" s="1" t="str">
        <f>_xlfn.LET(_xlpm._i, COLUMN()-COLUMN(tblParseParts[[#Headers],[Text]]), IF(_xlpm._i&gt;tblParseParts[[#This Row],[Len]],"",MID(tblParseParts[[#This Row],[Text]],_xlpm._i,1)))</f>
        <v/>
      </c>
      <c r="O56" s="1" t="str">
        <f>_xlfn.LET(_xlpm._i, COLUMN()-COLUMN(tblParseParts[[#Headers],[Text]]), IF(_xlpm._i&gt;tblParseParts[[#This Row],[Len]],"",MID(tblParseParts[[#This Row],[Text]],_xlpm._i,1)))</f>
        <v/>
      </c>
      <c r="P56" s="1" t="str">
        <f>_xlfn.LET(_xlpm._i, COLUMN()-COLUMN(tblParseParts[[#Headers],[Text]]), IF(_xlpm._i&gt;tblParseParts[[#This Row],[Len]],"",MID(tblParseParts[[#This Row],[Text]],_xlpm._i,1)))</f>
        <v/>
      </c>
      <c r="Q56" s="1" t="str">
        <f>_xlfn.LET(_xlpm._i, COLUMN()-COLUMN(tblParseParts[[#Headers],[Text]]), IF(_xlpm._i&gt;tblParseParts[[#This Row],[Len]],"",MID(tblParseParts[[#This Row],[Text]],_xlpm._i,1)))</f>
        <v/>
      </c>
      <c r="R56" s="1" t="str">
        <f>_xlfn.LET(_xlpm._i, COLUMN()-COLUMN(tblParseParts[[#Headers],[Text]]), IF(_xlpm._i&gt;tblParseParts[[#This Row],[Len]],"",MID(tblParseParts[[#This Row],[Text]],_xlpm._i,1)))</f>
        <v/>
      </c>
      <c r="S56" s="1" t="str">
        <f>_xlfn.LET(_xlpm._i, COLUMN()-COLUMN(tblParseParts[[#Headers],[Text]]), IF(_xlpm._i&gt;tblParseParts[[#This Row],[Len]],"",MID(tblParseParts[[#This Row],[Text]],_xlpm._i,1)))</f>
        <v/>
      </c>
      <c r="T56" s="1" t="str">
        <f>_xlfn.LET(_xlpm._i, COLUMN()-COLUMN(tblParseParts[[#Headers],[Text]]), IF(_xlpm._i&gt;tblParseParts[[#This Row],[Len]],"",MID(tblParseParts[[#This Row],[Text]],_xlpm._i,1)))</f>
        <v/>
      </c>
      <c r="U56" s="1" t="str">
        <f>_xlfn.LET(_xlpm._i, COLUMN()-COLUMN(tblParseParts[[#Headers],[Text]]), IF(_xlpm._i&gt;tblParseParts[[#This Row],[Len]],"",MID(tblParseParts[[#This Row],[Text]],_xlpm._i,1)))</f>
        <v/>
      </c>
      <c r="V56" s="1" t="str">
        <f>_xlfn.LET(_xlpm._i, COLUMN()-COLUMN(tblParseParts[[#Headers],[Text]]), IF(_xlpm._i&gt;tblParseParts[[#This Row],[Len]],"",MID(tblParseParts[[#This Row],[Text]],_xlpm._i,1)))</f>
        <v/>
      </c>
      <c r="W56" s="1" t="str">
        <f>_xlfn.LET(_xlpm._i, COLUMN()-COLUMN(tblParseParts[[#Headers],[Text]]), IF(_xlpm._i&gt;tblParseParts[[#This Row],[Len]],"",MID(tblParseParts[[#This Row],[Text]],_xlpm._i,1)))</f>
        <v/>
      </c>
      <c r="X56" s="1" t="str">
        <f>_xlfn.LET(_xlpm._i, COLUMN()-COLUMN(tblParseParts[[#Headers],[Text]]), IF(_xlpm._i&gt;tblParseParts[[#This Row],[Len]],"",MID(tblParseParts[[#This Row],[Text]],_xlpm._i,1)))</f>
        <v/>
      </c>
      <c r="Y56" s="1" t="str">
        <f>_xlfn.LET(_xlpm._i, COLUMN()-COLUMN(tblParseParts[[#Headers],[Text]]), IF(_xlpm._i&gt;tblParseParts[[#This Row],[Len]],"",MID(tblParseParts[[#This Row],[Text]],_xlpm._i,1)))</f>
        <v/>
      </c>
      <c r="Z56" s="1" t="str">
        <f>_xlfn.LET(_xlpm._i, COLUMN()-COLUMN(tblParseParts[[#Headers],[Text]]), IF(_xlpm._i&gt;tblParseParts[[#This Row],[Len]],"",MID(tblParseParts[[#This Row],[Text]],_xlpm._i,1)))</f>
        <v/>
      </c>
      <c r="AA56" s="1" t="str">
        <f>_xlfn.LET(_xlpm._i, COLUMN()-COLUMN(tblParseParts[[#Headers],[Text]]), IF(_xlpm._i&gt;tblParseParts[[#This Row],[Len]],"",MID(tblParseParts[[#This Row],[Text]],_xlpm._i,1)))</f>
        <v/>
      </c>
      <c r="AB56" s="1" t="str">
        <f>_xlfn.LET(_xlpm._i, COLUMN()-COLUMN(tblParseParts[[#Headers],[Text]]), IF(_xlpm._i&gt;tblParseParts[[#This Row],[Len]],"",MID(tblParseParts[[#This Row],[Text]],_xlpm._i,1)))</f>
        <v/>
      </c>
      <c r="AC56" s="1" t="str">
        <f>_xlfn.LET(_xlpm._i, COLUMN()-COLUMN(tblParseParts[[#Headers],[Text]]), IF(_xlpm._i&gt;tblParseParts[[#This Row],[Len]],"",MID(tblParseParts[[#This Row],[Text]],_xlpm._i,1)))</f>
        <v/>
      </c>
      <c r="AD56" s="1" t="str">
        <f>_xlfn.LET(_xlpm._i, COLUMN()-COLUMN(tblParseParts[[#Headers],[Text]]), IF(_xlpm._i&gt;tblParseParts[[#This Row],[Len]],"",MID(tblParseParts[[#This Row],[Text]],_xlpm._i,1)))</f>
        <v/>
      </c>
      <c r="AE56" s="1" t="str">
        <f>_xlfn.LET(_xlpm._i, COLUMN()-COLUMN(tblParseParts[[#Headers],[Text]]), IF(_xlpm._i&gt;tblParseParts[[#This Row],[Len]],"",MID(tblParseParts[[#This Row],[Text]],_xlpm._i,1)))</f>
        <v/>
      </c>
      <c r="AF56" s="1" t="str">
        <f>_xlfn.LET(_xlpm._i, COLUMN()-COLUMN(tblParseParts[[#Headers],[Text]]), IF(_xlpm._i&gt;tblParseParts[[#This Row],[Len]],"",MID(tblParseParts[[#This Row],[Text]],_xlpm._i,1)))</f>
        <v/>
      </c>
      <c r="AG56" s="1" t="str">
        <f>_xlfn.LET(_xlpm._i, COLUMN()-COLUMN(tblParseParts[[#Headers],[Text]]), IF(_xlpm._i&gt;tblParseParts[[#This Row],[Len]],"",MID(tblParseParts[[#This Row],[Text]],_xlpm._i,1)))</f>
        <v/>
      </c>
      <c r="AH56" s="1" t="str">
        <f>_xlfn.LET(_xlpm._i, COLUMN()-COLUMN(tblParseParts[[#Headers],[Text]]), IF(_xlpm._i&gt;tblParseParts[[#This Row],[Len]],"",MID(tblParseParts[[#This Row],[Text]],_xlpm._i,1)))</f>
        <v/>
      </c>
      <c r="AI56" s="1" t="str">
        <f>_xlfn.LET(_xlpm._i, COLUMN()-COLUMN(tblParseParts[[#Headers],[Text]]), IF(_xlpm._i&gt;tblParseParts[[#This Row],[Len]],"",MID(tblParseParts[[#This Row],[Text]],_xlpm._i,1)))</f>
        <v/>
      </c>
      <c r="AJ56" s="11">
        <f>LEN(tblParseParts[[#This Row],[Text]])</f>
        <v>3</v>
      </c>
      <c r="AK56" s="11">
        <f>_xlfn.LET(_xlpm._range,tblParseParts[[#This Row],[1]:[33]], _xlfn.IFNA(_xlfn.XMATCH("T",_xlpm._range,0,1),0))</f>
        <v>1</v>
      </c>
      <c r="AL5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56" s="11">
        <f>_xlfn.LET(_xlpm._range,tblParseParts[[#This Row],[1]:[33]], _xlfn.IFNA(_xlfn.XMATCH(":",_xlpm._range,0,-1),0))</f>
        <v>0</v>
      </c>
      <c r="AN56" s="11" cm="1">
        <f t="array" ref="AN56">_xlfn.LET(_xlpm._last,INDEX(tblParseParts[[#This Row],[1]:[33]],1,tblParseParts[[#This Row],[Len]]),IF(_xlpm._last="Z",tblParseParts[[#This Row],[Len]],0))</f>
        <v>0</v>
      </c>
      <c r="AO56" s="11">
        <f>N(tblParseParts[[#This Row],[Tpos]]&gt;0)</f>
        <v>1</v>
      </c>
      <c r="AP56" s="11">
        <f>N(tblParseParts[[#This Row],[Tpos]]=1)</f>
        <v>1</v>
      </c>
      <c r="AQ56" s="11">
        <f>N(tblParseParts[[#This Row],[SignLastPos]]=1)</f>
        <v>0</v>
      </c>
      <c r="AR56" s="11">
        <f>tblParseParts[[#This Row],[Len]]-tblParseParts[[#This Row],[LastSignFirstPos]]</f>
        <v>3</v>
      </c>
      <c r="AS56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56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56" s="11">
        <f>N(tblParseParts[[#This Row],[ColonLastPos]]&gt;tblParseParts[[#This Row],[SignLastPos]])</f>
        <v>0</v>
      </c>
      <c r="AV56" s="11">
        <f>N(((tblParseParts[[#This Row],[UnSignedLen]]=2)+(tblParseParts[[#This Row],[UnSignedLen]]=6))&lt;&gt;0)</f>
        <v>0</v>
      </c>
      <c r="AW56" s="11">
        <f>N(tblParseParts[[#This Row],[ZlastPos]]=tblParseParts[[#This Row],[Len]])</f>
        <v>0</v>
      </c>
      <c r="AX5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192</v>
      </c>
      <c r="AY56" s="11">
        <f>_xlfn.LET(_xlpm._x,_xlfn.XLOOKUP(tblParseParts[[#This Row],[Hash]],tblParsePartsLogic[Hash],tblParsePartsLogic[PartsFlag],""),IF(_xlpm._x="","!!",_xlpm._x))</f>
        <v>2</v>
      </c>
      <c r="AZ56" s="11">
        <f>_xlfn.LET(_xlpm._x,_xlfn.XLOOKUP(tblParseParts[[#This Row],[Hash]],tblParsePartsLogic[Hash],tblParsePartsLogic[DateMark],""),IF(_xlpm._x="","!!",_xlpm._x))</f>
        <v>0</v>
      </c>
      <c r="BA56" s="11">
        <f>_xlfn.LET(_xlpm._x,_xlfn.XLOOKUP(tblParseParts[[#This Row],[Hash]],tblParsePartsLogic[Hash],tblParsePartsLogic[TZMark],""),IF(_xlpm._x="","!!",_xlpm._x))</f>
        <v>0</v>
      </c>
      <c r="BB56" s="11">
        <f>_xlfn.LET(_xlpm._x,_xlfn.XLOOKUP(tblParseParts[[#This Row],[Hash]],tblParsePartsLogic[Hash],tblParsePartsLogic[ISOCompliant],""),IF(_xlpm._x="","!!",_xlpm._x))</f>
        <v>1</v>
      </c>
    </row>
    <row r="57" spans="1:54" x14ac:dyDescent="0.25">
      <c r="A57">
        <v>41</v>
      </c>
      <c r="B57" s="23" t="s">
        <v>197</v>
      </c>
      <c r="C57" s="1" t="str">
        <f>_xlfn.LET(_xlpm._i, COLUMN()-COLUMN(tblParseParts[[#Headers],[Text]]), IF(_xlpm._i&gt;tblParseParts[[#This Row],[Len]],"",MID(tblParseParts[[#This Row],[Text]],_xlpm._i,1)))</f>
        <v>T</v>
      </c>
      <c r="D57" s="1" t="str">
        <f>_xlfn.LET(_xlpm._i, COLUMN()-COLUMN(tblParseParts[[#Headers],[Text]]), IF(_xlpm._i&gt;tblParseParts[[#This Row],[Len]],"",MID(tblParseParts[[#This Row],[Text]],_xlpm._i,1)))</f>
        <v>1</v>
      </c>
      <c r="E57" s="1" t="str">
        <f>_xlfn.LET(_xlpm._i, COLUMN()-COLUMN(tblParseParts[[#Headers],[Text]]), IF(_xlpm._i&gt;tblParseParts[[#This Row],[Len]],"",MID(tblParseParts[[#This Row],[Text]],_xlpm._i,1)))</f>
        <v>2</v>
      </c>
      <c r="F57" s="1" t="str">
        <f>_xlfn.LET(_xlpm._i, COLUMN()-COLUMN(tblParseParts[[#Headers],[Text]]), IF(_xlpm._i&gt;tblParseParts[[#This Row],[Len]],"",MID(tblParseParts[[#This Row],[Text]],_xlpm._i,1)))</f>
        <v>3</v>
      </c>
      <c r="G57" s="1" t="str">
        <f>_xlfn.LET(_xlpm._i, COLUMN()-COLUMN(tblParseParts[[#Headers],[Text]]), IF(_xlpm._i&gt;tblParseParts[[#This Row],[Len]],"",MID(tblParseParts[[#This Row],[Text]],_xlpm._i,1)))</f>
        <v>5</v>
      </c>
      <c r="H57" s="1" t="str">
        <f>_xlfn.LET(_xlpm._i, COLUMN()-COLUMN(tblParseParts[[#Headers],[Text]]), IF(_xlpm._i&gt;tblParseParts[[#This Row],[Len]],"",MID(tblParseParts[[#This Row],[Text]],_xlpm._i,1)))</f>
        <v/>
      </c>
      <c r="I57" s="1" t="str">
        <f>_xlfn.LET(_xlpm._i, COLUMN()-COLUMN(tblParseParts[[#Headers],[Text]]), IF(_xlpm._i&gt;tblParseParts[[#This Row],[Len]],"",MID(tblParseParts[[#This Row],[Text]],_xlpm._i,1)))</f>
        <v/>
      </c>
      <c r="J57" s="1" t="str">
        <f>_xlfn.LET(_xlpm._i, COLUMN()-COLUMN(tblParseParts[[#Headers],[Text]]), IF(_xlpm._i&gt;tblParseParts[[#This Row],[Len]],"",MID(tblParseParts[[#This Row],[Text]],_xlpm._i,1)))</f>
        <v/>
      </c>
      <c r="K57" s="1" t="str">
        <f>_xlfn.LET(_xlpm._i, COLUMN()-COLUMN(tblParseParts[[#Headers],[Text]]), IF(_xlpm._i&gt;tblParseParts[[#This Row],[Len]],"",MID(tblParseParts[[#This Row],[Text]],_xlpm._i,1)))</f>
        <v/>
      </c>
      <c r="L57" s="1" t="str">
        <f>_xlfn.LET(_xlpm._i, COLUMN()-COLUMN(tblParseParts[[#Headers],[Text]]), IF(_xlpm._i&gt;tblParseParts[[#This Row],[Len]],"",MID(tblParseParts[[#This Row],[Text]],_xlpm._i,1)))</f>
        <v/>
      </c>
      <c r="M57" s="1" t="str">
        <f>_xlfn.LET(_xlpm._i, COLUMN()-COLUMN(tblParseParts[[#Headers],[Text]]), IF(_xlpm._i&gt;tblParseParts[[#This Row],[Len]],"",MID(tblParseParts[[#This Row],[Text]],_xlpm._i,1)))</f>
        <v/>
      </c>
      <c r="N57" s="1" t="str">
        <f>_xlfn.LET(_xlpm._i, COLUMN()-COLUMN(tblParseParts[[#Headers],[Text]]), IF(_xlpm._i&gt;tblParseParts[[#This Row],[Len]],"",MID(tblParseParts[[#This Row],[Text]],_xlpm._i,1)))</f>
        <v/>
      </c>
      <c r="O57" s="1" t="str">
        <f>_xlfn.LET(_xlpm._i, COLUMN()-COLUMN(tblParseParts[[#Headers],[Text]]), IF(_xlpm._i&gt;tblParseParts[[#This Row],[Len]],"",MID(tblParseParts[[#This Row],[Text]],_xlpm._i,1)))</f>
        <v/>
      </c>
      <c r="P57" s="1" t="str">
        <f>_xlfn.LET(_xlpm._i, COLUMN()-COLUMN(tblParseParts[[#Headers],[Text]]), IF(_xlpm._i&gt;tblParseParts[[#This Row],[Len]],"",MID(tblParseParts[[#This Row],[Text]],_xlpm._i,1)))</f>
        <v/>
      </c>
      <c r="Q57" s="1" t="str">
        <f>_xlfn.LET(_xlpm._i, COLUMN()-COLUMN(tblParseParts[[#Headers],[Text]]), IF(_xlpm._i&gt;tblParseParts[[#This Row],[Len]],"",MID(tblParseParts[[#This Row],[Text]],_xlpm._i,1)))</f>
        <v/>
      </c>
      <c r="R57" s="1" t="str">
        <f>_xlfn.LET(_xlpm._i, COLUMN()-COLUMN(tblParseParts[[#Headers],[Text]]), IF(_xlpm._i&gt;tblParseParts[[#This Row],[Len]],"",MID(tblParseParts[[#This Row],[Text]],_xlpm._i,1)))</f>
        <v/>
      </c>
      <c r="S57" s="1" t="str">
        <f>_xlfn.LET(_xlpm._i, COLUMN()-COLUMN(tblParseParts[[#Headers],[Text]]), IF(_xlpm._i&gt;tblParseParts[[#This Row],[Len]],"",MID(tblParseParts[[#This Row],[Text]],_xlpm._i,1)))</f>
        <v/>
      </c>
      <c r="T57" s="1" t="str">
        <f>_xlfn.LET(_xlpm._i, COLUMN()-COLUMN(tblParseParts[[#Headers],[Text]]), IF(_xlpm._i&gt;tblParseParts[[#This Row],[Len]],"",MID(tblParseParts[[#This Row],[Text]],_xlpm._i,1)))</f>
        <v/>
      </c>
      <c r="U57" s="1" t="str">
        <f>_xlfn.LET(_xlpm._i, COLUMN()-COLUMN(tblParseParts[[#Headers],[Text]]), IF(_xlpm._i&gt;tblParseParts[[#This Row],[Len]],"",MID(tblParseParts[[#This Row],[Text]],_xlpm._i,1)))</f>
        <v/>
      </c>
      <c r="V57" s="1" t="str">
        <f>_xlfn.LET(_xlpm._i, COLUMN()-COLUMN(tblParseParts[[#Headers],[Text]]), IF(_xlpm._i&gt;tblParseParts[[#This Row],[Len]],"",MID(tblParseParts[[#This Row],[Text]],_xlpm._i,1)))</f>
        <v/>
      </c>
      <c r="W57" s="1" t="str">
        <f>_xlfn.LET(_xlpm._i, COLUMN()-COLUMN(tblParseParts[[#Headers],[Text]]), IF(_xlpm._i&gt;tblParseParts[[#This Row],[Len]],"",MID(tblParseParts[[#This Row],[Text]],_xlpm._i,1)))</f>
        <v/>
      </c>
      <c r="X57" s="1" t="str">
        <f>_xlfn.LET(_xlpm._i, COLUMN()-COLUMN(tblParseParts[[#Headers],[Text]]), IF(_xlpm._i&gt;tblParseParts[[#This Row],[Len]],"",MID(tblParseParts[[#This Row],[Text]],_xlpm._i,1)))</f>
        <v/>
      </c>
      <c r="Y57" s="1" t="str">
        <f>_xlfn.LET(_xlpm._i, COLUMN()-COLUMN(tblParseParts[[#Headers],[Text]]), IF(_xlpm._i&gt;tblParseParts[[#This Row],[Len]],"",MID(tblParseParts[[#This Row],[Text]],_xlpm._i,1)))</f>
        <v/>
      </c>
      <c r="Z57" s="1" t="str">
        <f>_xlfn.LET(_xlpm._i, COLUMN()-COLUMN(tblParseParts[[#Headers],[Text]]), IF(_xlpm._i&gt;tblParseParts[[#This Row],[Len]],"",MID(tblParseParts[[#This Row],[Text]],_xlpm._i,1)))</f>
        <v/>
      </c>
      <c r="AA57" s="1" t="str">
        <f>_xlfn.LET(_xlpm._i, COLUMN()-COLUMN(tblParseParts[[#Headers],[Text]]), IF(_xlpm._i&gt;tblParseParts[[#This Row],[Len]],"",MID(tblParseParts[[#This Row],[Text]],_xlpm._i,1)))</f>
        <v/>
      </c>
      <c r="AB57" s="1" t="str">
        <f>_xlfn.LET(_xlpm._i, COLUMN()-COLUMN(tblParseParts[[#Headers],[Text]]), IF(_xlpm._i&gt;tblParseParts[[#This Row],[Len]],"",MID(tblParseParts[[#This Row],[Text]],_xlpm._i,1)))</f>
        <v/>
      </c>
      <c r="AC57" s="1" t="str">
        <f>_xlfn.LET(_xlpm._i, COLUMN()-COLUMN(tblParseParts[[#Headers],[Text]]), IF(_xlpm._i&gt;tblParseParts[[#This Row],[Len]],"",MID(tblParseParts[[#This Row],[Text]],_xlpm._i,1)))</f>
        <v/>
      </c>
      <c r="AD57" s="1" t="str">
        <f>_xlfn.LET(_xlpm._i, COLUMN()-COLUMN(tblParseParts[[#Headers],[Text]]), IF(_xlpm._i&gt;tblParseParts[[#This Row],[Len]],"",MID(tblParseParts[[#This Row],[Text]],_xlpm._i,1)))</f>
        <v/>
      </c>
      <c r="AE57" s="1" t="str">
        <f>_xlfn.LET(_xlpm._i, COLUMN()-COLUMN(tblParseParts[[#Headers],[Text]]), IF(_xlpm._i&gt;tblParseParts[[#This Row],[Len]],"",MID(tblParseParts[[#This Row],[Text]],_xlpm._i,1)))</f>
        <v/>
      </c>
      <c r="AF57" s="1" t="str">
        <f>_xlfn.LET(_xlpm._i, COLUMN()-COLUMN(tblParseParts[[#Headers],[Text]]), IF(_xlpm._i&gt;tblParseParts[[#This Row],[Len]],"",MID(tblParseParts[[#This Row],[Text]],_xlpm._i,1)))</f>
        <v/>
      </c>
      <c r="AG57" s="1" t="str">
        <f>_xlfn.LET(_xlpm._i, COLUMN()-COLUMN(tblParseParts[[#Headers],[Text]]), IF(_xlpm._i&gt;tblParseParts[[#This Row],[Len]],"",MID(tblParseParts[[#This Row],[Text]],_xlpm._i,1)))</f>
        <v/>
      </c>
      <c r="AH57" s="1" t="str">
        <f>_xlfn.LET(_xlpm._i, COLUMN()-COLUMN(tblParseParts[[#Headers],[Text]]), IF(_xlpm._i&gt;tblParseParts[[#This Row],[Len]],"",MID(tblParseParts[[#This Row],[Text]],_xlpm._i,1)))</f>
        <v/>
      </c>
      <c r="AI57" s="1" t="str">
        <f>_xlfn.LET(_xlpm._i, COLUMN()-COLUMN(tblParseParts[[#Headers],[Text]]), IF(_xlpm._i&gt;tblParseParts[[#This Row],[Len]],"",MID(tblParseParts[[#This Row],[Text]],_xlpm._i,1)))</f>
        <v/>
      </c>
      <c r="AJ57" s="11">
        <f>LEN(tblParseParts[[#This Row],[Text]])</f>
        <v>5</v>
      </c>
      <c r="AK57" s="11">
        <f>_xlfn.LET(_xlpm._range,tblParseParts[[#This Row],[1]:[33]], _xlfn.IFNA(_xlfn.XMATCH("T",_xlpm._range,0,1),0))</f>
        <v>1</v>
      </c>
      <c r="AL5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57" s="11">
        <f>_xlfn.LET(_xlpm._range,tblParseParts[[#This Row],[1]:[33]], _xlfn.IFNA(_xlfn.XMATCH(":",_xlpm._range,0,-1),0))</f>
        <v>0</v>
      </c>
      <c r="AN57" s="11" cm="1">
        <f t="array" ref="AN57">_xlfn.LET(_xlpm._last,INDEX(tblParseParts[[#This Row],[1]:[33]],1,tblParseParts[[#This Row],[Len]]),IF(_xlpm._last="Z",tblParseParts[[#This Row],[Len]],0))</f>
        <v>0</v>
      </c>
      <c r="AO57" s="11">
        <f>N(tblParseParts[[#This Row],[Tpos]]&gt;0)</f>
        <v>1</v>
      </c>
      <c r="AP57" s="11">
        <f>N(tblParseParts[[#This Row],[Tpos]]=1)</f>
        <v>1</v>
      </c>
      <c r="AQ57" s="11">
        <f>N(tblParseParts[[#This Row],[SignLastPos]]=1)</f>
        <v>0</v>
      </c>
      <c r="AR57" s="11">
        <f>tblParseParts[[#This Row],[Len]]-tblParseParts[[#This Row],[LastSignFirstPos]]</f>
        <v>5</v>
      </c>
      <c r="AS57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57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57" s="11">
        <f>N(tblParseParts[[#This Row],[ColonLastPos]]&gt;tblParseParts[[#This Row],[SignLastPos]])</f>
        <v>0</v>
      </c>
      <c r="AV57" s="11">
        <f>N(((tblParseParts[[#This Row],[UnSignedLen]]=2)+(tblParseParts[[#This Row],[UnSignedLen]]=6))&lt;&gt;0)</f>
        <v>0</v>
      </c>
      <c r="AW57" s="11">
        <f>N(tblParseParts[[#This Row],[ZlastPos]]=tblParseParts[[#This Row],[Len]])</f>
        <v>0</v>
      </c>
      <c r="AX5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192</v>
      </c>
      <c r="AY57" s="11">
        <f>_xlfn.LET(_xlpm._x,_xlfn.XLOOKUP(tblParseParts[[#This Row],[Hash]],tblParsePartsLogic[Hash],tblParsePartsLogic[PartsFlag],""),IF(_xlpm._x="","!!",_xlpm._x))</f>
        <v>2</v>
      </c>
      <c r="AZ57" s="11">
        <f>_xlfn.LET(_xlpm._x,_xlfn.XLOOKUP(tblParseParts[[#This Row],[Hash]],tblParsePartsLogic[Hash],tblParsePartsLogic[DateMark],""),IF(_xlpm._x="","!!",_xlpm._x))</f>
        <v>0</v>
      </c>
      <c r="BA57" s="11">
        <f>_xlfn.LET(_xlpm._x,_xlfn.XLOOKUP(tblParseParts[[#This Row],[Hash]],tblParsePartsLogic[Hash],tblParsePartsLogic[TZMark],""),IF(_xlpm._x="","!!",_xlpm._x))</f>
        <v>0</v>
      </c>
      <c r="BB57" s="11">
        <f>_xlfn.LET(_xlpm._x,_xlfn.XLOOKUP(tblParseParts[[#This Row],[Hash]],tblParsePartsLogic[Hash],tblParsePartsLogic[ISOCompliant],""),IF(_xlpm._x="","!!",_xlpm._x))</f>
        <v>1</v>
      </c>
    </row>
    <row r="58" spans="1:54" x14ac:dyDescent="0.25">
      <c r="A58">
        <v>42</v>
      </c>
      <c r="B58" s="23" t="s">
        <v>198</v>
      </c>
      <c r="C58" s="1" t="str">
        <f>_xlfn.LET(_xlpm._i, COLUMN()-COLUMN(tblParseParts[[#Headers],[Text]]), IF(_xlpm._i&gt;tblParseParts[[#This Row],[Len]],"",MID(tblParseParts[[#This Row],[Text]],_xlpm._i,1)))</f>
        <v>T</v>
      </c>
      <c r="D58" s="1" t="str">
        <f>_xlfn.LET(_xlpm._i, COLUMN()-COLUMN(tblParseParts[[#Headers],[Text]]), IF(_xlpm._i&gt;tblParseParts[[#This Row],[Len]],"",MID(tblParseParts[[#This Row],[Text]],_xlpm._i,1)))</f>
        <v>1</v>
      </c>
      <c r="E58" s="1" t="str">
        <f>_xlfn.LET(_xlpm._i, COLUMN()-COLUMN(tblParseParts[[#Headers],[Text]]), IF(_xlpm._i&gt;tblParseParts[[#This Row],[Len]],"",MID(tblParseParts[[#This Row],[Text]],_xlpm._i,1)))</f>
        <v>2</v>
      </c>
      <c r="F58" s="1" t="str">
        <f>_xlfn.LET(_xlpm._i, COLUMN()-COLUMN(tblParseParts[[#Headers],[Text]]), IF(_xlpm._i&gt;tblParseParts[[#This Row],[Len]],"",MID(tblParseParts[[#This Row],[Text]],_xlpm._i,1)))</f>
        <v>3</v>
      </c>
      <c r="G58" s="1" t="str">
        <f>_xlfn.LET(_xlpm._i, COLUMN()-COLUMN(tblParseParts[[#Headers],[Text]]), IF(_xlpm._i&gt;tblParseParts[[#This Row],[Len]],"",MID(tblParseParts[[#This Row],[Text]],_xlpm._i,1)))</f>
        <v>5</v>
      </c>
      <c r="H58" s="1" t="str">
        <f>_xlfn.LET(_xlpm._i, COLUMN()-COLUMN(tblParseParts[[#Headers],[Text]]), IF(_xlpm._i&gt;tblParseParts[[#This Row],[Len]],"",MID(tblParseParts[[#This Row],[Text]],_xlpm._i,1)))</f>
        <v>1</v>
      </c>
      <c r="I58" s="1" t="str">
        <f>_xlfn.LET(_xlpm._i, COLUMN()-COLUMN(tblParseParts[[#Headers],[Text]]), IF(_xlpm._i&gt;tblParseParts[[#This Row],[Len]],"",MID(tblParseParts[[#This Row],[Text]],_xlpm._i,1)))</f>
        <v>2</v>
      </c>
      <c r="J58" s="1" t="str">
        <f>_xlfn.LET(_xlpm._i, COLUMN()-COLUMN(tblParseParts[[#Headers],[Text]]), IF(_xlpm._i&gt;tblParseParts[[#This Row],[Len]],"",MID(tblParseParts[[#This Row],[Text]],_xlpm._i,1)))</f>
        <v/>
      </c>
      <c r="K58" s="1" t="str">
        <f>_xlfn.LET(_xlpm._i, COLUMN()-COLUMN(tblParseParts[[#Headers],[Text]]), IF(_xlpm._i&gt;tblParseParts[[#This Row],[Len]],"",MID(tblParseParts[[#This Row],[Text]],_xlpm._i,1)))</f>
        <v/>
      </c>
      <c r="L58" s="1" t="str">
        <f>_xlfn.LET(_xlpm._i, COLUMN()-COLUMN(tblParseParts[[#Headers],[Text]]), IF(_xlpm._i&gt;tblParseParts[[#This Row],[Len]],"",MID(tblParseParts[[#This Row],[Text]],_xlpm._i,1)))</f>
        <v/>
      </c>
      <c r="M58" s="1" t="str">
        <f>_xlfn.LET(_xlpm._i, COLUMN()-COLUMN(tblParseParts[[#Headers],[Text]]), IF(_xlpm._i&gt;tblParseParts[[#This Row],[Len]],"",MID(tblParseParts[[#This Row],[Text]],_xlpm._i,1)))</f>
        <v/>
      </c>
      <c r="N58" s="1" t="str">
        <f>_xlfn.LET(_xlpm._i, COLUMN()-COLUMN(tblParseParts[[#Headers],[Text]]), IF(_xlpm._i&gt;tblParseParts[[#This Row],[Len]],"",MID(tblParseParts[[#This Row],[Text]],_xlpm._i,1)))</f>
        <v/>
      </c>
      <c r="O58" s="1" t="str">
        <f>_xlfn.LET(_xlpm._i, COLUMN()-COLUMN(tblParseParts[[#Headers],[Text]]), IF(_xlpm._i&gt;tblParseParts[[#This Row],[Len]],"",MID(tblParseParts[[#This Row],[Text]],_xlpm._i,1)))</f>
        <v/>
      </c>
      <c r="P58" s="1" t="str">
        <f>_xlfn.LET(_xlpm._i, COLUMN()-COLUMN(tblParseParts[[#Headers],[Text]]), IF(_xlpm._i&gt;tblParseParts[[#This Row],[Len]],"",MID(tblParseParts[[#This Row],[Text]],_xlpm._i,1)))</f>
        <v/>
      </c>
      <c r="Q58" s="1" t="str">
        <f>_xlfn.LET(_xlpm._i, COLUMN()-COLUMN(tblParseParts[[#Headers],[Text]]), IF(_xlpm._i&gt;tblParseParts[[#This Row],[Len]],"",MID(tblParseParts[[#This Row],[Text]],_xlpm._i,1)))</f>
        <v/>
      </c>
      <c r="R58" s="1" t="str">
        <f>_xlfn.LET(_xlpm._i, COLUMN()-COLUMN(tblParseParts[[#Headers],[Text]]), IF(_xlpm._i&gt;tblParseParts[[#This Row],[Len]],"",MID(tblParseParts[[#This Row],[Text]],_xlpm._i,1)))</f>
        <v/>
      </c>
      <c r="S58" s="1" t="str">
        <f>_xlfn.LET(_xlpm._i, COLUMN()-COLUMN(tblParseParts[[#Headers],[Text]]), IF(_xlpm._i&gt;tblParseParts[[#This Row],[Len]],"",MID(tblParseParts[[#This Row],[Text]],_xlpm._i,1)))</f>
        <v/>
      </c>
      <c r="T58" s="1" t="str">
        <f>_xlfn.LET(_xlpm._i, COLUMN()-COLUMN(tblParseParts[[#Headers],[Text]]), IF(_xlpm._i&gt;tblParseParts[[#This Row],[Len]],"",MID(tblParseParts[[#This Row],[Text]],_xlpm._i,1)))</f>
        <v/>
      </c>
      <c r="U58" s="1" t="str">
        <f>_xlfn.LET(_xlpm._i, COLUMN()-COLUMN(tblParseParts[[#Headers],[Text]]), IF(_xlpm._i&gt;tblParseParts[[#This Row],[Len]],"",MID(tblParseParts[[#This Row],[Text]],_xlpm._i,1)))</f>
        <v/>
      </c>
      <c r="V58" s="1" t="str">
        <f>_xlfn.LET(_xlpm._i, COLUMN()-COLUMN(tblParseParts[[#Headers],[Text]]), IF(_xlpm._i&gt;tblParseParts[[#This Row],[Len]],"",MID(tblParseParts[[#This Row],[Text]],_xlpm._i,1)))</f>
        <v/>
      </c>
      <c r="W58" s="1" t="str">
        <f>_xlfn.LET(_xlpm._i, COLUMN()-COLUMN(tblParseParts[[#Headers],[Text]]), IF(_xlpm._i&gt;tblParseParts[[#This Row],[Len]],"",MID(tblParseParts[[#This Row],[Text]],_xlpm._i,1)))</f>
        <v/>
      </c>
      <c r="X58" s="1" t="str">
        <f>_xlfn.LET(_xlpm._i, COLUMN()-COLUMN(tblParseParts[[#Headers],[Text]]), IF(_xlpm._i&gt;tblParseParts[[#This Row],[Len]],"",MID(tblParseParts[[#This Row],[Text]],_xlpm._i,1)))</f>
        <v/>
      </c>
      <c r="Y58" s="1" t="str">
        <f>_xlfn.LET(_xlpm._i, COLUMN()-COLUMN(tblParseParts[[#Headers],[Text]]), IF(_xlpm._i&gt;tblParseParts[[#This Row],[Len]],"",MID(tblParseParts[[#This Row],[Text]],_xlpm._i,1)))</f>
        <v/>
      </c>
      <c r="Z58" s="1" t="str">
        <f>_xlfn.LET(_xlpm._i, COLUMN()-COLUMN(tblParseParts[[#Headers],[Text]]), IF(_xlpm._i&gt;tblParseParts[[#This Row],[Len]],"",MID(tblParseParts[[#This Row],[Text]],_xlpm._i,1)))</f>
        <v/>
      </c>
      <c r="AA58" s="1" t="str">
        <f>_xlfn.LET(_xlpm._i, COLUMN()-COLUMN(tblParseParts[[#Headers],[Text]]), IF(_xlpm._i&gt;tblParseParts[[#This Row],[Len]],"",MID(tblParseParts[[#This Row],[Text]],_xlpm._i,1)))</f>
        <v/>
      </c>
      <c r="AB58" s="1" t="str">
        <f>_xlfn.LET(_xlpm._i, COLUMN()-COLUMN(tblParseParts[[#Headers],[Text]]), IF(_xlpm._i&gt;tblParseParts[[#This Row],[Len]],"",MID(tblParseParts[[#This Row],[Text]],_xlpm._i,1)))</f>
        <v/>
      </c>
      <c r="AC58" s="1" t="str">
        <f>_xlfn.LET(_xlpm._i, COLUMN()-COLUMN(tblParseParts[[#Headers],[Text]]), IF(_xlpm._i&gt;tblParseParts[[#This Row],[Len]],"",MID(tblParseParts[[#This Row],[Text]],_xlpm._i,1)))</f>
        <v/>
      </c>
      <c r="AD58" s="1" t="str">
        <f>_xlfn.LET(_xlpm._i, COLUMN()-COLUMN(tblParseParts[[#Headers],[Text]]), IF(_xlpm._i&gt;tblParseParts[[#This Row],[Len]],"",MID(tblParseParts[[#This Row],[Text]],_xlpm._i,1)))</f>
        <v/>
      </c>
      <c r="AE58" s="1" t="str">
        <f>_xlfn.LET(_xlpm._i, COLUMN()-COLUMN(tblParseParts[[#Headers],[Text]]), IF(_xlpm._i&gt;tblParseParts[[#This Row],[Len]],"",MID(tblParseParts[[#This Row],[Text]],_xlpm._i,1)))</f>
        <v/>
      </c>
      <c r="AF58" s="1" t="str">
        <f>_xlfn.LET(_xlpm._i, COLUMN()-COLUMN(tblParseParts[[#Headers],[Text]]), IF(_xlpm._i&gt;tblParseParts[[#This Row],[Len]],"",MID(tblParseParts[[#This Row],[Text]],_xlpm._i,1)))</f>
        <v/>
      </c>
      <c r="AG58" s="1" t="str">
        <f>_xlfn.LET(_xlpm._i, COLUMN()-COLUMN(tblParseParts[[#Headers],[Text]]), IF(_xlpm._i&gt;tblParseParts[[#This Row],[Len]],"",MID(tblParseParts[[#This Row],[Text]],_xlpm._i,1)))</f>
        <v/>
      </c>
      <c r="AH58" s="1" t="str">
        <f>_xlfn.LET(_xlpm._i, COLUMN()-COLUMN(tblParseParts[[#Headers],[Text]]), IF(_xlpm._i&gt;tblParseParts[[#This Row],[Len]],"",MID(tblParseParts[[#This Row],[Text]],_xlpm._i,1)))</f>
        <v/>
      </c>
      <c r="AI58" s="1" t="str">
        <f>_xlfn.LET(_xlpm._i, COLUMN()-COLUMN(tblParseParts[[#Headers],[Text]]), IF(_xlpm._i&gt;tblParseParts[[#This Row],[Len]],"",MID(tblParseParts[[#This Row],[Text]],_xlpm._i,1)))</f>
        <v/>
      </c>
      <c r="AJ58" s="11">
        <f>LEN(tblParseParts[[#This Row],[Text]])</f>
        <v>7</v>
      </c>
      <c r="AK58" s="11">
        <f>_xlfn.LET(_xlpm._range,tblParseParts[[#This Row],[1]:[33]], _xlfn.IFNA(_xlfn.XMATCH("T",_xlpm._range,0,1),0))</f>
        <v>1</v>
      </c>
      <c r="AL58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58" s="11">
        <f>_xlfn.LET(_xlpm._range,tblParseParts[[#This Row],[1]:[33]], _xlfn.IFNA(_xlfn.XMATCH(":",_xlpm._range,0,-1),0))</f>
        <v>0</v>
      </c>
      <c r="AN58" s="11" cm="1">
        <f t="array" ref="AN58">_xlfn.LET(_xlpm._last,INDEX(tblParseParts[[#This Row],[1]:[33]],1,tblParseParts[[#This Row],[Len]]),IF(_xlpm._last="Z",tblParseParts[[#This Row],[Len]],0))</f>
        <v>0</v>
      </c>
      <c r="AO58" s="11">
        <f>N(tblParseParts[[#This Row],[Tpos]]&gt;0)</f>
        <v>1</v>
      </c>
      <c r="AP58" s="11">
        <f>N(tblParseParts[[#This Row],[Tpos]]=1)</f>
        <v>1</v>
      </c>
      <c r="AQ58" s="11">
        <f>N(tblParseParts[[#This Row],[SignLastPos]]=1)</f>
        <v>0</v>
      </c>
      <c r="AR58" s="11">
        <f>tblParseParts[[#This Row],[Len]]-tblParseParts[[#This Row],[LastSignFirstPos]]</f>
        <v>7</v>
      </c>
      <c r="AS58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58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58" s="11">
        <f>N(tblParseParts[[#This Row],[ColonLastPos]]&gt;tblParseParts[[#This Row],[SignLastPos]])</f>
        <v>0</v>
      </c>
      <c r="AV58" s="11">
        <f>N(((tblParseParts[[#This Row],[UnSignedLen]]=2)+(tblParseParts[[#This Row],[UnSignedLen]]=6))&lt;&gt;0)</f>
        <v>0</v>
      </c>
      <c r="AW58" s="11">
        <f>N(tblParseParts[[#This Row],[ZlastPos]]=tblParseParts[[#This Row],[Len]])</f>
        <v>0</v>
      </c>
      <c r="AX58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192</v>
      </c>
      <c r="AY58" s="11">
        <f>_xlfn.LET(_xlpm._x,_xlfn.XLOOKUP(tblParseParts[[#This Row],[Hash]],tblParsePartsLogic[Hash],tblParsePartsLogic[PartsFlag],""),IF(_xlpm._x="","!!",_xlpm._x))</f>
        <v>2</v>
      </c>
      <c r="AZ58" s="11">
        <f>_xlfn.LET(_xlpm._x,_xlfn.XLOOKUP(tblParseParts[[#This Row],[Hash]],tblParsePartsLogic[Hash],tblParsePartsLogic[DateMark],""),IF(_xlpm._x="","!!",_xlpm._x))</f>
        <v>0</v>
      </c>
      <c r="BA58" s="11">
        <f>_xlfn.LET(_xlpm._x,_xlfn.XLOOKUP(tblParseParts[[#This Row],[Hash]],tblParsePartsLogic[Hash],tblParsePartsLogic[TZMark],""),IF(_xlpm._x="","!!",_xlpm._x))</f>
        <v>0</v>
      </c>
      <c r="BB58" s="11">
        <f>_xlfn.LET(_xlpm._x,_xlfn.XLOOKUP(tblParseParts[[#This Row],[Hash]],tblParsePartsLogic[Hash],tblParsePartsLogic[ISOCompliant],""),IF(_xlpm._x="","!!",_xlpm._x))</f>
        <v>1</v>
      </c>
    </row>
    <row r="59" spans="1:54" x14ac:dyDescent="0.25">
      <c r="A59">
        <v>43</v>
      </c>
      <c r="B59" s="23" t="s">
        <v>193</v>
      </c>
      <c r="C59" s="1" t="str">
        <f>_xlfn.LET(_xlpm._i, COLUMN()-COLUMN(tblParseParts[[#Headers],[Text]]), IF(_xlpm._i&gt;tblParseParts[[#This Row],[Len]],"",MID(tblParseParts[[#This Row],[Text]],_xlpm._i,1)))</f>
        <v>T</v>
      </c>
      <c r="D59" s="1" t="str">
        <f>_xlfn.LET(_xlpm._i, COLUMN()-COLUMN(tblParseParts[[#Headers],[Text]]), IF(_xlpm._i&gt;tblParseParts[[#This Row],[Len]],"",MID(tblParseParts[[#This Row],[Text]],_xlpm._i,1)))</f>
        <v>1</v>
      </c>
      <c r="E59" s="1" t="str">
        <f>_xlfn.LET(_xlpm._i, COLUMN()-COLUMN(tblParseParts[[#Headers],[Text]]), IF(_xlpm._i&gt;tblParseParts[[#This Row],[Len]],"",MID(tblParseParts[[#This Row],[Text]],_xlpm._i,1)))</f>
        <v>2</v>
      </c>
      <c r="F59" s="1" t="str">
        <f>_xlfn.LET(_xlpm._i, COLUMN()-COLUMN(tblParseParts[[#Headers],[Text]]), IF(_xlpm._i&gt;tblParseParts[[#This Row],[Len]],"",MID(tblParseParts[[#This Row],[Text]],_xlpm._i,1)))</f>
        <v>3</v>
      </c>
      <c r="G59" s="1" t="str">
        <f>_xlfn.LET(_xlpm._i, COLUMN()-COLUMN(tblParseParts[[#Headers],[Text]]), IF(_xlpm._i&gt;tblParseParts[[#This Row],[Len]],"",MID(tblParseParts[[#This Row],[Text]],_xlpm._i,1)))</f>
        <v>5</v>
      </c>
      <c r="H59" s="1" t="str">
        <f>_xlfn.LET(_xlpm._i, COLUMN()-COLUMN(tblParseParts[[#Headers],[Text]]), IF(_xlpm._i&gt;tblParseParts[[#This Row],[Len]],"",MID(tblParseParts[[#This Row],[Text]],_xlpm._i,1)))</f>
        <v>1</v>
      </c>
      <c r="I59" s="1" t="str">
        <f>_xlfn.LET(_xlpm._i, COLUMN()-COLUMN(tblParseParts[[#Headers],[Text]]), IF(_xlpm._i&gt;tblParseParts[[#This Row],[Len]],"",MID(tblParseParts[[#This Row],[Text]],_xlpm._i,1)))</f>
        <v>2</v>
      </c>
      <c r="J59" s="1" t="str">
        <f>_xlfn.LET(_xlpm._i, COLUMN()-COLUMN(tblParseParts[[#Headers],[Text]]), IF(_xlpm._i&gt;tblParseParts[[#This Row],[Len]],"",MID(tblParseParts[[#This Row],[Text]],_xlpm._i,1)))</f>
        <v>.</v>
      </c>
      <c r="K59" s="1" t="str">
        <f>_xlfn.LET(_xlpm._i, COLUMN()-COLUMN(tblParseParts[[#Headers],[Text]]), IF(_xlpm._i&gt;tblParseParts[[#This Row],[Len]],"",MID(tblParseParts[[#This Row],[Text]],_xlpm._i,1)))</f>
        <v>0</v>
      </c>
      <c r="L59" s="1" t="str">
        <f>_xlfn.LET(_xlpm._i, COLUMN()-COLUMN(tblParseParts[[#Headers],[Text]]), IF(_xlpm._i&gt;tblParseParts[[#This Row],[Len]],"",MID(tblParseParts[[#This Row],[Text]],_xlpm._i,1)))</f>
        <v/>
      </c>
      <c r="M59" s="1" t="str">
        <f>_xlfn.LET(_xlpm._i, COLUMN()-COLUMN(tblParseParts[[#Headers],[Text]]), IF(_xlpm._i&gt;tblParseParts[[#This Row],[Len]],"",MID(tblParseParts[[#This Row],[Text]],_xlpm._i,1)))</f>
        <v/>
      </c>
      <c r="N59" s="1" t="str">
        <f>_xlfn.LET(_xlpm._i, COLUMN()-COLUMN(tblParseParts[[#Headers],[Text]]), IF(_xlpm._i&gt;tblParseParts[[#This Row],[Len]],"",MID(tblParseParts[[#This Row],[Text]],_xlpm._i,1)))</f>
        <v/>
      </c>
      <c r="O59" s="1" t="str">
        <f>_xlfn.LET(_xlpm._i, COLUMN()-COLUMN(tblParseParts[[#Headers],[Text]]), IF(_xlpm._i&gt;tblParseParts[[#This Row],[Len]],"",MID(tblParseParts[[#This Row],[Text]],_xlpm._i,1)))</f>
        <v/>
      </c>
      <c r="P59" s="1" t="str">
        <f>_xlfn.LET(_xlpm._i, COLUMN()-COLUMN(tblParseParts[[#Headers],[Text]]), IF(_xlpm._i&gt;tblParseParts[[#This Row],[Len]],"",MID(tblParseParts[[#This Row],[Text]],_xlpm._i,1)))</f>
        <v/>
      </c>
      <c r="Q59" s="1" t="str">
        <f>_xlfn.LET(_xlpm._i, COLUMN()-COLUMN(tblParseParts[[#Headers],[Text]]), IF(_xlpm._i&gt;tblParseParts[[#This Row],[Len]],"",MID(tblParseParts[[#This Row],[Text]],_xlpm._i,1)))</f>
        <v/>
      </c>
      <c r="R59" s="1" t="str">
        <f>_xlfn.LET(_xlpm._i, COLUMN()-COLUMN(tblParseParts[[#Headers],[Text]]), IF(_xlpm._i&gt;tblParseParts[[#This Row],[Len]],"",MID(tblParseParts[[#This Row],[Text]],_xlpm._i,1)))</f>
        <v/>
      </c>
      <c r="S59" s="1" t="str">
        <f>_xlfn.LET(_xlpm._i, COLUMN()-COLUMN(tblParseParts[[#Headers],[Text]]), IF(_xlpm._i&gt;tblParseParts[[#This Row],[Len]],"",MID(tblParseParts[[#This Row],[Text]],_xlpm._i,1)))</f>
        <v/>
      </c>
      <c r="T59" s="1" t="str">
        <f>_xlfn.LET(_xlpm._i, COLUMN()-COLUMN(tblParseParts[[#Headers],[Text]]), IF(_xlpm._i&gt;tblParseParts[[#This Row],[Len]],"",MID(tblParseParts[[#This Row],[Text]],_xlpm._i,1)))</f>
        <v/>
      </c>
      <c r="U59" s="1" t="str">
        <f>_xlfn.LET(_xlpm._i, COLUMN()-COLUMN(tblParseParts[[#Headers],[Text]]), IF(_xlpm._i&gt;tblParseParts[[#This Row],[Len]],"",MID(tblParseParts[[#This Row],[Text]],_xlpm._i,1)))</f>
        <v/>
      </c>
      <c r="V59" s="1" t="str">
        <f>_xlfn.LET(_xlpm._i, COLUMN()-COLUMN(tblParseParts[[#Headers],[Text]]), IF(_xlpm._i&gt;tblParseParts[[#This Row],[Len]],"",MID(tblParseParts[[#This Row],[Text]],_xlpm._i,1)))</f>
        <v/>
      </c>
      <c r="W59" s="1" t="str">
        <f>_xlfn.LET(_xlpm._i, COLUMN()-COLUMN(tblParseParts[[#Headers],[Text]]), IF(_xlpm._i&gt;tblParseParts[[#This Row],[Len]],"",MID(tblParseParts[[#This Row],[Text]],_xlpm._i,1)))</f>
        <v/>
      </c>
      <c r="X59" s="1" t="str">
        <f>_xlfn.LET(_xlpm._i, COLUMN()-COLUMN(tblParseParts[[#Headers],[Text]]), IF(_xlpm._i&gt;tblParseParts[[#This Row],[Len]],"",MID(tblParseParts[[#This Row],[Text]],_xlpm._i,1)))</f>
        <v/>
      </c>
      <c r="Y59" s="1" t="str">
        <f>_xlfn.LET(_xlpm._i, COLUMN()-COLUMN(tblParseParts[[#Headers],[Text]]), IF(_xlpm._i&gt;tblParseParts[[#This Row],[Len]],"",MID(tblParseParts[[#This Row],[Text]],_xlpm._i,1)))</f>
        <v/>
      </c>
      <c r="Z59" s="1" t="str">
        <f>_xlfn.LET(_xlpm._i, COLUMN()-COLUMN(tblParseParts[[#Headers],[Text]]), IF(_xlpm._i&gt;tblParseParts[[#This Row],[Len]],"",MID(tblParseParts[[#This Row],[Text]],_xlpm._i,1)))</f>
        <v/>
      </c>
      <c r="AA59" s="1" t="str">
        <f>_xlfn.LET(_xlpm._i, COLUMN()-COLUMN(tblParseParts[[#Headers],[Text]]), IF(_xlpm._i&gt;tblParseParts[[#This Row],[Len]],"",MID(tblParseParts[[#This Row],[Text]],_xlpm._i,1)))</f>
        <v/>
      </c>
      <c r="AB59" s="1" t="str">
        <f>_xlfn.LET(_xlpm._i, COLUMN()-COLUMN(tblParseParts[[#Headers],[Text]]), IF(_xlpm._i&gt;tblParseParts[[#This Row],[Len]],"",MID(tblParseParts[[#This Row],[Text]],_xlpm._i,1)))</f>
        <v/>
      </c>
      <c r="AC59" s="1" t="str">
        <f>_xlfn.LET(_xlpm._i, COLUMN()-COLUMN(tblParseParts[[#Headers],[Text]]), IF(_xlpm._i&gt;tblParseParts[[#This Row],[Len]],"",MID(tblParseParts[[#This Row],[Text]],_xlpm._i,1)))</f>
        <v/>
      </c>
      <c r="AD59" s="1" t="str">
        <f>_xlfn.LET(_xlpm._i, COLUMN()-COLUMN(tblParseParts[[#Headers],[Text]]), IF(_xlpm._i&gt;tblParseParts[[#This Row],[Len]],"",MID(tblParseParts[[#This Row],[Text]],_xlpm._i,1)))</f>
        <v/>
      </c>
      <c r="AE59" s="1" t="str">
        <f>_xlfn.LET(_xlpm._i, COLUMN()-COLUMN(tblParseParts[[#Headers],[Text]]), IF(_xlpm._i&gt;tblParseParts[[#This Row],[Len]],"",MID(tblParseParts[[#This Row],[Text]],_xlpm._i,1)))</f>
        <v/>
      </c>
      <c r="AF59" s="1" t="str">
        <f>_xlfn.LET(_xlpm._i, COLUMN()-COLUMN(tblParseParts[[#Headers],[Text]]), IF(_xlpm._i&gt;tblParseParts[[#This Row],[Len]],"",MID(tblParseParts[[#This Row],[Text]],_xlpm._i,1)))</f>
        <v/>
      </c>
      <c r="AG59" s="1" t="str">
        <f>_xlfn.LET(_xlpm._i, COLUMN()-COLUMN(tblParseParts[[#Headers],[Text]]), IF(_xlpm._i&gt;tblParseParts[[#This Row],[Len]],"",MID(tblParseParts[[#This Row],[Text]],_xlpm._i,1)))</f>
        <v/>
      </c>
      <c r="AH59" s="1" t="str">
        <f>_xlfn.LET(_xlpm._i, COLUMN()-COLUMN(tblParseParts[[#Headers],[Text]]), IF(_xlpm._i&gt;tblParseParts[[#This Row],[Len]],"",MID(tblParseParts[[#This Row],[Text]],_xlpm._i,1)))</f>
        <v/>
      </c>
      <c r="AI59" s="1" t="str">
        <f>_xlfn.LET(_xlpm._i, COLUMN()-COLUMN(tblParseParts[[#Headers],[Text]]), IF(_xlpm._i&gt;tblParseParts[[#This Row],[Len]],"",MID(tblParseParts[[#This Row],[Text]],_xlpm._i,1)))</f>
        <v/>
      </c>
      <c r="AJ59" s="11">
        <f>LEN(tblParseParts[[#This Row],[Text]])</f>
        <v>9</v>
      </c>
      <c r="AK59" s="11">
        <f>_xlfn.LET(_xlpm._range,tblParseParts[[#This Row],[1]:[33]], _xlfn.IFNA(_xlfn.XMATCH("T",_xlpm._range,0,1),0))</f>
        <v>1</v>
      </c>
      <c r="AL59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59" s="11">
        <f>_xlfn.LET(_xlpm._range,tblParseParts[[#This Row],[1]:[33]], _xlfn.IFNA(_xlfn.XMATCH(":",_xlpm._range,0,-1),0))</f>
        <v>0</v>
      </c>
      <c r="AN59" s="11" cm="1">
        <f t="array" ref="AN59">_xlfn.LET(_xlpm._last,INDEX(tblParseParts[[#This Row],[1]:[33]],1,tblParseParts[[#This Row],[Len]]),IF(_xlpm._last="Z",tblParseParts[[#This Row],[Len]],0))</f>
        <v>0</v>
      </c>
      <c r="AO59" s="11">
        <f>N(tblParseParts[[#This Row],[Tpos]]&gt;0)</f>
        <v>1</v>
      </c>
      <c r="AP59" s="11">
        <f>N(tblParseParts[[#This Row],[Tpos]]=1)</f>
        <v>1</v>
      </c>
      <c r="AQ59" s="11">
        <f>N(tblParseParts[[#This Row],[SignLastPos]]=1)</f>
        <v>0</v>
      </c>
      <c r="AR59" s="11">
        <f>tblParseParts[[#This Row],[Len]]-tblParseParts[[#This Row],[LastSignFirstPos]]</f>
        <v>9</v>
      </c>
      <c r="AS59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59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59" s="11">
        <f>N(tblParseParts[[#This Row],[ColonLastPos]]&gt;tblParseParts[[#This Row],[SignLastPos]])</f>
        <v>0</v>
      </c>
      <c r="AV59" s="11">
        <f>N(((tblParseParts[[#This Row],[UnSignedLen]]=2)+(tblParseParts[[#This Row],[UnSignedLen]]=6))&lt;&gt;0)</f>
        <v>0</v>
      </c>
      <c r="AW59" s="11">
        <f>N(tblParseParts[[#This Row],[ZlastPos]]=tblParseParts[[#This Row],[Len]])</f>
        <v>0</v>
      </c>
      <c r="AX59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192</v>
      </c>
      <c r="AY59" s="11">
        <f>_xlfn.LET(_xlpm._x,_xlfn.XLOOKUP(tblParseParts[[#This Row],[Hash]],tblParsePartsLogic[Hash],tblParsePartsLogic[PartsFlag],""),IF(_xlpm._x="","!!",_xlpm._x))</f>
        <v>2</v>
      </c>
      <c r="AZ59" s="11">
        <f>_xlfn.LET(_xlpm._x,_xlfn.XLOOKUP(tblParseParts[[#This Row],[Hash]],tblParsePartsLogic[Hash],tblParsePartsLogic[DateMark],""),IF(_xlpm._x="","!!",_xlpm._x))</f>
        <v>0</v>
      </c>
      <c r="BA59" s="11">
        <f>_xlfn.LET(_xlpm._x,_xlfn.XLOOKUP(tblParseParts[[#This Row],[Hash]],tblParsePartsLogic[Hash],tblParsePartsLogic[TZMark],""),IF(_xlpm._x="","!!",_xlpm._x))</f>
        <v>0</v>
      </c>
      <c r="BB59" s="11">
        <f>_xlfn.LET(_xlpm._x,_xlfn.XLOOKUP(tblParseParts[[#This Row],[Hash]],tblParsePartsLogic[Hash],tblParsePartsLogic[ISOCompliant],""),IF(_xlpm._x="","!!",_xlpm._x))</f>
        <v>1</v>
      </c>
    </row>
    <row r="60" spans="1:54" x14ac:dyDescent="0.25">
      <c r="A60">
        <v>44</v>
      </c>
      <c r="B60" s="23" t="s">
        <v>194</v>
      </c>
      <c r="C60" s="1" t="str">
        <f>_xlfn.LET(_xlpm._i, COLUMN()-COLUMN(tblParseParts[[#Headers],[Text]]), IF(_xlpm._i&gt;tblParseParts[[#This Row],[Len]],"",MID(tblParseParts[[#This Row],[Text]],_xlpm._i,1)))</f>
        <v>T</v>
      </c>
      <c r="D60" s="1" t="str">
        <f>_xlfn.LET(_xlpm._i, COLUMN()-COLUMN(tblParseParts[[#Headers],[Text]]), IF(_xlpm._i&gt;tblParseParts[[#This Row],[Len]],"",MID(tblParseParts[[#This Row],[Text]],_xlpm._i,1)))</f>
        <v>1</v>
      </c>
      <c r="E60" s="1" t="str">
        <f>_xlfn.LET(_xlpm._i, COLUMN()-COLUMN(tblParseParts[[#Headers],[Text]]), IF(_xlpm._i&gt;tblParseParts[[#This Row],[Len]],"",MID(tblParseParts[[#This Row],[Text]],_xlpm._i,1)))</f>
        <v>2</v>
      </c>
      <c r="F60" s="1" t="str">
        <f>_xlfn.LET(_xlpm._i, COLUMN()-COLUMN(tblParseParts[[#Headers],[Text]]), IF(_xlpm._i&gt;tblParseParts[[#This Row],[Len]],"",MID(tblParseParts[[#This Row],[Text]],_xlpm._i,1)))</f>
        <v>3</v>
      </c>
      <c r="G60" s="1" t="str">
        <f>_xlfn.LET(_xlpm._i, COLUMN()-COLUMN(tblParseParts[[#Headers],[Text]]), IF(_xlpm._i&gt;tblParseParts[[#This Row],[Len]],"",MID(tblParseParts[[#This Row],[Text]],_xlpm._i,1)))</f>
        <v>5</v>
      </c>
      <c r="H60" s="1" t="str">
        <f>_xlfn.LET(_xlpm._i, COLUMN()-COLUMN(tblParseParts[[#Headers],[Text]]), IF(_xlpm._i&gt;tblParseParts[[#This Row],[Len]],"",MID(tblParseParts[[#This Row],[Text]],_xlpm._i,1)))</f>
        <v>1</v>
      </c>
      <c r="I60" s="1" t="str">
        <f>_xlfn.LET(_xlpm._i, COLUMN()-COLUMN(tblParseParts[[#Headers],[Text]]), IF(_xlpm._i&gt;tblParseParts[[#This Row],[Len]],"",MID(tblParseParts[[#This Row],[Text]],_xlpm._i,1)))</f>
        <v>2</v>
      </c>
      <c r="J60" s="1" t="str">
        <f>_xlfn.LET(_xlpm._i, COLUMN()-COLUMN(tblParseParts[[#Headers],[Text]]), IF(_xlpm._i&gt;tblParseParts[[#This Row],[Len]],"",MID(tblParseParts[[#This Row],[Text]],_xlpm._i,1)))</f>
        <v>.</v>
      </c>
      <c r="K60" s="1" t="str">
        <f>_xlfn.LET(_xlpm._i, COLUMN()-COLUMN(tblParseParts[[#Headers],[Text]]), IF(_xlpm._i&gt;tblParseParts[[#This Row],[Len]],"",MID(tblParseParts[[#This Row],[Text]],_xlpm._i,1)))</f>
        <v>0</v>
      </c>
      <c r="L60" s="1" t="str">
        <f>_xlfn.LET(_xlpm._i, COLUMN()-COLUMN(tblParseParts[[#Headers],[Text]]), IF(_xlpm._i&gt;tblParseParts[[#This Row],[Len]],"",MID(tblParseParts[[#This Row],[Text]],_xlpm._i,1)))</f>
        <v>0</v>
      </c>
      <c r="M60" s="1" t="str">
        <f>_xlfn.LET(_xlpm._i, COLUMN()-COLUMN(tblParseParts[[#Headers],[Text]]), IF(_xlpm._i&gt;tblParseParts[[#This Row],[Len]],"",MID(tblParseParts[[#This Row],[Text]],_xlpm._i,1)))</f>
        <v/>
      </c>
      <c r="N60" s="1" t="str">
        <f>_xlfn.LET(_xlpm._i, COLUMN()-COLUMN(tblParseParts[[#Headers],[Text]]), IF(_xlpm._i&gt;tblParseParts[[#This Row],[Len]],"",MID(tblParseParts[[#This Row],[Text]],_xlpm._i,1)))</f>
        <v/>
      </c>
      <c r="O60" s="1" t="str">
        <f>_xlfn.LET(_xlpm._i, COLUMN()-COLUMN(tblParseParts[[#Headers],[Text]]), IF(_xlpm._i&gt;tblParseParts[[#This Row],[Len]],"",MID(tblParseParts[[#This Row],[Text]],_xlpm._i,1)))</f>
        <v/>
      </c>
      <c r="P60" s="1" t="str">
        <f>_xlfn.LET(_xlpm._i, COLUMN()-COLUMN(tblParseParts[[#Headers],[Text]]), IF(_xlpm._i&gt;tblParseParts[[#This Row],[Len]],"",MID(tblParseParts[[#This Row],[Text]],_xlpm._i,1)))</f>
        <v/>
      </c>
      <c r="Q60" s="1" t="str">
        <f>_xlfn.LET(_xlpm._i, COLUMN()-COLUMN(tblParseParts[[#Headers],[Text]]), IF(_xlpm._i&gt;tblParseParts[[#This Row],[Len]],"",MID(tblParseParts[[#This Row],[Text]],_xlpm._i,1)))</f>
        <v/>
      </c>
      <c r="R60" s="1" t="str">
        <f>_xlfn.LET(_xlpm._i, COLUMN()-COLUMN(tblParseParts[[#Headers],[Text]]), IF(_xlpm._i&gt;tblParseParts[[#This Row],[Len]],"",MID(tblParseParts[[#This Row],[Text]],_xlpm._i,1)))</f>
        <v/>
      </c>
      <c r="S60" s="1" t="str">
        <f>_xlfn.LET(_xlpm._i, COLUMN()-COLUMN(tblParseParts[[#Headers],[Text]]), IF(_xlpm._i&gt;tblParseParts[[#This Row],[Len]],"",MID(tblParseParts[[#This Row],[Text]],_xlpm._i,1)))</f>
        <v/>
      </c>
      <c r="T60" s="1" t="str">
        <f>_xlfn.LET(_xlpm._i, COLUMN()-COLUMN(tblParseParts[[#Headers],[Text]]), IF(_xlpm._i&gt;tblParseParts[[#This Row],[Len]],"",MID(tblParseParts[[#This Row],[Text]],_xlpm._i,1)))</f>
        <v/>
      </c>
      <c r="U60" s="1" t="str">
        <f>_xlfn.LET(_xlpm._i, COLUMN()-COLUMN(tblParseParts[[#Headers],[Text]]), IF(_xlpm._i&gt;tblParseParts[[#This Row],[Len]],"",MID(tblParseParts[[#This Row],[Text]],_xlpm._i,1)))</f>
        <v/>
      </c>
      <c r="V60" s="1" t="str">
        <f>_xlfn.LET(_xlpm._i, COLUMN()-COLUMN(tblParseParts[[#Headers],[Text]]), IF(_xlpm._i&gt;tblParseParts[[#This Row],[Len]],"",MID(tblParseParts[[#This Row],[Text]],_xlpm._i,1)))</f>
        <v/>
      </c>
      <c r="W60" s="1" t="str">
        <f>_xlfn.LET(_xlpm._i, COLUMN()-COLUMN(tblParseParts[[#Headers],[Text]]), IF(_xlpm._i&gt;tblParseParts[[#This Row],[Len]],"",MID(tblParseParts[[#This Row],[Text]],_xlpm._i,1)))</f>
        <v/>
      </c>
      <c r="X60" s="1" t="str">
        <f>_xlfn.LET(_xlpm._i, COLUMN()-COLUMN(tblParseParts[[#Headers],[Text]]), IF(_xlpm._i&gt;tblParseParts[[#This Row],[Len]],"",MID(tblParseParts[[#This Row],[Text]],_xlpm._i,1)))</f>
        <v/>
      </c>
      <c r="Y60" s="1" t="str">
        <f>_xlfn.LET(_xlpm._i, COLUMN()-COLUMN(tblParseParts[[#Headers],[Text]]), IF(_xlpm._i&gt;tblParseParts[[#This Row],[Len]],"",MID(tblParseParts[[#This Row],[Text]],_xlpm._i,1)))</f>
        <v/>
      </c>
      <c r="Z60" s="1" t="str">
        <f>_xlfn.LET(_xlpm._i, COLUMN()-COLUMN(tblParseParts[[#Headers],[Text]]), IF(_xlpm._i&gt;tblParseParts[[#This Row],[Len]],"",MID(tblParseParts[[#This Row],[Text]],_xlpm._i,1)))</f>
        <v/>
      </c>
      <c r="AA60" s="1" t="str">
        <f>_xlfn.LET(_xlpm._i, COLUMN()-COLUMN(tblParseParts[[#Headers],[Text]]), IF(_xlpm._i&gt;tblParseParts[[#This Row],[Len]],"",MID(tblParseParts[[#This Row],[Text]],_xlpm._i,1)))</f>
        <v/>
      </c>
      <c r="AB60" s="1" t="str">
        <f>_xlfn.LET(_xlpm._i, COLUMN()-COLUMN(tblParseParts[[#Headers],[Text]]), IF(_xlpm._i&gt;tblParseParts[[#This Row],[Len]],"",MID(tblParseParts[[#This Row],[Text]],_xlpm._i,1)))</f>
        <v/>
      </c>
      <c r="AC60" s="1" t="str">
        <f>_xlfn.LET(_xlpm._i, COLUMN()-COLUMN(tblParseParts[[#Headers],[Text]]), IF(_xlpm._i&gt;tblParseParts[[#This Row],[Len]],"",MID(tblParseParts[[#This Row],[Text]],_xlpm._i,1)))</f>
        <v/>
      </c>
      <c r="AD60" s="1" t="str">
        <f>_xlfn.LET(_xlpm._i, COLUMN()-COLUMN(tblParseParts[[#Headers],[Text]]), IF(_xlpm._i&gt;tblParseParts[[#This Row],[Len]],"",MID(tblParseParts[[#This Row],[Text]],_xlpm._i,1)))</f>
        <v/>
      </c>
      <c r="AE60" s="1" t="str">
        <f>_xlfn.LET(_xlpm._i, COLUMN()-COLUMN(tblParseParts[[#Headers],[Text]]), IF(_xlpm._i&gt;tblParseParts[[#This Row],[Len]],"",MID(tblParseParts[[#This Row],[Text]],_xlpm._i,1)))</f>
        <v/>
      </c>
      <c r="AF60" s="1" t="str">
        <f>_xlfn.LET(_xlpm._i, COLUMN()-COLUMN(tblParseParts[[#Headers],[Text]]), IF(_xlpm._i&gt;tblParseParts[[#This Row],[Len]],"",MID(tblParseParts[[#This Row],[Text]],_xlpm._i,1)))</f>
        <v/>
      </c>
      <c r="AG60" s="1" t="str">
        <f>_xlfn.LET(_xlpm._i, COLUMN()-COLUMN(tblParseParts[[#Headers],[Text]]), IF(_xlpm._i&gt;tblParseParts[[#This Row],[Len]],"",MID(tblParseParts[[#This Row],[Text]],_xlpm._i,1)))</f>
        <v/>
      </c>
      <c r="AH60" s="1" t="str">
        <f>_xlfn.LET(_xlpm._i, COLUMN()-COLUMN(tblParseParts[[#Headers],[Text]]), IF(_xlpm._i&gt;tblParseParts[[#This Row],[Len]],"",MID(tblParseParts[[#This Row],[Text]],_xlpm._i,1)))</f>
        <v/>
      </c>
      <c r="AI60" s="1" t="str">
        <f>_xlfn.LET(_xlpm._i, COLUMN()-COLUMN(tblParseParts[[#Headers],[Text]]), IF(_xlpm._i&gt;tblParseParts[[#This Row],[Len]],"",MID(tblParseParts[[#This Row],[Text]],_xlpm._i,1)))</f>
        <v/>
      </c>
      <c r="AJ60" s="11">
        <f>LEN(tblParseParts[[#This Row],[Text]])</f>
        <v>10</v>
      </c>
      <c r="AK60" s="11">
        <f>_xlfn.LET(_xlpm._range,tblParseParts[[#This Row],[1]:[33]], _xlfn.IFNA(_xlfn.XMATCH("T",_xlpm._range,0,1),0))</f>
        <v>1</v>
      </c>
      <c r="AL60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60" s="11">
        <f>_xlfn.LET(_xlpm._range,tblParseParts[[#This Row],[1]:[33]], _xlfn.IFNA(_xlfn.XMATCH(":",_xlpm._range,0,-1),0))</f>
        <v>0</v>
      </c>
      <c r="AN60" s="11" cm="1">
        <f t="array" ref="AN60">_xlfn.LET(_xlpm._last,INDEX(tblParseParts[[#This Row],[1]:[33]],1,tblParseParts[[#This Row],[Len]]),IF(_xlpm._last="Z",tblParseParts[[#This Row],[Len]],0))</f>
        <v>0</v>
      </c>
      <c r="AO60" s="11">
        <f>N(tblParseParts[[#This Row],[Tpos]]&gt;0)</f>
        <v>1</v>
      </c>
      <c r="AP60" s="11">
        <f>N(tblParseParts[[#This Row],[Tpos]]=1)</f>
        <v>1</v>
      </c>
      <c r="AQ60" s="11">
        <f>N(tblParseParts[[#This Row],[SignLastPos]]=1)</f>
        <v>0</v>
      </c>
      <c r="AR60" s="11">
        <f>tblParseParts[[#This Row],[Len]]-tblParseParts[[#This Row],[LastSignFirstPos]]</f>
        <v>10</v>
      </c>
      <c r="AS60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60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60" s="11">
        <f>N(tblParseParts[[#This Row],[ColonLastPos]]&gt;tblParseParts[[#This Row],[SignLastPos]])</f>
        <v>0</v>
      </c>
      <c r="AV60" s="11">
        <f>N(((tblParseParts[[#This Row],[UnSignedLen]]=2)+(tblParseParts[[#This Row],[UnSignedLen]]=6))&lt;&gt;0)</f>
        <v>0</v>
      </c>
      <c r="AW60" s="11">
        <f>N(tblParseParts[[#This Row],[ZlastPos]]=tblParseParts[[#This Row],[Len]])</f>
        <v>0</v>
      </c>
      <c r="AX60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192</v>
      </c>
      <c r="AY60" s="11">
        <f>_xlfn.LET(_xlpm._x,_xlfn.XLOOKUP(tblParseParts[[#This Row],[Hash]],tblParsePartsLogic[Hash],tblParsePartsLogic[PartsFlag],""),IF(_xlpm._x="","!!",_xlpm._x))</f>
        <v>2</v>
      </c>
      <c r="AZ60" s="11">
        <f>_xlfn.LET(_xlpm._x,_xlfn.XLOOKUP(tblParseParts[[#This Row],[Hash]],tblParsePartsLogic[Hash],tblParsePartsLogic[DateMark],""),IF(_xlpm._x="","!!",_xlpm._x))</f>
        <v>0</v>
      </c>
      <c r="BA60" s="11">
        <f>_xlfn.LET(_xlpm._x,_xlfn.XLOOKUP(tblParseParts[[#This Row],[Hash]],tblParsePartsLogic[Hash],tblParsePartsLogic[TZMark],""),IF(_xlpm._x="","!!",_xlpm._x))</f>
        <v>0</v>
      </c>
      <c r="BB60" s="11">
        <f>_xlfn.LET(_xlpm._x,_xlfn.XLOOKUP(tblParseParts[[#This Row],[Hash]],tblParsePartsLogic[Hash],tblParsePartsLogic[ISOCompliant],""),IF(_xlpm._x="","!!",_xlpm._x))</f>
        <v>1</v>
      </c>
    </row>
    <row r="61" spans="1:54" x14ac:dyDescent="0.25">
      <c r="A61">
        <v>45</v>
      </c>
      <c r="B61" s="23" t="s">
        <v>195</v>
      </c>
      <c r="C61" s="1" t="str">
        <f>_xlfn.LET(_xlpm._i, COLUMN()-COLUMN(tblParseParts[[#Headers],[Text]]), IF(_xlpm._i&gt;tblParseParts[[#This Row],[Len]],"",MID(tblParseParts[[#This Row],[Text]],_xlpm._i,1)))</f>
        <v>T</v>
      </c>
      <c r="D61" s="1" t="str">
        <f>_xlfn.LET(_xlpm._i, COLUMN()-COLUMN(tblParseParts[[#Headers],[Text]]), IF(_xlpm._i&gt;tblParseParts[[#This Row],[Len]],"",MID(tblParseParts[[#This Row],[Text]],_xlpm._i,1)))</f>
        <v>1</v>
      </c>
      <c r="E61" s="1" t="str">
        <f>_xlfn.LET(_xlpm._i, COLUMN()-COLUMN(tblParseParts[[#Headers],[Text]]), IF(_xlpm._i&gt;tblParseParts[[#This Row],[Len]],"",MID(tblParseParts[[#This Row],[Text]],_xlpm._i,1)))</f>
        <v>2</v>
      </c>
      <c r="F61" s="1" t="str">
        <f>_xlfn.LET(_xlpm._i, COLUMN()-COLUMN(tblParseParts[[#Headers],[Text]]), IF(_xlpm._i&gt;tblParseParts[[#This Row],[Len]],"",MID(tblParseParts[[#This Row],[Text]],_xlpm._i,1)))</f>
        <v>3</v>
      </c>
      <c r="G61" s="1" t="str">
        <f>_xlfn.LET(_xlpm._i, COLUMN()-COLUMN(tblParseParts[[#Headers],[Text]]), IF(_xlpm._i&gt;tblParseParts[[#This Row],[Len]],"",MID(tblParseParts[[#This Row],[Text]],_xlpm._i,1)))</f>
        <v>5</v>
      </c>
      <c r="H61" s="1" t="str">
        <f>_xlfn.LET(_xlpm._i, COLUMN()-COLUMN(tblParseParts[[#Headers],[Text]]), IF(_xlpm._i&gt;tblParseParts[[#This Row],[Len]],"",MID(tblParseParts[[#This Row],[Text]],_xlpm._i,1)))</f>
        <v>1</v>
      </c>
      <c r="I61" s="1" t="str">
        <f>_xlfn.LET(_xlpm._i, COLUMN()-COLUMN(tblParseParts[[#Headers],[Text]]), IF(_xlpm._i&gt;tblParseParts[[#This Row],[Len]],"",MID(tblParseParts[[#This Row],[Text]],_xlpm._i,1)))</f>
        <v>2</v>
      </c>
      <c r="J61" s="1" t="str">
        <f>_xlfn.LET(_xlpm._i, COLUMN()-COLUMN(tblParseParts[[#Headers],[Text]]), IF(_xlpm._i&gt;tblParseParts[[#This Row],[Len]],"",MID(tblParseParts[[#This Row],[Text]],_xlpm._i,1)))</f>
        <v>.</v>
      </c>
      <c r="K61" s="1" t="str">
        <f>_xlfn.LET(_xlpm._i, COLUMN()-COLUMN(tblParseParts[[#Headers],[Text]]), IF(_xlpm._i&gt;tblParseParts[[#This Row],[Len]],"",MID(tblParseParts[[#This Row],[Text]],_xlpm._i,1)))</f>
        <v>0</v>
      </c>
      <c r="L61" s="1" t="str">
        <f>_xlfn.LET(_xlpm._i, COLUMN()-COLUMN(tblParseParts[[#Headers],[Text]]), IF(_xlpm._i&gt;tblParseParts[[#This Row],[Len]],"",MID(tblParseParts[[#This Row],[Text]],_xlpm._i,1)))</f>
        <v>0</v>
      </c>
      <c r="M61" s="1" t="str">
        <f>_xlfn.LET(_xlpm._i, COLUMN()-COLUMN(tblParseParts[[#Headers],[Text]]), IF(_xlpm._i&gt;tblParseParts[[#This Row],[Len]],"",MID(tblParseParts[[#This Row],[Text]],_xlpm._i,1)))</f>
        <v>0</v>
      </c>
      <c r="N61" s="1" t="str">
        <f>_xlfn.LET(_xlpm._i, COLUMN()-COLUMN(tblParseParts[[#Headers],[Text]]), IF(_xlpm._i&gt;tblParseParts[[#This Row],[Len]],"",MID(tblParseParts[[#This Row],[Text]],_xlpm._i,1)))</f>
        <v/>
      </c>
      <c r="O61" s="1" t="str">
        <f>_xlfn.LET(_xlpm._i, COLUMN()-COLUMN(tblParseParts[[#Headers],[Text]]), IF(_xlpm._i&gt;tblParseParts[[#This Row],[Len]],"",MID(tblParseParts[[#This Row],[Text]],_xlpm._i,1)))</f>
        <v/>
      </c>
      <c r="P61" s="1" t="str">
        <f>_xlfn.LET(_xlpm._i, COLUMN()-COLUMN(tblParseParts[[#Headers],[Text]]), IF(_xlpm._i&gt;tblParseParts[[#This Row],[Len]],"",MID(tblParseParts[[#This Row],[Text]],_xlpm._i,1)))</f>
        <v/>
      </c>
      <c r="Q61" s="1" t="str">
        <f>_xlfn.LET(_xlpm._i, COLUMN()-COLUMN(tblParseParts[[#Headers],[Text]]), IF(_xlpm._i&gt;tblParseParts[[#This Row],[Len]],"",MID(tblParseParts[[#This Row],[Text]],_xlpm._i,1)))</f>
        <v/>
      </c>
      <c r="R61" s="1" t="str">
        <f>_xlfn.LET(_xlpm._i, COLUMN()-COLUMN(tblParseParts[[#Headers],[Text]]), IF(_xlpm._i&gt;tblParseParts[[#This Row],[Len]],"",MID(tblParseParts[[#This Row],[Text]],_xlpm._i,1)))</f>
        <v/>
      </c>
      <c r="S61" s="1" t="str">
        <f>_xlfn.LET(_xlpm._i, COLUMN()-COLUMN(tblParseParts[[#Headers],[Text]]), IF(_xlpm._i&gt;tblParseParts[[#This Row],[Len]],"",MID(tblParseParts[[#This Row],[Text]],_xlpm._i,1)))</f>
        <v/>
      </c>
      <c r="T61" s="1" t="str">
        <f>_xlfn.LET(_xlpm._i, COLUMN()-COLUMN(tblParseParts[[#Headers],[Text]]), IF(_xlpm._i&gt;tblParseParts[[#This Row],[Len]],"",MID(tblParseParts[[#This Row],[Text]],_xlpm._i,1)))</f>
        <v/>
      </c>
      <c r="U61" s="1" t="str">
        <f>_xlfn.LET(_xlpm._i, COLUMN()-COLUMN(tblParseParts[[#Headers],[Text]]), IF(_xlpm._i&gt;tblParseParts[[#This Row],[Len]],"",MID(tblParseParts[[#This Row],[Text]],_xlpm._i,1)))</f>
        <v/>
      </c>
      <c r="V61" s="1" t="str">
        <f>_xlfn.LET(_xlpm._i, COLUMN()-COLUMN(tblParseParts[[#Headers],[Text]]), IF(_xlpm._i&gt;tblParseParts[[#This Row],[Len]],"",MID(tblParseParts[[#This Row],[Text]],_xlpm._i,1)))</f>
        <v/>
      </c>
      <c r="W61" s="1" t="str">
        <f>_xlfn.LET(_xlpm._i, COLUMN()-COLUMN(tblParseParts[[#Headers],[Text]]), IF(_xlpm._i&gt;tblParseParts[[#This Row],[Len]],"",MID(tblParseParts[[#This Row],[Text]],_xlpm._i,1)))</f>
        <v/>
      </c>
      <c r="X61" s="1" t="str">
        <f>_xlfn.LET(_xlpm._i, COLUMN()-COLUMN(tblParseParts[[#Headers],[Text]]), IF(_xlpm._i&gt;tblParseParts[[#This Row],[Len]],"",MID(tblParseParts[[#This Row],[Text]],_xlpm._i,1)))</f>
        <v/>
      </c>
      <c r="Y61" s="1" t="str">
        <f>_xlfn.LET(_xlpm._i, COLUMN()-COLUMN(tblParseParts[[#Headers],[Text]]), IF(_xlpm._i&gt;tblParseParts[[#This Row],[Len]],"",MID(tblParseParts[[#This Row],[Text]],_xlpm._i,1)))</f>
        <v/>
      </c>
      <c r="Z61" s="1" t="str">
        <f>_xlfn.LET(_xlpm._i, COLUMN()-COLUMN(tblParseParts[[#Headers],[Text]]), IF(_xlpm._i&gt;tblParseParts[[#This Row],[Len]],"",MID(tblParseParts[[#This Row],[Text]],_xlpm._i,1)))</f>
        <v/>
      </c>
      <c r="AA61" s="1" t="str">
        <f>_xlfn.LET(_xlpm._i, COLUMN()-COLUMN(tblParseParts[[#Headers],[Text]]), IF(_xlpm._i&gt;tblParseParts[[#This Row],[Len]],"",MID(tblParseParts[[#This Row],[Text]],_xlpm._i,1)))</f>
        <v/>
      </c>
      <c r="AB61" s="1" t="str">
        <f>_xlfn.LET(_xlpm._i, COLUMN()-COLUMN(tblParseParts[[#Headers],[Text]]), IF(_xlpm._i&gt;tblParseParts[[#This Row],[Len]],"",MID(tblParseParts[[#This Row],[Text]],_xlpm._i,1)))</f>
        <v/>
      </c>
      <c r="AC61" s="1" t="str">
        <f>_xlfn.LET(_xlpm._i, COLUMN()-COLUMN(tblParseParts[[#Headers],[Text]]), IF(_xlpm._i&gt;tblParseParts[[#This Row],[Len]],"",MID(tblParseParts[[#This Row],[Text]],_xlpm._i,1)))</f>
        <v/>
      </c>
      <c r="AD61" s="1" t="str">
        <f>_xlfn.LET(_xlpm._i, COLUMN()-COLUMN(tblParseParts[[#Headers],[Text]]), IF(_xlpm._i&gt;tblParseParts[[#This Row],[Len]],"",MID(tblParseParts[[#This Row],[Text]],_xlpm._i,1)))</f>
        <v/>
      </c>
      <c r="AE61" s="1" t="str">
        <f>_xlfn.LET(_xlpm._i, COLUMN()-COLUMN(tblParseParts[[#Headers],[Text]]), IF(_xlpm._i&gt;tblParseParts[[#This Row],[Len]],"",MID(tblParseParts[[#This Row],[Text]],_xlpm._i,1)))</f>
        <v/>
      </c>
      <c r="AF61" s="1" t="str">
        <f>_xlfn.LET(_xlpm._i, COLUMN()-COLUMN(tblParseParts[[#Headers],[Text]]), IF(_xlpm._i&gt;tblParseParts[[#This Row],[Len]],"",MID(tblParseParts[[#This Row],[Text]],_xlpm._i,1)))</f>
        <v/>
      </c>
      <c r="AG61" s="1" t="str">
        <f>_xlfn.LET(_xlpm._i, COLUMN()-COLUMN(tblParseParts[[#Headers],[Text]]), IF(_xlpm._i&gt;tblParseParts[[#This Row],[Len]],"",MID(tblParseParts[[#This Row],[Text]],_xlpm._i,1)))</f>
        <v/>
      </c>
      <c r="AH61" s="1" t="str">
        <f>_xlfn.LET(_xlpm._i, COLUMN()-COLUMN(tblParseParts[[#Headers],[Text]]), IF(_xlpm._i&gt;tblParseParts[[#This Row],[Len]],"",MID(tblParseParts[[#This Row],[Text]],_xlpm._i,1)))</f>
        <v/>
      </c>
      <c r="AI61" s="1" t="str">
        <f>_xlfn.LET(_xlpm._i, COLUMN()-COLUMN(tblParseParts[[#Headers],[Text]]), IF(_xlpm._i&gt;tblParseParts[[#This Row],[Len]],"",MID(tblParseParts[[#This Row],[Text]],_xlpm._i,1)))</f>
        <v/>
      </c>
      <c r="AJ61" s="11">
        <f>LEN(tblParseParts[[#This Row],[Text]])</f>
        <v>11</v>
      </c>
      <c r="AK61" s="11">
        <f>_xlfn.LET(_xlpm._range,tblParseParts[[#This Row],[1]:[33]], _xlfn.IFNA(_xlfn.XMATCH("T",_xlpm._range,0,1),0))</f>
        <v>1</v>
      </c>
      <c r="AL61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61" s="11">
        <f>_xlfn.LET(_xlpm._range,tblParseParts[[#This Row],[1]:[33]], _xlfn.IFNA(_xlfn.XMATCH(":",_xlpm._range,0,-1),0))</f>
        <v>0</v>
      </c>
      <c r="AN61" s="11" cm="1">
        <f t="array" ref="AN61">_xlfn.LET(_xlpm._last,INDEX(tblParseParts[[#This Row],[1]:[33]],1,tblParseParts[[#This Row],[Len]]),IF(_xlpm._last="Z",tblParseParts[[#This Row],[Len]],0))</f>
        <v>0</v>
      </c>
      <c r="AO61" s="11">
        <f>N(tblParseParts[[#This Row],[Tpos]]&gt;0)</f>
        <v>1</v>
      </c>
      <c r="AP61" s="11">
        <f>N(tblParseParts[[#This Row],[Tpos]]=1)</f>
        <v>1</v>
      </c>
      <c r="AQ61" s="11">
        <f>N(tblParseParts[[#This Row],[SignLastPos]]=1)</f>
        <v>0</v>
      </c>
      <c r="AR61" s="11">
        <f>tblParseParts[[#This Row],[Len]]-tblParseParts[[#This Row],[LastSignFirstPos]]</f>
        <v>11</v>
      </c>
      <c r="AS61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61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61" s="11">
        <f>N(tblParseParts[[#This Row],[ColonLastPos]]&gt;tblParseParts[[#This Row],[SignLastPos]])</f>
        <v>0</v>
      </c>
      <c r="AV61" s="11">
        <f>N(((tblParseParts[[#This Row],[UnSignedLen]]=2)+(tblParseParts[[#This Row],[UnSignedLen]]=6))&lt;&gt;0)</f>
        <v>0</v>
      </c>
      <c r="AW61" s="11">
        <f>N(tblParseParts[[#This Row],[ZlastPos]]=tblParseParts[[#This Row],[Len]])</f>
        <v>0</v>
      </c>
      <c r="AX61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192</v>
      </c>
      <c r="AY61" s="11">
        <f>_xlfn.LET(_xlpm._x,_xlfn.XLOOKUP(tblParseParts[[#This Row],[Hash]],tblParsePartsLogic[Hash],tblParsePartsLogic[PartsFlag],""),IF(_xlpm._x="","!!",_xlpm._x))</f>
        <v>2</v>
      </c>
      <c r="AZ61" s="11">
        <f>_xlfn.LET(_xlpm._x,_xlfn.XLOOKUP(tblParseParts[[#This Row],[Hash]],tblParsePartsLogic[Hash],tblParsePartsLogic[DateMark],""),IF(_xlpm._x="","!!",_xlpm._x))</f>
        <v>0</v>
      </c>
      <c r="BA61" s="11">
        <f>_xlfn.LET(_xlpm._x,_xlfn.XLOOKUP(tblParseParts[[#This Row],[Hash]],tblParsePartsLogic[Hash],tblParsePartsLogic[TZMark],""),IF(_xlpm._x="","!!",_xlpm._x))</f>
        <v>0</v>
      </c>
      <c r="BB61" s="11">
        <f>_xlfn.LET(_xlpm._x,_xlfn.XLOOKUP(tblParseParts[[#This Row],[Hash]],tblParsePartsLogic[Hash],tblParsePartsLogic[ISOCompliant],""),IF(_xlpm._x="","!!",_xlpm._x))</f>
        <v>1</v>
      </c>
    </row>
    <row r="62" spans="1:54" x14ac:dyDescent="0.25">
      <c r="A62">
        <v>47</v>
      </c>
      <c r="B62" s="23" t="s">
        <v>199</v>
      </c>
      <c r="C62" s="1" t="str">
        <f>_xlfn.LET(_xlpm._i, COLUMN()-COLUMN(tblParseParts[[#Headers],[Text]]), IF(_xlpm._i&gt;tblParseParts[[#This Row],[Len]],"",MID(tblParseParts[[#This Row],[Text]],_xlpm._i,1)))</f>
        <v>T</v>
      </c>
      <c r="D62" s="1" t="str">
        <f>_xlfn.LET(_xlpm._i, COLUMN()-COLUMN(tblParseParts[[#Headers],[Text]]), IF(_xlpm._i&gt;tblParseParts[[#This Row],[Len]],"",MID(tblParseParts[[#This Row],[Text]],_xlpm._i,1)))</f>
        <v>1</v>
      </c>
      <c r="E62" s="1" t="str">
        <f>_xlfn.LET(_xlpm._i, COLUMN()-COLUMN(tblParseParts[[#Headers],[Text]]), IF(_xlpm._i&gt;tblParseParts[[#This Row],[Len]],"",MID(tblParseParts[[#This Row],[Text]],_xlpm._i,1)))</f>
        <v>2</v>
      </c>
      <c r="F62" s="1" t="str">
        <f>_xlfn.LET(_xlpm._i, COLUMN()-COLUMN(tblParseParts[[#Headers],[Text]]), IF(_xlpm._i&gt;tblParseParts[[#This Row],[Len]],"",MID(tblParseParts[[#This Row],[Text]],_xlpm._i,1)))</f>
        <v>:</v>
      </c>
      <c r="G62" s="1" t="str">
        <f>_xlfn.LET(_xlpm._i, COLUMN()-COLUMN(tblParseParts[[#Headers],[Text]]), IF(_xlpm._i&gt;tblParseParts[[#This Row],[Len]],"",MID(tblParseParts[[#This Row],[Text]],_xlpm._i,1)))</f>
        <v>3</v>
      </c>
      <c r="H62" s="1" t="str">
        <f>_xlfn.LET(_xlpm._i, COLUMN()-COLUMN(tblParseParts[[#Headers],[Text]]), IF(_xlpm._i&gt;tblParseParts[[#This Row],[Len]],"",MID(tblParseParts[[#This Row],[Text]],_xlpm._i,1)))</f>
        <v>5</v>
      </c>
      <c r="I62" s="1" t="str">
        <f>_xlfn.LET(_xlpm._i, COLUMN()-COLUMN(tblParseParts[[#Headers],[Text]]), IF(_xlpm._i&gt;tblParseParts[[#This Row],[Len]],"",MID(tblParseParts[[#This Row],[Text]],_xlpm._i,1)))</f>
        <v>:</v>
      </c>
      <c r="J62" s="1" t="str">
        <f>_xlfn.LET(_xlpm._i, COLUMN()-COLUMN(tblParseParts[[#Headers],[Text]]), IF(_xlpm._i&gt;tblParseParts[[#This Row],[Len]],"",MID(tblParseParts[[#This Row],[Text]],_xlpm._i,1)))</f>
        <v>1</v>
      </c>
      <c r="K62" s="1" t="str">
        <f>_xlfn.LET(_xlpm._i, COLUMN()-COLUMN(tblParseParts[[#Headers],[Text]]), IF(_xlpm._i&gt;tblParseParts[[#This Row],[Len]],"",MID(tblParseParts[[#This Row],[Text]],_xlpm._i,1)))</f>
        <v>2</v>
      </c>
      <c r="L62" s="1" t="str">
        <f>_xlfn.LET(_xlpm._i, COLUMN()-COLUMN(tblParseParts[[#Headers],[Text]]), IF(_xlpm._i&gt;tblParseParts[[#This Row],[Len]],"",MID(tblParseParts[[#This Row],[Text]],_xlpm._i,1)))</f>
        <v/>
      </c>
      <c r="M62" s="1" t="str">
        <f>_xlfn.LET(_xlpm._i, COLUMN()-COLUMN(tblParseParts[[#Headers],[Text]]), IF(_xlpm._i&gt;tblParseParts[[#This Row],[Len]],"",MID(tblParseParts[[#This Row],[Text]],_xlpm._i,1)))</f>
        <v/>
      </c>
      <c r="N62" s="1" t="str">
        <f>_xlfn.LET(_xlpm._i, COLUMN()-COLUMN(tblParseParts[[#Headers],[Text]]), IF(_xlpm._i&gt;tblParseParts[[#This Row],[Len]],"",MID(tblParseParts[[#This Row],[Text]],_xlpm._i,1)))</f>
        <v/>
      </c>
      <c r="O62" s="1" t="str">
        <f>_xlfn.LET(_xlpm._i, COLUMN()-COLUMN(tblParseParts[[#Headers],[Text]]), IF(_xlpm._i&gt;tblParseParts[[#This Row],[Len]],"",MID(tblParseParts[[#This Row],[Text]],_xlpm._i,1)))</f>
        <v/>
      </c>
      <c r="P62" s="1" t="str">
        <f>_xlfn.LET(_xlpm._i, COLUMN()-COLUMN(tblParseParts[[#Headers],[Text]]), IF(_xlpm._i&gt;tblParseParts[[#This Row],[Len]],"",MID(tblParseParts[[#This Row],[Text]],_xlpm._i,1)))</f>
        <v/>
      </c>
      <c r="Q62" s="1" t="str">
        <f>_xlfn.LET(_xlpm._i, COLUMN()-COLUMN(tblParseParts[[#Headers],[Text]]), IF(_xlpm._i&gt;tblParseParts[[#This Row],[Len]],"",MID(tblParseParts[[#This Row],[Text]],_xlpm._i,1)))</f>
        <v/>
      </c>
      <c r="R62" s="1" t="str">
        <f>_xlfn.LET(_xlpm._i, COLUMN()-COLUMN(tblParseParts[[#Headers],[Text]]), IF(_xlpm._i&gt;tblParseParts[[#This Row],[Len]],"",MID(tblParseParts[[#This Row],[Text]],_xlpm._i,1)))</f>
        <v/>
      </c>
      <c r="S62" s="1" t="str">
        <f>_xlfn.LET(_xlpm._i, COLUMN()-COLUMN(tblParseParts[[#Headers],[Text]]), IF(_xlpm._i&gt;tblParseParts[[#This Row],[Len]],"",MID(tblParseParts[[#This Row],[Text]],_xlpm._i,1)))</f>
        <v/>
      </c>
      <c r="T62" s="1" t="str">
        <f>_xlfn.LET(_xlpm._i, COLUMN()-COLUMN(tblParseParts[[#Headers],[Text]]), IF(_xlpm._i&gt;tblParseParts[[#This Row],[Len]],"",MID(tblParseParts[[#This Row],[Text]],_xlpm._i,1)))</f>
        <v/>
      </c>
      <c r="U62" s="1" t="str">
        <f>_xlfn.LET(_xlpm._i, COLUMN()-COLUMN(tblParseParts[[#Headers],[Text]]), IF(_xlpm._i&gt;tblParseParts[[#This Row],[Len]],"",MID(tblParseParts[[#This Row],[Text]],_xlpm._i,1)))</f>
        <v/>
      </c>
      <c r="V62" s="1" t="str">
        <f>_xlfn.LET(_xlpm._i, COLUMN()-COLUMN(tblParseParts[[#Headers],[Text]]), IF(_xlpm._i&gt;tblParseParts[[#This Row],[Len]],"",MID(tblParseParts[[#This Row],[Text]],_xlpm._i,1)))</f>
        <v/>
      </c>
      <c r="W62" s="1" t="str">
        <f>_xlfn.LET(_xlpm._i, COLUMN()-COLUMN(tblParseParts[[#Headers],[Text]]), IF(_xlpm._i&gt;tblParseParts[[#This Row],[Len]],"",MID(tblParseParts[[#This Row],[Text]],_xlpm._i,1)))</f>
        <v/>
      </c>
      <c r="X62" s="1" t="str">
        <f>_xlfn.LET(_xlpm._i, COLUMN()-COLUMN(tblParseParts[[#Headers],[Text]]), IF(_xlpm._i&gt;tblParseParts[[#This Row],[Len]],"",MID(tblParseParts[[#This Row],[Text]],_xlpm._i,1)))</f>
        <v/>
      </c>
      <c r="Y62" s="1" t="str">
        <f>_xlfn.LET(_xlpm._i, COLUMN()-COLUMN(tblParseParts[[#Headers],[Text]]), IF(_xlpm._i&gt;tblParseParts[[#This Row],[Len]],"",MID(tblParseParts[[#This Row],[Text]],_xlpm._i,1)))</f>
        <v/>
      </c>
      <c r="Z62" s="1" t="str">
        <f>_xlfn.LET(_xlpm._i, COLUMN()-COLUMN(tblParseParts[[#Headers],[Text]]), IF(_xlpm._i&gt;tblParseParts[[#This Row],[Len]],"",MID(tblParseParts[[#This Row],[Text]],_xlpm._i,1)))</f>
        <v/>
      </c>
      <c r="AA62" s="1" t="str">
        <f>_xlfn.LET(_xlpm._i, COLUMN()-COLUMN(tblParseParts[[#Headers],[Text]]), IF(_xlpm._i&gt;tblParseParts[[#This Row],[Len]],"",MID(tblParseParts[[#This Row],[Text]],_xlpm._i,1)))</f>
        <v/>
      </c>
      <c r="AB62" s="1" t="str">
        <f>_xlfn.LET(_xlpm._i, COLUMN()-COLUMN(tblParseParts[[#Headers],[Text]]), IF(_xlpm._i&gt;tblParseParts[[#This Row],[Len]],"",MID(tblParseParts[[#This Row],[Text]],_xlpm._i,1)))</f>
        <v/>
      </c>
      <c r="AC62" s="1" t="str">
        <f>_xlfn.LET(_xlpm._i, COLUMN()-COLUMN(tblParseParts[[#Headers],[Text]]), IF(_xlpm._i&gt;tblParseParts[[#This Row],[Len]],"",MID(tblParseParts[[#This Row],[Text]],_xlpm._i,1)))</f>
        <v/>
      </c>
      <c r="AD62" s="1" t="str">
        <f>_xlfn.LET(_xlpm._i, COLUMN()-COLUMN(tblParseParts[[#Headers],[Text]]), IF(_xlpm._i&gt;tblParseParts[[#This Row],[Len]],"",MID(tblParseParts[[#This Row],[Text]],_xlpm._i,1)))</f>
        <v/>
      </c>
      <c r="AE62" s="1" t="str">
        <f>_xlfn.LET(_xlpm._i, COLUMN()-COLUMN(tblParseParts[[#Headers],[Text]]), IF(_xlpm._i&gt;tblParseParts[[#This Row],[Len]],"",MID(tblParseParts[[#This Row],[Text]],_xlpm._i,1)))</f>
        <v/>
      </c>
      <c r="AF62" s="1" t="str">
        <f>_xlfn.LET(_xlpm._i, COLUMN()-COLUMN(tblParseParts[[#Headers],[Text]]), IF(_xlpm._i&gt;tblParseParts[[#This Row],[Len]],"",MID(tblParseParts[[#This Row],[Text]],_xlpm._i,1)))</f>
        <v/>
      </c>
      <c r="AG62" s="1" t="str">
        <f>_xlfn.LET(_xlpm._i, COLUMN()-COLUMN(tblParseParts[[#Headers],[Text]]), IF(_xlpm._i&gt;tblParseParts[[#This Row],[Len]],"",MID(tblParseParts[[#This Row],[Text]],_xlpm._i,1)))</f>
        <v/>
      </c>
      <c r="AH62" s="1" t="str">
        <f>_xlfn.LET(_xlpm._i, COLUMN()-COLUMN(tblParseParts[[#Headers],[Text]]), IF(_xlpm._i&gt;tblParseParts[[#This Row],[Len]],"",MID(tblParseParts[[#This Row],[Text]],_xlpm._i,1)))</f>
        <v/>
      </c>
      <c r="AI62" s="1" t="str">
        <f>_xlfn.LET(_xlpm._i, COLUMN()-COLUMN(tblParseParts[[#Headers],[Text]]), IF(_xlpm._i&gt;tblParseParts[[#This Row],[Len]],"",MID(tblParseParts[[#This Row],[Text]],_xlpm._i,1)))</f>
        <v/>
      </c>
      <c r="AJ62" s="11">
        <f>LEN(tblParseParts[[#This Row],[Text]])</f>
        <v>9</v>
      </c>
      <c r="AK62" s="11">
        <f>_xlfn.LET(_xlpm._range,tblParseParts[[#This Row],[1]:[33]], _xlfn.IFNA(_xlfn.XMATCH("T",_xlpm._range,0,1),0))</f>
        <v>1</v>
      </c>
      <c r="AL62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62" s="11">
        <f>_xlfn.LET(_xlpm._range,tblParseParts[[#This Row],[1]:[33]], _xlfn.IFNA(_xlfn.XMATCH(":",_xlpm._range,0,-1),0))</f>
        <v>7</v>
      </c>
      <c r="AN62" s="11" cm="1">
        <f t="array" ref="AN62">_xlfn.LET(_xlpm._last,INDEX(tblParseParts[[#This Row],[1]:[33]],1,tblParseParts[[#This Row],[Len]]),IF(_xlpm._last="Z",tblParseParts[[#This Row],[Len]],0))</f>
        <v>0</v>
      </c>
      <c r="AO62" s="11">
        <f>N(tblParseParts[[#This Row],[Tpos]]&gt;0)</f>
        <v>1</v>
      </c>
      <c r="AP62" s="11">
        <f>N(tblParseParts[[#This Row],[Tpos]]=1)</f>
        <v>1</v>
      </c>
      <c r="AQ62" s="11">
        <f>N(tblParseParts[[#This Row],[SignLastPos]]=1)</f>
        <v>0</v>
      </c>
      <c r="AR62" s="11">
        <f>tblParseParts[[#This Row],[Len]]-tblParseParts[[#This Row],[LastSignFirstPos]]</f>
        <v>9</v>
      </c>
      <c r="AS62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62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62" s="11">
        <f>N(tblParseParts[[#This Row],[ColonLastPos]]&gt;tblParseParts[[#This Row],[SignLastPos]])</f>
        <v>1</v>
      </c>
      <c r="AV62" s="11">
        <f>N(((tblParseParts[[#This Row],[UnSignedLen]]=2)+(tblParseParts[[#This Row],[UnSignedLen]]=6))&lt;&gt;0)</f>
        <v>0</v>
      </c>
      <c r="AW62" s="11">
        <f>N(tblParseParts[[#This Row],[ZlastPos]]=tblParseParts[[#This Row],[Len]])</f>
        <v>0</v>
      </c>
      <c r="AX62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196</v>
      </c>
      <c r="AY62" s="11">
        <f>_xlfn.LET(_xlpm._x,_xlfn.XLOOKUP(tblParseParts[[#This Row],[Hash]],tblParsePartsLogic[Hash],tblParsePartsLogic[PartsFlag],""),IF(_xlpm._x="","!!",_xlpm._x))</f>
        <v>2</v>
      </c>
      <c r="AZ62" s="11">
        <f>_xlfn.LET(_xlpm._x,_xlfn.XLOOKUP(tblParseParts[[#This Row],[Hash]],tblParsePartsLogic[Hash],tblParsePartsLogic[DateMark],""),IF(_xlpm._x="","!!",_xlpm._x))</f>
        <v>0</v>
      </c>
      <c r="BA62" s="11">
        <f>_xlfn.LET(_xlpm._x,_xlfn.XLOOKUP(tblParseParts[[#This Row],[Hash]],tblParsePartsLogic[Hash],tblParsePartsLogic[TZMark],""),IF(_xlpm._x="","!!",_xlpm._x))</f>
        <v>0</v>
      </c>
      <c r="BB62" s="11">
        <f>_xlfn.LET(_xlpm._x,_xlfn.XLOOKUP(tblParseParts[[#This Row],[Hash]],tblParsePartsLogic[Hash],tblParsePartsLogic[ISOCompliant],""),IF(_xlpm._x="","!!",_xlpm._x))</f>
        <v>1</v>
      </c>
    </row>
    <row r="63" spans="1:54" x14ac:dyDescent="0.25">
      <c r="A63">
        <v>48</v>
      </c>
      <c r="B63" s="23" t="s">
        <v>200</v>
      </c>
      <c r="C63" s="1" t="str">
        <f>_xlfn.LET(_xlpm._i, COLUMN()-COLUMN(tblParseParts[[#Headers],[Text]]), IF(_xlpm._i&gt;tblParseParts[[#This Row],[Len]],"",MID(tblParseParts[[#This Row],[Text]],_xlpm._i,1)))</f>
        <v>T</v>
      </c>
      <c r="D63" s="1" t="str">
        <f>_xlfn.LET(_xlpm._i, COLUMN()-COLUMN(tblParseParts[[#Headers],[Text]]), IF(_xlpm._i&gt;tblParseParts[[#This Row],[Len]],"",MID(tblParseParts[[#This Row],[Text]],_xlpm._i,1)))</f>
        <v>1</v>
      </c>
      <c r="E63" s="1" t="str">
        <f>_xlfn.LET(_xlpm._i, COLUMN()-COLUMN(tblParseParts[[#Headers],[Text]]), IF(_xlpm._i&gt;tblParseParts[[#This Row],[Len]],"",MID(tblParseParts[[#This Row],[Text]],_xlpm._i,1)))</f>
        <v>2</v>
      </c>
      <c r="F63" s="1" t="str">
        <f>_xlfn.LET(_xlpm._i, COLUMN()-COLUMN(tblParseParts[[#Headers],[Text]]), IF(_xlpm._i&gt;tblParseParts[[#This Row],[Len]],"",MID(tblParseParts[[#This Row],[Text]],_xlpm._i,1)))</f>
        <v>:</v>
      </c>
      <c r="G63" s="1" t="str">
        <f>_xlfn.LET(_xlpm._i, COLUMN()-COLUMN(tblParseParts[[#Headers],[Text]]), IF(_xlpm._i&gt;tblParseParts[[#This Row],[Len]],"",MID(tblParseParts[[#This Row],[Text]],_xlpm._i,1)))</f>
        <v>3</v>
      </c>
      <c r="H63" s="1" t="str">
        <f>_xlfn.LET(_xlpm._i, COLUMN()-COLUMN(tblParseParts[[#Headers],[Text]]), IF(_xlpm._i&gt;tblParseParts[[#This Row],[Len]],"",MID(tblParseParts[[#This Row],[Text]],_xlpm._i,1)))</f>
        <v>5</v>
      </c>
      <c r="I63" s="1" t="str">
        <f>_xlfn.LET(_xlpm._i, COLUMN()-COLUMN(tblParseParts[[#Headers],[Text]]), IF(_xlpm._i&gt;tblParseParts[[#This Row],[Len]],"",MID(tblParseParts[[#This Row],[Text]],_xlpm._i,1)))</f>
        <v>:</v>
      </c>
      <c r="J63" s="1" t="str">
        <f>_xlfn.LET(_xlpm._i, COLUMN()-COLUMN(tblParseParts[[#Headers],[Text]]), IF(_xlpm._i&gt;tblParseParts[[#This Row],[Len]],"",MID(tblParseParts[[#This Row],[Text]],_xlpm._i,1)))</f>
        <v>1</v>
      </c>
      <c r="K63" s="1" t="str">
        <f>_xlfn.LET(_xlpm._i, COLUMN()-COLUMN(tblParseParts[[#Headers],[Text]]), IF(_xlpm._i&gt;tblParseParts[[#This Row],[Len]],"",MID(tblParseParts[[#This Row],[Text]],_xlpm._i,1)))</f>
        <v>2</v>
      </c>
      <c r="L63" s="1" t="str">
        <f>_xlfn.LET(_xlpm._i, COLUMN()-COLUMN(tblParseParts[[#Headers],[Text]]), IF(_xlpm._i&gt;tblParseParts[[#This Row],[Len]],"",MID(tblParseParts[[#This Row],[Text]],_xlpm._i,1)))</f>
        <v>.</v>
      </c>
      <c r="M63" s="1" t="str">
        <f>_xlfn.LET(_xlpm._i, COLUMN()-COLUMN(tblParseParts[[#Headers],[Text]]), IF(_xlpm._i&gt;tblParseParts[[#This Row],[Len]],"",MID(tblParseParts[[#This Row],[Text]],_xlpm._i,1)))</f>
        <v>0</v>
      </c>
      <c r="N63" s="1" t="str">
        <f>_xlfn.LET(_xlpm._i, COLUMN()-COLUMN(tblParseParts[[#Headers],[Text]]), IF(_xlpm._i&gt;tblParseParts[[#This Row],[Len]],"",MID(tblParseParts[[#This Row],[Text]],_xlpm._i,1)))</f>
        <v/>
      </c>
      <c r="O63" s="1" t="str">
        <f>_xlfn.LET(_xlpm._i, COLUMN()-COLUMN(tblParseParts[[#Headers],[Text]]), IF(_xlpm._i&gt;tblParseParts[[#This Row],[Len]],"",MID(tblParseParts[[#This Row],[Text]],_xlpm._i,1)))</f>
        <v/>
      </c>
      <c r="P63" s="1" t="str">
        <f>_xlfn.LET(_xlpm._i, COLUMN()-COLUMN(tblParseParts[[#Headers],[Text]]), IF(_xlpm._i&gt;tblParseParts[[#This Row],[Len]],"",MID(tblParseParts[[#This Row],[Text]],_xlpm._i,1)))</f>
        <v/>
      </c>
      <c r="Q63" s="1" t="str">
        <f>_xlfn.LET(_xlpm._i, COLUMN()-COLUMN(tblParseParts[[#Headers],[Text]]), IF(_xlpm._i&gt;tblParseParts[[#This Row],[Len]],"",MID(tblParseParts[[#This Row],[Text]],_xlpm._i,1)))</f>
        <v/>
      </c>
      <c r="R63" s="1" t="str">
        <f>_xlfn.LET(_xlpm._i, COLUMN()-COLUMN(tblParseParts[[#Headers],[Text]]), IF(_xlpm._i&gt;tblParseParts[[#This Row],[Len]],"",MID(tblParseParts[[#This Row],[Text]],_xlpm._i,1)))</f>
        <v/>
      </c>
      <c r="S63" s="1" t="str">
        <f>_xlfn.LET(_xlpm._i, COLUMN()-COLUMN(tblParseParts[[#Headers],[Text]]), IF(_xlpm._i&gt;tblParseParts[[#This Row],[Len]],"",MID(tblParseParts[[#This Row],[Text]],_xlpm._i,1)))</f>
        <v/>
      </c>
      <c r="T63" s="1" t="str">
        <f>_xlfn.LET(_xlpm._i, COLUMN()-COLUMN(tblParseParts[[#Headers],[Text]]), IF(_xlpm._i&gt;tblParseParts[[#This Row],[Len]],"",MID(tblParseParts[[#This Row],[Text]],_xlpm._i,1)))</f>
        <v/>
      </c>
      <c r="U63" s="1" t="str">
        <f>_xlfn.LET(_xlpm._i, COLUMN()-COLUMN(tblParseParts[[#Headers],[Text]]), IF(_xlpm._i&gt;tblParseParts[[#This Row],[Len]],"",MID(tblParseParts[[#This Row],[Text]],_xlpm._i,1)))</f>
        <v/>
      </c>
      <c r="V63" s="1" t="str">
        <f>_xlfn.LET(_xlpm._i, COLUMN()-COLUMN(tblParseParts[[#Headers],[Text]]), IF(_xlpm._i&gt;tblParseParts[[#This Row],[Len]],"",MID(tblParseParts[[#This Row],[Text]],_xlpm._i,1)))</f>
        <v/>
      </c>
      <c r="W63" s="1" t="str">
        <f>_xlfn.LET(_xlpm._i, COLUMN()-COLUMN(tblParseParts[[#Headers],[Text]]), IF(_xlpm._i&gt;tblParseParts[[#This Row],[Len]],"",MID(tblParseParts[[#This Row],[Text]],_xlpm._i,1)))</f>
        <v/>
      </c>
      <c r="X63" s="1" t="str">
        <f>_xlfn.LET(_xlpm._i, COLUMN()-COLUMN(tblParseParts[[#Headers],[Text]]), IF(_xlpm._i&gt;tblParseParts[[#This Row],[Len]],"",MID(tblParseParts[[#This Row],[Text]],_xlpm._i,1)))</f>
        <v/>
      </c>
      <c r="Y63" s="1" t="str">
        <f>_xlfn.LET(_xlpm._i, COLUMN()-COLUMN(tblParseParts[[#Headers],[Text]]), IF(_xlpm._i&gt;tblParseParts[[#This Row],[Len]],"",MID(tblParseParts[[#This Row],[Text]],_xlpm._i,1)))</f>
        <v/>
      </c>
      <c r="Z63" s="1" t="str">
        <f>_xlfn.LET(_xlpm._i, COLUMN()-COLUMN(tblParseParts[[#Headers],[Text]]), IF(_xlpm._i&gt;tblParseParts[[#This Row],[Len]],"",MID(tblParseParts[[#This Row],[Text]],_xlpm._i,1)))</f>
        <v/>
      </c>
      <c r="AA63" s="1" t="str">
        <f>_xlfn.LET(_xlpm._i, COLUMN()-COLUMN(tblParseParts[[#Headers],[Text]]), IF(_xlpm._i&gt;tblParseParts[[#This Row],[Len]],"",MID(tblParseParts[[#This Row],[Text]],_xlpm._i,1)))</f>
        <v/>
      </c>
      <c r="AB63" s="1" t="str">
        <f>_xlfn.LET(_xlpm._i, COLUMN()-COLUMN(tblParseParts[[#Headers],[Text]]), IF(_xlpm._i&gt;tblParseParts[[#This Row],[Len]],"",MID(tblParseParts[[#This Row],[Text]],_xlpm._i,1)))</f>
        <v/>
      </c>
      <c r="AC63" s="1" t="str">
        <f>_xlfn.LET(_xlpm._i, COLUMN()-COLUMN(tblParseParts[[#Headers],[Text]]), IF(_xlpm._i&gt;tblParseParts[[#This Row],[Len]],"",MID(tblParseParts[[#This Row],[Text]],_xlpm._i,1)))</f>
        <v/>
      </c>
      <c r="AD63" s="1" t="str">
        <f>_xlfn.LET(_xlpm._i, COLUMN()-COLUMN(tblParseParts[[#Headers],[Text]]), IF(_xlpm._i&gt;tblParseParts[[#This Row],[Len]],"",MID(tblParseParts[[#This Row],[Text]],_xlpm._i,1)))</f>
        <v/>
      </c>
      <c r="AE63" s="1" t="str">
        <f>_xlfn.LET(_xlpm._i, COLUMN()-COLUMN(tblParseParts[[#Headers],[Text]]), IF(_xlpm._i&gt;tblParseParts[[#This Row],[Len]],"",MID(tblParseParts[[#This Row],[Text]],_xlpm._i,1)))</f>
        <v/>
      </c>
      <c r="AF63" s="1" t="str">
        <f>_xlfn.LET(_xlpm._i, COLUMN()-COLUMN(tblParseParts[[#Headers],[Text]]), IF(_xlpm._i&gt;tblParseParts[[#This Row],[Len]],"",MID(tblParseParts[[#This Row],[Text]],_xlpm._i,1)))</f>
        <v/>
      </c>
      <c r="AG63" s="1" t="str">
        <f>_xlfn.LET(_xlpm._i, COLUMN()-COLUMN(tblParseParts[[#Headers],[Text]]), IF(_xlpm._i&gt;tblParseParts[[#This Row],[Len]],"",MID(tblParseParts[[#This Row],[Text]],_xlpm._i,1)))</f>
        <v/>
      </c>
      <c r="AH63" s="1" t="str">
        <f>_xlfn.LET(_xlpm._i, COLUMN()-COLUMN(tblParseParts[[#Headers],[Text]]), IF(_xlpm._i&gt;tblParseParts[[#This Row],[Len]],"",MID(tblParseParts[[#This Row],[Text]],_xlpm._i,1)))</f>
        <v/>
      </c>
      <c r="AI63" s="1" t="str">
        <f>_xlfn.LET(_xlpm._i, COLUMN()-COLUMN(tblParseParts[[#Headers],[Text]]), IF(_xlpm._i&gt;tblParseParts[[#This Row],[Len]],"",MID(tblParseParts[[#This Row],[Text]],_xlpm._i,1)))</f>
        <v/>
      </c>
      <c r="AJ63" s="11">
        <f>LEN(tblParseParts[[#This Row],[Text]])</f>
        <v>11</v>
      </c>
      <c r="AK63" s="11">
        <f>_xlfn.LET(_xlpm._range,tblParseParts[[#This Row],[1]:[33]], _xlfn.IFNA(_xlfn.XMATCH("T",_xlpm._range,0,1),0))</f>
        <v>1</v>
      </c>
      <c r="AL63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63" s="11">
        <f>_xlfn.LET(_xlpm._range,tblParseParts[[#This Row],[1]:[33]], _xlfn.IFNA(_xlfn.XMATCH(":",_xlpm._range,0,-1),0))</f>
        <v>7</v>
      </c>
      <c r="AN63" s="11" cm="1">
        <f t="array" ref="AN63">_xlfn.LET(_xlpm._last,INDEX(tblParseParts[[#This Row],[1]:[33]],1,tblParseParts[[#This Row],[Len]]),IF(_xlpm._last="Z",tblParseParts[[#This Row],[Len]],0))</f>
        <v>0</v>
      </c>
      <c r="AO63" s="11">
        <f>N(tblParseParts[[#This Row],[Tpos]]&gt;0)</f>
        <v>1</v>
      </c>
      <c r="AP63" s="11">
        <f>N(tblParseParts[[#This Row],[Tpos]]=1)</f>
        <v>1</v>
      </c>
      <c r="AQ63" s="11">
        <f>N(tblParseParts[[#This Row],[SignLastPos]]=1)</f>
        <v>0</v>
      </c>
      <c r="AR63" s="11">
        <f>tblParseParts[[#This Row],[Len]]-tblParseParts[[#This Row],[LastSignFirstPos]]</f>
        <v>11</v>
      </c>
      <c r="AS63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63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63" s="11">
        <f>N(tblParseParts[[#This Row],[ColonLastPos]]&gt;tblParseParts[[#This Row],[SignLastPos]])</f>
        <v>1</v>
      </c>
      <c r="AV63" s="11">
        <f>N(((tblParseParts[[#This Row],[UnSignedLen]]=2)+(tblParseParts[[#This Row],[UnSignedLen]]=6))&lt;&gt;0)</f>
        <v>0</v>
      </c>
      <c r="AW63" s="11">
        <f>N(tblParseParts[[#This Row],[ZlastPos]]=tblParseParts[[#This Row],[Len]])</f>
        <v>0</v>
      </c>
      <c r="AX63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196</v>
      </c>
      <c r="AY63" s="11">
        <f>_xlfn.LET(_xlpm._x,_xlfn.XLOOKUP(tblParseParts[[#This Row],[Hash]],tblParsePartsLogic[Hash],tblParsePartsLogic[PartsFlag],""),IF(_xlpm._x="","!!",_xlpm._x))</f>
        <v>2</v>
      </c>
      <c r="AZ63" s="11">
        <f>_xlfn.LET(_xlpm._x,_xlfn.XLOOKUP(tblParseParts[[#This Row],[Hash]],tblParsePartsLogic[Hash],tblParsePartsLogic[DateMark],""),IF(_xlpm._x="","!!",_xlpm._x))</f>
        <v>0</v>
      </c>
      <c r="BA63" s="11">
        <f>_xlfn.LET(_xlpm._x,_xlfn.XLOOKUP(tblParseParts[[#This Row],[Hash]],tblParsePartsLogic[Hash],tblParsePartsLogic[TZMark],""),IF(_xlpm._x="","!!",_xlpm._x))</f>
        <v>0</v>
      </c>
      <c r="BB63" s="11">
        <f>_xlfn.LET(_xlpm._x,_xlfn.XLOOKUP(tblParseParts[[#This Row],[Hash]],tblParsePartsLogic[Hash],tblParsePartsLogic[ISOCompliant],""),IF(_xlpm._x="","!!",_xlpm._x))</f>
        <v>1</v>
      </c>
    </row>
    <row r="64" spans="1:54" x14ac:dyDescent="0.25">
      <c r="A64">
        <v>49</v>
      </c>
      <c r="B64" s="23" t="s">
        <v>201</v>
      </c>
      <c r="C64" s="1" t="str">
        <f>_xlfn.LET(_xlpm._i, COLUMN()-COLUMN(tblParseParts[[#Headers],[Text]]), IF(_xlpm._i&gt;tblParseParts[[#This Row],[Len]],"",MID(tblParseParts[[#This Row],[Text]],_xlpm._i,1)))</f>
        <v>T</v>
      </c>
      <c r="D64" s="1" t="str">
        <f>_xlfn.LET(_xlpm._i, COLUMN()-COLUMN(tblParseParts[[#Headers],[Text]]), IF(_xlpm._i&gt;tblParseParts[[#This Row],[Len]],"",MID(tblParseParts[[#This Row],[Text]],_xlpm._i,1)))</f>
        <v>1</v>
      </c>
      <c r="E64" s="1" t="str">
        <f>_xlfn.LET(_xlpm._i, COLUMN()-COLUMN(tblParseParts[[#Headers],[Text]]), IF(_xlpm._i&gt;tblParseParts[[#This Row],[Len]],"",MID(tblParseParts[[#This Row],[Text]],_xlpm._i,1)))</f>
        <v>2</v>
      </c>
      <c r="F64" s="1" t="str">
        <f>_xlfn.LET(_xlpm._i, COLUMN()-COLUMN(tblParseParts[[#Headers],[Text]]), IF(_xlpm._i&gt;tblParseParts[[#This Row],[Len]],"",MID(tblParseParts[[#This Row],[Text]],_xlpm._i,1)))</f>
        <v>:</v>
      </c>
      <c r="G64" s="1" t="str">
        <f>_xlfn.LET(_xlpm._i, COLUMN()-COLUMN(tblParseParts[[#Headers],[Text]]), IF(_xlpm._i&gt;tblParseParts[[#This Row],[Len]],"",MID(tblParseParts[[#This Row],[Text]],_xlpm._i,1)))</f>
        <v>3</v>
      </c>
      <c r="H64" s="1" t="str">
        <f>_xlfn.LET(_xlpm._i, COLUMN()-COLUMN(tblParseParts[[#Headers],[Text]]), IF(_xlpm._i&gt;tblParseParts[[#This Row],[Len]],"",MID(tblParseParts[[#This Row],[Text]],_xlpm._i,1)))</f>
        <v>5</v>
      </c>
      <c r="I64" s="1" t="str">
        <f>_xlfn.LET(_xlpm._i, COLUMN()-COLUMN(tblParseParts[[#Headers],[Text]]), IF(_xlpm._i&gt;tblParseParts[[#This Row],[Len]],"",MID(tblParseParts[[#This Row],[Text]],_xlpm._i,1)))</f>
        <v>:</v>
      </c>
      <c r="J64" s="1" t="str">
        <f>_xlfn.LET(_xlpm._i, COLUMN()-COLUMN(tblParseParts[[#Headers],[Text]]), IF(_xlpm._i&gt;tblParseParts[[#This Row],[Len]],"",MID(tblParseParts[[#This Row],[Text]],_xlpm._i,1)))</f>
        <v>1</v>
      </c>
      <c r="K64" s="1" t="str">
        <f>_xlfn.LET(_xlpm._i, COLUMN()-COLUMN(tblParseParts[[#Headers],[Text]]), IF(_xlpm._i&gt;tblParseParts[[#This Row],[Len]],"",MID(tblParseParts[[#This Row],[Text]],_xlpm._i,1)))</f>
        <v>2</v>
      </c>
      <c r="L64" s="1" t="str">
        <f>_xlfn.LET(_xlpm._i, COLUMN()-COLUMN(tblParseParts[[#Headers],[Text]]), IF(_xlpm._i&gt;tblParseParts[[#This Row],[Len]],"",MID(tblParseParts[[#This Row],[Text]],_xlpm._i,1)))</f>
        <v>.</v>
      </c>
      <c r="M64" s="1" t="str">
        <f>_xlfn.LET(_xlpm._i, COLUMN()-COLUMN(tblParseParts[[#Headers],[Text]]), IF(_xlpm._i&gt;tblParseParts[[#This Row],[Len]],"",MID(tblParseParts[[#This Row],[Text]],_xlpm._i,1)))</f>
        <v>0</v>
      </c>
      <c r="N64" s="1" t="str">
        <f>_xlfn.LET(_xlpm._i, COLUMN()-COLUMN(tblParseParts[[#Headers],[Text]]), IF(_xlpm._i&gt;tblParseParts[[#This Row],[Len]],"",MID(tblParseParts[[#This Row],[Text]],_xlpm._i,1)))</f>
        <v>0</v>
      </c>
      <c r="O64" s="1" t="str">
        <f>_xlfn.LET(_xlpm._i, COLUMN()-COLUMN(tblParseParts[[#Headers],[Text]]), IF(_xlpm._i&gt;tblParseParts[[#This Row],[Len]],"",MID(tblParseParts[[#This Row],[Text]],_xlpm._i,1)))</f>
        <v/>
      </c>
      <c r="P64" s="1" t="str">
        <f>_xlfn.LET(_xlpm._i, COLUMN()-COLUMN(tblParseParts[[#Headers],[Text]]), IF(_xlpm._i&gt;tblParseParts[[#This Row],[Len]],"",MID(tblParseParts[[#This Row],[Text]],_xlpm._i,1)))</f>
        <v/>
      </c>
      <c r="Q64" s="1" t="str">
        <f>_xlfn.LET(_xlpm._i, COLUMN()-COLUMN(tblParseParts[[#Headers],[Text]]), IF(_xlpm._i&gt;tblParseParts[[#This Row],[Len]],"",MID(tblParseParts[[#This Row],[Text]],_xlpm._i,1)))</f>
        <v/>
      </c>
      <c r="R64" s="1" t="str">
        <f>_xlfn.LET(_xlpm._i, COLUMN()-COLUMN(tblParseParts[[#Headers],[Text]]), IF(_xlpm._i&gt;tblParseParts[[#This Row],[Len]],"",MID(tblParseParts[[#This Row],[Text]],_xlpm._i,1)))</f>
        <v/>
      </c>
      <c r="S64" s="1" t="str">
        <f>_xlfn.LET(_xlpm._i, COLUMN()-COLUMN(tblParseParts[[#Headers],[Text]]), IF(_xlpm._i&gt;tblParseParts[[#This Row],[Len]],"",MID(tblParseParts[[#This Row],[Text]],_xlpm._i,1)))</f>
        <v/>
      </c>
      <c r="T64" s="1" t="str">
        <f>_xlfn.LET(_xlpm._i, COLUMN()-COLUMN(tblParseParts[[#Headers],[Text]]), IF(_xlpm._i&gt;tblParseParts[[#This Row],[Len]],"",MID(tblParseParts[[#This Row],[Text]],_xlpm._i,1)))</f>
        <v/>
      </c>
      <c r="U64" s="1" t="str">
        <f>_xlfn.LET(_xlpm._i, COLUMN()-COLUMN(tblParseParts[[#Headers],[Text]]), IF(_xlpm._i&gt;tblParseParts[[#This Row],[Len]],"",MID(tblParseParts[[#This Row],[Text]],_xlpm._i,1)))</f>
        <v/>
      </c>
      <c r="V64" s="1" t="str">
        <f>_xlfn.LET(_xlpm._i, COLUMN()-COLUMN(tblParseParts[[#Headers],[Text]]), IF(_xlpm._i&gt;tblParseParts[[#This Row],[Len]],"",MID(tblParseParts[[#This Row],[Text]],_xlpm._i,1)))</f>
        <v/>
      </c>
      <c r="W64" s="1" t="str">
        <f>_xlfn.LET(_xlpm._i, COLUMN()-COLUMN(tblParseParts[[#Headers],[Text]]), IF(_xlpm._i&gt;tblParseParts[[#This Row],[Len]],"",MID(tblParseParts[[#This Row],[Text]],_xlpm._i,1)))</f>
        <v/>
      </c>
      <c r="X64" s="1" t="str">
        <f>_xlfn.LET(_xlpm._i, COLUMN()-COLUMN(tblParseParts[[#Headers],[Text]]), IF(_xlpm._i&gt;tblParseParts[[#This Row],[Len]],"",MID(tblParseParts[[#This Row],[Text]],_xlpm._i,1)))</f>
        <v/>
      </c>
      <c r="Y64" s="1" t="str">
        <f>_xlfn.LET(_xlpm._i, COLUMN()-COLUMN(tblParseParts[[#Headers],[Text]]), IF(_xlpm._i&gt;tblParseParts[[#This Row],[Len]],"",MID(tblParseParts[[#This Row],[Text]],_xlpm._i,1)))</f>
        <v/>
      </c>
      <c r="Z64" s="1" t="str">
        <f>_xlfn.LET(_xlpm._i, COLUMN()-COLUMN(tblParseParts[[#Headers],[Text]]), IF(_xlpm._i&gt;tblParseParts[[#This Row],[Len]],"",MID(tblParseParts[[#This Row],[Text]],_xlpm._i,1)))</f>
        <v/>
      </c>
      <c r="AA64" s="1" t="str">
        <f>_xlfn.LET(_xlpm._i, COLUMN()-COLUMN(tblParseParts[[#Headers],[Text]]), IF(_xlpm._i&gt;tblParseParts[[#This Row],[Len]],"",MID(tblParseParts[[#This Row],[Text]],_xlpm._i,1)))</f>
        <v/>
      </c>
      <c r="AB64" s="1" t="str">
        <f>_xlfn.LET(_xlpm._i, COLUMN()-COLUMN(tblParseParts[[#Headers],[Text]]), IF(_xlpm._i&gt;tblParseParts[[#This Row],[Len]],"",MID(tblParseParts[[#This Row],[Text]],_xlpm._i,1)))</f>
        <v/>
      </c>
      <c r="AC64" s="1" t="str">
        <f>_xlfn.LET(_xlpm._i, COLUMN()-COLUMN(tblParseParts[[#Headers],[Text]]), IF(_xlpm._i&gt;tblParseParts[[#This Row],[Len]],"",MID(tblParseParts[[#This Row],[Text]],_xlpm._i,1)))</f>
        <v/>
      </c>
      <c r="AD64" s="1" t="str">
        <f>_xlfn.LET(_xlpm._i, COLUMN()-COLUMN(tblParseParts[[#Headers],[Text]]), IF(_xlpm._i&gt;tblParseParts[[#This Row],[Len]],"",MID(tblParseParts[[#This Row],[Text]],_xlpm._i,1)))</f>
        <v/>
      </c>
      <c r="AE64" s="1" t="str">
        <f>_xlfn.LET(_xlpm._i, COLUMN()-COLUMN(tblParseParts[[#Headers],[Text]]), IF(_xlpm._i&gt;tblParseParts[[#This Row],[Len]],"",MID(tblParseParts[[#This Row],[Text]],_xlpm._i,1)))</f>
        <v/>
      </c>
      <c r="AF64" s="1" t="str">
        <f>_xlfn.LET(_xlpm._i, COLUMN()-COLUMN(tblParseParts[[#Headers],[Text]]), IF(_xlpm._i&gt;tblParseParts[[#This Row],[Len]],"",MID(tblParseParts[[#This Row],[Text]],_xlpm._i,1)))</f>
        <v/>
      </c>
      <c r="AG64" s="1" t="str">
        <f>_xlfn.LET(_xlpm._i, COLUMN()-COLUMN(tblParseParts[[#Headers],[Text]]), IF(_xlpm._i&gt;tblParseParts[[#This Row],[Len]],"",MID(tblParseParts[[#This Row],[Text]],_xlpm._i,1)))</f>
        <v/>
      </c>
      <c r="AH64" s="1" t="str">
        <f>_xlfn.LET(_xlpm._i, COLUMN()-COLUMN(tblParseParts[[#Headers],[Text]]), IF(_xlpm._i&gt;tblParseParts[[#This Row],[Len]],"",MID(tblParseParts[[#This Row],[Text]],_xlpm._i,1)))</f>
        <v/>
      </c>
      <c r="AI64" s="1" t="str">
        <f>_xlfn.LET(_xlpm._i, COLUMN()-COLUMN(tblParseParts[[#Headers],[Text]]), IF(_xlpm._i&gt;tblParseParts[[#This Row],[Len]],"",MID(tblParseParts[[#This Row],[Text]],_xlpm._i,1)))</f>
        <v/>
      </c>
      <c r="AJ64" s="11">
        <f>LEN(tblParseParts[[#This Row],[Text]])</f>
        <v>12</v>
      </c>
      <c r="AK64" s="11">
        <f>_xlfn.LET(_xlpm._range,tblParseParts[[#This Row],[1]:[33]], _xlfn.IFNA(_xlfn.XMATCH("T",_xlpm._range,0,1),0))</f>
        <v>1</v>
      </c>
      <c r="AL64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64" s="11">
        <f>_xlfn.LET(_xlpm._range,tblParseParts[[#This Row],[1]:[33]], _xlfn.IFNA(_xlfn.XMATCH(":",_xlpm._range,0,-1),0))</f>
        <v>7</v>
      </c>
      <c r="AN64" s="11" cm="1">
        <f t="array" ref="AN64">_xlfn.LET(_xlpm._last,INDEX(tblParseParts[[#This Row],[1]:[33]],1,tblParseParts[[#This Row],[Len]]),IF(_xlpm._last="Z",tblParseParts[[#This Row],[Len]],0))</f>
        <v>0</v>
      </c>
      <c r="AO64" s="11">
        <f>N(tblParseParts[[#This Row],[Tpos]]&gt;0)</f>
        <v>1</v>
      </c>
      <c r="AP64" s="11">
        <f>N(tblParseParts[[#This Row],[Tpos]]=1)</f>
        <v>1</v>
      </c>
      <c r="AQ64" s="11">
        <f>N(tblParseParts[[#This Row],[SignLastPos]]=1)</f>
        <v>0</v>
      </c>
      <c r="AR64" s="11">
        <f>tblParseParts[[#This Row],[Len]]-tblParseParts[[#This Row],[LastSignFirstPos]]</f>
        <v>12</v>
      </c>
      <c r="AS64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64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64" s="11">
        <f>N(tblParseParts[[#This Row],[ColonLastPos]]&gt;tblParseParts[[#This Row],[SignLastPos]])</f>
        <v>1</v>
      </c>
      <c r="AV64" s="11">
        <f>N(((tblParseParts[[#This Row],[UnSignedLen]]=2)+(tblParseParts[[#This Row],[UnSignedLen]]=6))&lt;&gt;0)</f>
        <v>0</v>
      </c>
      <c r="AW64" s="11">
        <f>N(tblParseParts[[#This Row],[ZlastPos]]=tblParseParts[[#This Row],[Len]])</f>
        <v>0</v>
      </c>
      <c r="AX64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196</v>
      </c>
      <c r="AY64" s="11">
        <f>_xlfn.LET(_xlpm._x,_xlfn.XLOOKUP(tblParseParts[[#This Row],[Hash]],tblParsePartsLogic[Hash],tblParsePartsLogic[PartsFlag],""),IF(_xlpm._x="","!!",_xlpm._x))</f>
        <v>2</v>
      </c>
      <c r="AZ64" s="11">
        <f>_xlfn.LET(_xlpm._x,_xlfn.XLOOKUP(tblParseParts[[#This Row],[Hash]],tblParsePartsLogic[Hash],tblParsePartsLogic[DateMark],""),IF(_xlpm._x="","!!",_xlpm._x))</f>
        <v>0</v>
      </c>
      <c r="BA64" s="11">
        <f>_xlfn.LET(_xlpm._x,_xlfn.XLOOKUP(tblParseParts[[#This Row],[Hash]],tblParsePartsLogic[Hash],tblParsePartsLogic[TZMark],""),IF(_xlpm._x="","!!",_xlpm._x))</f>
        <v>0</v>
      </c>
      <c r="BB64" s="11">
        <f>_xlfn.LET(_xlpm._x,_xlfn.XLOOKUP(tblParseParts[[#This Row],[Hash]],tblParsePartsLogic[Hash],tblParsePartsLogic[ISOCompliant],""),IF(_xlpm._x="","!!",_xlpm._x))</f>
        <v>1</v>
      </c>
    </row>
    <row r="65" spans="1:54" x14ac:dyDescent="0.25">
      <c r="A65">
        <v>50</v>
      </c>
      <c r="B65" s="23" t="s">
        <v>202</v>
      </c>
      <c r="C65" s="1" t="str">
        <f>_xlfn.LET(_xlpm._i, COLUMN()-COLUMN(tblParseParts[[#Headers],[Text]]), IF(_xlpm._i&gt;tblParseParts[[#This Row],[Len]],"",MID(tblParseParts[[#This Row],[Text]],_xlpm._i,1)))</f>
        <v>T</v>
      </c>
      <c r="D65" s="1" t="str">
        <f>_xlfn.LET(_xlpm._i, COLUMN()-COLUMN(tblParseParts[[#Headers],[Text]]), IF(_xlpm._i&gt;tblParseParts[[#This Row],[Len]],"",MID(tblParseParts[[#This Row],[Text]],_xlpm._i,1)))</f>
        <v>1</v>
      </c>
      <c r="E65" s="1" t="str">
        <f>_xlfn.LET(_xlpm._i, COLUMN()-COLUMN(tblParseParts[[#Headers],[Text]]), IF(_xlpm._i&gt;tblParseParts[[#This Row],[Len]],"",MID(tblParseParts[[#This Row],[Text]],_xlpm._i,1)))</f>
        <v>2</v>
      </c>
      <c r="F65" s="1" t="str">
        <f>_xlfn.LET(_xlpm._i, COLUMN()-COLUMN(tblParseParts[[#Headers],[Text]]), IF(_xlpm._i&gt;tblParseParts[[#This Row],[Len]],"",MID(tblParseParts[[#This Row],[Text]],_xlpm._i,1)))</f>
        <v>:</v>
      </c>
      <c r="G65" s="1" t="str">
        <f>_xlfn.LET(_xlpm._i, COLUMN()-COLUMN(tblParseParts[[#Headers],[Text]]), IF(_xlpm._i&gt;tblParseParts[[#This Row],[Len]],"",MID(tblParseParts[[#This Row],[Text]],_xlpm._i,1)))</f>
        <v>3</v>
      </c>
      <c r="H65" s="1" t="str">
        <f>_xlfn.LET(_xlpm._i, COLUMN()-COLUMN(tblParseParts[[#Headers],[Text]]), IF(_xlpm._i&gt;tblParseParts[[#This Row],[Len]],"",MID(tblParseParts[[#This Row],[Text]],_xlpm._i,1)))</f>
        <v>5</v>
      </c>
      <c r="I65" s="1" t="str">
        <f>_xlfn.LET(_xlpm._i, COLUMN()-COLUMN(tblParseParts[[#Headers],[Text]]), IF(_xlpm._i&gt;tblParseParts[[#This Row],[Len]],"",MID(tblParseParts[[#This Row],[Text]],_xlpm._i,1)))</f>
        <v>:</v>
      </c>
      <c r="J65" s="1" t="str">
        <f>_xlfn.LET(_xlpm._i, COLUMN()-COLUMN(tblParseParts[[#Headers],[Text]]), IF(_xlpm._i&gt;tblParseParts[[#This Row],[Len]],"",MID(tblParseParts[[#This Row],[Text]],_xlpm._i,1)))</f>
        <v>1</v>
      </c>
      <c r="K65" s="1" t="str">
        <f>_xlfn.LET(_xlpm._i, COLUMN()-COLUMN(tblParseParts[[#Headers],[Text]]), IF(_xlpm._i&gt;tblParseParts[[#This Row],[Len]],"",MID(tblParseParts[[#This Row],[Text]],_xlpm._i,1)))</f>
        <v>2</v>
      </c>
      <c r="L65" s="1" t="str">
        <f>_xlfn.LET(_xlpm._i, COLUMN()-COLUMN(tblParseParts[[#Headers],[Text]]), IF(_xlpm._i&gt;tblParseParts[[#This Row],[Len]],"",MID(tblParseParts[[#This Row],[Text]],_xlpm._i,1)))</f>
        <v>.</v>
      </c>
      <c r="M65" s="1" t="str">
        <f>_xlfn.LET(_xlpm._i, COLUMN()-COLUMN(tblParseParts[[#Headers],[Text]]), IF(_xlpm._i&gt;tblParseParts[[#This Row],[Len]],"",MID(tblParseParts[[#This Row],[Text]],_xlpm._i,1)))</f>
        <v>0</v>
      </c>
      <c r="N65" s="1" t="str">
        <f>_xlfn.LET(_xlpm._i, COLUMN()-COLUMN(tblParseParts[[#Headers],[Text]]), IF(_xlpm._i&gt;tblParseParts[[#This Row],[Len]],"",MID(tblParseParts[[#This Row],[Text]],_xlpm._i,1)))</f>
        <v>0</v>
      </c>
      <c r="O65" s="1" t="str">
        <f>_xlfn.LET(_xlpm._i, COLUMN()-COLUMN(tblParseParts[[#Headers],[Text]]), IF(_xlpm._i&gt;tblParseParts[[#This Row],[Len]],"",MID(tblParseParts[[#This Row],[Text]],_xlpm._i,1)))</f>
        <v>0</v>
      </c>
      <c r="P65" s="1" t="str">
        <f>_xlfn.LET(_xlpm._i, COLUMN()-COLUMN(tblParseParts[[#Headers],[Text]]), IF(_xlpm._i&gt;tblParseParts[[#This Row],[Len]],"",MID(tblParseParts[[#This Row],[Text]],_xlpm._i,1)))</f>
        <v/>
      </c>
      <c r="Q65" s="1" t="str">
        <f>_xlfn.LET(_xlpm._i, COLUMN()-COLUMN(tblParseParts[[#Headers],[Text]]), IF(_xlpm._i&gt;tblParseParts[[#This Row],[Len]],"",MID(tblParseParts[[#This Row],[Text]],_xlpm._i,1)))</f>
        <v/>
      </c>
      <c r="R65" s="1" t="str">
        <f>_xlfn.LET(_xlpm._i, COLUMN()-COLUMN(tblParseParts[[#Headers],[Text]]), IF(_xlpm._i&gt;tblParseParts[[#This Row],[Len]],"",MID(tblParseParts[[#This Row],[Text]],_xlpm._i,1)))</f>
        <v/>
      </c>
      <c r="S65" s="1" t="str">
        <f>_xlfn.LET(_xlpm._i, COLUMN()-COLUMN(tblParseParts[[#Headers],[Text]]), IF(_xlpm._i&gt;tblParseParts[[#This Row],[Len]],"",MID(tblParseParts[[#This Row],[Text]],_xlpm._i,1)))</f>
        <v/>
      </c>
      <c r="T65" s="1" t="str">
        <f>_xlfn.LET(_xlpm._i, COLUMN()-COLUMN(tblParseParts[[#Headers],[Text]]), IF(_xlpm._i&gt;tblParseParts[[#This Row],[Len]],"",MID(tblParseParts[[#This Row],[Text]],_xlpm._i,1)))</f>
        <v/>
      </c>
      <c r="U65" s="1" t="str">
        <f>_xlfn.LET(_xlpm._i, COLUMN()-COLUMN(tblParseParts[[#Headers],[Text]]), IF(_xlpm._i&gt;tblParseParts[[#This Row],[Len]],"",MID(tblParseParts[[#This Row],[Text]],_xlpm._i,1)))</f>
        <v/>
      </c>
      <c r="V65" s="1" t="str">
        <f>_xlfn.LET(_xlpm._i, COLUMN()-COLUMN(tblParseParts[[#Headers],[Text]]), IF(_xlpm._i&gt;tblParseParts[[#This Row],[Len]],"",MID(tblParseParts[[#This Row],[Text]],_xlpm._i,1)))</f>
        <v/>
      </c>
      <c r="W65" s="1" t="str">
        <f>_xlfn.LET(_xlpm._i, COLUMN()-COLUMN(tblParseParts[[#Headers],[Text]]), IF(_xlpm._i&gt;tblParseParts[[#This Row],[Len]],"",MID(tblParseParts[[#This Row],[Text]],_xlpm._i,1)))</f>
        <v/>
      </c>
      <c r="X65" s="1" t="str">
        <f>_xlfn.LET(_xlpm._i, COLUMN()-COLUMN(tblParseParts[[#Headers],[Text]]), IF(_xlpm._i&gt;tblParseParts[[#This Row],[Len]],"",MID(tblParseParts[[#This Row],[Text]],_xlpm._i,1)))</f>
        <v/>
      </c>
      <c r="Y65" s="1" t="str">
        <f>_xlfn.LET(_xlpm._i, COLUMN()-COLUMN(tblParseParts[[#Headers],[Text]]), IF(_xlpm._i&gt;tblParseParts[[#This Row],[Len]],"",MID(tblParseParts[[#This Row],[Text]],_xlpm._i,1)))</f>
        <v/>
      </c>
      <c r="Z65" s="1" t="str">
        <f>_xlfn.LET(_xlpm._i, COLUMN()-COLUMN(tblParseParts[[#Headers],[Text]]), IF(_xlpm._i&gt;tblParseParts[[#This Row],[Len]],"",MID(tblParseParts[[#This Row],[Text]],_xlpm._i,1)))</f>
        <v/>
      </c>
      <c r="AA65" s="1" t="str">
        <f>_xlfn.LET(_xlpm._i, COLUMN()-COLUMN(tblParseParts[[#Headers],[Text]]), IF(_xlpm._i&gt;tblParseParts[[#This Row],[Len]],"",MID(tblParseParts[[#This Row],[Text]],_xlpm._i,1)))</f>
        <v/>
      </c>
      <c r="AB65" s="1" t="str">
        <f>_xlfn.LET(_xlpm._i, COLUMN()-COLUMN(tblParseParts[[#Headers],[Text]]), IF(_xlpm._i&gt;tblParseParts[[#This Row],[Len]],"",MID(tblParseParts[[#This Row],[Text]],_xlpm._i,1)))</f>
        <v/>
      </c>
      <c r="AC65" s="1" t="str">
        <f>_xlfn.LET(_xlpm._i, COLUMN()-COLUMN(tblParseParts[[#Headers],[Text]]), IF(_xlpm._i&gt;tblParseParts[[#This Row],[Len]],"",MID(tblParseParts[[#This Row],[Text]],_xlpm._i,1)))</f>
        <v/>
      </c>
      <c r="AD65" s="1" t="str">
        <f>_xlfn.LET(_xlpm._i, COLUMN()-COLUMN(tblParseParts[[#Headers],[Text]]), IF(_xlpm._i&gt;tblParseParts[[#This Row],[Len]],"",MID(tblParseParts[[#This Row],[Text]],_xlpm._i,1)))</f>
        <v/>
      </c>
      <c r="AE65" s="1" t="str">
        <f>_xlfn.LET(_xlpm._i, COLUMN()-COLUMN(tblParseParts[[#Headers],[Text]]), IF(_xlpm._i&gt;tblParseParts[[#This Row],[Len]],"",MID(tblParseParts[[#This Row],[Text]],_xlpm._i,1)))</f>
        <v/>
      </c>
      <c r="AF65" s="1" t="str">
        <f>_xlfn.LET(_xlpm._i, COLUMN()-COLUMN(tblParseParts[[#Headers],[Text]]), IF(_xlpm._i&gt;tblParseParts[[#This Row],[Len]],"",MID(tblParseParts[[#This Row],[Text]],_xlpm._i,1)))</f>
        <v/>
      </c>
      <c r="AG65" s="1" t="str">
        <f>_xlfn.LET(_xlpm._i, COLUMN()-COLUMN(tblParseParts[[#Headers],[Text]]), IF(_xlpm._i&gt;tblParseParts[[#This Row],[Len]],"",MID(tblParseParts[[#This Row],[Text]],_xlpm._i,1)))</f>
        <v/>
      </c>
      <c r="AH65" s="1" t="str">
        <f>_xlfn.LET(_xlpm._i, COLUMN()-COLUMN(tblParseParts[[#Headers],[Text]]), IF(_xlpm._i&gt;tblParseParts[[#This Row],[Len]],"",MID(tblParseParts[[#This Row],[Text]],_xlpm._i,1)))</f>
        <v/>
      </c>
      <c r="AI65" s="1" t="str">
        <f>_xlfn.LET(_xlpm._i, COLUMN()-COLUMN(tblParseParts[[#Headers],[Text]]), IF(_xlpm._i&gt;tblParseParts[[#This Row],[Len]],"",MID(tblParseParts[[#This Row],[Text]],_xlpm._i,1)))</f>
        <v/>
      </c>
      <c r="AJ65" s="11">
        <f>LEN(tblParseParts[[#This Row],[Text]])</f>
        <v>13</v>
      </c>
      <c r="AK65" s="11">
        <f>_xlfn.LET(_xlpm._range,tblParseParts[[#This Row],[1]:[33]], _xlfn.IFNA(_xlfn.XMATCH("T",_xlpm._range,0,1),0))</f>
        <v>1</v>
      </c>
      <c r="AL6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65" s="11">
        <f>_xlfn.LET(_xlpm._range,tblParseParts[[#This Row],[1]:[33]], _xlfn.IFNA(_xlfn.XMATCH(":",_xlpm._range,0,-1),0))</f>
        <v>7</v>
      </c>
      <c r="AN65" s="11" cm="1">
        <f t="array" ref="AN65">_xlfn.LET(_xlpm._last,INDEX(tblParseParts[[#This Row],[1]:[33]],1,tblParseParts[[#This Row],[Len]]),IF(_xlpm._last="Z",tblParseParts[[#This Row],[Len]],0))</f>
        <v>0</v>
      </c>
      <c r="AO65" s="11">
        <f>N(tblParseParts[[#This Row],[Tpos]]&gt;0)</f>
        <v>1</v>
      </c>
      <c r="AP65" s="11">
        <f>N(tblParseParts[[#This Row],[Tpos]]=1)</f>
        <v>1</v>
      </c>
      <c r="AQ65" s="11">
        <f>N(tblParseParts[[#This Row],[SignLastPos]]=1)</f>
        <v>0</v>
      </c>
      <c r="AR65" s="11">
        <f>tblParseParts[[#This Row],[Len]]-tblParseParts[[#This Row],[LastSignFirstPos]]</f>
        <v>13</v>
      </c>
      <c r="AS65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65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65" s="11">
        <f>N(tblParseParts[[#This Row],[ColonLastPos]]&gt;tblParseParts[[#This Row],[SignLastPos]])</f>
        <v>1</v>
      </c>
      <c r="AV65" s="11">
        <f>N(((tblParseParts[[#This Row],[UnSignedLen]]=2)+(tblParseParts[[#This Row],[UnSignedLen]]=6))&lt;&gt;0)</f>
        <v>0</v>
      </c>
      <c r="AW65" s="11">
        <f>N(tblParseParts[[#This Row],[ZlastPos]]=tblParseParts[[#This Row],[Len]])</f>
        <v>0</v>
      </c>
      <c r="AX6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196</v>
      </c>
      <c r="AY65" s="11">
        <f>_xlfn.LET(_xlpm._x,_xlfn.XLOOKUP(tblParseParts[[#This Row],[Hash]],tblParsePartsLogic[Hash],tblParsePartsLogic[PartsFlag],""),IF(_xlpm._x="","!!",_xlpm._x))</f>
        <v>2</v>
      </c>
      <c r="AZ65" s="11">
        <f>_xlfn.LET(_xlpm._x,_xlfn.XLOOKUP(tblParseParts[[#This Row],[Hash]],tblParsePartsLogic[Hash],tblParsePartsLogic[DateMark],""),IF(_xlpm._x="","!!",_xlpm._x))</f>
        <v>0</v>
      </c>
      <c r="BA65" s="11">
        <f>_xlfn.LET(_xlpm._x,_xlfn.XLOOKUP(tblParseParts[[#This Row],[Hash]],tblParsePartsLogic[Hash],tblParsePartsLogic[TZMark],""),IF(_xlpm._x="","!!",_xlpm._x))</f>
        <v>0</v>
      </c>
      <c r="BB65" s="11">
        <f>_xlfn.LET(_xlpm._x,_xlfn.XLOOKUP(tblParseParts[[#This Row],[Hash]],tblParsePartsLogic[Hash],tblParsePartsLogic[ISOCompliant],""),IF(_xlpm._x="","!!",_xlpm._x))</f>
        <v>1</v>
      </c>
    </row>
    <row r="66" spans="1:54" x14ac:dyDescent="0.25">
      <c r="A66">
        <v>51</v>
      </c>
      <c r="B66" s="23" t="s">
        <v>196</v>
      </c>
      <c r="C66" s="1" t="str">
        <f>_xlfn.LET(_xlpm._i, COLUMN()-COLUMN(tblParseParts[[#Headers],[Text]]), IF(_xlpm._i&gt;tblParseParts[[#This Row],[Len]],"",MID(tblParseParts[[#This Row],[Text]],_xlpm._i,1)))</f>
        <v>T</v>
      </c>
      <c r="D66" s="1" t="str">
        <f>_xlfn.LET(_xlpm._i, COLUMN()-COLUMN(tblParseParts[[#Headers],[Text]]), IF(_xlpm._i&gt;tblParseParts[[#This Row],[Len]],"",MID(tblParseParts[[#This Row],[Text]],_xlpm._i,1)))</f>
        <v>1</v>
      </c>
      <c r="E66" s="1" t="str">
        <f>_xlfn.LET(_xlpm._i, COLUMN()-COLUMN(tblParseParts[[#Headers],[Text]]), IF(_xlpm._i&gt;tblParseParts[[#This Row],[Len]],"",MID(tblParseParts[[#This Row],[Text]],_xlpm._i,1)))</f>
        <v>2</v>
      </c>
      <c r="F66" s="1" t="str">
        <f>_xlfn.LET(_xlpm._i, COLUMN()-COLUMN(tblParseParts[[#Headers],[Text]]), IF(_xlpm._i&gt;tblParseParts[[#This Row],[Len]],"",MID(tblParseParts[[#This Row],[Text]],_xlpm._i,1)))</f>
        <v/>
      </c>
      <c r="G66" s="1" t="str">
        <f>_xlfn.LET(_xlpm._i, COLUMN()-COLUMN(tblParseParts[[#Headers],[Text]]), IF(_xlpm._i&gt;tblParseParts[[#This Row],[Len]],"",MID(tblParseParts[[#This Row],[Text]],_xlpm._i,1)))</f>
        <v/>
      </c>
      <c r="H66" s="1" t="str">
        <f>_xlfn.LET(_xlpm._i, COLUMN()-COLUMN(tblParseParts[[#Headers],[Text]]), IF(_xlpm._i&gt;tblParseParts[[#This Row],[Len]],"",MID(tblParseParts[[#This Row],[Text]],_xlpm._i,1)))</f>
        <v/>
      </c>
      <c r="I66" s="1" t="str">
        <f>_xlfn.LET(_xlpm._i, COLUMN()-COLUMN(tblParseParts[[#Headers],[Text]]), IF(_xlpm._i&gt;tblParseParts[[#This Row],[Len]],"",MID(tblParseParts[[#This Row],[Text]],_xlpm._i,1)))</f>
        <v/>
      </c>
      <c r="J66" s="1" t="str">
        <f>_xlfn.LET(_xlpm._i, COLUMN()-COLUMN(tblParseParts[[#Headers],[Text]]), IF(_xlpm._i&gt;tblParseParts[[#This Row],[Len]],"",MID(tblParseParts[[#This Row],[Text]],_xlpm._i,1)))</f>
        <v/>
      </c>
      <c r="K66" s="1" t="str">
        <f>_xlfn.LET(_xlpm._i, COLUMN()-COLUMN(tblParseParts[[#Headers],[Text]]), IF(_xlpm._i&gt;tblParseParts[[#This Row],[Len]],"",MID(tblParseParts[[#This Row],[Text]],_xlpm._i,1)))</f>
        <v/>
      </c>
      <c r="L66" s="1" t="str">
        <f>_xlfn.LET(_xlpm._i, COLUMN()-COLUMN(tblParseParts[[#Headers],[Text]]), IF(_xlpm._i&gt;tblParseParts[[#This Row],[Len]],"",MID(tblParseParts[[#This Row],[Text]],_xlpm._i,1)))</f>
        <v/>
      </c>
      <c r="M66" s="1" t="str">
        <f>_xlfn.LET(_xlpm._i, COLUMN()-COLUMN(tblParseParts[[#Headers],[Text]]), IF(_xlpm._i&gt;tblParseParts[[#This Row],[Len]],"",MID(tblParseParts[[#This Row],[Text]],_xlpm._i,1)))</f>
        <v/>
      </c>
      <c r="N66" s="1" t="str">
        <f>_xlfn.LET(_xlpm._i, COLUMN()-COLUMN(tblParseParts[[#Headers],[Text]]), IF(_xlpm._i&gt;tblParseParts[[#This Row],[Len]],"",MID(tblParseParts[[#This Row],[Text]],_xlpm._i,1)))</f>
        <v/>
      </c>
      <c r="O66" s="1" t="str">
        <f>_xlfn.LET(_xlpm._i, COLUMN()-COLUMN(tblParseParts[[#Headers],[Text]]), IF(_xlpm._i&gt;tblParseParts[[#This Row],[Len]],"",MID(tblParseParts[[#This Row],[Text]],_xlpm._i,1)))</f>
        <v/>
      </c>
      <c r="P66" s="1" t="str">
        <f>_xlfn.LET(_xlpm._i, COLUMN()-COLUMN(tblParseParts[[#Headers],[Text]]), IF(_xlpm._i&gt;tblParseParts[[#This Row],[Len]],"",MID(tblParseParts[[#This Row],[Text]],_xlpm._i,1)))</f>
        <v/>
      </c>
      <c r="Q66" s="1" t="str">
        <f>_xlfn.LET(_xlpm._i, COLUMN()-COLUMN(tblParseParts[[#Headers],[Text]]), IF(_xlpm._i&gt;tblParseParts[[#This Row],[Len]],"",MID(tblParseParts[[#This Row],[Text]],_xlpm._i,1)))</f>
        <v/>
      </c>
      <c r="R66" s="1" t="str">
        <f>_xlfn.LET(_xlpm._i, COLUMN()-COLUMN(tblParseParts[[#Headers],[Text]]), IF(_xlpm._i&gt;tblParseParts[[#This Row],[Len]],"",MID(tblParseParts[[#This Row],[Text]],_xlpm._i,1)))</f>
        <v/>
      </c>
      <c r="S66" s="1" t="str">
        <f>_xlfn.LET(_xlpm._i, COLUMN()-COLUMN(tblParseParts[[#Headers],[Text]]), IF(_xlpm._i&gt;tblParseParts[[#This Row],[Len]],"",MID(tblParseParts[[#This Row],[Text]],_xlpm._i,1)))</f>
        <v/>
      </c>
      <c r="T66" s="1" t="str">
        <f>_xlfn.LET(_xlpm._i, COLUMN()-COLUMN(tblParseParts[[#Headers],[Text]]), IF(_xlpm._i&gt;tblParseParts[[#This Row],[Len]],"",MID(tblParseParts[[#This Row],[Text]],_xlpm._i,1)))</f>
        <v/>
      </c>
      <c r="U66" s="1" t="str">
        <f>_xlfn.LET(_xlpm._i, COLUMN()-COLUMN(tblParseParts[[#Headers],[Text]]), IF(_xlpm._i&gt;tblParseParts[[#This Row],[Len]],"",MID(tblParseParts[[#This Row],[Text]],_xlpm._i,1)))</f>
        <v/>
      </c>
      <c r="V66" s="1" t="str">
        <f>_xlfn.LET(_xlpm._i, COLUMN()-COLUMN(tblParseParts[[#Headers],[Text]]), IF(_xlpm._i&gt;tblParseParts[[#This Row],[Len]],"",MID(tblParseParts[[#This Row],[Text]],_xlpm._i,1)))</f>
        <v/>
      </c>
      <c r="W66" s="1" t="str">
        <f>_xlfn.LET(_xlpm._i, COLUMN()-COLUMN(tblParseParts[[#Headers],[Text]]), IF(_xlpm._i&gt;tblParseParts[[#This Row],[Len]],"",MID(tblParseParts[[#This Row],[Text]],_xlpm._i,1)))</f>
        <v/>
      </c>
      <c r="X66" s="1" t="str">
        <f>_xlfn.LET(_xlpm._i, COLUMN()-COLUMN(tblParseParts[[#Headers],[Text]]), IF(_xlpm._i&gt;tblParseParts[[#This Row],[Len]],"",MID(tblParseParts[[#This Row],[Text]],_xlpm._i,1)))</f>
        <v/>
      </c>
      <c r="Y66" s="1" t="str">
        <f>_xlfn.LET(_xlpm._i, COLUMN()-COLUMN(tblParseParts[[#Headers],[Text]]), IF(_xlpm._i&gt;tblParseParts[[#This Row],[Len]],"",MID(tblParseParts[[#This Row],[Text]],_xlpm._i,1)))</f>
        <v/>
      </c>
      <c r="Z66" s="1" t="str">
        <f>_xlfn.LET(_xlpm._i, COLUMN()-COLUMN(tblParseParts[[#Headers],[Text]]), IF(_xlpm._i&gt;tblParseParts[[#This Row],[Len]],"",MID(tblParseParts[[#This Row],[Text]],_xlpm._i,1)))</f>
        <v/>
      </c>
      <c r="AA66" s="1" t="str">
        <f>_xlfn.LET(_xlpm._i, COLUMN()-COLUMN(tblParseParts[[#Headers],[Text]]), IF(_xlpm._i&gt;tblParseParts[[#This Row],[Len]],"",MID(tblParseParts[[#This Row],[Text]],_xlpm._i,1)))</f>
        <v/>
      </c>
      <c r="AB66" s="1" t="str">
        <f>_xlfn.LET(_xlpm._i, COLUMN()-COLUMN(tblParseParts[[#Headers],[Text]]), IF(_xlpm._i&gt;tblParseParts[[#This Row],[Len]],"",MID(tblParseParts[[#This Row],[Text]],_xlpm._i,1)))</f>
        <v/>
      </c>
      <c r="AC66" s="1" t="str">
        <f>_xlfn.LET(_xlpm._i, COLUMN()-COLUMN(tblParseParts[[#Headers],[Text]]), IF(_xlpm._i&gt;tblParseParts[[#This Row],[Len]],"",MID(tblParseParts[[#This Row],[Text]],_xlpm._i,1)))</f>
        <v/>
      </c>
      <c r="AD66" s="1" t="str">
        <f>_xlfn.LET(_xlpm._i, COLUMN()-COLUMN(tblParseParts[[#Headers],[Text]]), IF(_xlpm._i&gt;tblParseParts[[#This Row],[Len]],"",MID(tblParseParts[[#This Row],[Text]],_xlpm._i,1)))</f>
        <v/>
      </c>
      <c r="AE66" s="1" t="str">
        <f>_xlfn.LET(_xlpm._i, COLUMN()-COLUMN(tblParseParts[[#Headers],[Text]]), IF(_xlpm._i&gt;tblParseParts[[#This Row],[Len]],"",MID(tblParseParts[[#This Row],[Text]],_xlpm._i,1)))</f>
        <v/>
      </c>
      <c r="AF66" s="1" t="str">
        <f>_xlfn.LET(_xlpm._i, COLUMN()-COLUMN(tblParseParts[[#Headers],[Text]]), IF(_xlpm._i&gt;tblParseParts[[#This Row],[Len]],"",MID(tblParseParts[[#This Row],[Text]],_xlpm._i,1)))</f>
        <v/>
      </c>
      <c r="AG66" s="1" t="str">
        <f>_xlfn.LET(_xlpm._i, COLUMN()-COLUMN(tblParseParts[[#Headers],[Text]]), IF(_xlpm._i&gt;tblParseParts[[#This Row],[Len]],"",MID(tblParseParts[[#This Row],[Text]],_xlpm._i,1)))</f>
        <v/>
      </c>
      <c r="AH66" s="1" t="str">
        <f>_xlfn.LET(_xlpm._i, COLUMN()-COLUMN(tblParseParts[[#Headers],[Text]]), IF(_xlpm._i&gt;tblParseParts[[#This Row],[Len]],"",MID(tblParseParts[[#This Row],[Text]],_xlpm._i,1)))</f>
        <v/>
      </c>
      <c r="AI66" s="1" t="str">
        <f>_xlfn.LET(_xlpm._i, COLUMN()-COLUMN(tblParseParts[[#Headers],[Text]]), IF(_xlpm._i&gt;tblParseParts[[#This Row],[Len]],"",MID(tblParseParts[[#This Row],[Text]],_xlpm._i,1)))</f>
        <v/>
      </c>
      <c r="AJ66" s="11">
        <f>LEN(tblParseParts[[#This Row],[Text]])</f>
        <v>3</v>
      </c>
      <c r="AK66" s="11">
        <f>_xlfn.LET(_xlpm._range,tblParseParts[[#This Row],[1]:[33]], _xlfn.IFNA(_xlfn.XMATCH("T",_xlpm._range,0,1),0))</f>
        <v>1</v>
      </c>
      <c r="AL6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66" s="11">
        <f>_xlfn.LET(_xlpm._range,tblParseParts[[#This Row],[1]:[33]], _xlfn.IFNA(_xlfn.XMATCH(":",_xlpm._range,0,-1),0))</f>
        <v>0</v>
      </c>
      <c r="AN66" s="11" cm="1">
        <f t="array" ref="AN66">_xlfn.LET(_xlpm._last,INDEX(tblParseParts[[#This Row],[1]:[33]],1,tblParseParts[[#This Row],[Len]]),IF(_xlpm._last="Z",tblParseParts[[#This Row],[Len]],0))</f>
        <v>0</v>
      </c>
      <c r="AO66" s="11">
        <f>N(tblParseParts[[#This Row],[Tpos]]&gt;0)</f>
        <v>1</v>
      </c>
      <c r="AP66" s="11">
        <f>N(tblParseParts[[#This Row],[Tpos]]=1)</f>
        <v>1</v>
      </c>
      <c r="AQ66" s="11">
        <f>N(tblParseParts[[#This Row],[SignLastPos]]=1)</f>
        <v>0</v>
      </c>
      <c r="AR66" s="11">
        <f>tblParseParts[[#This Row],[Len]]-tblParseParts[[#This Row],[LastSignFirstPos]]</f>
        <v>3</v>
      </c>
      <c r="AS66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66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66" s="11">
        <f>N(tblParseParts[[#This Row],[ColonLastPos]]&gt;tblParseParts[[#This Row],[SignLastPos]])</f>
        <v>0</v>
      </c>
      <c r="AV66" s="11">
        <f>N(((tblParseParts[[#This Row],[UnSignedLen]]=2)+(tblParseParts[[#This Row],[UnSignedLen]]=6))&lt;&gt;0)</f>
        <v>0</v>
      </c>
      <c r="AW66" s="11">
        <f>N(tblParseParts[[#This Row],[ZlastPos]]=tblParseParts[[#This Row],[Len]])</f>
        <v>0</v>
      </c>
      <c r="AX6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192</v>
      </c>
      <c r="AY66" s="11">
        <f>_xlfn.LET(_xlpm._x,_xlfn.XLOOKUP(tblParseParts[[#This Row],[Hash]],tblParsePartsLogic[Hash],tblParsePartsLogic[PartsFlag],""),IF(_xlpm._x="","!!",_xlpm._x))</f>
        <v>2</v>
      </c>
      <c r="AZ66" s="11">
        <f>_xlfn.LET(_xlpm._x,_xlfn.XLOOKUP(tblParseParts[[#This Row],[Hash]],tblParsePartsLogic[Hash],tblParsePartsLogic[DateMark],""),IF(_xlpm._x="","!!",_xlpm._x))</f>
        <v>0</v>
      </c>
      <c r="BA66" s="11">
        <f>_xlfn.LET(_xlpm._x,_xlfn.XLOOKUP(tblParseParts[[#This Row],[Hash]],tblParsePartsLogic[Hash],tblParsePartsLogic[TZMark],""),IF(_xlpm._x="","!!",_xlpm._x))</f>
        <v>0</v>
      </c>
      <c r="BB66" s="11">
        <f>_xlfn.LET(_xlpm._x,_xlfn.XLOOKUP(tblParseParts[[#This Row],[Hash]],tblParsePartsLogic[Hash],tblParsePartsLogic[ISOCompliant],""),IF(_xlpm._x="","!!",_xlpm._x))</f>
        <v>1</v>
      </c>
    </row>
    <row r="67" spans="1:54" x14ac:dyDescent="0.25">
      <c r="A67">
        <v>21</v>
      </c>
      <c r="B67" s="23" t="s">
        <v>95</v>
      </c>
      <c r="C67" s="1" t="str">
        <f>_xlfn.LET(_xlpm._i, COLUMN()-COLUMN(tblParseParts[[#Headers],[Text]]), IF(_xlpm._i&gt;tblParseParts[[#This Row],[Len]],"",MID(tblParseParts[[#This Row],[Text]],_xlpm._i,1)))</f>
        <v>2</v>
      </c>
      <c r="D67" s="1" t="str">
        <f>_xlfn.LET(_xlpm._i, COLUMN()-COLUMN(tblParseParts[[#Headers],[Text]]), IF(_xlpm._i&gt;tblParseParts[[#This Row],[Len]],"",MID(tblParseParts[[#This Row],[Text]],_xlpm._i,1)))</f>
        <v>0</v>
      </c>
      <c r="E67" s="1" t="str">
        <f>_xlfn.LET(_xlpm._i, COLUMN()-COLUMN(tblParseParts[[#Headers],[Text]]), IF(_xlpm._i&gt;tblParseParts[[#This Row],[Len]],"",MID(tblParseParts[[#This Row],[Text]],_xlpm._i,1)))</f>
        <v>2</v>
      </c>
      <c r="F67" s="1" t="str">
        <f>_xlfn.LET(_xlpm._i, COLUMN()-COLUMN(tblParseParts[[#Headers],[Text]]), IF(_xlpm._i&gt;tblParseParts[[#This Row],[Len]],"",MID(tblParseParts[[#This Row],[Text]],_xlpm._i,1)))</f>
        <v>3</v>
      </c>
      <c r="G67" s="1" t="str">
        <f>_xlfn.LET(_xlpm._i, COLUMN()-COLUMN(tblParseParts[[#Headers],[Text]]), IF(_xlpm._i&gt;tblParseParts[[#This Row],[Len]],"",MID(tblParseParts[[#This Row],[Text]],_xlpm._i,1)))</f>
        <v>T</v>
      </c>
      <c r="H67" s="1" t="str">
        <f>_xlfn.LET(_xlpm._i, COLUMN()-COLUMN(tblParseParts[[#Headers],[Text]]), IF(_xlpm._i&gt;tblParseParts[[#This Row],[Len]],"",MID(tblParseParts[[#This Row],[Text]],_xlpm._i,1)))</f>
        <v>1</v>
      </c>
      <c r="I67" s="1" t="str">
        <f>_xlfn.LET(_xlpm._i, COLUMN()-COLUMN(tblParseParts[[#Headers],[Text]]), IF(_xlpm._i&gt;tblParseParts[[#This Row],[Len]],"",MID(tblParseParts[[#This Row],[Text]],_xlpm._i,1)))</f>
        <v>4</v>
      </c>
      <c r="J67" s="1" t="str">
        <f>_xlfn.LET(_xlpm._i, COLUMN()-COLUMN(tblParseParts[[#Headers],[Text]]), IF(_xlpm._i&gt;tblParseParts[[#This Row],[Len]],"",MID(tblParseParts[[#This Row],[Text]],_xlpm._i,1)))</f>
        <v>3</v>
      </c>
      <c r="K67" s="1" t="str">
        <f>_xlfn.LET(_xlpm._i, COLUMN()-COLUMN(tblParseParts[[#Headers],[Text]]), IF(_xlpm._i&gt;tblParseParts[[#This Row],[Len]],"",MID(tblParseParts[[#This Row],[Text]],_xlpm._i,1)))</f>
        <v>5</v>
      </c>
      <c r="L67" s="1" t="str">
        <f>_xlfn.LET(_xlpm._i, COLUMN()-COLUMN(tblParseParts[[#Headers],[Text]]), IF(_xlpm._i&gt;tblParseParts[[#This Row],[Len]],"",MID(tblParseParts[[#This Row],[Text]],_xlpm._i,1)))</f>
        <v/>
      </c>
      <c r="M67" s="1" t="str">
        <f>_xlfn.LET(_xlpm._i, COLUMN()-COLUMN(tblParseParts[[#Headers],[Text]]), IF(_xlpm._i&gt;tblParseParts[[#This Row],[Len]],"",MID(tblParseParts[[#This Row],[Text]],_xlpm._i,1)))</f>
        <v/>
      </c>
      <c r="N67" s="1" t="str">
        <f>_xlfn.LET(_xlpm._i, COLUMN()-COLUMN(tblParseParts[[#Headers],[Text]]), IF(_xlpm._i&gt;tblParseParts[[#This Row],[Len]],"",MID(tblParseParts[[#This Row],[Text]],_xlpm._i,1)))</f>
        <v/>
      </c>
      <c r="O67" s="1" t="str">
        <f>_xlfn.LET(_xlpm._i, COLUMN()-COLUMN(tblParseParts[[#Headers],[Text]]), IF(_xlpm._i&gt;tblParseParts[[#This Row],[Len]],"",MID(tblParseParts[[#This Row],[Text]],_xlpm._i,1)))</f>
        <v/>
      </c>
      <c r="P67" s="1" t="str">
        <f>_xlfn.LET(_xlpm._i, COLUMN()-COLUMN(tblParseParts[[#Headers],[Text]]), IF(_xlpm._i&gt;tblParseParts[[#This Row],[Len]],"",MID(tblParseParts[[#This Row],[Text]],_xlpm._i,1)))</f>
        <v/>
      </c>
      <c r="Q67" s="1" t="str">
        <f>_xlfn.LET(_xlpm._i, COLUMN()-COLUMN(tblParseParts[[#Headers],[Text]]), IF(_xlpm._i&gt;tblParseParts[[#This Row],[Len]],"",MID(tblParseParts[[#This Row],[Text]],_xlpm._i,1)))</f>
        <v/>
      </c>
      <c r="R67" s="1" t="str">
        <f>_xlfn.LET(_xlpm._i, COLUMN()-COLUMN(tblParseParts[[#Headers],[Text]]), IF(_xlpm._i&gt;tblParseParts[[#This Row],[Len]],"",MID(tblParseParts[[#This Row],[Text]],_xlpm._i,1)))</f>
        <v/>
      </c>
      <c r="S67" s="1" t="str">
        <f>_xlfn.LET(_xlpm._i, COLUMN()-COLUMN(tblParseParts[[#Headers],[Text]]), IF(_xlpm._i&gt;tblParseParts[[#This Row],[Len]],"",MID(tblParseParts[[#This Row],[Text]],_xlpm._i,1)))</f>
        <v/>
      </c>
      <c r="T67" s="1" t="str">
        <f>_xlfn.LET(_xlpm._i, COLUMN()-COLUMN(tblParseParts[[#Headers],[Text]]), IF(_xlpm._i&gt;tblParseParts[[#This Row],[Len]],"",MID(tblParseParts[[#This Row],[Text]],_xlpm._i,1)))</f>
        <v/>
      </c>
      <c r="U67" s="1" t="str">
        <f>_xlfn.LET(_xlpm._i, COLUMN()-COLUMN(tblParseParts[[#Headers],[Text]]), IF(_xlpm._i&gt;tblParseParts[[#This Row],[Len]],"",MID(tblParseParts[[#This Row],[Text]],_xlpm._i,1)))</f>
        <v/>
      </c>
      <c r="V67" s="1" t="str">
        <f>_xlfn.LET(_xlpm._i, COLUMN()-COLUMN(tblParseParts[[#Headers],[Text]]), IF(_xlpm._i&gt;tblParseParts[[#This Row],[Len]],"",MID(tblParseParts[[#This Row],[Text]],_xlpm._i,1)))</f>
        <v/>
      </c>
      <c r="W67" s="1" t="str">
        <f>_xlfn.LET(_xlpm._i, COLUMN()-COLUMN(tblParseParts[[#Headers],[Text]]), IF(_xlpm._i&gt;tblParseParts[[#This Row],[Len]],"",MID(tblParseParts[[#This Row],[Text]],_xlpm._i,1)))</f>
        <v/>
      </c>
      <c r="X67" s="1" t="str">
        <f>_xlfn.LET(_xlpm._i, COLUMN()-COLUMN(tblParseParts[[#Headers],[Text]]), IF(_xlpm._i&gt;tblParseParts[[#This Row],[Len]],"",MID(tblParseParts[[#This Row],[Text]],_xlpm._i,1)))</f>
        <v/>
      </c>
      <c r="Y67" s="1" t="str">
        <f>_xlfn.LET(_xlpm._i, COLUMN()-COLUMN(tblParseParts[[#Headers],[Text]]), IF(_xlpm._i&gt;tblParseParts[[#This Row],[Len]],"",MID(tblParseParts[[#This Row],[Text]],_xlpm._i,1)))</f>
        <v/>
      </c>
      <c r="Z67" s="1" t="str">
        <f>_xlfn.LET(_xlpm._i, COLUMN()-COLUMN(tblParseParts[[#Headers],[Text]]), IF(_xlpm._i&gt;tblParseParts[[#This Row],[Len]],"",MID(tblParseParts[[#This Row],[Text]],_xlpm._i,1)))</f>
        <v/>
      </c>
      <c r="AA67" s="1" t="str">
        <f>_xlfn.LET(_xlpm._i, COLUMN()-COLUMN(tblParseParts[[#Headers],[Text]]), IF(_xlpm._i&gt;tblParseParts[[#This Row],[Len]],"",MID(tblParseParts[[#This Row],[Text]],_xlpm._i,1)))</f>
        <v/>
      </c>
      <c r="AB67" s="1" t="str">
        <f>_xlfn.LET(_xlpm._i, COLUMN()-COLUMN(tblParseParts[[#Headers],[Text]]), IF(_xlpm._i&gt;tblParseParts[[#This Row],[Len]],"",MID(tblParseParts[[#This Row],[Text]],_xlpm._i,1)))</f>
        <v/>
      </c>
      <c r="AC67" s="1" t="str">
        <f>_xlfn.LET(_xlpm._i, COLUMN()-COLUMN(tblParseParts[[#Headers],[Text]]), IF(_xlpm._i&gt;tblParseParts[[#This Row],[Len]],"",MID(tblParseParts[[#This Row],[Text]],_xlpm._i,1)))</f>
        <v/>
      </c>
      <c r="AD67" s="1" t="str">
        <f>_xlfn.LET(_xlpm._i, COLUMN()-COLUMN(tblParseParts[[#Headers],[Text]]), IF(_xlpm._i&gt;tblParseParts[[#This Row],[Len]],"",MID(tblParseParts[[#This Row],[Text]],_xlpm._i,1)))</f>
        <v/>
      </c>
      <c r="AE67" s="1" t="str">
        <f>_xlfn.LET(_xlpm._i, COLUMN()-COLUMN(tblParseParts[[#Headers],[Text]]), IF(_xlpm._i&gt;tblParseParts[[#This Row],[Len]],"",MID(tblParseParts[[#This Row],[Text]],_xlpm._i,1)))</f>
        <v/>
      </c>
      <c r="AF67" s="1" t="str">
        <f>_xlfn.LET(_xlpm._i, COLUMN()-COLUMN(tblParseParts[[#Headers],[Text]]), IF(_xlpm._i&gt;tblParseParts[[#This Row],[Len]],"",MID(tblParseParts[[#This Row],[Text]],_xlpm._i,1)))</f>
        <v/>
      </c>
      <c r="AG67" s="1" t="str">
        <f>_xlfn.LET(_xlpm._i, COLUMN()-COLUMN(tblParseParts[[#Headers],[Text]]), IF(_xlpm._i&gt;tblParseParts[[#This Row],[Len]],"",MID(tblParseParts[[#This Row],[Text]],_xlpm._i,1)))</f>
        <v/>
      </c>
      <c r="AH67" s="1" t="str">
        <f>_xlfn.LET(_xlpm._i, COLUMN()-COLUMN(tblParseParts[[#Headers],[Text]]), IF(_xlpm._i&gt;tblParseParts[[#This Row],[Len]],"",MID(tblParseParts[[#This Row],[Text]],_xlpm._i,1)))</f>
        <v/>
      </c>
      <c r="AI67" s="1" t="str">
        <f>_xlfn.LET(_xlpm._i, COLUMN()-COLUMN(tblParseParts[[#Headers],[Text]]), IF(_xlpm._i&gt;tblParseParts[[#This Row],[Len]],"",MID(tblParseParts[[#This Row],[Text]],_xlpm._i,1)))</f>
        <v/>
      </c>
      <c r="AJ67" s="11">
        <f>LEN(tblParseParts[[#This Row],[Text]])</f>
        <v>9</v>
      </c>
      <c r="AK67" s="11">
        <f>_xlfn.LET(_xlpm._range,tblParseParts[[#This Row],[1]:[33]], _xlfn.IFNA(_xlfn.XMATCH("T",_xlpm._range,0,1),0))</f>
        <v>5</v>
      </c>
      <c r="AL6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67" s="11">
        <f>_xlfn.LET(_xlpm._range,tblParseParts[[#This Row],[1]:[33]], _xlfn.IFNA(_xlfn.XMATCH(":",_xlpm._range,0,-1),0))</f>
        <v>0</v>
      </c>
      <c r="AN67" s="11" cm="1">
        <f t="array" ref="AN67">_xlfn.LET(_xlpm._last,INDEX(tblParseParts[[#This Row],[1]:[33]],1,tblParseParts[[#This Row],[Len]]),IF(_xlpm._last="Z",tblParseParts[[#This Row],[Len]],0))</f>
        <v>0</v>
      </c>
      <c r="AO67" s="11">
        <f>N(tblParseParts[[#This Row],[Tpos]]&gt;0)</f>
        <v>1</v>
      </c>
      <c r="AP67" s="11">
        <f>N(tblParseParts[[#This Row],[Tpos]]=1)</f>
        <v>0</v>
      </c>
      <c r="AQ67" s="11">
        <f>N(tblParseParts[[#This Row],[SignLastPos]]=1)</f>
        <v>0</v>
      </c>
      <c r="AR67" s="11">
        <f>tblParseParts[[#This Row],[Len]]-tblParseParts[[#This Row],[LastSignFirstPos]]</f>
        <v>9</v>
      </c>
      <c r="AS67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67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67" s="11">
        <f>N(tblParseParts[[#This Row],[ColonLastPos]]&gt;tblParseParts[[#This Row],[SignLastPos]])</f>
        <v>0</v>
      </c>
      <c r="AV67" s="11">
        <f>N(((tblParseParts[[#This Row],[UnSignedLen]]=2)+(tblParseParts[[#This Row],[UnSignedLen]]=6))&lt;&gt;0)</f>
        <v>0</v>
      </c>
      <c r="AW67" s="11">
        <f>N(tblParseParts[[#This Row],[ZlastPos]]=tblParseParts[[#This Row],[Len]])</f>
        <v>0</v>
      </c>
      <c r="AX6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128</v>
      </c>
      <c r="AY67" s="11">
        <f>_xlfn.LET(_xlpm._x,_xlfn.XLOOKUP(tblParseParts[[#This Row],[Hash]],tblParsePartsLogic[Hash],tblParsePartsLogic[PartsFlag],""),IF(_xlpm._x="","!!",_xlpm._x))</f>
        <v>3</v>
      </c>
      <c r="AZ67" s="11">
        <f>_xlfn.LET(_xlpm._x,_xlfn.XLOOKUP(tblParseParts[[#This Row],[Hash]],tblParsePartsLogic[Hash],tblParsePartsLogic[DateMark],""),IF(_xlpm._x="","!!",_xlpm._x))</f>
        <v>2</v>
      </c>
      <c r="BA67" s="11">
        <f>_xlfn.LET(_xlpm._x,_xlfn.XLOOKUP(tblParseParts[[#This Row],[Hash]],tblParsePartsLogic[Hash],tblParsePartsLogic[TZMark],""),IF(_xlpm._x="","!!",_xlpm._x))</f>
        <v>0</v>
      </c>
      <c r="BB67" s="11">
        <f>_xlfn.LET(_xlpm._x,_xlfn.XLOOKUP(tblParseParts[[#This Row],[Hash]],tblParsePartsLogic[Hash],tblParsePartsLogic[ISOCompliant],""),IF(_xlpm._x="","!!",_xlpm._x))</f>
        <v>1</v>
      </c>
    </row>
    <row r="68" spans="1:54" x14ac:dyDescent="0.25">
      <c r="A68">
        <v>22</v>
      </c>
      <c r="B68" s="23" t="s">
        <v>96</v>
      </c>
      <c r="C68" s="1" t="str">
        <f>_xlfn.LET(_xlpm._i, COLUMN()-COLUMN(tblParseParts[[#Headers],[Text]]), IF(_xlpm._i&gt;tblParseParts[[#This Row],[Len]],"",MID(tblParseParts[[#This Row],[Text]],_xlpm._i,1)))</f>
        <v>9</v>
      </c>
      <c r="D68" s="1" t="str">
        <f>_xlfn.LET(_xlpm._i, COLUMN()-COLUMN(tblParseParts[[#Headers],[Text]]), IF(_xlpm._i&gt;tblParseParts[[#This Row],[Len]],"",MID(tblParseParts[[#This Row],[Text]],_xlpm._i,1)))</f>
        <v>9</v>
      </c>
      <c r="E68" s="1" t="str">
        <f>_xlfn.LET(_xlpm._i, COLUMN()-COLUMN(tblParseParts[[#Headers],[Text]]), IF(_xlpm._i&gt;tblParseParts[[#This Row],[Len]],"",MID(tblParseParts[[#This Row],[Text]],_xlpm._i,1)))</f>
        <v>9</v>
      </c>
      <c r="F68" s="1" t="str">
        <f>_xlfn.LET(_xlpm._i, COLUMN()-COLUMN(tblParseParts[[#Headers],[Text]]), IF(_xlpm._i&gt;tblParseParts[[#This Row],[Len]],"",MID(tblParseParts[[#This Row],[Text]],_xlpm._i,1)))</f>
        <v>9</v>
      </c>
      <c r="G68" s="1" t="str">
        <f>_xlfn.LET(_xlpm._i, COLUMN()-COLUMN(tblParseParts[[#Headers],[Text]]), IF(_xlpm._i&gt;tblParseParts[[#This Row],[Len]],"",MID(tblParseParts[[#This Row],[Text]],_xlpm._i,1)))</f>
        <v>9</v>
      </c>
      <c r="H68" s="1" t="str">
        <f>_xlfn.LET(_xlpm._i, COLUMN()-COLUMN(tblParseParts[[#Headers],[Text]]), IF(_xlpm._i&gt;tblParseParts[[#This Row],[Len]],"",MID(tblParseParts[[#This Row],[Text]],_xlpm._i,1)))</f>
        <v>T</v>
      </c>
      <c r="I68" s="1" t="str">
        <f>_xlfn.LET(_xlpm._i, COLUMN()-COLUMN(tblParseParts[[#Headers],[Text]]), IF(_xlpm._i&gt;tblParseParts[[#This Row],[Len]],"",MID(tblParseParts[[#This Row],[Text]],_xlpm._i,1)))</f>
        <v>1</v>
      </c>
      <c r="J68" s="1" t="str">
        <f>_xlfn.LET(_xlpm._i, COLUMN()-COLUMN(tblParseParts[[#Headers],[Text]]), IF(_xlpm._i&gt;tblParseParts[[#This Row],[Len]],"",MID(tblParseParts[[#This Row],[Text]],_xlpm._i,1)))</f>
        <v>4</v>
      </c>
      <c r="K68" s="1" t="str">
        <f>_xlfn.LET(_xlpm._i, COLUMN()-COLUMN(tblParseParts[[#Headers],[Text]]), IF(_xlpm._i&gt;tblParseParts[[#This Row],[Len]],"",MID(tblParseParts[[#This Row],[Text]],_xlpm._i,1)))</f>
        <v>3</v>
      </c>
      <c r="L68" s="1" t="str">
        <f>_xlfn.LET(_xlpm._i, COLUMN()-COLUMN(tblParseParts[[#Headers],[Text]]), IF(_xlpm._i&gt;tblParseParts[[#This Row],[Len]],"",MID(tblParseParts[[#This Row],[Text]],_xlpm._i,1)))</f>
        <v>5</v>
      </c>
      <c r="M68" s="1" t="str">
        <f>_xlfn.LET(_xlpm._i, COLUMN()-COLUMN(tblParseParts[[#Headers],[Text]]), IF(_xlpm._i&gt;tblParseParts[[#This Row],[Len]],"",MID(tblParseParts[[#This Row],[Text]],_xlpm._i,1)))</f>
        <v>2</v>
      </c>
      <c r="N68" s="1" t="str">
        <f>_xlfn.LET(_xlpm._i, COLUMN()-COLUMN(tblParseParts[[#Headers],[Text]]), IF(_xlpm._i&gt;tblParseParts[[#This Row],[Len]],"",MID(tblParseParts[[#This Row],[Text]],_xlpm._i,1)))</f>
        <v>3</v>
      </c>
      <c r="O68" s="1" t="str">
        <f>_xlfn.LET(_xlpm._i, COLUMN()-COLUMN(tblParseParts[[#Headers],[Text]]), IF(_xlpm._i&gt;tblParseParts[[#This Row],[Len]],"",MID(tblParseParts[[#This Row],[Text]],_xlpm._i,1)))</f>
        <v/>
      </c>
      <c r="P68" s="1" t="str">
        <f>_xlfn.LET(_xlpm._i, COLUMN()-COLUMN(tblParseParts[[#Headers],[Text]]), IF(_xlpm._i&gt;tblParseParts[[#This Row],[Len]],"",MID(tblParseParts[[#This Row],[Text]],_xlpm._i,1)))</f>
        <v/>
      </c>
      <c r="Q68" s="1" t="str">
        <f>_xlfn.LET(_xlpm._i, COLUMN()-COLUMN(tblParseParts[[#Headers],[Text]]), IF(_xlpm._i&gt;tblParseParts[[#This Row],[Len]],"",MID(tblParseParts[[#This Row],[Text]],_xlpm._i,1)))</f>
        <v/>
      </c>
      <c r="R68" s="1" t="str">
        <f>_xlfn.LET(_xlpm._i, COLUMN()-COLUMN(tblParseParts[[#Headers],[Text]]), IF(_xlpm._i&gt;tblParseParts[[#This Row],[Len]],"",MID(tblParseParts[[#This Row],[Text]],_xlpm._i,1)))</f>
        <v/>
      </c>
      <c r="S68" s="1" t="str">
        <f>_xlfn.LET(_xlpm._i, COLUMN()-COLUMN(tblParseParts[[#Headers],[Text]]), IF(_xlpm._i&gt;tblParseParts[[#This Row],[Len]],"",MID(tblParseParts[[#This Row],[Text]],_xlpm._i,1)))</f>
        <v/>
      </c>
      <c r="T68" s="1" t="str">
        <f>_xlfn.LET(_xlpm._i, COLUMN()-COLUMN(tblParseParts[[#Headers],[Text]]), IF(_xlpm._i&gt;tblParseParts[[#This Row],[Len]],"",MID(tblParseParts[[#This Row],[Text]],_xlpm._i,1)))</f>
        <v/>
      </c>
      <c r="U68" s="1" t="str">
        <f>_xlfn.LET(_xlpm._i, COLUMN()-COLUMN(tblParseParts[[#Headers],[Text]]), IF(_xlpm._i&gt;tblParseParts[[#This Row],[Len]],"",MID(tblParseParts[[#This Row],[Text]],_xlpm._i,1)))</f>
        <v/>
      </c>
      <c r="V68" s="1" t="str">
        <f>_xlfn.LET(_xlpm._i, COLUMN()-COLUMN(tblParseParts[[#Headers],[Text]]), IF(_xlpm._i&gt;tblParseParts[[#This Row],[Len]],"",MID(tblParseParts[[#This Row],[Text]],_xlpm._i,1)))</f>
        <v/>
      </c>
      <c r="W68" s="1" t="str">
        <f>_xlfn.LET(_xlpm._i, COLUMN()-COLUMN(tblParseParts[[#Headers],[Text]]), IF(_xlpm._i&gt;tblParseParts[[#This Row],[Len]],"",MID(tblParseParts[[#This Row],[Text]],_xlpm._i,1)))</f>
        <v/>
      </c>
      <c r="X68" s="1" t="str">
        <f>_xlfn.LET(_xlpm._i, COLUMN()-COLUMN(tblParseParts[[#Headers],[Text]]), IF(_xlpm._i&gt;tblParseParts[[#This Row],[Len]],"",MID(tblParseParts[[#This Row],[Text]],_xlpm._i,1)))</f>
        <v/>
      </c>
      <c r="Y68" s="1" t="str">
        <f>_xlfn.LET(_xlpm._i, COLUMN()-COLUMN(tblParseParts[[#Headers],[Text]]), IF(_xlpm._i&gt;tblParseParts[[#This Row],[Len]],"",MID(tblParseParts[[#This Row],[Text]],_xlpm._i,1)))</f>
        <v/>
      </c>
      <c r="Z68" s="1" t="str">
        <f>_xlfn.LET(_xlpm._i, COLUMN()-COLUMN(tblParseParts[[#Headers],[Text]]), IF(_xlpm._i&gt;tblParseParts[[#This Row],[Len]],"",MID(tblParseParts[[#This Row],[Text]],_xlpm._i,1)))</f>
        <v/>
      </c>
      <c r="AA68" s="1" t="str">
        <f>_xlfn.LET(_xlpm._i, COLUMN()-COLUMN(tblParseParts[[#Headers],[Text]]), IF(_xlpm._i&gt;tblParseParts[[#This Row],[Len]],"",MID(tblParseParts[[#This Row],[Text]],_xlpm._i,1)))</f>
        <v/>
      </c>
      <c r="AB68" s="1" t="str">
        <f>_xlfn.LET(_xlpm._i, COLUMN()-COLUMN(tblParseParts[[#Headers],[Text]]), IF(_xlpm._i&gt;tblParseParts[[#This Row],[Len]],"",MID(tblParseParts[[#This Row],[Text]],_xlpm._i,1)))</f>
        <v/>
      </c>
      <c r="AC68" s="1" t="str">
        <f>_xlfn.LET(_xlpm._i, COLUMN()-COLUMN(tblParseParts[[#Headers],[Text]]), IF(_xlpm._i&gt;tblParseParts[[#This Row],[Len]],"",MID(tblParseParts[[#This Row],[Text]],_xlpm._i,1)))</f>
        <v/>
      </c>
      <c r="AD68" s="1" t="str">
        <f>_xlfn.LET(_xlpm._i, COLUMN()-COLUMN(tblParseParts[[#Headers],[Text]]), IF(_xlpm._i&gt;tblParseParts[[#This Row],[Len]],"",MID(tblParseParts[[#This Row],[Text]],_xlpm._i,1)))</f>
        <v/>
      </c>
      <c r="AE68" s="1" t="str">
        <f>_xlfn.LET(_xlpm._i, COLUMN()-COLUMN(tblParseParts[[#Headers],[Text]]), IF(_xlpm._i&gt;tblParseParts[[#This Row],[Len]],"",MID(tblParseParts[[#This Row],[Text]],_xlpm._i,1)))</f>
        <v/>
      </c>
      <c r="AF68" s="1" t="str">
        <f>_xlfn.LET(_xlpm._i, COLUMN()-COLUMN(tblParseParts[[#Headers],[Text]]), IF(_xlpm._i&gt;tblParseParts[[#This Row],[Len]],"",MID(tblParseParts[[#This Row],[Text]],_xlpm._i,1)))</f>
        <v/>
      </c>
      <c r="AG68" s="1" t="str">
        <f>_xlfn.LET(_xlpm._i, COLUMN()-COLUMN(tblParseParts[[#Headers],[Text]]), IF(_xlpm._i&gt;tblParseParts[[#This Row],[Len]],"",MID(tblParseParts[[#This Row],[Text]],_xlpm._i,1)))</f>
        <v/>
      </c>
      <c r="AH68" s="1" t="str">
        <f>_xlfn.LET(_xlpm._i, COLUMN()-COLUMN(tblParseParts[[#Headers],[Text]]), IF(_xlpm._i&gt;tblParseParts[[#This Row],[Len]],"",MID(tblParseParts[[#This Row],[Text]],_xlpm._i,1)))</f>
        <v/>
      </c>
      <c r="AI68" s="1" t="str">
        <f>_xlfn.LET(_xlpm._i, COLUMN()-COLUMN(tblParseParts[[#Headers],[Text]]), IF(_xlpm._i&gt;tblParseParts[[#This Row],[Len]],"",MID(tblParseParts[[#This Row],[Text]],_xlpm._i,1)))</f>
        <v/>
      </c>
      <c r="AJ68" s="11">
        <f>LEN(tblParseParts[[#This Row],[Text]])</f>
        <v>12</v>
      </c>
      <c r="AK68" s="11">
        <f>_xlfn.LET(_xlpm._range,tblParseParts[[#This Row],[1]:[33]], _xlfn.IFNA(_xlfn.XMATCH("T",_xlpm._range,0,1),0))</f>
        <v>6</v>
      </c>
      <c r="AL68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68" s="11">
        <f>_xlfn.LET(_xlpm._range,tblParseParts[[#This Row],[1]:[33]], _xlfn.IFNA(_xlfn.XMATCH(":",_xlpm._range,0,-1),0))</f>
        <v>0</v>
      </c>
      <c r="AN68" s="11" cm="1">
        <f t="array" ref="AN68">_xlfn.LET(_xlpm._last,INDEX(tblParseParts[[#This Row],[1]:[33]],1,tblParseParts[[#This Row],[Len]]),IF(_xlpm._last="Z",tblParseParts[[#This Row],[Len]],0))</f>
        <v>0</v>
      </c>
      <c r="AO68" s="11">
        <f>N(tblParseParts[[#This Row],[Tpos]]&gt;0)</f>
        <v>1</v>
      </c>
      <c r="AP68" s="11">
        <f>N(tblParseParts[[#This Row],[Tpos]]=1)</f>
        <v>0</v>
      </c>
      <c r="AQ68" s="11">
        <f>N(tblParseParts[[#This Row],[SignLastPos]]=1)</f>
        <v>0</v>
      </c>
      <c r="AR68" s="11">
        <f>tblParseParts[[#This Row],[Len]]-tblParseParts[[#This Row],[LastSignFirstPos]]</f>
        <v>12</v>
      </c>
      <c r="AS68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68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68" s="11">
        <f>N(tblParseParts[[#This Row],[ColonLastPos]]&gt;tblParseParts[[#This Row],[SignLastPos]])</f>
        <v>0</v>
      </c>
      <c r="AV68" s="11">
        <f>N(((tblParseParts[[#This Row],[UnSignedLen]]=2)+(tblParseParts[[#This Row],[UnSignedLen]]=6))&lt;&gt;0)</f>
        <v>0</v>
      </c>
      <c r="AW68" s="11">
        <f>N(tblParseParts[[#This Row],[ZlastPos]]=tblParseParts[[#This Row],[Len]])</f>
        <v>0</v>
      </c>
      <c r="AX68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128</v>
      </c>
      <c r="AY68" s="11">
        <f>_xlfn.LET(_xlpm._x,_xlfn.XLOOKUP(tblParseParts[[#This Row],[Hash]],tblParsePartsLogic[Hash],tblParsePartsLogic[PartsFlag],""),IF(_xlpm._x="","!!",_xlpm._x))</f>
        <v>3</v>
      </c>
      <c r="AZ68" s="11">
        <f>_xlfn.LET(_xlpm._x,_xlfn.XLOOKUP(tblParseParts[[#This Row],[Hash]],tblParsePartsLogic[Hash],tblParsePartsLogic[DateMark],""),IF(_xlpm._x="","!!",_xlpm._x))</f>
        <v>2</v>
      </c>
      <c r="BA68" s="11">
        <f>_xlfn.LET(_xlpm._x,_xlfn.XLOOKUP(tblParseParts[[#This Row],[Hash]],tblParsePartsLogic[Hash],tblParsePartsLogic[TZMark],""),IF(_xlpm._x="","!!",_xlpm._x))</f>
        <v>0</v>
      </c>
      <c r="BB68" s="11">
        <f>_xlfn.LET(_xlpm._x,_xlfn.XLOOKUP(tblParseParts[[#This Row],[Hash]],tblParsePartsLogic[Hash],tblParsePartsLogic[ISOCompliant],""),IF(_xlpm._x="","!!",_xlpm._x))</f>
        <v>1</v>
      </c>
    </row>
    <row r="69" spans="1:54" x14ac:dyDescent="0.25">
      <c r="A69">
        <v>23</v>
      </c>
      <c r="B69" s="23" t="s">
        <v>188</v>
      </c>
      <c r="C69" s="1" t="str">
        <f>_xlfn.LET(_xlpm._i, COLUMN()-COLUMN(tblParseParts[[#Headers],[Text]]), IF(_xlpm._i&gt;tblParseParts[[#This Row],[Len]],"",MID(tblParseParts[[#This Row],[Text]],_xlpm._i,1)))</f>
        <v>+</v>
      </c>
      <c r="D69" s="1" t="str">
        <f>_xlfn.LET(_xlpm._i, COLUMN()-COLUMN(tblParseParts[[#Headers],[Text]]), IF(_xlpm._i&gt;tblParseParts[[#This Row],[Len]],"",MID(tblParseParts[[#This Row],[Text]],_xlpm._i,1)))</f>
        <v>2</v>
      </c>
      <c r="E69" s="1" t="str">
        <f>_xlfn.LET(_xlpm._i, COLUMN()-COLUMN(tblParseParts[[#Headers],[Text]]), IF(_xlpm._i&gt;tblParseParts[[#This Row],[Len]],"",MID(tblParseParts[[#This Row],[Text]],_xlpm._i,1)))</f>
        <v>0</v>
      </c>
      <c r="F69" s="1" t="str">
        <f>_xlfn.LET(_xlpm._i, COLUMN()-COLUMN(tblParseParts[[#Headers],[Text]]), IF(_xlpm._i&gt;tblParseParts[[#This Row],[Len]],"",MID(tblParseParts[[#This Row],[Text]],_xlpm._i,1)))</f>
        <v>2</v>
      </c>
      <c r="G69" s="1" t="str">
        <f>_xlfn.LET(_xlpm._i, COLUMN()-COLUMN(tblParseParts[[#Headers],[Text]]), IF(_xlpm._i&gt;tblParseParts[[#This Row],[Len]],"",MID(tblParseParts[[#This Row],[Text]],_xlpm._i,1)))</f>
        <v>3</v>
      </c>
      <c r="H69" s="1" t="str">
        <f>_xlfn.LET(_xlpm._i, COLUMN()-COLUMN(tblParseParts[[#Headers],[Text]]), IF(_xlpm._i&gt;tblParseParts[[#This Row],[Len]],"",MID(tblParseParts[[#This Row],[Text]],_xlpm._i,1)))</f>
        <v>3</v>
      </c>
      <c r="I69" s="1" t="str">
        <f>_xlfn.LET(_xlpm._i, COLUMN()-COLUMN(tblParseParts[[#Headers],[Text]]), IF(_xlpm._i&gt;tblParseParts[[#This Row],[Len]],"",MID(tblParseParts[[#This Row],[Text]],_xlpm._i,1)))</f>
        <v>2</v>
      </c>
      <c r="J69" s="1" t="str">
        <f>_xlfn.LET(_xlpm._i, COLUMN()-COLUMN(tblParseParts[[#Headers],[Text]]), IF(_xlpm._i&gt;tblParseParts[[#This Row],[Len]],"",MID(tblParseParts[[#This Row],[Text]],_xlpm._i,1)))</f>
        <v>5</v>
      </c>
      <c r="K69" s="1" t="str">
        <f>_xlfn.LET(_xlpm._i, COLUMN()-COLUMN(tblParseParts[[#Headers],[Text]]), IF(_xlpm._i&gt;tblParseParts[[#This Row],[Len]],"",MID(tblParseParts[[#This Row],[Text]],_xlpm._i,1)))</f>
        <v>T</v>
      </c>
      <c r="L69" s="1" t="str">
        <f>_xlfn.LET(_xlpm._i, COLUMN()-COLUMN(tblParseParts[[#Headers],[Text]]), IF(_xlpm._i&gt;tblParseParts[[#This Row],[Len]],"",MID(tblParseParts[[#This Row],[Text]],_xlpm._i,1)))</f>
        <v>1</v>
      </c>
      <c r="M69" s="1" t="str">
        <f>_xlfn.LET(_xlpm._i, COLUMN()-COLUMN(tblParseParts[[#Headers],[Text]]), IF(_xlpm._i&gt;tblParseParts[[#This Row],[Len]],"",MID(tblParseParts[[#This Row],[Text]],_xlpm._i,1)))</f>
        <v>4</v>
      </c>
      <c r="N69" s="1" t="str">
        <f>_xlfn.LET(_xlpm._i, COLUMN()-COLUMN(tblParseParts[[#Headers],[Text]]), IF(_xlpm._i&gt;tblParseParts[[#This Row],[Len]],"",MID(tblParseParts[[#This Row],[Text]],_xlpm._i,1)))</f>
        <v>3</v>
      </c>
      <c r="O69" s="1" t="str">
        <f>_xlfn.LET(_xlpm._i, COLUMN()-COLUMN(tblParseParts[[#Headers],[Text]]), IF(_xlpm._i&gt;tblParseParts[[#This Row],[Len]],"",MID(tblParseParts[[#This Row],[Text]],_xlpm._i,1)))</f>
        <v>5</v>
      </c>
      <c r="P69" s="1" t="str">
        <f>_xlfn.LET(_xlpm._i, COLUMN()-COLUMN(tblParseParts[[#Headers],[Text]]), IF(_xlpm._i&gt;tblParseParts[[#This Row],[Len]],"",MID(tblParseParts[[#This Row],[Text]],_xlpm._i,1)))</f>
        <v>2</v>
      </c>
      <c r="Q69" s="1" t="str">
        <f>_xlfn.LET(_xlpm._i, COLUMN()-COLUMN(tblParseParts[[#Headers],[Text]]), IF(_xlpm._i&gt;tblParseParts[[#This Row],[Len]],"",MID(tblParseParts[[#This Row],[Text]],_xlpm._i,1)))</f>
        <v>3</v>
      </c>
      <c r="R69" s="1" t="str">
        <f>_xlfn.LET(_xlpm._i, COLUMN()-COLUMN(tblParseParts[[#Headers],[Text]]), IF(_xlpm._i&gt;tblParseParts[[#This Row],[Len]],"",MID(tblParseParts[[#This Row],[Text]],_xlpm._i,1)))</f>
        <v>.</v>
      </c>
      <c r="S69" s="1" t="str">
        <f>_xlfn.LET(_xlpm._i, COLUMN()-COLUMN(tblParseParts[[#Headers],[Text]]), IF(_xlpm._i&gt;tblParseParts[[#This Row],[Len]],"",MID(tblParseParts[[#This Row],[Text]],_xlpm._i,1)))</f>
        <v>1</v>
      </c>
      <c r="T69" s="1" t="str">
        <f>_xlfn.LET(_xlpm._i, COLUMN()-COLUMN(tblParseParts[[#Headers],[Text]]), IF(_xlpm._i&gt;tblParseParts[[#This Row],[Len]],"",MID(tblParseParts[[#This Row],[Text]],_xlpm._i,1)))</f>
        <v>2</v>
      </c>
      <c r="U69" s="1" t="str">
        <f>_xlfn.LET(_xlpm._i, COLUMN()-COLUMN(tblParseParts[[#Headers],[Text]]), IF(_xlpm._i&gt;tblParseParts[[#This Row],[Len]],"",MID(tblParseParts[[#This Row],[Text]],_xlpm._i,1)))</f>
        <v>3</v>
      </c>
      <c r="V69" s="1" t="str">
        <f>_xlfn.LET(_xlpm._i, COLUMN()-COLUMN(tblParseParts[[#Headers],[Text]]), IF(_xlpm._i&gt;tblParseParts[[#This Row],[Len]],"",MID(tblParseParts[[#This Row],[Text]],_xlpm._i,1)))</f>
        <v/>
      </c>
      <c r="W69" s="1" t="str">
        <f>_xlfn.LET(_xlpm._i, COLUMN()-COLUMN(tblParseParts[[#Headers],[Text]]), IF(_xlpm._i&gt;tblParseParts[[#This Row],[Len]],"",MID(tblParseParts[[#This Row],[Text]],_xlpm._i,1)))</f>
        <v/>
      </c>
      <c r="X69" s="1" t="str">
        <f>_xlfn.LET(_xlpm._i, COLUMN()-COLUMN(tblParseParts[[#Headers],[Text]]), IF(_xlpm._i&gt;tblParseParts[[#This Row],[Len]],"",MID(tblParseParts[[#This Row],[Text]],_xlpm._i,1)))</f>
        <v/>
      </c>
      <c r="Y69" s="1" t="str">
        <f>_xlfn.LET(_xlpm._i, COLUMN()-COLUMN(tblParseParts[[#Headers],[Text]]), IF(_xlpm._i&gt;tblParseParts[[#This Row],[Len]],"",MID(tblParseParts[[#This Row],[Text]],_xlpm._i,1)))</f>
        <v/>
      </c>
      <c r="Z69" s="1" t="str">
        <f>_xlfn.LET(_xlpm._i, COLUMN()-COLUMN(tblParseParts[[#Headers],[Text]]), IF(_xlpm._i&gt;tblParseParts[[#This Row],[Len]],"",MID(tblParseParts[[#This Row],[Text]],_xlpm._i,1)))</f>
        <v/>
      </c>
      <c r="AA69" s="1" t="str">
        <f>_xlfn.LET(_xlpm._i, COLUMN()-COLUMN(tblParseParts[[#Headers],[Text]]), IF(_xlpm._i&gt;tblParseParts[[#This Row],[Len]],"",MID(tblParseParts[[#This Row],[Text]],_xlpm._i,1)))</f>
        <v/>
      </c>
      <c r="AB69" s="1" t="str">
        <f>_xlfn.LET(_xlpm._i, COLUMN()-COLUMN(tblParseParts[[#Headers],[Text]]), IF(_xlpm._i&gt;tblParseParts[[#This Row],[Len]],"",MID(tblParseParts[[#This Row],[Text]],_xlpm._i,1)))</f>
        <v/>
      </c>
      <c r="AC69" s="1" t="str">
        <f>_xlfn.LET(_xlpm._i, COLUMN()-COLUMN(tblParseParts[[#Headers],[Text]]), IF(_xlpm._i&gt;tblParseParts[[#This Row],[Len]],"",MID(tblParseParts[[#This Row],[Text]],_xlpm._i,1)))</f>
        <v/>
      </c>
      <c r="AD69" s="1" t="str">
        <f>_xlfn.LET(_xlpm._i, COLUMN()-COLUMN(tblParseParts[[#Headers],[Text]]), IF(_xlpm._i&gt;tblParseParts[[#This Row],[Len]],"",MID(tblParseParts[[#This Row],[Text]],_xlpm._i,1)))</f>
        <v/>
      </c>
      <c r="AE69" s="1" t="str">
        <f>_xlfn.LET(_xlpm._i, COLUMN()-COLUMN(tblParseParts[[#Headers],[Text]]), IF(_xlpm._i&gt;tblParseParts[[#This Row],[Len]],"",MID(tblParseParts[[#This Row],[Text]],_xlpm._i,1)))</f>
        <v/>
      </c>
      <c r="AF69" s="1" t="str">
        <f>_xlfn.LET(_xlpm._i, COLUMN()-COLUMN(tblParseParts[[#Headers],[Text]]), IF(_xlpm._i&gt;tblParseParts[[#This Row],[Len]],"",MID(tblParseParts[[#This Row],[Text]],_xlpm._i,1)))</f>
        <v/>
      </c>
      <c r="AG69" s="1" t="str">
        <f>_xlfn.LET(_xlpm._i, COLUMN()-COLUMN(tblParseParts[[#Headers],[Text]]), IF(_xlpm._i&gt;tblParseParts[[#This Row],[Len]],"",MID(tblParseParts[[#This Row],[Text]],_xlpm._i,1)))</f>
        <v/>
      </c>
      <c r="AH69" s="1" t="str">
        <f>_xlfn.LET(_xlpm._i, COLUMN()-COLUMN(tblParseParts[[#Headers],[Text]]), IF(_xlpm._i&gt;tblParseParts[[#This Row],[Len]],"",MID(tblParseParts[[#This Row],[Text]],_xlpm._i,1)))</f>
        <v/>
      </c>
      <c r="AI69" s="1" t="str">
        <f>_xlfn.LET(_xlpm._i, COLUMN()-COLUMN(tblParseParts[[#Headers],[Text]]), IF(_xlpm._i&gt;tblParseParts[[#This Row],[Len]],"",MID(tblParseParts[[#This Row],[Text]],_xlpm._i,1)))</f>
        <v/>
      </c>
      <c r="AJ69" s="11">
        <f>LEN(tblParseParts[[#This Row],[Text]])</f>
        <v>19</v>
      </c>
      <c r="AK69" s="11">
        <f>_xlfn.LET(_xlpm._range,tblParseParts[[#This Row],[1]:[33]], _xlfn.IFNA(_xlfn.XMATCH("T",_xlpm._range,0,1),0))</f>
        <v>9</v>
      </c>
      <c r="AL69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69" s="11">
        <f>_xlfn.LET(_xlpm._range,tblParseParts[[#This Row],[1]:[33]], _xlfn.IFNA(_xlfn.XMATCH(":",_xlpm._range,0,-1),0))</f>
        <v>0</v>
      </c>
      <c r="AN69" s="11" cm="1">
        <f t="array" ref="AN69">_xlfn.LET(_xlpm._last,INDEX(tblParseParts[[#This Row],[1]:[33]],1,tblParseParts[[#This Row],[Len]]),IF(_xlpm._last="Z",tblParseParts[[#This Row],[Len]],0))</f>
        <v>0</v>
      </c>
      <c r="AO69" s="11">
        <f>N(tblParseParts[[#This Row],[Tpos]]&gt;0)</f>
        <v>1</v>
      </c>
      <c r="AP69" s="11">
        <f>N(tblParseParts[[#This Row],[Tpos]]=1)</f>
        <v>0</v>
      </c>
      <c r="AQ69" s="11">
        <f>N(tblParseParts[[#This Row],[SignLastPos]]=1)</f>
        <v>1</v>
      </c>
      <c r="AR69" s="11">
        <f>tblParseParts[[#This Row],[Len]]-tblParseParts[[#This Row],[LastSignFirstPos]]</f>
        <v>18</v>
      </c>
      <c r="AS69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69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69" s="11">
        <f>N(tblParseParts[[#This Row],[ColonLastPos]]&gt;tblParseParts[[#This Row],[SignLastPos]])</f>
        <v>0</v>
      </c>
      <c r="AV69" s="11">
        <f>N(((tblParseParts[[#This Row],[UnSignedLen]]=2)+(tblParseParts[[#This Row],[UnSignedLen]]=6))&lt;&gt;0)</f>
        <v>0</v>
      </c>
      <c r="AW69" s="11">
        <f>N(tblParseParts[[#This Row],[ZlastPos]]=tblParseParts[[#This Row],[Len]])</f>
        <v>0</v>
      </c>
      <c r="AX69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160</v>
      </c>
      <c r="AY69" s="11">
        <f>_xlfn.LET(_xlpm._x,_xlfn.XLOOKUP(tblParseParts[[#This Row],[Hash]],tblParsePartsLogic[Hash],tblParsePartsLogic[PartsFlag],""),IF(_xlpm._x="","!!",_xlpm._x))</f>
        <v>3</v>
      </c>
      <c r="AZ69" s="11">
        <f>_xlfn.LET(_xlpm._x,_xlfn.XLOOKUP(tblParseParts[[#This Row],[Hash]],tblParsePartsLogic[Hash],tblParsePartsLogic[DateMark],""),IF(_xlpm._x="","!!",_xlpm._x))</f>
        <v>2</v>
      </c>
      <c r="BA69" s="11">
        <f>_xlfn.LET(_xlpm._x,_xlfn.XLOOKUP(tblParseParts[[#This Row],[Hash]],tblParsePartsLogic[Hash],tblParsePartsLogic[TZMark],""),IF(_xlpm._x="","!!",_xlpm._x))</f>
        <v>0</v>
      </c>
      <c r="BB69" s="11">
        <f>_xlfn.LET(_xlpm._x,_xlfn.XLOOKUP(tblParseParts[[#This Row],[Hash]],tblParsePartsLogic[Hash],tblParsePartsLogic[ISOCompliant],""),IF(_xlpm._x="","!!",_xlpm._x))</f>
        <v>1</v>
      </c>
    </row>
    <row r="70" spans="1:54" x14ac:dyDescent="0.25">
      <c r="A70">
        <v>24</v>
      </c>
      <c r="B70" s="23" t="s">
        <v>97</v>
      </c>
      <c r="C70" s="1" t="str">
        <f>_xlfn.LET(_xlpm._i, COLUMN()-COLUMN(tblParseParts[[#Headers],[Text]]), IF(_xlpm._i&gt;tblParseParts[[#This Row],[Len]],"",MID(tblParseParts[[#This Row],[Text]],_xlpm._i,1)))</f>
        <v>2</v>
      </c>
      <c r="D70" s="1" t="str">
        <f>_xlfn.LET(_xlpm._i, COLUMN()-COLUMN(tblParseParts[[#Headers],[Text]]), IF(_xlpm._i&gt;tblParseParts[[#This Row],[Len]],"",MID(tblParseParts[[#This Row],[Text]],_xlpm._i,1)))</f>
        <v>0</v>
      </c>
      <c r="E70" s="1" t="str">
        <f>_xlfn.LET(_xlpm._i, COLUMN()-COLUMN(tblParseParts[[#Headers],[Text]]), IF(_xlpm._i&gt;tblParseParts[[#This Row],[Len]],"",MID(tblParseParts[[#This Row],[Text]],_xlpm._i,1)))</f>
        <v>2</v>
      </c>
      <c r="F70" s="1" t="str">
        <f>_xlfn.LET(_xlpm._i, COLUMN()-COLUMN(tblParseParts[[#Headers],[Text]]), IF(_xlpm._i&gt;tblParseParts[[#This Row],[Len]],"",MID(tblParseParts[[#This Row],[Text]],_xlpm._i,1)))</f>
        <v>3</v>
      </c>
      <c r="G70" s="1" t="str">
        <f>_xlfn.LET(_xlpm._i, COLUMN()-COLUMN(tblParseParts[[#Headers],[Text]]), IF(_xlpm._i&gt;tblParseParts[[#This Row],[Len]],"",MID(tblParseParts[[#This Row],[Text]],_xlpm._i,1)))</f>
        <v>W</v>
      </c>
      <c r="H70" s="1" t="str">
        <f>_xlfn.LET(_xlpm._i, COLUMN()-COLUMN(tblParseParts[[#Headers],[Text]]), IF(_xlpm._i&gt;tblParseParts[[#This Row],[Len]],"",MID(tblParseParts[[#This Row],[Text]],_xlpm._i,1)))</f>
        <v>1</v>
      </c>
      <c r="I70" s="1" t="str">
        <f>_xlfn.LET(_xlpm._i, COLUMN()-COLUMN(tblParseParts[[#Headers],[Text]]), IF(_xlpm._i&gt;tblParseParts[[#This Row],[Len]],"",MID(tblParseParts[[#This Row],[Text]],_xlpm._i,1)))</f>
        <v>5</v>
      </c>
      <c r="J70" s="1" t="str">
        <f>_xlfn.LET(_xlpm._i, COLUMN()-COLUMN(tblParseParts[[#Headers],[Text]]), IF(_xlpm._i&gt;tblParseParts[[#This Row],[Len]],"",MID(tblParseParts[[#This Row],[Text]],_xlpm._i,1)))</f>
        <v>T</v>
      </c>
      <c r="K70" s="1" t="str">
        <f>_xlfn.LET(_xlpm._i, COLUMN()-COLUMN(tblParseParts[[#Headers],[Text]]), IF(_xlpm._i&gt;tblParseParts[[#This Row],[Len]],"",MID(tblParseParts[[#This Row],[Text]],_xlpm._i,1)))</f>
        <v>1</v>
      </c>
      <c r="L70" s="1" t="str">
        <f>_xlfn.LET(_xlpm._i, COLUMN()-COLUMN(tblParseParts[[#Headers],[Text]]), IF(_xlpm._i&gt;tblParseParts[[#This Row],[Len]],"",MID(tblParseParts[[#This Row],[Text]],_xlpm._i,1)))</f>
        <v>8</v>
      </c>
      <c r="M70" s="1" t="str">
        <f>_xlfn.LET(_xlpm._i, COLUMN()-COLUMN(tblParseParts[[#Headers],[Text]]), IF(_xlpm._i&gt;tblParseParts[[#This Row],[Len]],"",MID(tblParseParts[[#This Row],[Text]],_xlpm._i,1)))</f>
        <v/>
      </c>
      <c r="N70" s="1" t="str">
        <f>_xlfn.LET(_xlpm._i, COLUMN()-COLUMN(tblParseParts[[#Headers],[Text]]), IF(_xlpm._i&gt;tblParseParts[[#This Row],[Len]],"",MID(tblParseParts[[#This Row],[Text]],_xlpm._i,1)))</f>
        <v/>
      </c>
      <c r="O70" s="1" t="str">
        <f>_xlfn.LET(_xlpm._i, COLUMN()-COLUMN(tblParseParts[[#Headers],[Text]]), IF(_xlpm._i&gt;tblParseParts[[#This Row],[Len]],"",MID(tblParseParts[[#This Row],[Text]],_xlpm._i,1)))</f>
        <v/>
      </c>
      <c r="P70" s="1" t="str">
        <f>_xlfn.LET(_xlpm._i, COLUMN()-COLUMN(tblParseParts[[#Headers],[Text]]), IF(_xlpm._i&gt;tblParseParts[[#This Row],[Len]],"",MID(tblParseParts[[#This Row],[Text]],_xlpm._i,1)))</f>
        <v/>
      </c>
      <c r="Q70" s="1" t="str">
        <f>_xlfn.LET(_xlpm._i, COLUMN()-COLUMN(tblParseParts[[#Headers],[Text]]), IF(_xlpm._i&gt;tblParseParts[[#This Row],[Len]],"",MID(tblParseParts[[#This Row],[Text]],_xlpm._i,1)))</f>
        <v/>
      </c>
      <c r="R70" s="1" t="str">
        <f>_xlfn.LET(_xlpm._i, COLUMN()-COLUMN(tblParseParts[[#Headers],[Text]]), IF(_xlpm._i&gt;tblParseParts[[#This Row],[Len]],"",MID(tblParseParts[[#This Row],[Text]],_xlpm._i,1)))</f>
        <v/>
      </c>
      <c r="S70" s="1" t="str">
        <f>_xlfn.LET(_xlpm._i, COLUMN()-COLUMN(tblParseParts[[#Headers],[Text]]), IF(_xlpm._i&gt;tblParseParts[[#This Row],[Len]],"",MID(tblParseParts[[#This Row],[Text]],_xlpm._i,1)))</f>
        <v/>
      </c>
      <c r="T70" s="1" t="str">
        <f>_xlfn.LET(_xlpm._i, COLUMN()-COLUMN(tblParseParts[[#Headers],[Text]]), IF(_xlpm._i&gt;tblParseParts[[#This Row],[Len]],"",MID(tblParseParts[[#This Row],[Text]],_xlpm._i,1)))</f>
        <v/>
      </c>
      <c r="U70" s="1" t="str">
        <f>_xlfn.LET(_xlpm._i, COLUMN()-COLUMN(tblParseParts[[#Headers],[Text]]), IF(_xlpm._i&gt;tblParseParts[[#This Row],[Len]],"",MID(tblParseParts[[#This Row],[Text]],_xlpm._i,1)))</f>
        <v/>
      </c>
      <c r="V70" s="1" t="str">
        <f>_xlfn.LET(_xlpm._i, COLUMN()-COLUMN(tblParseParts[[#Headers],[Text]]), IF(_xlpm._i&gt;tblParseParts[[#This Row],[Len]],"",MID(tblParseParts[[#This Row],[Text]],_xlpm._i,1)))</f>
        <v/>
      </c>
      <c r="W70" s="1" t="str">
        <f>_xlfn.LET(_xlpm._i, COLUMN()-COLUMN(tblParseParts[[#Headers],[Text]]), IF(_xlpm._i&gt;tblParseParts[[#This Row],[Len]],"",MID(tblParseParts[[#This Row],[Text]],_xlpm._i,1)))</f>
        <v/>
      </c>
      <c r="X70" s="1" t="str">
        <f>_xlfn.LET(_xlpm._i, COLUMN()-COLUMN(tblParseParts[[#Headers],[Text]]), IF(_xlpm._i&gt;tblParseParts[[#This Row],[Len]],"",MID(tblParseParts[[#This Row],[Text]],_xlpm._i,1)))</f>
        <v/>
      </c>
      <c r="Y70" s="1" t="str">
        <f>_xlfn.LET(_xlpm._i, COLUMN()-COLUMN(tblParseParts[[#Headers],[Text]]), IF(_xlpm._i&gt;tblParseParts[[#This Row],[Len]],"",MID(tblParseParts[[#This Row],[Text]],_xlpm._i,1)))</f>
        <v/>
      </c>
      <c r="Z70" s="1" t="str">
        <f>_xlfn.LET(_xlpm._i, COLUMN()-COLUMN(tblParseParts[[#Headers],[Text]]), IF(_xlpm._i&gt;tblParseParts[[#This Row],[Len]],"",MID(tblParseParts[[#This Row],[Text]],_xlpm._i,1)))</f>
        <v/>
      </c>
      <c r="AA70" s="1" t="str">
        <f>_xlfn.LET(_xlpm._i, COLUMN()-COLUMN(tblParseParts[[#Headers],[Text]]), IF(_xlpm._i&gt;tblParseParts[[#This Row],[Len]],"",MID(tblParseParts[[#This Row],[Text]],_xlpm._i,1)))</f>
        <v/>
      </c>
      <c r="AB70" s="1" t="str">
        <f>_xlfn.LET(_xlpm._i, COLUMN()-COLUMN(tblParseParts[[#Headers],[Text]]), IF(_xlpm._i&gt;tblParseParts[[#This Row],[Len]],"",MID(tblParseParts[[#This Row],[Text]],_xlpm._i,1)))</f>
        <v/>
      </c>
      <c r="AC70" s="1" t="str">
        <f>_xlfn.LET(_xlpm._i, COLUMN()-COLUMN(tblParseParts[[#Headers],[Text]]), IF(_xlpm._i&gt;tblParseParts[[#This Row],[Len]],"",MID(tblParseParts[[#This Row],[Text]],_xlpm._i,1)))</f>
        <v/>
      </c>
      <c r="AD70" s="1" t="str">
        <f>_xlfn.LET(_xlpm._i, COLUMN()-COLUMN(tblParseParts[[#Headers],[Text]]), IF(_xlpm._i&gt;tblParseParts[[#This Row],[Len]],"",MID(tblParseParts[[#This Row],[Text]],_xlpm._i,1)))</f>
        <v/>
      </c>
      <c r="AE70" s="1" t="str">
        <f>_xlfn.LET(_xlpm._i, COLUMN()-COLUMN(tblParseParts[[#Headers],[Text]]), IF(_xlpm._i&gt;tblParseParts[[#This Row],[Len]],"",MID(tblParseParts[[#This Row],[Text]],_xlpm._i,1)))</f>
        <v/>
      </c>
      <c r="AF70" s="1" t="str">
        <f>_xlfn.LET(_xlpm._i, COLUMN()-COLUMN(tblParseParts[[#Headers],[Text]]), IF(_xlpm._i&gt;tblParseParts[[#This Row],[Len]],"",MID(tblParseParts[[#This Row],[Text]],_xlpm._i,1)))</f>
        <v/>
      </c>
      <c r="AG70" s="1" t="str">
        <f>_xlfn.LET(_xlpm._i, COLUMN()-COLUMN(tblParseParts[[#Headers],[Text]]), IF(_xlpm._i&gt;tblParseParts[[#This Row],[Len]],"",MID(tblParseParts[[#This Row],[Text]],_xlpm._i,1)))</f>
        <v/>
      </c>
      <c r="AH70" s="1" t="str">
        <f>_xlfn.LET(_xlpm._i, COLUMN()-COLUMN(tblParseParts[[#Headers],[Text]]), IF(_xlpm._i&gt;tblParseParts[[#This Row],[Len]],"",MID(tblParseParts[[#This Row],[Text]],_xlpm._i,1)))</f>
        <v/>
      </c>
      <c r="AI70" s="1" t="str">
        <f>_xlfn.LET(_xlpm._i, COLUMN()-COLUMN(tblParseParts[[#Headers],[Text]]), IF(_xlpm._i&gt;tblParseParts[[#This Row],[Len]],"",MID(tblParseParts[[#This Row],[Text]],_xlpm._i,1)))</f>
        <v/>
      </c>
      <c r="AJ70" s="11">
        <f>LEN(tblParseParts[[#This Row],[Text]])</f>
        <v>10</v>
      </c>
      <c r="AK70" s="11">
        <f>_xlfn.LET(_xlpm._range,tblParseParts[[#This Row],[1]:[33]], _xlfn.IFNA(_xlfn.XMATCH("T",_xlpm._range,0,1),0))</f>
        <v>8</v>
      </c>
      <c r="AL70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70" s="11">
        <f>_xlfn.LET(_xlpm._range,tblParseParts[[#This Row],[1]:[33]], _xlfn.IFNA(_xlfn.XMATCH(":",_xlpm._range,0,-1),0))</f>
        <v>0</v>
      </c>
      <c r="AN70" s="11" cm="1">
        <f t="array" ref="AN70">_xlfn.LET(_xlpm._last,INDEX(tblParseParts[[#This Row],[1]:[33]],1,tblParseParts[[#This Row],[Len]]),IF(_xlpm._last="Z",tblParseParts[[#This Row],[Len]],0))</f>
        <v>0</v>
      </c>
      <c r="AO70" s="11">
        <f>N(tblParseParts[[#This Row],[Tpos]]&gt;0)</f>
        <v>1</v>
      </c>
      <c r="AP70" s="11">
        <f>N(tblParseParts[[#This Row],[Tpos]]=1)</f>
        <v>0</v>
      </c>
      <c r="AQ70" s="11">
        <f>N(tblParseParts[[#This Row],[SignLastPos]]=1)</f>
        <v>0</v>
      </c>
      <c r="AR70" s="11">
        <f>tblParseParts[[#This Row],[Len]]-tblParseParts[[#This Row],[LastSignFirstPos]]</f>
        <v>10</v>
      </c>
      <c r="AS70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70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70" s="11">
        <f>N(tblParseParts[[#This Row],[ColonLastPos]]&gt;tblParseParts[[#This Row],[SignLastPos]])</f>
        <v>0</v>
      </c>
      <c r="AV70" s="11">
        <f>N(((tblParseParts[[#This Row],[UnSignedLen]]=2)+(tblParseParts[[#This Row],[UnSignedLen]]=6))&lt;&gt;0)</f>
        <v>0</v>
      </c>
      <c r="AW70" s="11">
        <f>N(tblParseParts[[#This Row],[ZlastPos]]=tblParseParts[[#This Row],[Len]])</f>
        <v>0</v>
      </c>
      <c r="AX70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128</v>
      </c>
      <c r="AY70" s="11">
        <f>_xlfn.LET(_xlpm._x,_xlfn.XLOOKUP(tblParseParts[[#This Row],[Hash]],tblParsePartsLogic[Hash],tblParsePartsLogic[PartsFlag],""),IF(_xlpm._x="","!!",_xlpm._x))</f>
        <v>3</v>
      </c>
      <c r="AZ70" s="11">
        <f>_xlfn.LET(_xlpm._x,_xlfn.XLOOKUP(tblParseParts[[#This Row],[Hash]],tblParsePartsLogic[Hash],tblParsePartsLogic[DateMark],""),IF(_xlpm._x="","!!",_xlpm._x))</f>
        <v>2</v>
      </c>
      <c r="BA70" s="11">
        <f>_xlfn.LET(_xlpm._x,_xlfn.XLOOKUP(tblParseParts[[#This Row],[Hash]],tblParsePartsLogic[Hash],tblParsePartsLogic[TZMark],""),IF(_xlpm._x="","!!",_xlpm._x))</f>
        <v>0</v>
      </c>
      <c r="BB70" s="11">
        <f>_xlfn.LET(_xlpm._x,_xlfn.XLOOKUP(tblParseParts[[#This Row],[Hash]],tblParsePartsLogic[Hash],tblParsePartsLogic[ISOCompliant],""),IF(_xlpm._x="","!!",_xlpm._x))</f>
        <v>1</v>
      </c>
    </row>
    <row r="71" spans="1:54" x14ac:dyDescent="0.25">
      <c r="A71">
        <v>25</v>
      </c>
      <c r="B71" s="23" t="s">
        <v>103</v>
      </c>
      <c r="C71" s="1" t="str">
        <f>_xlfn.LET(_xlpm._i, COLUMN()-COLUMN(tblParseParts[[#Headers],[Text]]), IF(_xlpm._i&gt;tblParseParts[[#This Row],[Len]],"",MID(tblParseParts[[#This Row],[Text]],_xlpm._i,1)))</f>
        <v>2</v>
      </c>
      <c r="D71" s="1" t="str">
        <f>_xlfn.LET(_xlpm._i, COLUMN()-COLUMN(tblParseParts[[#Headers],[Text]]), IF(_xlpm._i&gt;tblParseParts[[#This Row],[Len]],"",MID(tblParseParts[[#This Row],[Text]],_xlpm._i,1)))</f>
        <v>0</v>
      </c>
      <c r="E71" s="1" t="str">
        <f>_xlfn.LET(_xlpm._i, COLUMN()-COLUMN(tblParseParts[[#Headers],[Text]]), IF(_xlpm._i&gt;tblParseParts[[#This Row],[Len]],"",MID(tblParseParts[[#This Row],[Text]],_xlpm._i,1)))</f>
        <v>2</v>
      </c>
      <c r="F71" s="1" t="str">
        <f>_xlfn.LET(_xlpm._i, COLUMN()-COLUMN(tblParseParts[[#Headers],[Text]]), IF(_xlpm._i&gt;tblParseParts[[#This Row],[Len]],"",MID(tblParseParts[[#This Row],[Text]],_xlpm._i,1)))</f>
        <v>3</v>
      </c>
      <c r="G71" s="1" t="str">
        <f>_xlfn.LET(_xlpm._i, COLUMN()-COLUMN(tblParseParts[[#Headers],[Text]]), IF(_xlpm._i&gt;tblParseParts[[#This Row],[Len]],"",MID(tblParseParts[[#This Row],[Text]],_xlpm._i,1)))</f>
        <v>-</v>
      </c>
      <c r="H71" s="1" t="str">
        <f>_xlfn.LET(_xlpm._i, COLUMN()-COLUMN(tblParseParts[[#Headers],[Text]]), IF(_xlpm._i&gt;tblParseParts[[#This Row],[Len]],"",MID(tblParseParts[[#This Row],[Text]],_xlpm._i,1)))</f>
        <v>1</v>
      </c>
      <c r="I71" s="1" t="str">
        <f>_xlfn.LET(_xlpm._i, COLUMN()-COLUMN(tblParseParts[[#Headers],[Text]]), IF(_xlpm._i&gt;tblParseParts[[#This Row],[Len]],"",MID(tblParseParts[[#This Row],[Text]],_xlpm._i,1)))</f>
        <v>0</v>
      </c>
      <c r="J71" s="1" t="str">
        <f>_xlfn.LET(_xlpm._i, COLUMN()-COLUMN(tblParseParts[[#Headers],[Text]]), IF(_xlpm._i&gt;tblParseParts[[#This Row],[Len]],"",MID(tblParseParts[[#This Row],[Text]],_xlpm._i,1)))</f>
        <v>T</v>
      </c>
      <c r="K71" s="1" t="str">
        <f>_xlfn.LET(_xlpm._i, COLUMN()-COLUMN(tblParseParts[[#Headers],[Text]]), IF(_xlpm._i&gt;tblParseParts[[#This Row],[Len]],"",MID(tblParseParts[[#This Row],[Text]],_xlpm._i,1)))</f>
        <v>1</v>
      </c>
      <c r="L71" s="1" t="str">
        <f>_xlfn.LET(_xlpm._i, COLUMN()-COLUMN(tblParseParts[[#Headers],[Text]]), IF(_xlpm._i&gt;tblParseParts[[#This Row],[Len]],"",MID(tblParseParts[[#This Row],[Text]],_xlpm._i,1)))</f>
        <v>2</v>
      </c>
      <c r="M71" s="1" t="str">
        <f>_xlfn.LET(_xlpm._i, COLUMN()-COLUMN(tblParseParts[[#Headers],[Text]]), IF(_xlpm._i&gt;tblParseParts[[#This Row],[Len]],"",MID(tblParseParts[[#This Row],[Text]],_xlpm._i,1)))</f>
        <v>:</v>
      </c>
      <c r="N71" s="1" t="str">
        <f>_xlfn.LET(_xlpm._i, COLUMN()-COLUMN(tblParseParts[[#Headers],[Text]]), IF(_xlpm._i&gt;tblParseParts[[#This Row],[Len]],"",MID(tblParseParts[[#This Row],[Text]],_xlpm._i,1)))</f>
        <v>4</v>
      </c>
      <c r="O71" s="1" t="str">
        <f>_xlfn.LET(_xlpm._i, COLUMN()-COLUMN(tblParseParts[[#Headers],[Text]]), IF(_xlpm._i&gt;tblParseParts[[#This Row],[Len]],"",MID(tblParseParts[[#This Row],[Text]],_xlpm._i,1)))</f>
        <v>5</v>
      </c>
      <c r="P71" s="1" t="str">
        <f>_xlfn.LET(_xlpm._i, COLUMN()-COLUMN(tblParseParts[[#Headers],[Text]]), IF(_xlpm._i&gt;tblParseParts[[#This Row],[Len]],"",MID(tblParseParts[[#This Row],[Text]],_xlpm._i,1)))</f>
        <v>:</v>
      </c>
      <c r="Q71" s="1" t="str">
        <f>_xlfn.LET(_xlpm._i, COLUMN()-COLUMN(tblParseParts[[#Headers],[Text]]), IF(_xlpm._i&gt;tblParseParts[[#This Row],[Len]],"",MID(tblParseParts[[#This Row],[Text]],_xlpm._i,1)))</f>
        <v>1</v>
      </c>
      <c r="R71" s="1" t="str">
        <f>_xlfn.LET(_xlpm._i, COLUMN()-COLUMN(tblParseParts[[#Headers],[Text]]), IF(_xlpm._i&gt;tblParseParts[[#This Row],[Len]],"",MID(tblParseParts[[#This Row],[Text]],_xlpm._i,1)))</f>
        <v>5</v>
      </c>
      <c r="S71" s="1" t="str">
        <f>_xlfn.LET(_xlpm._i, COLUMN()-COLUMN(tblParseParts[[#Headers],[Text]]), IF(_xlpm._i&gt;tblParseParts[[#This Row],[Len]],"",MID(tblParseParts[[#This Row],[Text]],_xlpm._i,1)))</f>
        <v>.</v>
      </c>
      <c r="T71" s="1" t="str">
        <f>_xlfn.LET(_xlpm._i, COLUMN()-COLUMN(tblParseParts[[#Headers],[Text]]), IF(_xlpm._i&gt;tblParseParts[[#This Row],[Len]],"",MID(tblParseParts[[#This Row],[Text]],_xlpm._i,1)))</f>
        <v>4</v>
      </c>
      <c r="U71" s="1" t="str">
        <f>_xlfn.LET(_xlpm._i, COLUMN()-COLUMN(tblParseParts[[#Headers],[Text]]), IF(_xlpm._i&gt;tblParseParts[[#This Row],[Len]],"",MID(tblParseParts[[#This Row],[Text]],_xlpm._i,1)))</f>
        <v>5</v>
      </c>
      <c r="V71" s="1" t="str">
        <f>_xlfn.LET(_xlpm._i, COLUMN()-COLUMN(tblParseParts[[#Headers],[Text]]), IF(_xlpm._i&gt;tblParseParts[[#This Row],[Len]],"",MID(tblParseParts[[#This Row],[Text]],_xlpm._i,1)))</f>
        <v>6</v>
      </c>
      <c r="W71" s="1" t="str">
        <f>_xlfn.LET(_xlpm._i, COLUMN()-COLUMN(tblParseParts[[#Headers],[Text]]), IF(_xlpm._i&gt;tblParseParts[[#This Row],[Len]],"",MID(tblParseParts[[#This Row],[Text]],_xlpm._i,1)))</f>
        <v/>
      </c>
      <c r="X71" s="1" t="str">
        <f>_xlfn.LET(_xlpm._i, COLUMN()-COLUMN(tblParseParts[[#Headers],[Text]]), IF(_xlpm._i&gt;tblParseParts[[#This Row],[Len]],"",MID(tblParseParts[[#This Row],[Text]],_xlpm._i,1)))</f>
        <v/>
      </c>
      <c r="Y71" s="1" t="str">
        <f>_xlfn.LET(_xlpm._i, COLUMN()-COLUMN(tblParseParts[[#Headers],[Text]]), IF(_xlpm._i&gt;tblParseParts[[#This Row],[Len]],"",MID(tblParseParts[[#This Row],[Text]],_xlpm._i,1)))</f>
        <v/>
      </c>
      <c r="Z71" s="1" t="str">
        <f>_xlfn.LET(_xlpm._i, COLUMN()-COLUMN(tblParseParts[[#Headers],[Text]]), IF(_xlpm._i&gt;tblParseParts[[#This Row],[Len]],"",MID(tblParseParts[[#This Row],[Text]],_xlpm._i,1)))</f>
        <v/>
      </c>
      <c r="AA71" s="1" t="str">
        <f>_xlfn.LET(_xlpm._i, COLUMN()-COLUMN(tblParseParts[[#Headers],[Text]]), IF(_xlpm._i&gt;tblParseParts[[#This Row],[Len]],"",MID(tblParseParts[[#This Row],[Text]],_xlpm._i,1)))</f>
        <v/>
      </c>
      <c r="AB71" s="1" t="str">
        <f>_xlfn.LET(_xlpm._i, COLUMN()-COLUMN(tblParseParts[[#Headers],[Text]]), IF(_xlpm._i&gt;tblParseParts[[#This Row],[Len]],"",MID(tblParseParts[[#This Row],[Text]],_xlpm._i,1)))</f>
        <v/>
      </c>
      <c r="AC71" s="1" t="str">
        <f>_xlfn.LET(_xlpm._i, COLUMN()-COLUMN(tblParseParts[[#Headers],[Text]]), IF(_xlpm._i&gt;tblParseParts[[#This Row],[Len]],"",MID(tblParseParts[[#This Row],[Text]],_xlpm._i,1)))</f>
        <v/>
      </c>
      <c r="AD71" s="1" t="str">
        <f>_xlfn.LET(_xlpm._i, COLUMN()-COLUMN(tblParseParts[[#Headers],[Text]]), IF(_xlpm._i&gt;tblParseParts[[#This Row],[Len]],"",MID(tblParseParts[[#This Row],[Text]],_xlpm._i,1)))</f>
        <v/>
      </c>
      <c r="AE71" s="1" t="str">
        <f>_xlfn.LET(_xlpm._i, COLUMN()-COLUMN(tblParseParts[[#Headers],[Text]]), IF(_xlpm._i&gt;tblParseParts[[#This Row],[Len]],"",MID(tblParseParts[[#This Row],[Text]],_xlpm._i,1)))</f>
        <v/>
      </c>
      <c r="AF71" s="1" t="str">
        <f>_xlfn.LET(_xlpm._i, COLUMN()-COLUMN(tblParseParts[[#Headers],[Text]]), IF(_xlpm._i&gt;tblParseParts[[#This Row],[Len]],"",MID(tblParseParts[[#This Row],[Text]],_xlpm._i,1)))</f>
        <v/>
      </c>
      <c r="AG71" s="1" t="str">
        <f>_xlfn.LET(_xlpm._i, COLUMN()-COLUMN(tblParseParts[[#Headers],[Text]]), IF(_xlpm._i&gt;tblParseParts[[#This Row],[Len]],"",MID(tblParseParts[[#This Row],[Text]],_xlpm._i,1)))</f>
        <v/>
      </c>
      <c r="AH71" s="1" t="str">
        <f>_xlfn.LET(_xlpm._i, COLUMN()-COLUMN(tblParseParts[[#Headers],[Text]]), IF(_xlpm._i&gt;tblParseParts[[#This Row],[Len]],"",MID(tblParseParts[[#This Row],[Text]],_xlpm._i,1)))</f>
        <v/>
      </c>
      <c r="AI71" s="1" t="str">
        <f>_xlfn.LET(_xlpm._i, COLUMN()-COLUMN(tblParseParts[[#Headers],[Text]]), IF(_xlpm._i&gt;tblParseParts[[#This Row],[Len]],"",MID(tblParseParts[[#This Row],[Text]],_xlpm._i,1)))</f>
        <v/>
      </c>
      <c r="AJ71" s="11">
        <f>LEN(tblParseParts[[#This Row],[Text]])</f>
        <v>20</v>
      </c>
      <c r="AK71" s="11">
        <f>_xlfn.LET(_xlpm._range,tblParseParts[[#This Row],[1]:[33]], _xlfn.IFNA(_xlfn.XMATCH("T",_xlpm._range,0,1),0))</f>
        <v>8</v>
      </c>
      <c r="AL71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71" s="11">
        <f>_xlfn.LET(_xlpm._range,tblParseParts[[#This Row],[1]:[33]], _xlfn.IFNA(_xlfn.XMATCH(":",_xlpm._range,0,-1),0))</f>
        <v>14</v>
      </c>
      <c r="AN71" s="11" cm="1">
        <f t="array" ref="AN71">_xlfn.LET(_xlpm._last,INDEX(tblParseParts[[#This Row],[1]:[33]],1,tblParseParts[[#This Row],[Len]]),IF(_xlpm._last="Z",tblParseParts[[#This Row],[Len]],0))</f>
        <v>0</v>
      </c>
      <c r="AO71" s="11">
        <f>N(tblParseParts[[#This Row],[Tpos]]&gt;0)</f>
        <v>1</v>
      </c>
      <c r="AP71" s="11">
        <f>N(tblParseParts[[#This Row],[Tpos]]=1)</f>
        <v>0</v>
      </c>
      <c r="AQ71" s="11">
        <f>N(tblParseParts[[#This Row],[SignLastPos]]=1)</f>
        <v>0</v>
      </c>
      <c r="AR71" s="11">
        <f>tblParseParts[[#This Row],[Len]]-tblParseParts[[#This Row],[LastSignFirstPos]]</f>
        <v>20</v>
      </c>
      <c r="AS71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71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71" s="11">
        <f>N(tblParseParts[[#This Row],[ColonLastPos]]&gt;tblParseParts[[#This Row],[SignLastPos]])</f>
        <v>1</v>
      </c>
      <c r="AV71" s="11">
        <f>N(((tblParseParts[[#This Row],[UnSignedLen]]=2)+(tblParseParts[[#This Row],[UnSignedLen]]=6))&lt;&gt;0)</f>
        <v>0</v>
      </c>
      <c r="AW71" s="11">
        <f>N(tblParseParts[[#This Row],[ZlastPos]]=tblParseParts[[#This Row],[Len]])</f>
        <v>0</v>
      </c>
      <c r="AX71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132</v>
      </c>
      <c r="AY71" s="11">
        <f>_xlfn.LET(_xlpm._x,_xlfn.XLOOKUP(tblParseParts[[#This Row],[Hash]],tblParsePartsLogic[Hash],tblParsePartsLogic[PartsFlag],""),IF(_xlpm._x="","!!",_xlpm._x))</f>
        <v>3</v>
      </c>
      <c r="AZ71" s="11">
        <f>_xlfn.LET(_xlpm._x,_xlfn.XLOOKUP(tblParseParts[[#This Row],[Hash]],tblParsePartsLogic[Hash],tblParsePartsLogic[DateMark],""),IF(_xlpm._x="","!!",_xlpm._x))</f>
        <v>2</v>
      </c>
      <c r="BA71" s="11">
        <f>_xlfn.LET(_xlpm._x,_xlfn.XLOOKUP(tblParseParts[[#This Row],[Hash]],tblParsePartsLogic[Hash],tblParsePartsLogic[TZMark],""),IF(_xlpm._x="","!!",_xlpm._x))</f>
        <v>0</v>
      </c>
      <c r="BB71" s="11">
        <f>_xlfn.LET(_xlpm._x,_xlfn.XLOOKUP(tblParseParts[[#This Row],[Hash]],tblParsePartsLogic[Hash],tblParsePartsLogic[ISOCompliant],""),IF(_xlpm._x="","!!",_xlpm._x))</f>
        <v>1</v>
      </c>
    </row>
    <row r="72" spans="1:54" x14ac:dyDescent="0.25">
      <c r="A72">
        <v>26</v>
      </c>
      <c r="B72" s="23" t="s">
        <v>98</v>
      </c>
      <c r="C72" s="1" t="str">
        <f>_xlfn.LET(_xlpm._i, COLUMN()-COLUMN(tblParseParts[[#Headers],[Text]]), IF(_xlpm._i&gt;tblParseParts[[#This Row],[Len]],"",MID(tblParseParts[[#This Row],[Text]],_xlpm._i,1)))</f>
        <v>2</v>
      </c>
      <c r="D72" s="1" t="str">
        <f>_xlfn.LET(_xlpm._i, COLUMN()-COLUMN(tblParseParts[[#Headers],[Text]]), IF(_xlpm._i&gt;tblParseParts[[#This Row],[Len]],"",MID(tblParseParts[[#This Row],[Text]],_xlpm._i,1)))</f>
        <v>0</v>
      </c>
      <c r="E72" s="1" t="str">
        <f>_xlfn.LET(_xlpm._i, COLUMN()-COLUMN(tblParseParts[[#Headers],[Text]]), IF(_xlpm._i&gt;tblParseParts[[#This Row],[Len]],"",MID(tblParseParts[[#This Row],[Text]],_xlpm._i,1)))</f>
        <v>2</v>
      </c>
      <c r="F72" s="1" t="str">
        <f>_xlfn.LET(_xlpm._i, COLUMN()-COLUMN(tblParseParts[[#Headers],[Text]]), IF(_xlpm._i&gt;tblParseParts[[#This Row],[Len]],"",MID(tblParseParts[[#This Row],[Text]],_xlpm._i,1)))</f>
        <v>3</v>
      </c>
      <c r="G72" s="1" t="str">
        <f>_xlfn.LET(_xlpm._i, COLUMN()-COLUMN(tblParseParts[[#Headers],[Text]]), IF(_xlpm._i&gt;tblParseParts[[#This Row],[Len]],"",MID(tblParseParts[[#This Row],[Text]],_xlpm._i,1)))</f>
        <v>1</v>
      </c>
      <c r="H72" s="1" t="str">
        <f>_xlfn.LET(_xlpm._i, COLUMN()-COLUMN(tblParseParts[[#Headers],[Text]]), IF(_xlpm._i&gt;tblParseParts[[#This Row],[Len]],"",MID(tblParseParts[[#This Row],[Text]],_xlpm._i,1)))</f>
        <v>0</v>
      </c>
      <c r="I72" s="1" t="str">
        <f>_xlfn.LET(_xlpm._i, COLUMN()-COLUMN(tblParseParts[[#Headers],[Text]]), IF(_xlpm._i&gt;tblParseParts[[#This Row],[Len]],"",MID(tblParseParts[[#This Row],[Text]],_xlpm._i,1)))</f>
        <v>2</v>
      </c>
      <c r="J72" s="1" t="str">
        <f>_xlfn.LET(_xlpm._i, COLUMN()-COLUMN(tblParseParts[[#Headers],[Text]]), IF(_xlpm._i&gt;tblParseParts[[#This Row],[Len]],"",MID(tblParseParts[[#This Row],[Text]],_xlpm._i,1)))</f>
        <v>4</v>
      </c>
      <c r="K72" s="1" t="str">
        <f>_xlfn.LET(_xlpm._i, COLUMN()-COLUMN(tblParseParts[[#Headers],[Text]]), IF(_xlpm._i&gt;tblParseParts[[#This Row],[Len]],"",MID(tblParseParts[[#This Row],[Text]],_xlpm._i,1)))</f>
        <v>T</v>
      </c>
      <c r="L72" s="1" t="str">
        <f>_xlfn.LET(_xlpm._i, COLUMN()-COLUMN(tblParseParts[[#Headers],[Text]]), IF(_xlpm._i&gt;tblParseParts[[#This Row],[Len]],"",MID(tblParseParts[[#This Row],[Text]],_xlpm._i,1)))</f>
        <v>1</v>
      </c>
      <c r="M72" s="1" t="str">
        <f>_xlfn.LET(_xlpm._i, COLUMN()-COLUMN(tblParseParts[[#Headers],[Text]]), IF(_xlpm._i&gt;tblParseParts[[#This Row],[Len]],"",MID(tblParseParts[[#This Row],[Text]],_xlpm._i,1)))</f>
        <v>4</v>
      </c>
      <c r="N72" s="1" t="str">
        <f>_xlfn.LET(_xlpm._i, COLUMN()-COLUMN(tblParseParts[[#Headers],[Text]]), IF(_xlpm._i&gt;tblParseParts[[#This Row],[Len]],"",MID(tblParseParts[[#This Row],[Text]],_xlpm._i,1)))</f>
        <v>3</v>
      </c>
      <c r="O72" s="1" t="str">
        <f>_xlfn.LET(_xlpm._i, COLUMN()-COLUMN(tblParseParts[[#Headers],[Text]]), IF(_xlpm._i&gt;tblParseParts[[#This Row],[Len]],"",MID(tblParseParts[[#This Row],[Text]],_xlpm._i,1)))</f>
        <v>5</v>
      </c>
      <c r="P72" s="1" t="str">
        <f>_xlfn.LET(_xlpm._i, COLUMN()-COLUMN(tblParseParts[[#Headers],[Text]]), IF(_xlpm._i&gt;tblParseParts[[#This Row],[Len]],"",MID(tblParseParts[[#This Row],[Text]],_xlpm._i,1)))</f>
        <v>2</v>
      </c>
      <c r="Q72" s="1" t="str">
        <f>_xlfn.LET(_xlpm._i, COLUMN()-COLUMN(tblParseParts[[#Headers],[Text]]), IF(_xlpm._i&gt;tblParseParts[[#This Row],[Len]],"",MID(tblParseParts[[#This Row],[Text]],_xlpm._i,1)))</f>
        <v>3</v>
      </c>
      <c r="R72" s="1" t="str">
        <f>_xlfn.LET(_xlpm._i, COLUMN()-COLUMN(tblParseParts[[#Headers],[Text]]), IF(_xlpm._i&gt;tblParseParts[[#This Row],[Len]],"",MID(tblParseParts[[#This Row],[Text]],_xlpm._i,1)))</f>
        <v/>
      </c>
      <c r="S72" s="1" t="str">
        <f>_xlfn.LET(_xlpm._i, COLUMN()-COLUMN(tblParseParts[[#Headers],[Text]]), IF(_xlpm._i&gt;tblParseParts[[#This Row],[Len]],"",MID(tblParseParts[[#This Row],[Text]],_xlpm._i,1)))</f>
        <v/>
      </c>
      <c r="T72" s="1" t="str">
        <f>_xlfn.LET(_xlpm._i, COLUMN()-COLUMN(tblParseParts[[#Headers],[Text]]), IF(_xlpm._i&gt;tblParseParts[[#This Row],[Len]],"",MID(tblParseParts[[#This Row],[Text]],_xlpm._i,1)))</f>
        <v/>
      </c>
      <c r="U72" s="1" t="str">
        <f>_xlfn.LET(_xlpm._i, COLUMN()-COLUMN(tblParseParts[[#Headers],[Text]]), IF(_xlpm._i&gt;tblParseParts[[#This Row],[Len]],"",MID(tblParseParts[[#This Row],[Text]],_xlpm._i,1)))</f>
        <v/>
      </c>
      <c r="V72" s="1" t="str">
        <f>_xlfn.LET(_xlpm._i, COLUMN()-COLUMN(tblParseParts[[#Headers],[Text]]), IF(_xlpm._i&gt;tblParseParts[[#This Row],[Len]],"",MID(tblParseParts[[#This Row],[Text]],_xlpm._i,1)))</f>
        <v/>
      </c>
      <c r="W72" s="1" t="str">
        <f>_xlfn.LET(_xlpm._i, COLUMN()-COLUMN(tblParseParts[[#Headers],[Text]]), IF(_xlpm._i&gt;tblParseParts[[#This Row],[Len]],"",MID(tblParseParts[[#This Row],[Text]],_xlpm._i,1)))</f>
        <v/>
      </c>
      <c r="X72" s="1" t="str">
        <f>_xlfn.LET(_xlpm._i, COLUMN()-COLUMN(tblParseParts[[#Headers],[Text]]), IF(_xlpm._i&gt;tblParseParts[[#This Row],[Len]],"",MID(tblParseParts[[#This Row],[Text]],_xlpm._i,1)))</f>
        <v/>
      </c>
      <c r="Y72" s="1" t="str">
        <f>_xlfn.LET(_xlpm._i, COLUMN()-COLUMN(tblParseParts[[#Headers],[Text]]), IF(_xlpm._i&gt;tblParseParts[[#This Row],[Len]],"",MID(tblParseParts[[#This Row],[Text]],_xlpm._i,1)))</f>
        <v/>
      </c>
      <c r="Z72" s="1" t="str">
        <f>_xlfn.LET(_xlpm._i, COLUMN()-COLUMN(tblParseParts[[#Headers],[Text]]), IF(_xlpm._i&gt;tblParseParts[[#This Row],[Len]],"",MID(tblParseParts[[#This Row],[Text]],_xlpm._i,1)))</f>
        <v/>
      </c>
      <c r="AA72" s="1" t="str">
        <f>_xlfn.LET(_xlpm._i, COLUMN()-COLUMN(tblParseParts[[#Headers],[Text]]), IF(_xlpm._i&gt;tblParseParts[[#This Row],[Len]],"",MID(tblParseParts[[#This Row],[Text]],_xlpm._i,1)))</f>
        <v/>
      </c>
      <c r="AB72" s="1" t="str">
        <f>_xlfn.LET(_xlpm._i, COLUMN()-COLUMN(tblParseParts[[#Headers],[Text]]), IF(_xlpm._i&gt;tblParseParts[[#This Row],[Len]],"",MID(tblParseParts[[#This Row],[Text]],_xlpm._i,1)))</f>
        <v/>
      </c>
      <c r="AC72" s="1" t="str">
        <f>_xlfn.LET(_xlpm._i, COLUMN()-COLUMN(tblParseParts[[#Headers],[Text]]), IF(_xlpm._i&gt;tblParseParts[[#This Row],[Len]],"",MID(tblParseParts[[#This Row],[Text]],_xlpm._i,1)))</f>
        <v/>
      </c>
      <c r="AD72" s="1" t="str">
        <f>_xlfn.LET(_xlpm._i, COLUMN()-COLUMN(tblParseParts[[#Headers],[Text]]), IF(_xlpm._i&gt;tblParseParts[[#This Row],[Len]],"",MID(tblParseParts[[#This Row],[Text]],_xlpm._i,1)))</f>
        <v/>
      </c>
      <c r="AE72" s="1" t="str">
        <f>_xlfn.LET(_xlpm._i, COLUMN()-COLUMN(tblParseParts[[#Headers],[Text]]), IF(_xlpm._i&gt;tblParseParts[[#This Row],[Len]],"",MID(tblParseParts[[#This Row],[Text]],_xlpm._i,1)))</f>
        <v/>
      </c>
      <c r="AF72" s="1" t="str">
        <f>_xlfn.LET(_xlpm._i, COLUMN()-COLUMN(tblParseParts[[#Headers],[Text]]), IF(_xlpm._i&gt;tblParseParts[[#This Row],[Len]],"",MID(tblParseParts[[#This Row],[Text]],_xlpm._i,1)))</f>
        <v/>
      </c>
      <c r="AG72" s="1" t="str">
        <f>_xlfn.LET(_xlpm._i, COLUMN()-COLUMN(tblParseParts[[#Headers],[Text]]), IF(_xlpm._i&gt;tblParseParts[[#This Row],[Len]],"",MID(tblParseParts[[#This Row],[Text]],_xlpm._i,1)))</f>
        <v/>
      </c>
      <c r="AH72" s="1" t="str">
        <f>_xlfn.LET(_xlpm._i, COLUMN()-COLUMN(tblParseParts[[#Headers],[Text]]), IF(_xlpm._i&gt;tblParseParts[[#This Row],[Len]],"",MID(tblParseParts[[#This Row],[Text]],_xlpm._i,1)))</f>
        <v/>
      </c>
      <c r="AI72" s="1" t="str">
        <f>_xlfn.LET(_xlpm._i, COLUMN()-COLUMN(tblParseParts[[#Headers],[Text]]), IF(_xlpm._i&gt;tblParseParts[[#This Row],[Len]],"",MID(tblParseParts[[#This Row],[Text]],_xlpm._i,1)))</f>
        <v/>
      </c>
      <c r="AJ72" s="11">
        <f>LEN(tblParseParts[[#This Row],[Text]])</f>
        <v>15</v>
      </c>
      <c r="AK72" s="11">
        <f>_xlfn.LET(_xlpm._range,tblParseParts[[#This Row],[1]:[33]], _xlfn.IFNA(_xlfn.XMATCH("T",_xlpm._range,0,1),0))</f>
        <v>9</v>
      </c>
      <c r="AL72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72" s="11">
        <f>_xlfn.LET(_xlpm._range,tblParseParts[[#This Row],[1]:[33]], _xlfn.IFNA(_xlfn.XMATCH(":",_xlpm._range,0,-1),0))</f>
        <v>0</v>
      </c>
      <c r="AN72" s="11" cm="1">
        <f t="array" ref="AN72">_xlfn.LET(_xlpm._last,INDEX(tblParseParts[[#This Row],[1]:[33]],1,tblParseParts[[#This Row],[Len]]),IF(_xlpm._last="Z",tblParseParts[[#This Row],[Len]],0))</f>
        <v>0</v>
      </c>
      <c r="AO72" s="11">
        <f>N(tblParseParts[[#This Row],[Tpos]]&gt;0)</f>
        <v>1</v>
      </c>
      <c r="AP72" s="11">
        <f>N(tblParseParts[[#This Row],[Tpos]]=1)</f>
        <v>0</v>
      </c>
      <c r="AQ72" s="11">
        <f>N(tblParseParts[[#This Row],[SignLastPos]]=1)</f>
        <v>0</v>
      </c>
      <c r="AR72" s="11">
        <f>tblParseParts[[#This Row],[Len]]-tblParseParts[[#This Row],[LastSignFirstPos]]</f>
        <v>15</v>
      </c>
      <c r="AS72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72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72" s="11">
        <f>N(tblParseParts[[#This Row],[ColonLastPos]]&gt;tblParseParts[[#This Row],[SignLastPos]])</f>
        <v>0</v>
      </c>
      <c r="AV72" s="11">
        <f>N(((tblParseParts[[#This Row],[UnSignedLen]]=2)+(tblParseParts[[#This Row],[UnSignedLen]]=6))&lt;&gt;0)</f>
        <v>0</v>
      </c>
      <c r="AW72" s="11">
        <f>N(tblParseParts[[#This Row],[ZlastPos]]=tblParseParts[[#This Row],[Len]])</f>
        <v>0</v>
      </c>
      <c r="AX72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128</v>
      </c>
      <c r="AY72" s="11">
        <f>_xlfn.LET(_xlpm._x,_xlfn.XLOOKUP(tblParseParts[[#This Row],[Hash]],tblParsePartsLogic[Hash],tblParsePartsLogic[PartsFlag],""),IF(_xlpm._x="","!!",_xlpm._x))</f>
        <v>3</v>
      </c>
      <c r="AZ72" s="11">
        <f>_xlfn.LET(_xlpm._x,_xlfn.XLOOKUP(tblParseParts[[#This Row],[Hash]],tblParsePartsLogic[Hash],tblParsePartsLogic[DateMark],""),IF(_xlpm._x="","!!",_xlpm._x))</f>
        <v>2</v>
      </c>
      <c r="BA72" s="11">
        <f>_xlfn.LET(_xlpm._x,_xlfn.XLOOKUP(tblParseParts[[#This Row],[Hash]],tblParsePartsLogic[Hash],tblParsePartsLogic[TZMark],""),IF(_xlpm._x="","!!",_xlpm._x))</f>
        <v>0</v>
      </c>
      <c r="BB72" s="11">
        <f>_xlfn.LET(_xlpm._x,_xlfn.XLOOKUP(tblParseParts[[#This Row],[Hash]],tblParsePartsLogic[Hash],tblParsePartsLogic[ISOCompliant],""),IF(_xlpm._x="","!!",_xlpm._x))</f>
        <v>1</v>
      </c>
    </row>
    <row r="73" spans="1:54" x14ac:dyDescent="0.25">
      <c r="A73">
        <v>27</v>
      </c>
      <c r="B73" s="23" t="s">
        <v>99</v>
      </c>
      <c r="C73" s="1" t="str">
        <f>_xlfn.LET(_xlpm._i, COLUMN()-COLUMN(tblParseParts[[#Headers],[Text]]), IF(_xlpm._i&gt;tblParseParts[[#This Row],[Len]],"",MID(tblParseParts[[#This Row],[Text]],_xlpm._i,1)))</f>
        <v>2</v>
      </c>
      <c r="D73" s="1" t="str">
        <f>_xlfn.LET(_xlpm._i, COLUMN()-COLUMN(tblParseParts[[#Headers],[Text]]), IF(_xlpm._i&gt;tblParseParts[[#This Row],[Len]],"",MID(tblParseParts[[#This Row],[Text]],_xlpm._i,1)))</f>
        <v>0</v>
      </c>
      <c r="E73" s="1" t="str">
        <f>_xlfn.LET(_xlpm._i, COLUMN()-COLUMN(tblParseParts[[#Headers],[Text]]), IF(_xlpm._i&gt;tblParseParts[[#This Row],[Len]],"",MID(tblParseParts[[#This Row],[Text]],_xlpm._i,1)))</f>
        <v>2</v>
      </c>
      <c r="F73" s="1" t="str">
        <f>_xlfn.LET(_xlpm._i, COLUMN()-COLUMN(tblParseParts[[#Headers],[Text]]), IF(_xlpm._i&gt;tblParseParts[[#This Row],[Len]],"",MID(tblParseParts[[#This Row],[Text]],_xlpm._i,1)))</f>
        <v>3</v>
      </c>
      <c r="G73" s="1" t="str">
        <f>_xlfn.LET(_xlpm._i, COLUMN()-COLUMN(tblParseParts[[#Headers],[Text]]), IF(_xlpm._i&gt;tblParseParts[[#This Row],[Len]],"",MID(tblParseParts[[#This Row],[Text]],_xlpm._i,1)))</f>
        <v>W</v>
      </c>
      <c r="H73" s="1" t="str">
        <f>_xlfn.LET(_xlpm._i, COLUMN()-COLUMN(tblParseParts[[#Headers],[Text]]), IF(_xlpm._i&gt;tblParseParts[[#This Row],[Len]],"",MID(tblParseParts[[#This Row],[Text]],_xlpm._i,1)))</f>
        <v>1</v>
      </c>
      <c r="I73" s="1" t="str">
        <f>_xlfn.LET(_xlpm._i, COLUMN()-COLUMN(tblParseParts[[#Headers],[Text]]), IF(_xlpm._i&gt;tblParseParts[[#This Row],[Len]],"",MID(tblParseParts[[#This Row],[Text]],_xlpm._i,1)))</f>
        <v>5</v>
      </c>
      <c r="J73" s="1" t="str">
        <f>_xlfn.LET(_xlpm._i, COLUMN()-COLUMN(tblParseParts[[#Headers],[Text]]), IF(_xlpm._i&gt;tblParseParts[[#This Row],[Len]],"",MID(tblParseParts[[#This Row],[Text]],_xlpm._i,1)))</f>
        <v>2</v>
      </c>
      <c r="K73" s="1" t="str">
        <f>_xlfn.LET(_xlpm._i, COLUMN()-COLUMN(tblParseParts[[#Headers],[Text]]), IF(_xlpm._i&gt;tblParseParts[[#This Row],[Len]],"",MID(tblParseParts[[#This Row],[Text]],_xlpm._i,1)))</f>
        <v>T</v>
      </c>
      <c r="L73" s="1" t="str">
        <f>_xlfn.LET(_xlpm._i, COLUMN()-COLUMN(tblParseParts[[#Headers],[Text]]), IF(_xlpm._i&gt;tblParseParts[[#This Row],[Len]],"",MID(tblParseParts[[#This Row],[Text]],_xlpm._i,1)))</f>
        <v>1</v>
      </c>
      <c r="M73" s="1" t="str">
        <f>_xlfn.LET(_xlpm._i, COLUMN()-COLUMN(tblParseParts[[#Headers],[Text]]), IF(_xlpm._i&gt;tblParseParts[[#This Row],[Len]],"",MID(tblParseParts[[#This Row],[Text]],_xlpm._i,1)))</f>
        <v>4</v>
      </c>
      <c r="N73" s="1" t="str">
        <f>_xlfn.LET(_xlpm._i, COLUMN()-COLUMN(tblParseParts[[#Headers],[Text]]), IF(_xlpm._i&gt;tblParseParts[[#This Row],[Len]],"",MID(tblParseParts[[#This Row],[Text]],_xlpm._i,1)))</f>
        <v>3</v>
      </c>
      <c r="O73" s="1" t="str">
        <f>_xlfn.LET(_xlpm._i, COLUMN()-COLUMN(tblParseParts[[#Headers],[Text]]), IF(_xlpm._i&gt;tblParseParts[[#This Row],[Len]],"",MID(tblParseParts[[#This Row],[Text]],_xlpm._i,1)))</f>
        <v>5</v>
      </c>
      <c r="P73" s="1" t="str">
        <f>_xlfn.LET(_xlpm._i, COLUMN()-COLUMN(tblParseParts[[#Headers],[Text]]), IF(_xlpm._i&gt;tblParseParts[[#This Row],[Len]],"",MID(tblParseParts[[#This Row],[Text]],_xlpm._i,1)))</f>
        <v/>
      </c>
      <c r="Q73" s="1" t="str">
        <f>_xlfn.LET(_xlpm._i, COLUMN()-COLUMN(tblParseParts[[#Headers],[Text]]), IF(_xlpm._i&gt;tblParseParts[[#This Row],[Len]],"",MID(tblParseParts[[#This Row],[Text]],_xlpm._i,1)))</f>
        <v/>
      </c>
      <c r="R73" s="1" t="str">
        <f>_xlfn.LET(_xlpm._i, COLUMN()-COLUMN(tblParseParts[[#Headers],[Text]]), IF(_xlpm._i&gt;tblParseParts[[#This Row],[Len]],"",MID(tblParseParts[[#This Row],[Text]],_xlpm._i,1)))</f>
        <v/>
      </c>
      <c r="S73" s="1" t="str">
        <f>_xlfn.LET(_xlpm._i, COLUMN()-COLUMN(tblParseParts[[#Headers],[Text]]), IF(_xlpm._i&gt;tblParseParts[[#This Row],[Len]],"",MID(tblParseParts[[#This Row],[Text]],_xlpm._i,1)))</f>
        <v/>
      </c>
      <c r="T73" s="1" t="str">
        <f>_xlfn.LET(_xlpm._i, COLUMN()-COLUMN(tblParseParts[[#Headers],[Text]]), IF(_xlpm._i&gt;tblParseParts[[#This Row],[Len]],"",MID(tblParseParts[[#This Row],[Text]],_xlpm._i,1)))</f>
        <v/>
      </c>
      <c r="U73" s="1" t="str">
        <f>_xlfn.LET(_xlpm._i, COLUMN()-COLUMN(tblParseParts[[#Headers],[Text]]), IF(_xlpm._i&gt;tblParseParts[[#This Row],[Len]],"",MID(tblParseParts[[#This Row],[Text]],_xlpm._i,1)))</f>
        <v/>
      </c>
      <c r="V73" s="1" t="str">
        <f>_xlfn.LET(_xlpm._i, COLUMN()-COLUMN(tblParseParts[[#Headers],[Text]]), IF(_xlpm._i&gt;tblParseParts[[#This Row],[Len]],"",MID(tblParseParts[[#This Row],[Text]],_xlpm._i,1)))</f>
        <v/>
      </c>
      <c r="W73" s="1" t="str">
        <f>_xlfn.LET(_xlpm._i, COLUMN()-COLUMN(tblParseParts[[#Headers],[Text]]), IF(_xlpm._i&gt;tblParseParts[[#This Row],[Len]],"",MID(tblParseParts[[#This Row],[Text]],_xlpm._i,1)))</f>
        <v/>
      </c>
      <c r="X73" s="1" t="str">
        <f>_xlfn.LET(_xlpm._i, COLUMN()-COLUMN(tblParseParts[[#Headers],[Text]]), IF(_xlpm._i&gt;tblParseParts[[#This Row],[Len]],"",MID(tblParseParts[[#This Row],[Text]],_xlpm._i,1)))</f>
        <v/>
      </c>
      <c r="Y73" s="1" t="str">
        <f>_xlfn.LET(_xlpm._i, COLUMN()-COLUMN(tblParseParts[[#Headers],[Text]]), IF(_xlpm._i&gt;tblParseParts[[#This Row],[Len]],"",MID(tblParseParts[[#This Row],[Text]],_xlpm._i,1)))</f>
        <v/>
      </c>
      <c r="Z73" s="1" t="str">
        <f>_xlfn.LET(_xlpm._i, COLUMN()-COLUMN(tblParseParts[[#Headers],[Text]]), IF(_xlpm._i&gt;tblParseParts[[#This Row],[Len]],"",MID(tblParseParts[[#This Row],[Text]],_xlpm._i,1)))</f>
        <v/>
      </c>
      <c r="AA73" s="1" t="str">
        <f>_xlfn.LET(_xlpm._i, COLUMN()-COLUMN(tblParseParts[[#Headers],[Text]]), IF(_xlpm._i&gt;tblParseParts[[#This Row],[Len]],"",MID(tblParseParts[[#This Row],[Text]],_xlpm._i,1)))</f>
        <v/>
      </c>
      <c r="AB73" s="1" t="str">
        <f>_xlfn.LET(_xlpm._i, COLUMN()-COLUMN(tblParseParts[[#Headers],[Text]]), IF(_xlpm._i&gt;tblParseParts[[#This Row],[Len]],"",MID(tblParseParts[[#This Row],[Text]],_xlpm._i,1)))</f>
        <v/>
      </c>
      <c r="AC73" s="1" t="str">
        <f>_xlfn.LET(_xlpm._i, COLUMN()-COLUMN(tblParseParts[[#Headers],[Text]]), IF(_xlpm._i&gt;tblParseParts[[#This Row],[Len]],"",MID(tblParseParts[[#This Row],[Text]],_xlpm._i,1)))</f>
        <v/>
      </c>
      <c r="AD73" s="1" t="str">
        <f>_xlfn.LET(_xlpm._i, COLUMN()-COLUMN(tblParseParts[[#Headers],[Text]]), IF(_xlpm._i&gt;tblParseParts[[#This Row],[Len]],"",MID(tblParseParts[[#This Row],[Text]],_xlpm._i,1)))</f>
        <v/>
      </c>
      <c r="AE73" s="1" t="str">
        <f>_xlfn.LET(_xlpm._i, COLUMN()-COLUMN(tblParseParts[[#Headers],[Text]]), IF(_xlpm._i&gt;tblParseParts[[#This Row],[Len]],"",MID(tblParseParts[[#This Row],[Text]],_xlpm._i,1)))</f>
        <v/>
      </c>
      <c r="AF73" s="1" t="str">
        <f>_xlfn.LET(_xlpm._i, COLUMN()-COLUMN(tblParseParts[[#Headers],[Text]]), IF(_xlpm._i&gt;tblParseParts[[#This Row],[Len]],"",MID(tblParseParts[[#This Row],[Text]],_xlpm._i,1)))</f>
        <v/>
      </c>
      <c r="AG73" s="1" t="str">
        <f>_xlfn.LET(_xlpm._i, COLUMN()-COLUMN(tblParseParts[[#Headers],[Text]]), IF(_xlpm._i&gt;tblParseParts[[#This Row],[Len]],"",MID(tblParseParts[[#This Row],[Text]],_xlpm._i,1)))</f>
        <v/>
      </c>
      <c r="AH73" s="1" t="str">
        <f>_xlfn.LET(_xlpm._i, COLUMN()-COLUMN(tblParseParts[[#Headers],[Text]]), IF(_xlpm._i&gt;tblParseParts[[#This Row],[Len]],"",MID(tblParseParts[[#This Row],[Text]],_xlpm._i,1)))</f>
        <v/>
      </c>
      <c r="AI73" s="1" t="str">
        <f>_xlfn.LET(_xlpm._i, COLUMN()-COLUMN(tblParseParts[[#Headers],[Text]]), IF(_xlpm._i&gt;tblParseParts[[#This Row],[Len]],"",MID(tblParseParts[[#This Row],[Text]],_xlpm._i,1)))</f>
        <v/>
      </c>
      <c r="AJ73" s="11">
        <f>LEN(tblParseParts[[#This Row],[Text]])</f>
        <v>13</v>
      </c>
      <c r="AK73" s="11">
        <f>_xlfn.LET(_xlpm._range,tblParseParts[[#This Row],[1]:[33]], _xlfn.IFNA(_xlfn.XMATCH("T",_xlpm._range,0,1),0))</f>
        <v>9</v>
      </c>
      <c r="AL73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73" s="11">
        <f>_xlfn.LET(_xlpm._range,tblParseParts[[#This Row],[1]:[33]], _xlfn.IFNA(_xlfn.XMATCH(":",_xlpm._range,0,-1),0))</f>
        <v>0</v>
      </c>
      <c r="AN73" s="11" cm="1">
        <f t="array" ref="AN73">_xlfn.LET(_xlpm._last,INDEX(tblParseParts[[#This Row],[1]:[33]],1,tblParseParts[[#This Row],[Len]]),IF(_xlpm._last="Z",tblParseParts[[#This Row],[Len]],0))</f>
        <v>0</v>
      </c>
      <c r="AO73" s="11">
        <f>N(tblParseParts[[#This Row],[Tpos]]&gt;0)</f>
        <v>1</v>
      </c>
      <c r="AP73" s="11">
        <f>N(tblParseParts[[#This Row],[Tpos]]=1)</f>
        <v>0</v>
      </c>
      <c r="AQ73" s="11">
        <f>N(tblParseParts[[#This Row],[SignLastPos]]=1)</f>
        <v>0</v>
      </c>
      <c r="AR73" s="11">
        <f>tblParseParts[[#This Row],[Len]]-tblParseParts[[#This Row],[LastSignFirstPos]]</f>
        <v>13</v>
      </c>
      <c r="AS73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73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73" s="11">
        <f>N(tblParseParts[[#This Row],[ColonLastPos]]&gt;tblParseParts[[#This Row],[SignLastPos]])</f>
        <v>0</v>
      </c>
      <c r="AV73" s="11">
        <f>N(((tblParseParts[[#This Row],[UnSignedLen]]=2)+(tblParseParts[[#This Row],[UnSignedLen]]=6))&lt;&gt;0)</f>
        <v>0</v>
      </c>
      <c r="AW73" s="11">
        <f>N(tblParseParts[[#This Row],[ZlastPos]]=tblParseParts[[#This Row],[Len]])</f>
        <v>0</v>
      </c>
      <c r="AX73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128</v>
      </c>
      <c r="AY73" s="11">
        <f>_xlfn.LET(_xlpm._x,_xlfn.XLOOKUP(tblParseParts[[#This Row],[Hash]],tblParsePartsLogic[Hash],tblParsePartsLogic[PartsFlag],""),IF(_xlpm._x="","!!",_xlpm._x))</f>
        <v>3</v>
      </c>
      <c r="AZ73" s="11">
        <f>_xlfn.LET(_xlpm._x,_xlfn.XLOOKUP(tblParseParts[[#This Row],[Hash]],tblParsePartsLogic[Hash],tblParsePartsLogic[DateMark],""),IF(_xlpm._x="","!!",_xlpm._x))</f>
        <v>2</v>
      </c>
      <c r="BA73" s="11">
        <f>_xlfn.LET(_xlpm._x,_xlfn.XLOOKUP(tblParseParts[[#This Row],[Hash]],tblParsePartsLogic[Hash],tblParsePartsLogic[TZMark],""),IF(_xlpm._x="","!!",_xlpm._x))</f>
        <v>0</v>
      </c>
      <c r="BB73" s="11">
        <f>_xlfn.LET(_xlpm._x,_xlfn.XLOOKUP(tblParseParts[[#This Row],[Hash]],tblParsePartsLogic[Hash],tblParsePartsLogic[ISOCompliant],""),IF(_xlpm._x="","!!",_xlpm._x))</f>
        <v>1</v>
      </c>
    </row>
    <row r="74" spans="1:54" x14ac:dyDescent="0.25">
      <c r="A74">
        <v>28</v>
      </c>
      <c r="B74" s="23" t="s">
        <v>189</v>
      </c>
      <c r="C74" s="1" t="str">
        <f>_xlfn.LET(_xlpm._i, COLUMN()-COLUMN(tblParseParts[[#Headers],[Text]]), IF(_xlpm._i&gt;tblParseParts[[#This Row],[Len]],"",MID(tblParseParts[[#This Row],[Text]],_xlpm._i,1)))</f>
        <v>-</v>
      </c>
      <c r="D74" s="1" t="str">
        <f>_xlfn.LET(_xlpm._i, COLUMN()-COLUMN(tblParseParts[[#Headers],[Text]]), IF(_xlpm._i&gt;tblParseParts[[#This Row],[Len]],"",MID(tblParseParts[[#This Row],[Text]],_xlpm._i,1)))</f>
        <v>9</v>
      </c>
      <c r="E74" s="1" t="str">
        <f>_xlfn.LET(_xlpm._i, COLUMN()-COLUMN(tblParseParts[[#Headers],[Text]]), IF(_xlpm._i&gt;tblParseParts[[#This Row],[Len]],"",MID(tblParseParts[[#This Row],[Text]],_xlpm._i,1)))</f>
        <v>9</v>
      </c>
      <c r="F74" s="1" t="str">
        <f>_xlfn.LET(_xlpm._i, COLUMN()-COLUMN(tblParseParts[[#Headers],[Text]]), IF(_xlpm._i&gt;tblParseParts[[#This Row],[Len]],"",MID(tblParseParts[[#This Row],[Text]],_xlpm._i,1)))</f>
        <v>9</v>
      </c>
      <c r="G74" s="1" t="str">
        <f>_xlfn.LET(_xlpm._i, COLUMN()-COLUMN(tblParseParts[[#Headers],[Text]]), IF(_xlpm._i&gt;tblParseParts[[#This Row],[Len]],"",MID(tblParseParts[[#This Row],[Text]],_xlpm._i,1)))</f>
        <v>9</v>
      </c>
      <c r="H74" s="1" t="str">
        <f>_xlfn.LET(_xlpm._i, COLUMN()-COLUMN(tblParseParts[[#Headers],[Text]]), IF(_xlpm._i&gt;tblParseParts[[#This Row],[Len]],"",MID(tblParseParts[[#This Row],[Text]],_xlpm._i,1)))</f>
        <v>9</v>
      </c>
      <c r="I74" s="1" t="str">
        <f>_xlfn.LET(_xlpm._i, COLUMN()-COLUMN(tblParseParts[[#Headers],[Text]]), IF(_xlpm._i&gt;tblParseParts[[#This Row],[Len]],"",MID(tblParseParts[[#This Row],[Text]],_xlpm._i,1)))</f>
        <v>W</v>
      </c>
      <c r="J74" s="1" t="str">
        <f>_xlfn.LET(_xlpm._i, COLUMN()-COLUMN(tblParseParts[[#Headers],[Text]]), IF(_xlpm._i&gt;tblParseParts[[#This Row],[Len]],"",MID(tblParseParts[[#This Row],[Text]],_xlpm._i,1)))</f>
        <v>1</v>
      </c>
      <c r="K74" s="1" t="str">
        <f>_xlfn.LET(_xlpm._i, COLUMN()-COLUMN(tblParseParts[[#Headers],[Text]]), IF(_xlpm._i&gt;tblParseParts[[#This Row],[Len]],"",MID(tblParseParts[[#This Row],[Text]],_xlpm._i,1)))</f>
        <v>5</v>
      </c>
      <c r="L74" s="1" t="str">
        <f>_xlfn.LET(_xlpm._i, COLUMN()-COLUMN(tblParseParts[[#Headers],[Text]]), IF(_xlpm._i&gt;tblParseParts[[#This Row],[Len]],"",MID(tblParseParts[[#This Row],[Text]],_xlpm._i,1)))</f>
        <v>T</v>
      </c>
      <c r="M74" s="1" t="str">
        <f>_xlfn.LET(_xlpm._i, COLUMN()-COLUMN(tblParseParts[[#Headers],[Text]]), IF(_xlpm._i&gt;tblParseParts[[#This Row],[Len]],"",MID(tblParseParts[[#This Row],[Text]],_xlpm._i,1)))</f>
        <v>1</v>
      </c>
      <c r="N74" s="1" t="str">
        <f>_xlfn.LET(_xlpm._i, COLUMN()-COLUMN(tblParseParts[[#Headers],[Text]]), IF(_xlpm._i&gt;tblParseParts[[#This Row],[Len]],"",MID(tblParseParts[[#This Row],[Text]],_xlpm._i,1)))</f>
        <v>4</v>
      </c>
      <c r="O74" s="1" t="str">
        <f>_xlfn.LET(_xlpm._i, COLUMN()-COLUMN(tblParseParts[[#Headers],[Text]]), IF(_xlpm._i&gt;tblParseParts[[#This Row],[Len]],"",MID(tblParseParts[[#This Row],[Text]],_xlpm._i,1)))</f>
        <v>3</v>
      </c>
      <c r="P74" s="1" t="str">
        <f>_xlfn.LET(_xlpm._i, COLUMN()-COLUMN(tblParseParts[[#Headers],[Text]]), IF(_xlpm._i&gt;tblParseParts[[#This Row],[Len]],"",MID(tblParseParts[[#This Row],[Text]],_xlpm._i,1)))</f>
        <v>5</v>
      </c>
      <c r="Q74" s="1" t="str">
        <f>_xlfn.LET(_xlpm._i, COLUMN()-COLUMN(tblParseParts[[#Headers],[Text]]), IF(_xlpm._i&gt;tblParseParts[[#This Row],[Len]],"",MID(tblParseParts[[#This Row],[Text]],_xlpm._i,1)))</f>
        <v/>
      </c>
      <c r="R74" s="1" t="str">
        <f>_xlfn.LET(_xlpm._i, COLUMN()-COLUMN(tblParseParts[[#Headers],[Text]]), IF(_xlpm._i&gt;tblParseParts[[#This Row],[Len]],"",MID(tblParseParts[[#This Row],[Text]],_xlpm._i,1)))</f>
        <v/>
      </c>
      <c r="S74" s="1" t="str">
        <f>_xlfn.LET(_xlpm._i, COLUMN()-COLUMN(tblParseParts[[#Headers],[Text]]), IF(_xlpm._i&gt;tblParseParts[[#This Row],[Len]],"",MID(tblParseParts[[#This Row],[Text]],_xlpm._i,1)))</f>
        <v/>
      </c>
      <c r="T74" s="1" t="str">
        <f>_xlfn.LET(_xlpm._i, COLUMN()-COLUMN(tblParseParts[[#Headers],[Text]]), IF(_xlpm._i&gt;tblParseParts[[#This Row],[Len]],"",MID(tblParseParts[[#This Row],[Text]],_xlpm._i,1)))</f>
        <v/>
      </c>
      <c r="U74" s="1" t="str">
        <f>_xlfn.LET(_xlpm._i, COLUMN()-COLUMN(tblParseParts[[#Headers],[Text]]), IF(_xlpm._i&gt;tblParseParts[[#This Row],[Len]],"",MID(tblParseParts[[#This Row],[Text]],_xlpm._i,1)))</f>
        <v/>
      </c>
      <c r="V74" s="1" t="str">
        <f>_xlfn.LET(_xlpm._i, COLUMN()-COLUMN(tblParseParts[[#Headers],[Text]]), IF(_xlpm._i&gt;tblParseParts[[#This Row],[Len]],"",MID(tblParseParts[[#This Row],[Text]],_xlpm._i,1)))</f>
        <v/>
      </c>
      <c r="W74" s="1" t="str">
        <f>_xlfn.LET(_xlpm._i, COLUMN()-COLUMN(tblParseParts[[#Headers],[Text]]), IF(_xlpm._i&gt;tblParseParts[[#This Row],[Len]],"",MID(tblParseParts[[#This Row],[Text]],_xlpm._i,1)))</f>
        <v/>
      </c>
      <c r="X74" s="1" t="str">
        <f>_xlfn.LET(_xlpm._i, COLUMN()-COLUMN(tblParseParts[[#Headers],[Text]]), IF(_xlpm._i&gt;tblParseParts[[#This Row],[Len]],"",MID(tblParseParts[[#This Row],[Text]],_xlpm._i,1)))</f>
        <v/>
      </c>
      <c r="Y74" s="1" t="str">
        <f>_xlfn.LET(_xlpm._i, COLUMN()-COLUMN(tblParseParts[[#Headers],[Text]]), IF(_xlpm._i&gt;tblParseParts[[#This Row],[Len]],"",MID(tblParseParts[[#This Row],[Text]],_xlpm._i,1)))</f>
        <v/>
      </c>
      <c r="Z74" s="1" t="str">
        <f>_xlfn.LET(_xlpm._i, COLUMN()-COLUMN(tblParseParts[[#Headers],[Text]]), IF(_xlpm._i&gt;tblParseParts[[#This Row],[Len]],"",MID(tblParseParts[[#This Row],[Text]],_xlpm._i,1)))</f>
        <v/>
      </c>
      <c r="AA74" s="1" t="str">
        <f>_xlfn.LET(_xlpm._i, COLUMN()-COLUMN(tblParseParts[[#Headers],[Text]]), IF(_xlpm._i&gt;tblParseParts[[#This Row],[Len]],"",MID(tblParseParts[[#This Row],[Text]],_xlpm._i,1)))</f>
        <v/>
      </c>
      <c r="AB74" s="1" t="str">
        <f>_xlfn.LET(_xlpm._i, COLUMN()-COLUMN(tblParseParts[[#Headers],[Text]]), IF(_xlpm._i&gt;tblParseParts[[#This Row],[Len]],"",MID(tblParseParts[[#This Row],[Text]],_xlpm._i,1)))</f>
        <v/>
      </c>
      <c r="AC74" s="1" t="str">
        <f>_xlfn.LET(_xlpm._i, COLUMN()-COLUMN(tblParseParts[[#Headers],[Text]]), IF(_xlpm._i&gt;tblParseParts[[#This Row],[Len]],"",MID(tblParseParts[[#This Row],[Text]],_xlpm._i,1)))</f>
        <v/>
      </c>
      <c r="AD74" s="1" t="str">
        <f>_xlfn.LET(_xlpm._i, COLUMN()-COLUMN(tblParseParts[[#Headers],[Text]]), IF(_xlpm._i&gt;tblParseParts[[#This Row],[Len]],"",MID(tblParseParts[[#This Row],[Text]],_xlpm._i,1)))</f>
        <v/>
      </c>
      <c r="AE74" s="1" t="str">
        <f>_xlfn.LET(_xlpm._i, COLUMN()-COLUMN(tblParseParts[[#Headers],[Text]]), IF(_xlpm._i&gt;tblParseParts[[#This Row],[Len]],"",MID(tblParseParts[[#This Row],[Text]],_xlpm._i,1)))</f>
        <v/>
      </c>
      <c r="AF74" s="1" t="str">
        <f>_xlfn.LET(_xlpm._i, COLUMN()-COLUMN(tblParseParts[[#Headers],[Text]]), IF(_xlpm._i&gt;tblParseParts[[#This Row],[Len]],"",MID(tblParseParts[[#This Row],[Text]],_xlpm._i,1)))</f>
        <v/>
      </c>
      <c r="AG74" s="1" t="str">
        <f>_xlfn.LET(_xlpm._i, COLUMN()-COLUMN(tblParseParts[[#Headers],[Text]]), IF(_xlpm._i&gt;tblParseParts[[#This Row],[Len]],"",MID(tblParseParts[[#This Row],[Text]],_xlpm._i,1)))</f>
        <v/>
      </c>
      <c r="AH74" s="1" t="str">
        <f>_xlfn.LET(_xlpm._i, COLUMN()-COLUMN(tblParseParts[[#Headers],[Text]]), IF(_xlpm._i&gt;tblParseParts[[#This Row],[Len]],"",MID(tblParseParts[[#This Row],[Text]],_xlpm._i,1)))</f>
        <v/>
      </c>
      <c r="AI74" s="1" t="str">
        <f>_xlfn.LET(_xlpm._i, COLUMN()-COLUMN(tblParseParts[[#Headers],[Text]]), IF(_xlpm._i&gt;tblParseParts[[#This Row],[Len]],"",MID(tblParseParts[[#This Row],[Text]],_xlpm._i,1)))</f>
        <v/>
      </c>
      <c r="AJ74" s="11">
        <f>LEN(tblParseParts[[#This Row],[Text]])</f>
        <v>14</v>
      </c>
      <c r="AK74" s="11">
        <f>_xlfn.LET(_xlpm._range,tblParseParts[[#This Row],[1]:[33]], _xlfn.IFNA(_xlfn.XMATCH("T",_xlpm._range,0,1),0))</f>
        <v>10</v>
      </c>
      <c r="AL74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74" s="11">
        <f>_xlfn.LET(_xlpm._range,tblParseParts[[#This Row],[1]:[33]], _xlfn.IFNA(_xlfn.XMATCH(":",_xlpm._range,0,-1),0))</f>
        <v>0</v>
      </c>
      <c r="AN74" s="11" cm="1">
        <f t="array" ref="AN74">_xlfn.LET(_xlpm._last,INDEX(tblParseParts[[#This Row],[1]:[33]],1,tblParseParts[[#This Row],[Len]]),IF(_xlpm._last="Z",tblParseParts[[#This Row],[Len]],0))</f>
        <v>0</v>
      </c>
      <c r="AO74" s="11">
        <f>N(tblParseParts[[#This Row],[Tpos]]&gt;0)</f>
        <v>1</v>
      </c>
      <c r="AP74" s="11">
        <f>N(tblParseParts[[#This Row],[Tpos]]=1)</f>
        <v>0</v>
      </c>
      <c r="AQ74" s="11">
        <f>N(tblParseParts[[#This Row],[SignLastPos]]=1)</f>
        <v>1</v>
      </c>
      <c r="AR74" s="11">
        <f>tblParseParts[[#This Row],[Len]]-tblParseParts[[#This Row],[LastSignFirstPos]]</f>
        <v>13</v>
      </c>
      <c r="AS74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74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74" s="11">
        <f>N(tblParseParts[[#This Row],[ColonLastPos]]&gt;tblParseParts[[#This Row],[SignLastPos]])</f>
        <v>0</v>
      </c>
      <c r="AV74" s="11">
        <f>N(((tblParseParts[[#This Row],[UnSignedLen]]=2)+(tblParseParts[[#This Row],[UnSignedLen]]=6))&lt;&gt;0)</f>
        <v>0</v>
      </c>
      <c r="AW74" s="11">
        <f>N(tblParseParts[[#This Row],[ZlastPos]]=tblParseParts[[#This Row],[Len]])</f>
        <v>0</v>
      </c>
      <c r="AX74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160</v>
      </c>
      <c r="AY74" s="11">
        <f>_xlfn.LET(_xlpm._x,_xlfn.XLOOKUP(tblParseParts[[#This Row],[Hash]],tblParsePartsLogic[Hash],tblParsePartsLogic[PartsFlag],""),IF(_xlpm._x="","!!",_xlpm._x))</f>
        <v>3</v>
      </c>
      <c r="AZ74" s="11">
        <f>_xlfn.LET(_xlpm._x,_xlfn.XLOOKUP(tblParseParts[[#This Row],[Hash]],tblParsePartsLogic[Hash],tblParsePartsLogic[DateMark],""),IF(_xlpm._x="","!!",_xlpm._x))</f>
        <v>2</v>
      </c>
      <c r="BA74" s="11">
        <f>_xlfn.LET(_xlpm._x,_xlfn.XLOOKUP(tblParseParts[[#This Row],[Hash]],tblParsePartsLogic[Hash],tblParsePartsLogic[TZMark],""),IF(_xlpm._x="","!!",_xlpm._x))</f>
        <v>0</v>
      </c>
      <c r="BB74" s="11">
        <f>_xlfn.LET(_xlpm._x,_xlfn.XLOOKUP(tblParseParts[[#This Row],[Hash]],tblParsePartsLogic[Hash],tblParsePartsLogic[ISOCompliant],""),IF(_xlpm._x="","!!",_xlpm._x))</f>
        <v>1</v>
      </c>
    </row>
    <row r="75" spans="1:54" x14ac:dyDescent="0.25">
      <c r="A75">
        <v>29</v>
      </c>
      <c r="B75" s="23" t="s">
        <v>104</v>
      </c>
      <c r="C75" s="1" t="str">
        <f>_xlfn.LET(_xlpm._i, COLUMN()-COLUMN(tblParseParts[[#Headers],[Text]]), IF(_xlpm._i&gt;tblParseParts[[#This Row],[Len]],"",MID(tblParseParts[[#This Row],[Text]],_xlpm._i,1)))</f>
        <v>2</v>
      </c>
      <c r="D75" s="1" t="str">
        <f>_xlfn.LET(_xlpm._i, COLUMN()-COLUMN(tblParseParts[[#Headers],[Text]]), IF(_xlpm._i&gt;tblParseParts[[#This Row],[Len]],"",MID(tblParseParts[[#This Row],[Text]],_xlpm._i,1)))</f>
        <v>0</v>
      </c>
      <c r="E75" s="1" t="str">
        <f>_xlfn.LET(_xlpm._i, COLUMN()-COLUMN(tblParseParts[[#Headers],[Text]]), IF(_xlpm._i&gt;tblParseParts[[#This Row],[Len]],"",MID(tblParseParts[[#This Row],[Text]],_xlpm._i,1)))</f>
        <v>2</v>
      </c>
      <c r="F75" s="1" t="str">
        <f>_xlfn.LET(_xlpm._i, COLUMN()-COLUMN(tblParseParts[[#Headers],[Text]]), IF(_xlpm._i&gt;tblParseParts[[#This Row],[Len]],"",MID(tblParseParts[[#This Row],[Text]],_xlpm._i,1)))</f>
        <v>3</v>
      </c>
      <c r="G75" s="1" t="str">
        <f>_xlfn.LET(_xlpm._i, COLUMN()-COLUMN(tblParseParts[[#Headers],[Text]]), IF(_xlpm._i&gt;tblParseParts[[#This Row],[Len]],"",MID(tblParseParts[[#This Row],[Text]],_xlpm._i,1)))</f>
        <v>-</v>
      </c>
      <c r="H75" s="1" t="str">
        <f>_xlfn.LET(_xlpm._i, COLUMN()-COLUMN(tblParseParts[[#Headers],[Text]]), IF(_xlpm._i&gt;tblParseParts[[#This Row],[Len]],"",MID(tblParseParts[[#This Row],[Text]],_xlpm._i,1)))</f>
        <v>3</v>
      </c>
      <c r="I75" s="1" t="str">
        <f>_xlfn.LET(_xlpm._i, COLUMN()-COLUMN(tblParseParts[[#Headers],[Text]]), IF(_xlpm._i&gt;tblParseParts[[#This Row],[Len]],"",MID(tblParseParts[[#This Row],[Text]],_xlpm._i,1)))</f>
        <v>2</v>
      </c>
      <c r="J75" s="1" t="str">
        <f>_xlfn.LET(_xlpm._i, COLUMN()-COLUMN(tblParseParts[[#Headers],[Text]]), IF(_xlpm._i&gt;tblParseParts[[#This Row],[Len]],"",MID(tblParseParts[[#This Row],[Text]],_xlpm._i,1)))</f>
        <v>5</v>
      </c>
      <c r="K75" s="1" t="str">
        <f>_xlfn.LET(_xlpm._i, COLUMN()-COLUMN(tblParseParts[[#Headers],[Text]]), IF(_xlpm._i&gt;tblParseParts[[#This Row],[Len]],"",MID(tblParseParts[[#This Row],[Text]],_xlpm._i,1)))</f>
        <v>T</v>
      </c>
      <c r="L75" s="1" t="str">
        <f>_xlfn.LET(_xlpm._i, COLUMN()-COLUMN(tblParseParts[[#Headers],[Text]]), IF(_xlpm._i&gt;tblParseParts[[#This Row],[Len]],"",MID(tblParseParts[[#This Row],[Text]],_xlpm._i,1)))</f>
        <v>1</v>
      </c>
      <c r="M75" s="1" t="str">
        <f>_xlfn.LET(_xlpm._i, COLUMN()-COLUMN(tblParseParts[[#Headers],[Text]]), IF(_xlpm._i&gt;tblParseParts[[#This Row],[Len]],"",MID(tblParseParts[[#This Row],[Text]],_xlpm._i,1)))</f>
        <v>4</v>
      </c>
      <c r="N75" s="1" t="str">
        <f>_xlfn.LET(_xlpm._i, COLUMN()-COLUMN(tblParseParts[[#Headers],[Text]]), IF(_xlpm._i&gt;tblParseParts[[#This Row],[Len]],"",MID(tblParseParts[[#This Row],[Text]],_xlpm._i,1)))</f>
        <v>:</v>
      </c>
      <c r="O75" s="1" t="str">
        <f>_xlfn.LET(_xlpm._i, COLUMN()-COLUMN(tblParseParts[[#Headers],[Text]]), IF(_xlpm._i&gt;tblParseParts[[#This Row],[Len]],"",MID(tblParseParts[[#This Row],[Text]],_xlpm._i,1)))</f>
        <v>2</v>
      </c>
      <c r="P75" s="1" t="str">
        <f>_xlfn.LET(_xlpm._i, COLUMN()-COLUMN(tblParseParts[[#Headers],[Text]]), IF(_xlpm._i&gt;tblParseParts[[#This Row],[Len]],"",MID(tblParseParts[[#This Row],[Text]],_xlpm._i,1)))</f>
        <v>5</v>
      </c>
      <c r="Q75" s="1" t="str">
        <f>_xlfn.LET(_xlpm._i, COLUMN()-COLUMN(tblParseParts[[#Headers],[Text]]), IF(_xlpm._i&gt;tblParseParts[[#This Row],[Len]],"",MID(tblParseParts[[#This Row],[Text]],_xlpm._i,1)))</f>
        <v/>
      </c>
      <c r="R75" s="1" t="str">
        <f>_xlfn.LET(_xlpm._i, COLUMN()-COLUMN(tblParseParts[[#Headers],[Text]]), IF(_xlpm._i&gt;tblParseParts[[#This Row],[Len]],"",MID(tblParseParts[[#This Row],[Text]],_xlpm._i,1)))</f>
        <v/>
      </c>
      <c r="S75" s="1" t="str">
        <f>_xlfn.LET(_xlpm._i, COLUMN()-COLUMN(tblParseParts[[#Headers],[Text]]), IF(_xlpm._i&gt;tblParseParts[[#This Row],[Len]],"",MID(tblParseParts[[#This Row],[Text]],_xlpm._i,1)))</f>
        <v/>
      </c>
      <c r="T75" s="1" t="str">
        <f>_xlfn.LET(_xlpm._i, COLUMN()-COLUMN(tblParseParts[[#Headers],[Text]]), IF(_xlpm._i&gt;tblParseParts[[#This Row],[Len]],"",MID(tblParseParts[[#This Row],[Text]],_xlpm._i,1)))</f>
        <v/>
      </c>
      <c r="U75" s="1" t="str">
        <f>_xlfn.LET(_xlpm._i, COLUMN()-COLUMN(tblParseParts[[#Headers],[Text]]), IF(_xlpm._i&gt;tblParseParts[[#This Row],[Len]],"",MID(tblParseParts[[#This Row],[Text]],_xlpm._i,1)))</f>
        <v/>
      </c>
      <c r="V75" s="1" t="str">
        <f>_xlfn.LET(_xlpm._i, COLUMN()-COLUMN(tblParseParts[[#Headers],[Text]]), IF(_xlpm._i&gt;tblParseParts[[#This Row],[Len]],"",MID(tblParseParts[[#This Row],[Text]],_xlpm._i,1)))</f>
        <v/>
      </c>
      <c r="W75" s="1" t="str">
        <f>_xlfn.LET(_xlpm._i, COLUMN()-COLUMN(tblParseParts[[#Headers],[Text]]), IF(_xlpm._i&gt;tblParseParts[[#This Row],[Len]],"",MID(tblParseParts[[#This Row],[Text]],_xlpm._i,1)))</f>
        <v/>
      </c>
      <c r="X75" s="1" t="str">
        <f>_xlfn.LET(_xlpm._i, COLUMN()-COLUMN(tblParseParts[[#Headers],[Text]]), IF(_xlpm._i&gt;tblParseParts[[#This Row],[Len]],"",MID(tblParseParts[[#This Row],[Text]],_xlpm._i,1)))</f>
        <v/>
      </c>
      <c r="Y75" s="1" t="str">
        <f>_xlfn.LET(_xlpm._i, COLUMN()-COLUMN(tblParseParts[[#Headers],[Text]]), IF(_xlpm._i&gt;tblParseParts[[#This Row],[Len]],"",MID(tblParseParts[[#This Row],[Text]],_xlpm._i,1)))</f>
        <v/>
      </c>
      <c r="Z75" s="1" t="str">
        <f>_xlfn.LET(_xlpm._i, COLUMN()-COLUMN(tblParseParts[[#Headers],[Text]]), IF(_xlpm._i&gt;tblParseParts[[#This Row],[Len]],"",MID(tblParseParts[[#This Row],[Text]],_xlpm._i,1)))</f>
        <v/>
      </c>
      <c r="AA75" s="1" t="str">
        <f>_xlfn.LET(_xlpm._i, COLUMN()-COLUMN(tblParseParts[[#Headers],[Text]]), IF(_xlpm._i&gt;tblParseParts[[#This Row],[Len]],"",MID(tblParseParts[[#This Row],[Text]],_xlpm._i,1)))</f>
        <v/>
      </c>
      <c r="AB75" s="1" t="str">
        <f>_xlfn.LET(_xlpm._i, COLUMN()-COLUMN(tblParseParts[[#Headers],[Text]]), IF(_xlpm._i&gt;tblParseParts[[#This Row],[Len]],"",MID(tblParseParts[[#This Row],[Text]],_xlpm._i,1)))</f>
        <v/>
      </c>
      <c r="AC75" s="1" t="str">
        <f>_xlfn.LET(_xlpm._i, COLUMN()-COLUMN(tblParseParts[[#Headers],[Text]]), IF(_xlpm._i&gt;tblParseParts[[#This Row],[Len]],"",MID(tblParseParts[[#This Row],[Text]],_xlpm._i,1)))</f>
        <v/>
      </c>
      <c r="AD75" s="1" t="str">
        <f>_xlfn.LET(_xlpm._i, COLUMN()-COLUMN(tblParseParts[[#Headers],[Text]]), IF(_xlpm._i&gt;tblParseParts[[#This Row],[Len]],"",MID(tblParseParts[[#This Row],[Text]],_xlpm._i,1)))</f>
        <v/>
      </c>
      <c r="AE75" s="1" t="str">
        <f>_xlfn.LET(_xlpm._i, COLUMN()-COLUMN(tblParseParts[[#Headers],[Text]]), IF(_xlpm._i&gt;tblParseParts[[#This Row],[Len]],"",MID(tblParseParts[[#This Row],[Text]],_xlpm._i,1)))</f>
        <v/>
      </c>
      <c r="AF75" s="1" t="str">
        <f>_xlfn.LET(_xlpm._i, COLUMN()-COLUMN(tblParseParts[[#Headers],[Text]]), IF(_xlpm._i&gt;tblParseParts[[#This Row],[Len]],"",MID(tblParseParts[[#This Row],[Text]],_xlpm._i,1)))</f>
        <v/>
      </c>
      <c r="AG75" s="1" t="str">
        <f>_xlfn.LET(_xlpm._i, COLUMN()-COLUMN(tblParseParts[[#Headers],[Text]]), IF(_xlpm._i&gt;tblParseParts[[#This Row],[Len]],"",MID(tblParseParts[[#This Row],[Text]],_xlpm._i,1)))</f>
        <v/>
      </c>
      <c r="AH75" s="1" t="str">
        <f>_xlfn.LET(_xlpm._i, COLUMN()-COLUMN(tblParseParts[[#Headers],[Text]]), IF(_xlpm._i&gt;tblParseParts[[#This Row],[Len]],"",MID(tblParseParts[[#This Row],[Text]],_xlpm._i,1)))</f>
        <v/>
      </c>
      <c r="AI75" s="1" t="str">
        <f>_xlfn.LET(_xlpm._i, COLUMN()-COLUMN(tblParseParts[[#Headers],[Text]]), IF(_xlpm._i&gt;tblParseParts[[#This Row],[Len]],"",MID(tblParseParts[[#This Row],[Text]],_xlpm._i,1)))</f>
        <v/>
      </c>
      <c r="AJ75" s="11">
        <f>LEN(tblParseParts[[#This Row],[Text]])</f>
        <v>14</v>
      </c>
      <c r="AK75" s="11">
        <f>_xlfn.LET(_xlpm._range,tblParseParts[[#This Row],[1]:[33]], _xlfn.IFNA(_xlfn.XMATCH("T",_xlpm._range,0,1),0))</f>
        <v>9</v>
      </c>
      <c r="AL7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75" s="11">
        <f>_xlfn.LET(_xlpm._range,tblParseParts[[#This Row],[1]:[33]], _xlfn.IFNA(_xlfn.XMATCH(":",_xlpm._range,0,-1),0))</f>
        <v>12</v>
      </c>
      <c r="AN75" s="11" cm="1">
        <f t="array" ref="AN75">_xlfn.LET(_xlpm._last,INDEX(tblParseParts[[#This Row],[1]:[33]],1,tblParseParts[[#This Row],[Len]]),IF(_xlpm._last="Z",tblParseParts[[#This Row],[Len]],0))</f>
        <v>0</v>
      </c>
      <c r="AO75" s="11">
        <f>N(tblParseParts[[#This Row],[Tpos]]&gt;0)</f>
        <v>1</v>
      </c>
      <c r="AP75" s="11">
        <f>N(tblParseParts[[#This Row],[Tpos]]=1)</f>
        <v>0</v>
      </c>
      <c r="AQ75" s="11">
        <f>N(tblParseParts[[#This Row],[SignLastPos]]=1)</f>
        <v>0</v>
      </c>
      <c r="AR75" s="11">
        <f>tblParseParts[[#This Row],[Len]]-tblParseParts[[#This Row],[LastSignFirstPos]]</f>
        <v>14</v>
      </c>
      <c r="AS75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75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75" s="11">
        <f>N(tblParseParts[[#This Row],[ColonLastPos]]&gt;tblParseParts[[#This Row],[SignLastPos]])</f>
        <v>1</v>
      </c>
      <c r="AV75" s="11">
        <f>N(((tblParseParts[[#This Row],[UnSignedLen]]=2)+(tblParseParts[[#This Row],[UnSignedLen]]=6))&lt;&gt;0)</f>
        <v>0</v>
      </c>
      <c r="AW75" s="11">
        <f>N(tblParseParts[[#This Row],[ZlastPos]]=tblParseParts[[#This Row],[Len]])</f>
        <v>0</v>
      </c>
      <c r="AX7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132</v>
      </c>
      <c r="AY75" s="11">
        <f>_xlfn.LET(_xlpm._x,_xlfn.XLOOKUP(tblParseParts[[#This Row],[Hash]],tblParsePartsLogic[Hash],tblParsePartsLogic[PartsFlag],""),IF(_xlpm._x="","!!",_xlpm._x))</f>
        <v>3</v>
      </c>
      <c r="AZ75" s="11">
        <f>_xlfn.LET(_xlpm._x,_xlfn.XLOOKUP(tblParseParts[[#This Row],[Hash]],tblParsePartsLogic[Hash],tblParsePartsLogic[DateMark],""),IF(_xlpm._x="","!!",_xlpm._x))</f>
        <v>2</v>
      </c>
      <c r="BA75" s="11">
        <f>_xlfn.LET(_xlpm._x,_xlfn.XLOOKUP(tblParseParts[[#This Row],[Hash]],tblParsePartsLogic[Hash],tblParsePartsLogic[TZMark],""),IF(_xlpm._x="","!!",_xlpm._x))</f>
        <v>0</v>
      </c>
      <c r="BB75" s="11">
        <f>_xlfn.LET(_xlpm._x,_xlfn.XLOOKUP(tblParseParts[[#This Row],[Hash]],tblParsePartsLogic[Hash],tblParsePartsLogic[ISOCompliant],""),IF(_xlpm._x="","!!",_xlpm._x))</f>
        <v>1</v>
      </c>
    </row>
    <row r="76" spans="1:54" x14ac:dyDescent="0.25">
      <c r="A76">
        <v>30</v>
      </c>
      <c r="B76" s="23" t="s">
        <v>105</v>
      </c>
      <c r="C76" s="1" t="str">
        <f>_xlfn.LET(_xlpm._i, COLUMN()-COLUMN(tblParseParts[[#Headers],[Text]]), IF(_xlpm._i&gt;tblParseParts[[#This Row],[Len]],"",MID(tblParseParts[[#This Row],[Text]],_xlpm._i,1)))</f>
        <v>2</v>
      </c>
      <c r="D76" s="1" t="str">
        <f>_xlfn.LET(_xlpm._i, COLUMN()-COLUMN(tblParseParts[[#Headers],[Text]]), IF(_xlpm._i&gt;tblParseParts[[#This Row],[Len]],"",MID(tblParseParts[[#This Row],[Text]],_xlpm._i,1)))</f>
        <v>0</v>
      </c>
      <c r="E76" s="1" t="str">
        <f>_xlfn.LET(_xlpm._i, COLUMN()-COLUMN(tblParseParts[[#Headers],[Text]]), IF(_xlpm._i&gt;tblParseParts[[#This Row],[Len]],"",MID(tblParseParts[[#This Row],[Text]],_xlpm._i,1)))</f>
        <v>2</v>
      </c>
      <c r="F76" s="1" t="str">
        <f>_xlfn.LET(_xlpm._i, COLUMN()-COLUMN(tblParseParts[[#Headers],[Text]]), IF(_xlpm._i&gt;tblParseParts[[#This Row],[Len]],"",MID(tblParseParts[[#This Row],[Text]],_xlpm._i,1)))</f>
        <v>3</v>
      </c>
      <c r="G76" s="1" t="str">
        <f>_xlfn.LET(_xlpm._i, COLUMN()-COLUMN(tblParseParts[[#Headers],[Text]]), IF(_xlpm._i&gt;tblParseParts[[#This Row],[Len]],"",MID(tblParseParts[[#This Row],[Text]],_xlpm._i,1)))</f>
        <v>-</v>
      </c>
      <c r="H76" s="1" t="str">
        <f>_xlfn.LET(_xlpm._i, COLUMN()-COLUMN(tblParseParts[[#Headers],[Text]]), IF(_xlpm._i&gt;tblParseParts[[#This Row],[Len]],"",MID(tblParseParts[[#This Row],[Text]],_xlpm._i,1)))</f>
        <v>W</v>
      </c>
      <c r="I76" s="1" t="str">
        <f>_xlfn.LET(_xlpm._i, COLUMN()-COLUMN(tblParseParts[[#Headers],[Text]]), IF(_xlpm._i&gt;tblParseParts[[#This Row],[Len]],"",MID(tblParseParts[[#This Row],[Text]],_xlpm._i,1)))</f>
        <v>1</v>
      </c>
      <c r="J76" s="1" t="str">
        <f>_xlfn.LET(_xlpm._i, COLUMN()-COLUMN(tblParseParts[[#Headers],[Text]]), IF(_xlpm._i&gt;tblParseParts[[#This Row],[Len]],"",MID(tblParseParts[[#This Row],[Text]],_xlpm._i,1)))</f>
        <v>5</v>
      </c>
      <c r="K76" s="1" t="str">
        <f>_xlfn.LET(_xlpm._i, COLUMN()-COLUMN(tblParseParts[[#Headers],[Text]]), IF(_xlpm._i&gt;tblParseParts[[#This Row],[Len]],"",MID(tblParseParts[[#This Row],[Text]],_xlpm._i,1)))</f>
        <v>T</v>
      </c>
      <c r="L76" s="1" t="str">
        <f>_xlfn.LET(_xlpm._i, COLUMN()-COLUMN(tblParseParts[[#Headers],[Text]]), IF(_xlpm._i&gt;tblParseParts[[#This Row],[Len]],"",MID(tblParseParts[[#This Row],[Text]],_xlpm._i,1)))</f>
        <v>1</v>
      </c>
      <c r="M76" s="1" t="str">
        <f>_xlfn.LET(_xlpm._i, COLUMN()-COLUMN(tblParseParts[[#Headers],[Text]]), IF(_xlpm._i&gt;tblParseParts[[#This Row],[Len]],"",MID(tblParseParts[[#This Row],[Text]],_xlpm._i,1)))</f>
        <v>4</v>
      </c>
      <c r="N76" s="1" t="str">
        <f>_xlfn.LET(_xlpm._i, COLUMN()-COLUMN(tblParseParts[[#Headers],[Text]]), IF(_xlpm._i&gt;tblParseParts[[#This Row],[Len]],"",MID(tblParseParts[[#This Row],[Text]],_xlpm._i,1)))</f>
        <v>:</v>
      </c>
      <c r="O76" s="1" t="str">
        <f>_xlfn.LET(_xlpm._i, COLUMN()-COLUMN(tblParseParts[[#Headers],[Text]]), IF(_xlpm._i&gt;tblParseParts[[#This Row],[Len]],"",MID(tblParseParts[[#This Row],[Text]],_xlpm._i,1)))</f>
        <v>2</v>
      </c>
      <c r="P76" s="1" t="str">
        <f>_xlfn.LET(_xlpm._i, COLUMN()-COLUMN(tblParseParts[[#Headers],[Text]]), IF(_xlpm._i&gt;tblParseParts[[#This Row],[Len]],"",MID(tblParseParts[[#This Row],[Text]],_xlpm._i,1)))</f>
        <v>5</v>
      </c>
      <c r="Q76" s="1" t="str">
        <f>_xlfn.LET(_xlpm._i, COLUMN()-COLUMN(tblParseParts[[#Headers],[Text]]), IF(_xlpm._i&gt;tblParseParts[[#This Row],[Len]],"",MID(tblParseParts[[#This Row],[Text]],_xlpm._i,1)))</f>
        <v/>
      </c>
      <c r="R76" s="1" t="str">
        <f>_xlfn.LET(_xlpm._i, COLUMN()-COLUMN(tblParseParts[[#Headers],[Text]]), IF(_xlpm._i&gt;tblParseParts[[#This Row],[Len]],"",MID(tblParseParts[[#This Row],[Text]],_xlpm._i,1)))</f>
        <v/>
      </c>
      <c r="S76" s="1" t="str">
        <f>_xlfn.LET(_xlpm._i, COLUMN()-COLUMN(tblParseParts[[#Headers],[Text]]), IF(_xlpm._i&gt;tblParseParts[[#This Row],[Len]],"",MID(tblParseParts[[#This Row],[Text]],_xlpm._i,1)))</f>
        <v/>
      </c>
      <c r="T76" s="1" t="str">
        <f>_xlfn.LET(_xlpm._i, COLUMN()-COLUMN(tblParseParts[[#Headers],[Text]]), IF(_xlpm._i&gt;tblParseParts[[#This Row],[Len]],"",MID(tblParseParts[[#This Row],[Text]],_xlpm._i,1)))</f>
        <v/>
      </c>
      <c r="U76" s="1" t="str">
        <f>_xlfn.LET(_xlpm._i, COLUMN()-COLUMN(tblParseParts[[#Headers],[Text]]), IF(_xlpm._i&gt;tblParseParts[[#This Row],[Len]],"",MID(tblParseParts[[#This Row],[Text]],_xlpm._i,1)))</f>
        <v/>
      </c>
      <c r="V76" s="1" t="str">
        <f>_xlfn.LET(_xlpm._i, COLUMN()-COLUMN(tblParseParts[[#Headers],[Text]]), IF(_xlpm._i&gt;tblParseParts[[#This Row],[Len]],"",MID(tblParseParts[[#This Row],[Text]],_xlpm._i,1)))</f>
        <v/>
      </c>
      <c r="W76" s="1" t="str">
        <f>_xlfn.LET(_xlpm._i, COLUMN()-COLUMN(tblParseParts[[#Headers],[Text]]), IF(_xlpm._i&gt;tblParseParts[[#This Row],[Len]],"",MID(tblParseParts[[#This Row],[Text]],_xlpm._i,1)))</f>
        <v/>
      </c>
      <c r="X76" s="1" t="str">
        <f>_xlfn.LET(_xlpm._i, COLUMN()-COLUMN(tblParseParts[[#Headers],[Text]]), IF(_xlpm._i&gt;tblParseParts[[#This Row],[Len]],"",MID(tblParseParts[[#This Row],[Text]],_xlpm._i,1)))</f>
        <v/>
      </c>
      <c r="Y76" s="1" t="str">
        <f>_xlfn.LET(_xlpm._i, COLUMN()-COLUMN(tblParseParts[[#Headers],[Text]]), IF(_xlpm._i&gt;tblParseParts[[#This Row],[Len]],"",MID(tblParseParts[[#This Row],[Text]],_xlpm._i,1)))</f>
        <v/>
      </c>
      <c r="Z76" s="1" t="str">
        <f>_xlfn.LET(_xlpm._i, COLUMN()-COLUMN(tblParseParts[[#Headers],[Text]]), IF(_xlpm._i&gt;tblParseParts[[#This Row],[Len]],"",MID(tblParseParts[[#This Row],[Text]],_xlpm._i,1)))</f>
        <v/>
      </c>
      <c r="AA76" s="1" t="str">
        <f>_xlfn.LET(_xlpm._i, COLUMN()-COLUMN(tblParseParts[[#Headers],[Text]]), IF(_xlpm._i&gt;tblParseParts[[#This Row],[Len]],"",MID(tblParseParts[[#This Row],[Text]],_xlpm._i,1)))</f>
        <v/>
      </c>
      <c r="AB76" s="1" t="str">
        <f>_xlfn.LET(_xlpm._i, COLUMN()-COLUMN(tblParseParts[[#Headers],[Text]]), IF(_xlpm._i&gt;tblParseParts[[#This Row],[Len]],"",MID(tblParseParts[[#This Row],[Text]],_xlpm._i,1)))</f>
        <v/>
      </c>
      <c r="AC76" s="1" t="str">
        <f>_xlfn.LET(_xlpm._i, COLUMN()-COLUMN(tblParseParts[[#Headers],[Text]]), IF(_xlpm._i&gt;tblParseParts[[#This Row],[Len]],"",MID(tblParseParts[[#This Row],[Text]],_xlpm._i,1)))</f>
        <v/>
      </c>
      <c r="AD76" s="1" t="str">
        <f>_xlfn.LET(_xlpm._i, COLUMN()-COLUMN(tblParseParts[[#Headers],[Text]]), IF(_xlpm._i&gt;tblParseParts[[#This Row],[Len]],"",MID(tblParseParts[[#This Row],[Text]],_xlpm._i,1)))</f>
        <v/>
      </c>
      <c r="AE76" s="1" t="str">
        <f>_xlfn.LET(_xlpm._i, COLUMN()-COLUMN(tblParseParts[[#Headers],[Text]]), IF(_xlpm._i&gt;tblParseParts[[#This Row],[Len]],"",MID(tblParseParts[[#This Row],[Text]],_xlpm._i,1)))</f>
        <v/>
      </c>
      <c r="AF76" s="1" t="str">
        <f>_xlfn.LET(_xlpm._i, COLUMN()-COLUMN(tblParseParts[[#Headers],[Text]]), IF(_xlpm._i&gt;tblParseParts[[#This Row],[Len]],"",MID(tblParseParts[[#This Row],[Text]],_xlpm._i,1)))</f>
        <v/>
      </c>
      <c r="AG76" s="1" t="str">
        <f>_xlfn.LET(_xlpm._i, COLUMN()-COLUMN(tblParseParts[[#Headers],[Text]]), IF(_xlpm._i&gt;tblParseParts[[#This Row],[Len]],"",MID(tblParseParts[[#This Row],[Text]],_xlpm._i,1)))</f>
        <v/>
      </c>
      <c r="AH76" s="1" t="str">
        <f>_xlfn.LET(_xlpm._i, COLUMN()-COLUMN(tblParseParts[[#Headers],[Text]]), IF(_xlpm._i&gt;tblParseParts[[#This Row],[Len]],"",MID(tblParseParts[[#This Row],[Text]],_xlpm._i,1)))</f>
        <v/>
      </c>
      <c r="AI76" s="1" t="str">
        <f>_xlfn.LET(_xlpm._i, COLUMN()-COLUMN(tblParseParts[[#Headers],[Text]]), IF(_xlpm._i&gt;tblParseParts[[#This Row],[Len]],"",MID(tblParseParts[[#This Row],[Text]],_xlpm._i,1)))</f>
        <v/>
      </c>
      <c r="AJ76" s="11">
        <f>LEN(tblParseParts[[#This Row],[Text]])</f>
        <v>14</v>
      </c>
      <c r="AK76" s="11">
        <f>_xlfn.LET(_xlpm._range,tblParseParts[[#This Row],[1]:[33]], _xlfn.IFNA(_xlfn.XMATCH("T",_xlpm._range,0,1),0))</f>
        <v>9</v>
      </c>
      <c r="AL7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76" s="11">
        <f>_xlfn.LET(_xlpm._range,tblParseParts[[#This Row],[1]:[33]], _xlfn.IFNA(_xlfn.XMATCH(":",_xlpm._range,0,-1),0))</f>
        <v>12</v>
      </c>
      <c r="AN76" s="11" cm="1">
        <f t="array" ref="AN76">_xlfn.LET(_xlpm._last,INDEX(tblParseParts[[#This Row],[1]:[33]],1,tblParseParts[[#This Row],[Len]]),IF(_xlpm._last="Z",tblParseParts[[#This Row],[Len]],0))</f>
        <v>0</v>
      </c>
      <c r="AO76" s="11">
        <f>N(tblParseParts[[#This Row],[Tpos]]&gt;0)</f>
        <v>1</v>
      </c>
      <c r="AP76" s="11">
        <f>N(tblParseParts[[#This Row],[Tpos]]=1)</f>
        <v>0</v>
      </c>
      <c r="AQ76" s="11">
        <f>N(tblParseParts[[#This Row],[SignLastPos]]=1)</f>
        <v>0</v>
      </c>
      <c r="AR76" s="11">
        <f>tblParseParts[[#This Row],[Len]]-tblParseParts[[#This Row],[LastSignFirstPos]]</f>
        <v>14</v>
      </c>
      <c r="AS76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76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76" s="11">
        <f>N(tblParseParts[[#This Row],[ColonLastPos]]&gt;tblParseParts[[#This Row],[SignLastPos]])</f>
        <v>1</v>
      </c>
      <c r="AV76" s="11">
        <f>N(((tblParseParts[[#This Row],[UnSignedLen]]=2)+(tblParseParts[[#This Row],[UnSignedLen]]=6))&lt;&gt;0)</f>
        <v>0</v>
      </c>
      <c r="AW76" s="11">
        <f>N(tblParseParts[[#This Row],[ZlastPos]]=tblParseParts[[#This Row],[Len]])</f>
        <v>0</v>
      </c>
      <c r="AX7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132</v>
      </c>
      <c r="AY76" s="11">
        <f>_xlfn.LET(_xlpm._x,_xlfn.XLOOKUP(tblParseParts[[#This Row],[Hash]],tblParsePartsLogic[Hash],tblParsePartsLogic[PartsFlag],""),IF(_xlpm._x="","!!",_xlpm._x))</f>
        <v>3</v>
      </c>
      <c r="AZ76" s="11">
        <f>_xlfn.LET(_xlpm._x,_xlfn.XLOOKUP(tblParseParts[[#This Row],[Hash]],tblParsePartsLogic[Hash],tblParsePartsLogic[DateMark],""),IF(_xlpm._x="","!!",_xlpm._x))</f>
        <v>2</v>
      </c>
      <c r="BA76" s="11">
        <f>_xlfn.LET(_xlpm._x,_xlfn.XLOOKUP(tblParseParts[[#This Row],[Hash]],tblParsePartsLogic[Hash],tblParsePartsLogic[TZMark],""),IF(_xlpm._x="","!!",_xlpm._x))</f>
        <v>0</v>
      </c>
      <c r="BB76" s="11">
        <f>_xlfn.LET(_xlpm._x,_xlfn.XLOOKUP(tblParseParts[[#This Row],[Hash]],tblParsePartsLogic[Hash],tblParsePartsLogic[ISOCompliant],""),IF(_xlpm._x="","!!",_xlpm._x))</f>
        <v>1</v>
      </c>
    </row>
    <row r="77" spans="1:54" x14ac:dyDescent="0.25">
      <c r="A77">
        <v>31</v>
      </c>
      <c r="B77" s="23" t="s">
        <v>106</v>
      </c>
      <c r="C77" s="1" t="str">
        <f>_xlfn.LET(_xlpm._i, COLUMN()-COLUMN(tblParseParts[[#Headers],[Text]]), IF(_xlpm._i&gt;tblParseParts[[#This Row],[Len]],"",MID(tblParseParts[[#This Row],[Text]],_xlpm._i,1)))</f>
        <v>9</v>
      </c>
      <c r="D77" s="1" t="str">
        <f>_xlfn.LET(_xlpm._i, COLUMN()-COLUMN(tblParseParts[[#Headers],[Text]]), IF(_xlpm._i&gt;tblParseParts[[#This Row],[Len]],"",MID(tblParseParts[[#This Row],[Text]],_xlpm._i,1)))</f>
        <v>9</v>
      </c>
      <c r="E77" s="1" t="str">
        <f>_xlfn.LET(_xlpm._i, COLUMN()-COLUMN(tblParseParts[[#Headers],[Text]]), IF(_xlpm._i&gt;tblParseParts[[#This Row],[Len]],"",MID(tblParseParts[[#This Row],[Text]],_xlpm._i,1)))</f>
        <v>9</v>
      </c>
      <c r="F77" s="1" t="str">
        <f>_xlfn.LET(_xlpm._i, COLUMN()-COLUMN(tblParseParts[[#Headers],[Text]]), IF(_xlpm._i&gt;tblParseParts[[#This Row],[Len]],"",MID(tblParseParts[[#This Row],[Text]],_xlpm._i,1)))</f>
        <v>9</v>
      </c>
      <c r="G77" s="1" t="str">
        <f>_xlfn.LET(_xlpm._i, COLUMN()-COLUMN(tblParseParts[[#Headers],[Text]]), IF(_xlpm._i&gt;tblParseParts[[#This Row],[Len]],"",MID(tblParseParts[[#This Row],[Text]],_xlpm._i,1)))</f>
        <v>9</v>
      </c>
      <c r="H77" s="1" t="str">
        <f>_xlfn.LET(_xlpm._i, COLUMN()-COLUMN(tblParseParts[[#Headers],[Text]]), IF(_xlpm._i&gt;tblParseParts[[#This Row],[Len]],"",MID(tblParseParts[[#This Row],[Text]],_xlpm._i,1)))</f>
        <v>-</v>
      </c>
      <c r="I77" s="1" t="str">
        <f>_xlfn.LET(_xlpm._i, COLUMN()-COLUMN(tblParseParts[[#Headers],[Text]]), IF(_xlpm._i&gt;tblParseParts[[#This Row],[Len]],"",MID(tblParseParts[[#This Row],[Text]],_xlpm._i,1)))</f>
        <v>1</v>
      </c>
      <c r="J77" s="1" t="str">
        <f>_xlfn.LET(_xlpm._i, COLUMN()-COLUMN(tblParseParts[[#Headers],[Text]]), IF(_xlpm._i&gt;tblParseParts[[#This Row],[Len]],"",MID(tblParseParts[[#This Row],[Text]],_xlpm._i,1)))</f>
        <v>0</v>
      </c>
      <c r="K77" s="1" t="str">
        <f>_xlfn.LET(_xlpm._i, COLUMN()-COLUMN(tblParseParts[[#Headers],[Text]]), IF(_xlpm._i&gt;tblParseParts[[#This Row],[Len]],"",MID(tblParseParts[[#This Row],[Text]],_xlpm._i,1)))</f>
        <v>T</v>
      </c>
      <c r="L77" s="1" t="str">
        <f>_xlfn.LET(_xlpm._i, COLUMN()-COLUMN(tblParseParts[[#Headers],[Text]]), IF(_xlpm._i&gt;tblParseParts[[#This Row],[Len]],"",MID(tblParseParts[[#This Row],[Text]],_xlpm._i,1)))</f>
        <v>1</v>
      </c>
      <c r="M77" s="1" t="str">
        <f>_xlfn.LET(_xlpm._i, COLUMN()-COLUMN(tblParseParts[[#Headers],[Text]]), IF(_xlpm._i&gt;tblParseParts[[#This Row],[Len]],"",MID(tblParseParts[[#This Row],[Text]],_xlpm._i,1)))</f>
        <v>4</v>
      </c>
      <c r="N77" s="1" t="str">
        <f>_xlfn.LET(_xlpm._i, COLUMN()-COLUMN(tblParseParts[[#Headers],[Text]]), IF(_xlpm._i&gt;tblParseParts[[#This Row],[Len]],"",MID(tblParseParts[[#This Row],[Text]],_xlpm._i,1)))</f>
        <v>:</v>
      </c>
      <c r="O77" s="1" t="str">
        <f>_xlfn.LET(_xlpm._i, COLUMN()-COLUMN(tblParseParts[[#Headers],[Text]]), IF(_xlpm._i&gt;tblParseParts[[#This Row],[Len]],"",MID(tblParseParts[[#This Row],[Text]],_xlpm._i,1)))</f>
        <v>2</v>
      </c>
      <c r="P77" s="1" t="str">
        <f>_xlfn.LET(_xlpm._i, COLUMN()-COLUMN(tblParseParts[[#Headers],[Text]]), IF(_xlpm._i&gt;tblParseParts[[#This Row],[Len]],"",MID(tblParseParts[[#This Row],[Text]],_xlpm._i,1)))</f>
        <v>5</v>
      </c>
      <c r="Q77" s="1" t="str">
        <f>_xlfn.LET(_xlpm._i, COLUMN()-COLUMN(tblParseParts[[#Headers],[Text]]), IF(_xlpm._i&gt;tblParseParts[[#This Row],[Len]],"",MID(tblParseParts[[#This Row],[Text]],_xlpm._i,1)))</f>
        <v/>
      </c>
      <c r="R77" s="1" t="str">
        <f>_xlfn.LET(_xlpm._i, COLUMN()-COLUMN(tblParseParts[[#Headers],[Text]]), IF(_xlpm._i&gt;tblParseParts[[#This Row],[Len]],"",MID(tblParseParts[[#This Row],[Text]],_xlpm._i,1)))</f>
        <v/>
      </c>
      <c r="S77" s="1" t="str">
        <f>_xlfn.LET(_xlpm._i, COLUMN()-COLUMN(tblParseParts[[#Headers],[Text]]), IF(_xlpm._i&gt;tblParseParts[[#This Row],[Len]],"",MID(tblParseParts[[#This Row],[Text]],_xlpm._i,1)))</f>
        <v/>
      </c>
      <c r="T77" s="1" t="str">
        <f>_xlfn.LET(_xlpm._i, COLUMN()-COLUMN(tblParseParts[[#Headers],[Text]]), IF(_xlpm._i&gt;tblParseParts[[#This Row],[Len]],"",MID(tblParseParts[[#This Row],[Text]],_xlpm._i,1)))</f>
        <v/>
      </c>
      <c r="U77" s="1" t="str">
        <f>_xlfn.LET(_xlpm._i, COLUMN()-COLUMN(tblParseParts[[#Headers],[Text]]), IF(_xlpm._i&gt;tblParseParts[[#This Row],[Len]],"",MID(tblParseParts[[#This Row],[Text]],_xlpm._i,1)))</f>
        <v/>
      </c>
      <c r="V77" s="1" t="str">
        <f>_xlfn.LET(_xlpm._i, COLUMN()-COLUMN(tblParseParts[[#Headers],[Text]]), IF(_xlpm._i&gt;tblParseParts[[#This Row],[Len]],"",MID(tblParseParts[[#This Row],[Text]],_xlpm._i,1)))</f>
        <v/>
      </c>
      <c r="W77" s="1" t="str">
        <f>_xlfn.LET(_xlpm._i, COLUMN()-COLUMN(tblParseParts[[#Headers],[Text]]), IF(_xlpm._i&gt;tblParseParts[[#This Row],[Len]],"",MID(tblParseParts[[#This Row],[Text]],_xlpm._i,1)))</f>
        <v/>
      </c>
      <c r="X77" s="1" t="str">
        <f>_xlfn.LET(_xlpm._i, COLUMN()-COLUMN(tblParseParts[[#Headers],[Text]]), IF(_xlpm._i&gt;tblParseParts[[#This Row],[Len]],"",MID(tblParseParts[[#This Row],[Text]],_xlpm._i,1)))</f>
        <v/>
      </c>
      <c r="Y77" s="1" t="str">
        <f>_xlfn.LET(_xlpm._i, COLUMN()-COLUMN(tblParseParts[[#Headers],[Text]]), IF(_xlpm._i&gt;tblParseParts[[#This Row],[Len]],"",MID(tblParseParts[[#This Row],[Text]],_xlpm._i,1)))</f>
        <v/>
      </c>
      <c r="Z77" s="1" t="str">
        <f>_xlfn.LET(_xlpm._i, COLUMN()-COLUMN(tblParseParts[[#Headers],[Text]]), IF(_xlpm._i&gt;tblParseParts[[#This Row],[Len]],"",MID(tblParseParts[[#This Row],[Text]],_xlpm._i,1)))</f>
        <v/>
      </c>
      <c r="AA77" s="1" t="str">
        <f>_xlfn.LET(_xlpm._i, COLUMN()-COLUMN(tblParseParts[[#Headers],[Text]]), IF(_xlpm._i&gt;tblParseParts[[#This Row],[Len]],"",MID(tblParseParts[[#This Row],[Text]],_xlpm._i,1)))</f>
        <v/>
      </c>
      <c r="AB77" s="1" t="str">
        <f>_xlfn.LET(_xlpm._i, COLUMN()-COLUMN(tblParseParts[[#Headers],[Text]]), IF(_xlpm._i&gt;tblParseParts[[#This Row],[Len]],"",MID(tblParseParts[[#This Row],[Text]],_xlpm._i,1)))</f>
        <v/>
      </c>
      <c r="AC77" s="1" t="str">
        <f>_xlfn.LET(_xlpm._i, COLUMN()-COLUMN(tblParseParts[[#Headers],[Text]]), IF(_xlpm._i&gt;tblParseParts[[#This Row],[Len]],"",MID(tblParseParts[[#This Row],[Text]],_xlpm._i,1)))</f>
        <v/>
      </c>
      <c r="AD77" s="1" t="str">
        <f>_xlfn.LET(_xlpm._i, COLUMN()-COLUMN(tblParseParts[[#Headers],[Text]]), IF(_xlpm._i&gt;tblParseParts[[#This Row],[Len]],"",MID(tblParseParts[[#This Row],[Text]],_xlpm._i,1)))</f>
        <v/>
      </c>
      <c r="AE77" s="1" t="str">
        <f>_xlfn.LET(_xlpm._i, COLUMN()-COLUMN(tblParseParts[[#Headers],[Text]]), IF(_xlpm._i&gt;tblParseParts[[#This Row],[Len]],"",MID(tblParseParts[[#This Row],[Text]],_xlpm._i,1)))</f>
        <v/>
      </c>
      <c r="AF77" s="1" t="str">
        <f>_xlfn.LET(_xlpm._i, COLUMN()-COLUMN(tblParseParts[[#Headers],[Text]]), IF(_xlpm._i&gt;tblParseParts[[#This Row],[Len]],"",MID(tblParseParts[[#This Row],[Text]],_xlpm._i,1)))</f>
        <v/>
      </c>
      <c r="AG77" s="1" t="str">
        <f>_xlfn.LET(_xlpm._i, COLUMN()-COLUMN(tblParseParts[[#Headers],[Text]]), IF(_xlpm._i&gt;tblParseParts[[#This Row],[Len]],"",MID(tblParseParts[[#This Row],[Text]],_xlpm._i,1)))</f>
        <v/>
      </c>
      <c r="AH77" s="1" t="str">
        <f>_xlfn.LET(_xlpm._i, COLUMN()-COLUMN(tblParseParts[[#Headers],[Text]]), IF(_xlpm._i&gt;tblParseParts[[#This Row],[Len]],"",MID(tblParseParts[[#This Row],[Text]],_xlpm._i,1)))</f>
        <v/>
      </c>
      <c r="AI77" s="1" t="str">
        <f>_xlfn.LET(_xlpm._i, COLUMN()-COLUMN(tblParseParts[[#Headers],[Text]]), IF(_xlpm._i&gt;tblParseParts[[#This Row],[Len]],"",MID(tblParseParts[[#This Row],[Text]],_xlpm._i,1)))</f>
        <v/>
      </c>
      <c r="AJ77" s="11">
        <f>LEN(tblParseParts[[#This Row],[Text]])</f>
        <v>14</v>
      </c>
      <c r="AK77" s="11">
        <f>_xlfn.LET(_xlpm._range,tblParseParts[[#This Row],[1]:[33]], _xlfn.IFNA(_xlfn.XMATCH("T",_xlpm._range,0,1),0))</f>
        <v>9</v>
      </c>
      <c r="AL7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77" s="11">
        <f>_xlfn.LET(_xlpm._range,tblParseParts[[#This Row],[1]:[33]], _xlfn.IFNA(_xlfn.XMATCH(":",_xlpm._range,0,-1),0))</f>
        <v>12</v>
      </c>
      <c r="AN77" s="11" cm="1">
        <f t="array" ref="AN77">_xlfn.LET(_xlpm._last,INDEX(tblParseParts[[#This Row],[1]:[33]],1,tblParseParts[[#This Row],[Len]]),IF(_xlpm._last="Z",tblParseParts[[#This Row],[Len]],0))</f>
        <v>0</v>
      </c>
      <c r="AO77" s="11">
        <f>N(tblParseParts[[#This Row],[Tpos]]&gt;0)</f>
        <v>1</v>
      </c>
      <c r="AP77" s="11">
        <f>N(tblParseParts[[#This Row],[Tpos]]=1)</f>
        <v>0</v>
      </c>
      <c r="AQ77" s="11">
        <f>N(tblParseParts[[#This Row],[SignLastPos]]=1)</f>
        <v>0</v>
      </c>
      <c r="AR77" s="11">
        <f>tblParseParts[[#This Row],[Len]]-tblParseParts[[#This Row],[LastSignFirstPos]]</f>
        <v>14</v>
      </c>
      <c r="AS77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77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77" s="11">
        <f>N(tblParseParts[[#This Row],[ColonLastPos]]&gt;tblParseParts[[#This Row],[SignLastPos]])</f>
        <v>1</v>
      </c>
      <c r="AV77" s="11">
        <f>N(((tblParseParts[[#This Row],[UnSignedLen]]=2)+(tblParseParts[[#This Row],[UnSignedLen]]=6))&lt;&gt;0)</f>
        <v>0</v>
      </c>
      <c r="AW77" s="11">
        <f>N(tblParseParts[[#This Row],[ZlastPos]]=tblParseParts[[#This Row],[Len]])</f>
        <v>0</v>
      </c>
      <c r="AX7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132</v>
      </c>
      <c r="AY77" s="11">
        <f>_xlfn.LET(_xlpm._x,_xlfn.XLOOKUP(tblParseParts[[#This Row],[Hash]],tblParsePartsLogic[Hash],tblParsePartsLogic[PartsFlag],""),IF(_xlpm._x="","!!",_xlpm._x))</f>
        <v>3</v>
      </c>
      <c r="AZ77" s="11">
        <f>_xlfn.LET(_xlpm._x,_xlfn.XLOOKUP(tblParseParts[[#This Row],[Hash]],tblParsePartsLogic[Hash],tblParsePartsLogic[DateMark],""),IF(_xlpm._x="","!!",_xlpm._x))</f>
        <v>2</v>
      </c>
      <c r="BA77" s="11">
        <f>_xlfn.LET(_xlpm._x,_xlfn.XLOOKUP(tblParseParts[[#This Row],[Hash]],tblParsePartsLogic[Hash],tblParsePartsLogic[TZMark],""),IF(_xlpm._x="","!!",_xlpm._x))</f>
        <v>0</v>
      </c>
      <c r="BB77" s="11">
        <f>_xlfn.LET(_xlpm._x,_xlfn.XLOOKUP(tblParseParts[[#This Row],[Hash]],tblParsePartsLogic[Hash],tblParsePartsLogic[ISOCompliant],""),IF(_xlpm._x="","!!",_xlpm._x))</f>
        <v>1</v>
      </c>
    </row>
    <row r="78" spans="1:54" x14ac:dyDescent="0.25">
      <c r="A78">
        <v>32</v>
      </c>
      <c r="B78" s="23" t="s">
        <v>100</v>
      </c>
      <c r="C78" s="1" t="str">
        <f>_xlfn.LET(_xlpm._i, COLUMN()-COLUMN(tblParseParts[[#Headers],[Text]]), IF(_xlpm._i&gt;tblParseParts[[#This Row],[Len]],"",MID(tblParseParts[[#This Row],[Text]],_xlpm._i,1)))</f>
        <v>9</v>
      </c>
      <c r="D78" s="1" t="str">
        <f>_xlfn.LET(_xlpm._i, COLUMN()-COLUMN(tblParseParts[[#Headers],[Text]]), IF(_xlpm._i&gt;tblParseParts[[#This Row],[Len]],"",MID(tblParseParts[[#This Row],[Text]],_xlpm._i,1)))</f>
        <v>9</v>
      </c>
      <c r="E78" s="1" t="str">
        <f>_xlfn.LET(_xlpm._i, COLUMN()-COLUMN(tblParseParts[[#Headers],[Text]]), IF(_xlpm._i&gt;tblParseParts[[#This Row],[Len]],"",MID(tblParseParts[[#This Row],[Text]],_xlpm._i,1)))</f>
        <v>9</v>
      </c>
      <c r="F78" s="1" t="str">
        <f>_xlfn.LET(_xlpm._i, COLUMN()-COLUMN(tblParseParts[[#Headers],[Text]]), IF(_xlpm._i&gt;tblParseParts[[#This Row],[Len]],"",MID(tblParseParts[[#This Row],[Text]],_xlpm._i,1)))</f>
        <v>9</v>
      </c>
      <c r="G78" s="1" t="str">
        <f>_xlfn.LET(_xlpm._i, COLUMN()-COLUMN(tblParseParts[[#Headers],[Text]]), IF(_xlpm._i&gt;tblParseParts[[#This Row],[Len]],"",MID(tblParseParts[[#This Row],[Text]],_xlpm._i,1)))</f>
        <v>9</v>
      </c>
      <c r="H78" s="1" t="str">
        <f>_xlfn.LET(_xlpm._i, COLUMN()-COLUMN(tblParseParts[[#Headers],[Text]]), IF(_xlpm._i&gt;tblParseParts[[#This Row],[Len]],"",MID(tblParseParts[[#This Row],[Text]],_xlpm._i,1)))</f>
        <v>1</v>
      </c>
      <c r="I78" s="1" t="str">
        <f>_xlfn.LET(_xlpm._i, COLUMN()-COLUMN(tblParseParts[[#Headers],[Text]]), IF(_xlpm._i&gt;tblParseParts[[#This Row],[Len]],"",MID(tblParseParts[[#This Row],[Text]],_xlpm._i,1)))</f>
        <v>0</v>
      </c>
      <c r="J78" s="1" t="str">
        <f>_xlfn.LET(_xlpm._i, COLUMN()-COLUMN(tblParseParts[[#Headers],[Text]]), IF(_xlpm._i&gt;tblParseParts[[#This Row],[Len]],"",MID(tblParseParts[[#This Row],[Text]],_xlpm._i,1)))</f>
        <v>2</v>
      </c>
      <c r="K78" s="1" t="str">
        <f>_xlfn.LET(_xlpm._i, COLUMN()-COLUMN(tblParseParts[[#Headers],[Text]]), IF(_xlpm._i&gt;tblParseParts[[#This Row],[Len]],"",MID(tblParseParts[[#This Row],[Text]],_xlpm._i,1)))</f>
        <v>4</v>
      </c>
      <c r="L78" s="1" t="str">
        <f>_xlfn.LET(_xlpm._i, COLUMN()-COLUMN(tblParseParts[[#Headers],[Text]]), IF(_xlpm._i&gt;tblParseParts[[#This Row],[Len]],"",MID(tblParseParts[[#This Row],[Text]],_xlpm._i,1)))</f>
        <v>T</v>
      </c>
      <c r="M78" s="1" t="str">
        <f>_xlfn.LET(_xlpm._i, COLUMN()-COLUMN(tblParseParts[[#Headers],[Text]]), IF(_xlpm._i&gt;tblParseParts[[#This Row],[Len]],"",MID(tblParseParts[[#This Row],[Text]],_xlpm._i,1)))</f>
        <v>1</v>
      </c>
      <c r="N78" s="1" t="str">
        <f>_xlfn.LET(_xlpm._i, COLUMN()-COLUMN(tblParseParts[[#Headers],[Text]]), IF(_xlpm._i&gt;tblParseParts[[#This Row],[Len]],"",MID(tblParseParts[[#This Row],[Text]],_xlpm._i,1)))</f>
        <v>4</v>
      </c>
      <c r="O78" s="1" t="str">
        <f>_xlfn.LET(_xlpm._i, COLUMN()-COLUMN(tblParseParts[[#Headers],[Text]]), IF(_xlpm._i&gt;tblParseParts[[#This Row],[Len]],"",MID(tblParseParts[[#This Row],[Text]],_xlpm._i,1)))</f>
        <v>2</v>
      </c>
      <c r="P78" s="1" t="str">
        <f>_xlfn.LET(_xlpm._i, COLUMN()-COLUMN(tblParseParts[[#Headers],[Text]]), IF(_xlpm._i&gt;tblParseParts[[#This Row],[Len]],"",MID(tblParseParts[[#This Row],[Text]],_xlpm._i,1)))</f>
        <v>5</v>
      </c>
      <c r="Q78" s="1" t="str">
        <f>_xlfn.LET(_xlpm._i, COLUMN()-COLUMN(tblParseParts[[#Headers],[Text]]), IF(_xlpm._i&gt;tblParseParts[[#This Row],[Len]],"",MID(tblParseParts[[#This Row],[Text]],_xlpm._i,1)))</f>
        <v>3</v>
      </c>
      <c r="R78" s="1" t="str">
        <f>_xlfn.LET(_xlpm._i, COLUMN()-COLUMN(tblParseParts[[#Headers],[Text]]), IF(_xlpm._i&gt;tblParseParts[[#This Row],[Len]],"",MID(tblParseParts[[#This Row],[Text]],_xlpm._i,1)))</f>
        <v>1</v>
      </c>
      <c r="S78" s="1" t="str">
        <f>_xlfn.LET(_xlpm._i, COLUMN()-COLUMN(tblParseParts[[#Headers],[Text]]), IF(_xlpm._i&gt;tblParseParts[[#This Row],[Len]],"",MID(tblParseParts[[#This Row],[Text]],_xlpm._i,1)))</f>
        <v/>
      </c>
      <c r="T78" s="1" t="str">
        <f>_xlfn.LET(_xlpm._i, COLUMN()-COLUMN(tblParseParts[[#Headers],[Text]]), IF(_xlpm._i&gt;tblParseParts[[#This Row],[Len]],"",MID(tblParseParts[[#This Row],[Text]],_xlpm._i,1)))</f>
        <v/>
      </c>
      <c r="U78" s="1" t="str">
        <f>_xlfn.LET(_xlpm._i, COLUMN()-COLUMN(tblParseParts[[#Headers],[Text]]), IF(_xlpm._i&gt;tblParseParts[[#This Row],[Len]],"",MID(tblParseParts[[#This Row],[Text]],_xlpm._i,1)))</f>
        <v/>
      </c>
      <c r="V78" s="1" t="str">
        <f>_xlfn.LET(_xlpm._i, COLUMN()-COLUMN(tblParseParts[[#Headers],[Text]]), IF(_xlpm._i&gt;tblParseParts[[#This Row],[Len]],"",MID(tblParseParts[[#This Row],[Text]],_xlpm._i,1)))</f>
        <v/>
      </c>
      <c r="W78" s="1" t="str">
        <f>_xlfn.LET(_xlpm._i, COLUMN()-COLUMN(tblParseParts[[#Headers],[Text]]), IF(_xlpm._i&gt;tblParseParts[[#This Row],[Len]],"",MID(tblParseParts[[#This Row],[Text]],_xlpm._i,1)))</f>
        <v/>
      </c>
      <c r="X78" s="1" t="str">
        <f>_xlfn.LET(_xlpm._i, COLUMN()-COLUMN(tblParseParts[[#Headers],[Text]]), IF(_xlpm._i&gt;tblParseParts[[#This Row],[Len]],"",MID(tblParseParts[[#This Row],[Text]],_xlpm._i,1)))</f>
        <v/>
      </c>
      <c r="Y78" s="1" t="str">
        <f>_xlfn.LET(_xlpm._i, COLUMN()-COLUMN(tblParseParts[[#Headers],[Text]]), IF(_xlpm._i&gt;tblParseParts[[#This Row],[Len]],"",MID(tblParseParts[[#This Row],[Text]],_xlpm._i,1)))</f>
        <v/>
      </c>
      <c r="Z78" s="1" t="str">
        <f>_xlfn.LET(_xlpm._i, COLUMN()-COLUMN(tblParseParts[[#Headers],[Text]]), IF(_xlpm._i&gt;tblParseParts[[#This Row],[Len]],"",MID(tblParseParts[[#This Row],[Text]],_xlpm._i,1)))</f>
        <v/>
      </c>
      <c r="AA78" s="1" t="str">
        <f>_xlfn.LET(_xlpm._i, COLUMN()-COLUMN(tblParseParts[[#Headers],[Text]]), IF(_xlpm._i&gt;tblParseParts[[#This Row],[Len]],"",MID(tblParseParts[[#This Row],[Text]],_xlpm._i,1)))</f>
        <v/>
      </c>
      <c r="AB78" s="1" t="str">
        <f>_xlfn.LET(_xlpm._i, COLUMN()-COLUMN(tblParseParts[[#Headers],[Text]]), IF(_xlpm._i&gt;tblParseParts[[#This Row],[Len]],"",MID(tblParseParts[[#This Row],[Text]],_xlpm._i,1)))</f>
        <v/>
      </c>
      <c r="AC78" s="1" t="str">
        <f>_xlfn.LET(_xlpm._i, COLUMN()-COLUMN(tblParseParts[[#Headers],[Text]]), IF(_xlpm._i&gt;tblParseParts[[#This Row],[Len]],"",MID(tblParseParts[[#This Row],[Text]],_xlpm._i,1)))</f>
        <v/>
      </c>
      <c r="AD78" s="1" t="str">
        <f>_xlfn.LET(_xlpm._i, COLUMN()-COLUMN(tblParseParts[[#Headers],[Text]]), IF(_xlpm._i&gt;tblParseParts[[#This Row],[Len]],"",MID(tblParseParts[[#This Row],[Text]],_xlpm._i,1)))</f>
        <v/>
      </c>
      <c r="AE78" s="1" t="str">
        <f>_xlfn.LET(_xlpm._i, COLUMN()-COLUMN(tblParseParts[[#Headers],[Text]]), IF(_xlpm._i&gt;tblParseParts[[#This Row],[Len]],"",MID(tblParseParts[[#This Row],[Text]],_xlpm._i,1)))</f>
        <v/>
      </c>
      <c r="AF78" s="1" t="str">
        <f>_xlfn.LET(_xlpm._i, COLUMN()-COLUMN(tblParseParts[[#Headers],[Text]]), IF(_xlpm._i&gt;tblParseParts[[#This Row],[Len]],"",MID(tblParseParts[[#This Row],[Text]],_xlpm._i,1)))</f>
        <v/>
      </c>
      <c r="AG78" s="1" t="str">
        <f>_xlfn.LET(_xlpm._i, COLUMN()-COLUMN(tblParseParts[[#Headers],[Text]]), IF(_xlpm._i&gt;tblParseParts[[#This Row],[Len]],"",MID(tblParseParts[[#This Row],[Text]],_xlpm._i,1)))</f>
        <v/>
      </c>
      <c r="AH78" s="1" t="str">
        <f>_xlfn.LET(_xlpm._i, COLUMN()-COLUMN(tblParseParts[[#Headers],[Text]]), IF(_xlpm._i&gt;tblParseParts[[#This Row],[Len]],"",MID(tblParseParts[[#This Row],[Text]],_xlpm._i,1)))</f>
        <v/>
      </c>
      <c r="AI78" s="1" t="str">
        <f>_xlfn.LET(_xlpm._i, COLUMN()-COLUMN(tblParseParts[[#Headers],[Text]]), IF(_xlpm._i&gt;tblParseParts[[#This Row],[Len]],"",MID(tblParseParts[[#This Row],[Text]],_xlpm._i,1)))</f>
        <v/>
      </c>
      <c r="AJ78" s="11">
        <f>LEN(tblParseParts[[#This Row],[Text]])</f>
        <v>16</v>
      </c>
      <c r="AK78" s="11">
        <f>_xlfn.LET(_xlpm._range,tblParseParts[[#This Row],[1]:[33]], _xlfn.IFNA(_xlfn.XMATCH("T",_xlpm._range,0,1),0))</f>
        <v>10</v>
      </c>
      <c r="AL78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78" s="11">
        <f>_xlfn.LET(_xlpm._range,tblParseParts[[#This Row],[1]:[33]], _xlfn.IFNA(_xlfn.XMATCH(":",_xlpm._range,0,-1),0))</f>
        <v>0</v>
      </c>
      <c r="AN78" s="11" cm="1">
        <f t="array" ref="AN78">_xlfn.LET(_xlpm._last,INDEX(tblParseParts[[#This Row],[1]:[33]],1,tblParseParts[[#This Row],[Len]]),IF(_xlpm._last="Z",tblParseParts[[#This Row],[Len]],0))</f>
        <v>0</v>
      </c>
      <c r="AO78" s="11">
        <f>N(tblParseParts[[#This Row],[Tpos]]&gt;0)</f>
        <v>1</v>
      </c>
      <c r="AP78" s="11">
        <f>N(tblParseParts[[#This Row],[Tpos]]=1)</f>
        <v>0</v>
      </c>
      <c r="AQ78" s="11">
        <f>N(tblParseParts[[#This Row],[SignLastPos]]=1)</f>
        <v>0</v>
      </c>
      <c r="AR78" s="11">
        <f>tblParseParts[[#This Row],[Len]]-tblParseParts[[#This Row],[LastSignFirstPos]]</f>
        <v>16</v>
      </c>
      <c r="AS78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78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78" s="11">
        <f>N(tblParseParts[[#This Row],[ColonLastPos]]&gt;tblParseParts[[#This Row],[SignLastPos]])</f>
        <v>0</v>
      </c>
      <c r="AV78" s="11">
        <f>N(((tblParseParts[[#This Row],[UnSignedLen]]=2)+(tblParseParts[[#This Row],[UnSignedLen]]=6))&lt;&gt;0)</f>
        <v>0</v>
      </c>
      <c r="AW78" s="11">
        <f>N(tblParseParts[[#This Row],[ZlastPos]]=tblParseParts[[#This Row],[Len]])</f>
        <v>0</v>
      </c>
      <c r="AX78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128</v>
      </c>
      <c r="AY78" s="11">
        <f>_xlfn.LET(_xlpm._x,_xlfn.XLOOKUP(tblParseParts[[#This Row],[Hash]],tblParsePartsLogic[Hash],tblParsePartsLogic[PartsFlag],""),IF(_xlpm._x="","!!",_xlpm._x))</f>
        <v>3</v>
      </c>
      <c r="AZ78" s="11">
        <f>_xlfn.LET(_xlpm._x,_xlfn.XLOOKUP(tblParseParts[[#This Row],[Hash]],tblParsePartsLogic[Hash],tblParsePartsLogic[DateMark],""),IF(_xlpm._x="","!!",_xlpm._x))</f>
        <v>2</v>
      </c>
      <c r="BA78" s="11">
        <f>_xlfn.LET(_xlpm._x,_xlfn.XLOOKUP(tblParseParts[[#This Row],[Hash]],tblParsePartsLogic[Hash],tblParsePartsLogic[TZMark],""),IF(_xlpm._x="","!!",_xlpm._x))</f>
        <v>0</v>
      </c>
      <c r="BB78" s="11">
        <f>_xlfn.LET(_xlpm._x,_xlfn.XLOOKUP(tblParseParts[[#This Row],[Hash]],tblParsePartsLogic[Hash],tblParsePartsLogic[ISOCompliant],""),IF(_xlpm._x="","!!",_xlpm._x))</f>
        <v>1</v>
      </c>
    </row>
    <row r="79" spans="1:54" x14ac:dyDescent="0.25">
      <c r="A79">
        <v>33</v>
      </c>
      <c r="B79" s="23" t="s">
        <v>190</v>
      </c>
      <c r="C79" s="1" t="str">
        <f>_xlfn.LET(_xlpm._i, COLUMN()-COLUMN(tblParseParts[[#Headers],[Text]]), IF(_xlpm._i&gt;tblParseParts[[#This Row],[Len]],"",MID(tblParseParts[[#This Row],[Text]],_xlpm._i,1)))</f>
        <v>+</v>
      </c>
      <c r="D79" s="1" t="str">
        <f>_xlfn.LET(_xlpm._i, COLUMN()-COLUMN(tblParseParts[[#Headers],[Text]]), IF(_xlpm._i&gt;tblParseParts[[#This Row],[Len]],"",MID(tblParseParts[[#This Row],[Text]],_xlpm._i,1)))</f>
        <v>9</v>
      </c>
      <c r="E79" s="1" t="str">
        <f>_xlfn.LET(_xlpm._i, COLUMN()-COLUMN(tblParseParts[[#Headers],[Text]]), IF(_xlpm._i&gt;tblParseParts[[#This Row],[Len]],"",MID(tblParseParts[[#This Row],[Text]],_xlpm._i,1)))</f>
        <v>9</v>
      </c>
      <c r="F79" s="1" t="str">
        <f>_xlfn.LET(_xlpm._i, COLUMN()-COLUMN(tblParseParts[[#Headers],[Text]]), IF(_xlpm._i&gt;tblParseParts[[#This Row],[Len]],"",MID(tblParseParts[[#This Row],[Text]],_xlpm._i,1)))</f>
        <v>9</v>
      </c>
      <c r="G79" s="1" t="str">
        <f>_xlfn.LET(_xlpm._i, COLUMN()-COLUMN(tblParseParts[[#Headers],[Text]]), IF(_xlpm._i&gt;tblParseParts[[#This Row],[Len]],"",MID(tblParseParts[[#This Row],[Text]],_xlpm._i,1)))</f>
        <v>9</v>
      </c>
      <c r="H79" s="1" t="str">
        <f>_xlfn.LET(_xlpm._i, COLUMN()-COLUMN(tblParseParts[[#Headers],[Text]]), IF(_xlpm._i&gt;tblParseParts[[#This Row],[Len]],"",MID(tblParseParts[[#This Row],[Text]],_xlpm._i,1)))</f>
        <v>9</v>
      </c>
      <c r="I79" s="1" t="str">
        <f>_xlfn.LET(_xlpm._i, COLUMN()-COLUMN(tblParseParts[[#Headers],[Text]]), IF(_xlpm._i&gt;tblParseParts[[#This Row],[Len]],"",MID(tblParseParts[[#This Row],[Text]],_xlpm._i,1)))</f>
        <v>W</v>
      </c>
      <c r="J79" s="1" t="str">
        <f>_xlfn.LET(_xlpm._i, COLUMN()-COLUMN(tblParseParts[[#Headers],[Text]]), IF(_xlpm._i&gt;tblParseParts[[#This Row],[Len]],"",MID(tblParseParts[[#This Row],[Text]],_xlpm._i,1)))</f>
        <v>1</v>
      </c>
      <c r="K79" s="1" t="str">
        <f>_xlfn.LET(_xlpm._i, COLUMN()-COLUMN(tblParseParts[[#Headers],[Text]]), IF(_xlpm._i&gt;tblParseParts[[#This Row],[Len]],"",MID(tblParseParts[[#This Row],[Text]],_xlpm._i,1)))</f>
        <v>5</v>
      </c>
      <c r="L79" s="1" t="str">
        <f>_xlfn.LET(_xlpm._i, COLUMN()-COLUMN(tblParseParts[[#Headers],[Text]]), IF(_xlpm._i&gt;tblParseParts[[#This Row],[Len]],"",MID(tblParseParts[[#This Row],[Text]],_xlpm._i,1)))</f>
        <v>2</v>
      </c>
      <c r="M79" s="1" t="str">
        <f>_xlfn.LET(_xlpm._i, COLUMN()-COLUMN(tblParseParts[[#Headers],[Text]]), IF(_xlpm._i&gt;tblParseParts[[#This Row],[Len]],"",MID(tblParseParts[[#This Row],[Text]],_xlpm._i,1)))</f>
        <v>T</v>
      </c>
      <c r="N79" s="1" t="str">
        <f>_xlfn.LET(_xlpm._i, COLUMN()-COLUMN(tblParseParts[[#Headers],[Text]]), IF(_xlpm._i&gt;tblParseParts[[#This Row],[Len]],"",MID(tblParseParts[[#This Row],[Text]],_xlpm._i,1)))</f>
        <v>1</v>
      </c>
      <c r="O79" s="1" t="str">
        <f>_xlfn.LET(_xlpm._i, COLUMN()-COLUMN(tblParseParts[[#Headers],[Text]]), IF(_xlpm._i&gt;tblParseParts[[#This Row],[Len]],"",MID(tblParseParts[[#This Row],[Text]],_xlpm._i,1)))</f>
        <v>4</v>
      </c>
      <c r="P79" s="1" t="str">
        <f>_xlfn.LET(_xlpm._i, COLUMN()-COLUMN(tblParseParts[[#Headers],[Text]]), IF(_xlpm._i&gt;tblParseParts[[#This Row],[Len]],"",MID(tblParseParts[[#This Row],[Text]],_xlpm._i,1)))</f>
        <v>2</v>
      </c>
      <c r="Q79" s="1" t="str">
        <f>_xlfn.LET(_xlpm._i, COLUMN()-COLUMN(tblParseParts[[#Headers],[Text]]), IF(_xlpm._i&gt;tblParseParts[[#This Row],[Len]],"",MID(tblParseParts[[#This Row],[Text]],_xlpm._i,1)))</f>
        <v>5</v>
      </c>
      <c r="R79" s="1" t="str">
        <f>_xlfn.LET(_xlpm._i, COLUMN()-COLUMN(tblParseParts[[#Headers],[Text]]), IF(_xlpm._i&gt;tblParseParts[[#This Row],[Len]],"",MID(tblParseParts[[#This Row],[Text]],_xlpm._i,1)))</f>
        <v>3</v>
      </c>
      <c r="S79" s="1" t="str">
        <f>_xlfn.LET(_xlpm._i, COLUMN()-COLUMN(tblParseParts[[#Headers],[Text]]), IF(_xlpm._i&gt;tblParseParts[[#This Row],[Len]],"",MID(tblParseParts[[#This Row],[Text]],_xlpm._i,1)))</f>
        <v>1</v>
      </c>
      <c r="T79" s="1" t="str">
        <f>_xlfn.LET(_xlpm._i, COLUMN()-COLUMN(tblParseParts[[#Headers],[Text]]), IF(_xlpm._i&gt;tblParseParts[[#This Row],[Len]],"",MID(tblParseParts[[#This Row],[Text]],_xlpm._i,1)))</f>
        <v/>
      </c>
      <c r="U79" s="1" t="str">
        <f>_xlfn.LET(_xlpm._i, COLUMN()-COLUMN(tblParseParts[[#Headers],[Text]]), IF(_xlpm._i&gt;tblParseParts[[#This Row],[Len]],"",MID(tblParseParts[[#This Row],[Text]],_xlpm._i,1)))</f>
        <v/>
      </c>
      <c r="V79" s="1" t="str">
        <f>_xlfn.LET(_xlpm._i, COLUMN()-COLUMN(tblParseParts[[#Headers],[Text]]), IF(_xlpm._i&gt;tblParseParts[[#This Row],[Len]],"",MID(tblParseParts[[#This Row],[Text]],_xlpm._i,1)))</f>
        <v/>
      </c>
      <c r="W79" s="1" t="str">
        <f>_xlfn.LET(_xlpm._i, COLUMN()-COLUMN(tblParseParts[[#Headers],[Text]]), IF(_xlpm._i&gt;tblParseParts[[#This Row],[Len]],"",MID(tblParseParts[[#This Row],[Text]],_xlpm._i,1)))</f>
        <v/>
      </c>
      <c r="X79" s="1" t="str">
        <f>_xlfn.LET(_xlpm._i, COLUMN()-COLUMN(tblParseParts[[#Headers],[Text]]), IF(_xlpm._i&gt;tblParseParts[[#This Row],[Len]],"",MID(tblParseParts[[#This Row],[Text]],_xlpm._i,1)))</f>
        <v/>
      </c>
      <c r="Y79" s="1" t="str">
        <f>_xlfn.LET(_xlpm._i, COLUMN()-COLUMN(tblParseParts[[#Headers],[Text]]), IF(_xlpm._i&gt;tblParseParts[[#This Row],[Len]],"",MID(tblParseParts[[#This Row],[Text]],_xlpm._i,1)))</f>
        <v/>
      </c>
      <c r="Z79" s="1" t="str">
        <f>_xlfn.LET(_xlpm._i, COLUMN()-COLUMN(tblParseParts[[#Headers],[Text]]), IF(_xlpm._i&gt;tblParseParts[[#This Row],[Len]],"",MID(tblParseParts[[#This Row],[Text]],_xlpm._i,1)))</f>
        <v/>
      </c>
      <c r="AA79" s="1" t="str">
        <f>_xlfn.LET(_xlpm._i, COLUMN()-COLUMN(tblParseParts[[#Headers],[Text]]), IF(_xlpm._i&gt;tblParseParts[[#This Row],[Len]],"",MID(tblParseParts[[#This Row],[Text]],_xlpm._i,1)))</f>
        <v/>
      </c>
      <c r="AB79" s="1" t="str">
        <f>_xlfn.LET(_xlpm._i, COLUMN()-COLUMN(tblParseParts[[#Headers],[Text]]), IF(_xlpm._i&gt;tblParseParts[[#This Row],[Len]],"",MID(tblParseParts[[#This Row],[Text]],_xlpm._i,1)))</f>
        <v/>
      </c>
      <c r="AC79" s="1" t="str">
        <f>_xlfn.LET(_xlpm._i, COLUMN()-COLUMN(tblParseParts[[#Headers],[Text]]), IF(_xlpm._i&gt;tblParseParts[[#This Row],[Len]],"",MID(tblParseParts[[#This Row],[Text]],_xlpm._i,1)))</f>
        <v/>
      </c>
      <c r="AD79" s="1" t="str">
        <f>_xlfn.LET(_xlpm._i, COLUMN()-COLUMN(tblParseParts[[#Headers],[Text]]), IF(_xlpm._i&gt;tblParseParts[[#This Row],[Len]],"",MID(tblParseParts[[#This Row],[Text]],_xlpm._i,1)))</f>
        <v/>
      </c>
      <c r="AE79" s="1" t="str">
        <f>_xlfn.LET(_xlpm._i, COLUMN()-COLUMN(tblParseParts[[#Headers],[Text]]), IF(_xlpm._i&gt;tblParseParts[[#This Row],[Len]],"",MID(tblParseParts[[#This Row],[Text]],_xlpm._i,1)))</f>
        <v/>
      </c>
      <c r="AF79" s="1" t="str">
        <f>_xlfn.LET(_xlpm._i, COLUMN()-COLUMN(tblParseParts[[#Headers],[Text]]), IF(_xlpm._i&gt;tblParseParts[[#This Row],[Len]],"",MID(tblParseParts[[#This Row],[Text]],_xlpm._i,1)))</f>
        <v/>
      </c>
      <c r="AG79" s="1" t="str">
        <f>_xlfn.LET(_xlpm._i, COLUMN()-COLUMN(tblParseParts[[#Headers],[Text]]), IF(_xlpm._i&gt;tblParseParts[[#This Row],[Len]],"",MID(tblParseParts[[#This Row],[Text]],_xlpm._i,1)))</f>
        <v/>
      </c>
      <c r="AH79" s="1" t="str">
        <f>_xlfn.LET(_xlpm._i, COLUMN()-COLUMN(tblParseParts[[#Headers],[Text]]), IF(_xlpm._i&gt;tblParseParts[[#This Row],[Len]],"",MID(tblParseParts[[#This Row],[Text]],_xlpm._i,1)))</f>
        <v/>
      </c>
      <c r="AI79" s="1" t="str">
        <f>_xlfn.LET(_xlpm._i, COLUMN()-COLUMN(tblParseParts[[#Headers],[Text]]), IF(_xlpm._i&gt;tblParseParts[[#This Row],[Len]],"",MID(tblParseParts[[#This Row],[Text]],_xlpm._i,1)))</f>
        <v/>
      </c>
      <c r="AJ79" s="11">
        <f>LEN(tblParseParts[[#This Row],[Text]])</f>
        <v>17</v>
      </c>
      <c r="AK79" s="11">
        <f>_xlfn.LET(_xlpm._range,tblParseParts[[#This Row],[1]:[33]], _xlfn.IFNA(_xlfn.XMATCH("T",_xlpm._range,0,1),0))</f>
        <v>11</v>
      </c>
      <c r="AL79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79" s="11">
        <f>_xlfn.LET(_xlpm._range,tblParseParts[[#This Row],[1]:[33]], _xlfn.IFNA(_xlfn.XMATCH(":",_xlpm._range,0,-1),0))</f>
        <v>0</v>
      </c>
      <c r="AN79" s="11" cm="1">
        <f t="array" ref="AN79">_xlfn.LET(_xlpm._last,INDEX(tblParseParts[[#This Row],[1]:[33]],1,tblParseParts[[#This Row],[Len]]),IF(_xlpm._last="Z",tblParseParts[[#This Row],[Len]],0))</f>
        <v>0</v>
      </c>
      <c r="AO79" s="11">
        <f>N(tblParseParts[[#This Row],[Tpos]]&gt;0)</f>
        <v>1</v>
      </c>
      <c r="AP79" s="11">
        <f>N(tblParseParts[[#This Row],[Tpos]]=1)</f>
        <v>0</v>
      </c>
      <c r="AQ79" s="11">
        <f>N(tblParseParts[[#This Row],[SignLastPos]]=1)</f>
        <v>1</v>
      </c>
      <c r="AR79" s="11">
        <f>tblParseParts[[#This Row],[Len]]-tblParseParts[[#This Row],[LastSignFirstPos]]</f>
        <v>16</v>
      </c>
      <c r="AS79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79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79" s="11">
        <f>N(tblParseParts[[#This Row],[ColonLastPos]]&gt;tblParseParts[[#This Row],[SignLastPos]])</f>
        <v>0</v>
      </c>
      <c r="AV79" s="11">
        <f>N(((tblParseParts[[#This Row],[UnSignedLen]]=2)+(tblParseParts[[#This Row],[UnSignedLen]]=6))&lt;&gt;0)</f>
        <v>0</v>
      </c>
      <c r="AW79" s="11">
        <f>N(tblParseParts[[#This Row],[ZlastPos]]=tblParseParts[[#This Row],[Len]])</f>
        <v>0</v>
      </c>
      <c r="AX79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160</v>
      </c>
      <c r="AY79" s="11">
        <f>_xlfn.LET(_xlpm._x,_xlfn.XLOOKUP(tblParseParts[[#This Row],[Hash]],tblParsePartsLogic[Hash],tblParsePartsLogic[PartsFlag],""),IF(_xlpm._x="","!!",_xlpm._x))</f>
        <v>3</v>
      </c>
      <c r="AZ79" s="11">
        <f>_xlfn.LET(_xlpm._x,_xlfn.XLOOKUP(tblParseParts[[#This Row],[Hash]],tblParsePartsLogic[Hash],tblParsePartsLogic[DateMark],""),IF(_xlpm._x="","!!",_xlpm._x))</f>
        <v>2</v>
      </c>
      <c r="BA79" s="11">
        <f>_xlfn.LET(_xlpm._x,_xlfn.XLOOKUP(tblParseParts[[#This Row],[Hash]],tblParsePartsLogic[Hash],tblParsePartsLogic[TZMark],""),IF(_xlpm._x="","!!",_xlpm._x))</f>
        <v>0</v>
      </c>
      <c r="BB79" s="11">
        <f>_xlfn.LET(_xlpm._x,_xlfn.XLOOKUP(tblParseParts[[#This Row],[Hash]],tblParsePartsLogic[Hash],tblParsePartsLogic[ISOCompliant],""),IF(_xlpm._x="","!!",_xlpm._x))</f>
        <v>1</v>
      </c>
    </row>
    <row r="80" spans="1:54" x14ac:dyDescent="0.25">
      <c r="A80">
        <v>34</v>
      </c>
      <c r="B80" s="23" t="s">
        <v>101</v>
      </c>
      <c r="C80" s="1" t="str">
        <f>_xlfn.LET(_xlpm._i, COLUMN()-COLUMN(tblParseParts[[#Headers],[Text]]), IF(_xlpm._i&gt;tblParseParts[[#This Row],[Len]],"",MID(tblParseParts[[#This Row],[Text]],_xlpm._i,1)))</f>
        <v>9</v>
      </c>
      <c r="D80" s="1" t="str">
        <f>_xlfn.LET(_xlpm._i, COLUMN()-COLUMN(tblParseParts[[#Headers],[Text]]), IF(_xlpm._i&gt;tblParseParts[[#This Row],[Len]],"",MID(tblParseParts[[#This Row],[Text]],_xlpm._i,1)))</f>
        <v>9</v>
      </c>
      <c r="E80" s="1" t="str">
        <f>_xlfn.LET(_xlpm._i, COLUMN()-COLUMN(tblParseParts[[#Headers],[Text]]), IF(_xlpm._i&gt;tblParseParts[[#This Row],[Len]],"",MID(tblParseParts[[#This Row],[Text]],_xlpm._i,1)))</f>
        <v>9</v>
      </c>
      <c r="F80" s="1" t="str">
        <f>_xlfn.LET(_xlpm._i, COLUMN()-COLUMN(tblParseParts[[#Headers],[Text]]), IF(_xlpm._i&gt;tblParseParts[[#This Row],[Len]],"",MID(tblParseParts[[#This Row],[Text]],_xlpm._i,1)))</f>
        <v>9</v>
      </c>
      <c r="G80" s="1" t="str">
        <f>_xlfn.LET(_xlpm._i, COLUMN()-COLUMN(tblParseParts[[#Headers],[Text]]), IF(_xlpm._i&gt;tblParseParts[[#This Row],[Len]],"",MID(tblParseParts[[#This Row],[Text]],_xlpm._i,1)))</f>
        <v>9</v>
      </c>
      <c r="H80" s="1" t="str">
        <f>_xlfn.LET(_xlpm._i, COLUMN()-COLUMN(tblParseParts[[#Headers],[Text]]), IF(_xlpm._i&gt;tblParseParts[[#This Row],[Len]],"",MID(tblParseParts[[#This Row],[Text]],_xlpm._i,1)))</f>
        <v>-</v>
      </c>
      <c r="I80" s="1" t="str">
        <f>_xlfn.LET(_xlpm._i, COLUMN()-COLUMN(tblParseParts[[#Headers],[Text]]), IF(_xlpm._i&gt;tblParseParts[[#This Row],[Len]],"",MID(tblParseParts[[#This Row],[Text]],_xlpm._i,1)))</f>
        <v>3</v>
      </c>
      <c r="J80" s="1" t="str">
        <f>_xlfn.LET(_xlpm._i, COLUMN()-COLUMN(tblParseParts[[#Headers],[Text]]), IF(_xlpm._i&gt;tblParseParts[[#This Row],[Len]],"",MID(tblParseParts[[#This Row],[Text]],_xlpm._i,1)))</f>
        <v>2</v>
      </c>
      <c r="K80" s="1" t="str">
        <f>_xlfn.LET(_xlpm._i, COLUMN()-COLUMN(tblParseParts[[#Headers],[Text]]), IF(_xlpm._i&gt;tblParseParts[[#This Row],[Len]],"",MID(tblParseParts[[#This Row],[Text]],_xlpm._i,1)))</f>
        <v>5</v>
      </c>
      <c r="L80" s="1" t="str">
        <f>_xlfn.LET(_xlpm._i, COLUMN()-COLUMN(tblParseParts[[#Headers],[Text]]), IF(_xlpm._i&gt;tblParseParts[[#This Row],[Len]],"",MID(tblParseParts[[#This Row],[Text]],_xlpm._i,1)))</f>
        <v>T</v>
      </c>
      <c r="M80" s="1" t="str">
        <f>_xlfn.LET(_xlpm._i, COLUMN()-COLUMN(tblParseParts[[#Headers],[Text]]), IF(_xlpm._i&gt;tblParseParts[[#This Row],[Len]],"",MID(tblParseParts[[#This Row],[Text]],_xlpm._i,1)))</f>
        <v>1</v>
      </c>
      <c r="N80" s="1" t="str">
        <f>_xlfn.LET(_xlpm._i, COLUMN()-COLUMN(tblParseParts[[#Headers],[Text]]), IF(_xlpm._i&gt;tblParseParts[[#This Row],[Len]],"",MID(tblParseParts[[#This Row],[Text]],_xlpm._i,1)))</f>
        <v>4</v>
      </c>
      <c r="O80" s="1" t="str">
        <f>_xlfn.LET(_xlpm._i, COLUMN()-COLUMN(tblParseParts[[#Headers],[Text]]), IF(_xlpm._i&gt;tblParseParts[[#This Row],[Len]],"",MID(tblParseParts[[#This Row],[Text]],_xlpm._i,1)))</f>
        <v/>
      </c>
      <c r="P80" s="1" t="str">
        <f>_xlfn.LET(_xlpm._i, COLUMN()-COLUMN(tblParseParts[[#Headers],[Text]]), IF(_xlpm._i&gt;tblParseParts[[#This Row],[Len]],"",MID(tblParseParts[[#This Row],[Text]],_xlpm._i,1)))</f>
        <v/>
      </c>
      <c r="Q80" s="1" t="str">
        <f>_xlfn.LET(_xlpm._i, COLUMN()-COLUMN(tblParseParts[[#Headers],[Text]]), IF(_xlpm._i&gt;tblParseParts[[#This Row],[Len]],"",MID(tblParseParts[[#This Row],[Text]],_xlpm._i,1)))</f>
        <v/>
      </c>
      <c r="R80" s="1" t="str">
        <f>_xlfn.LET(_xlpm._i, COLUMN()-COLUMN(tblParseParts[[#Headers],[Text]]), IF(_xlpm._i&gt;tblParseParts[[#This Row],[Len]],"",MID(tblParseParts[[#This Row],[Text]],_xlpm._i,1)))</f>
        <v/>
      </c>
      <c r="S80" s="1" t="str">
        <f>_xlfn.LET(_xlpm._i, COLUMN()-COLUMN(tblParseParts[[#Headers],[Text]]), IF(_xlpm._i&gt;tblParseParts[[#This Row],[Len]],"",MID(tblParseParts[[#This Row],[Text]],_xlpm._i,1)))</f>
        <v/>
      </c>
      <c r="T80" s="1" t="str">
        <f>_xlfn.LET(_xlpm._i, COLUMN()-COLUMN(tblParseParts[[#Headers],[Text]]), IF(_xlpm._i&gt;tblParseParts[[#This Row],[Len]],"",MID(tblParseParts[[#This Row],[Text]],_xlpm._i,1)))</f>
        <v/>
      </c>
      <c r="U80" s="1" t="str">
        <f>_xlfn.LET(_xlpm._i, COLUMN()-COLUMN(tblParseParts[[#Headers],[Text]]), IF(_xlpm._i&gt;tblParseParts[[#This Row],[Len]],"",MID(tblParseParts[[#This Row],[Text]],_xlpm._i,1)))</f>
        <v/>
      </c>
      <c r="V80" s="1" t="str">
        <f>_xlfn.LET(_xlpm._i, COLUMN()-COLUMN(tblParseParts[[#Headers],[Text]]), IF(_xlpm._i&gt;tblParseParts[[#This Row],[Len]],"",MID(tblParseParts[[#This Row],[Text]],_xlpm._i,1)))</f>
        <v/>
      </c>
      <c r="W80" s="1" t="str">
        <f>_xlfn.LET(_xlpm._i, COLUMN()-COLUMN(tblParseParts[[#Headers],[Text]]), IF(_xlpm._i&gt;tblParseParts[[#This Row],[Len]],"",MID(tblParseParts[[#This Row],[Text]],_xlpm._i,1)))</f>
        <v/>
      </c>
      <c r="X80" s="1" t="str">
        <f>_xlfn.LET(_xlpm._i, COLUMN()-COLUMN(tblParseParts[[#Headers],[Text]]), IF(_xlpm._i&gt;tblParseParts[[#This Row],[Len]],"",MID(tblParseParts[[#This Row],[Text]],_xlpm._i,1)))</f>
        <v/>
      </c>
      <c r="Y80" s="1" t="str">
        <f>_xlfn.LET(_xlpm._i, COLUMN()-COLUMN(tblParseParts[[#Headers],[Text]]), IF(_xlpm._i&gt;tblParseParts[[#This Row],[Len]],"",MID(tblParseParts[[#This Row],[Text]],_xlpm._i,1)))</f>
        <v/>
      </c>
      <c r="Z80" s="1" t="str">
        <f>_xlfn.LET(_xlpm._i, COLUMN()-COLUMN(tblParseParts[[#Headers],[Text]]), IF(_xlpm._i&gt;tblParseParts[[#This Row],[Len]],"",MID(tblParseParts[[#This Row],[Text]],_xlpm._i,1)))</f>
        <v/>
      </c>
      <c r="AA80" s="1" t="str">
        <f>_xlfn.LET(_xlpm._i, COLUMN()-COLUMN(tblParseParts[[#Headers],[Text]]), IF(_xlpm._i&gt;tblParseParts[[#This Row],[Len]],"",MID(tblParseParts[[#This Row],[Text]],_xlpm._i,1)))</f>
        <v/>
      </c>
      <c r="AB80" s="1" t="str">
        <f>_xlfn.LET(_xlpm._i, COLUMN()-COLUMN(tblParseParts[[#Headers],[Text]]), IF(_xlpm._i&gt;tblParseParts[[#This Row],[Len]],"",MID(tblParseParts[[#This Row],[Text]],_xlpm._i,1)))</f>
        <v/>
      </c>
      <c r="AC80" s="1" t="str">
        <f>_xlfn.LET(_xlpm._i, COLUMN()-COLUMN(tblParseParts[[#Headers],[Text]]), IF(_xlpm._i&gt;tblParseParts[[#This Row],[Len]],"",MID(tblParseParts[[#This Row],[Text]],_xlpm._i,1)))</f>
        <v/>
      </c>
      <c r="AD80" s="1" t="str">
        <f>_xlfn.LET(_xlpm._i, COLUMN()-COLUMN(tblParseParts[[#Headers],[Text]]), IF(_xlpm._i&gt;tblParseParts[[#This Row],[Len]],"",MID(tblParseParts[[#This Row],[Text]],_xlpm._i,1)))</f>
        <v/>
      </c>
      <c r="AE80" s="1" t="str">
        <f>_xlfn.LET(_xlpm._i, COLUMN()-COLUMN(tblParseParts[[#Headers],[Text]]), IF(_xlpm._i&gt;tblParseParts[[#This Row],[Len]],"",MID(tblParseParts[[#This Row],[Text]],_xlpm._i,1)))</f>
        <v/>
      </c>
      <c r="AF80" s="1" t="str">
        <f>_xlfn.LET(_xlpm._i, COLUMN()-COLUMN(tblParseParts[[#Headers],[Text]]), IF(_xlpm._i&gt;tblParseParts[[#This Row],[Len]],"",MID(tblParseParts[[#This Row],[Text]],_xlpm._i,1)))</f>
        <v/>
      </c>
      <c r="AG80" s="1" t="str">
        <f>_xlfn.LET(_xlpm._i, COLUMN()-COLUMN(tblParseParts[[#Headers],[Text]]), IF(_xlpm._i&gt;tblParseParts[[#This Row],[Len]],"",MID(tblParseParts[[#This Row],[Text]],_xlpm._i,1)))</f>
        <v/>
      </c>
      <c r="AH80" s="1" t="str">
        <f>_xlfn.LET(_xlpm._i, COLUMN()-COLUMN(tblParseParts[[#Headers],[Text]]), IF(_xlpm._i&gt;tblParseParts[[#This Row],[Len]],"",MID(tblParseParts[[#This Row],[Text]],_xlpm._i,1)))</f>
        <v/>
      </c>
      <c r="AI80" s="1" t="str">
        <f>_xlfn.LET(_xlpm._i, COLUMN()-COLUMN(tblParseParts[[#Headers],[Text]]), IF(_xlpm._i&gt;tblParseParts[[#This Row],[Len]],"",MID(tblParseParts[[#This Row],[Text]],_xlpm._i,1)))</f>
        <v/>
      </c>
      <c r="AJ80" s="11">
        <f>LEN(tblParseParts[[#This Row],[Text]])</f>
        <v>12</v>
      </c>
      <c r="AK80" s="11">
        <f>_xlfn.LET(_xlpm._range,tblParseParts[[#This Row],[1]:[33]], _xlfn.IFNA(_xlfn.XMATCH("T",_xlpm._range,0,1),0))</f>
        <v>10</v>
      </c>
      <c r="AL80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80" s="11">
        <f>_xlfn.LET(_xlpm._range,tblParseParts[[#This Row],[1]:[33]], _xlfn.IFNA(_xlfn.XMATCH(":",_xlpm._range,0,-1),0))</f>
        <v>0</v>
      </c>
      <c r="AN80" s="11" cm="1">
        <f t="array" ref="AN80">_xlfn.LET(_xlpm._last,INDEX(tblParseParts[[#This Row],[1]:[33]],1,tblParseParts[[#This Row],[Len]]),IF(_xlpm._last="Z",tblParseParts[[#This Row],[Len]],0))</f>
        <v>0</v>
      </c>
      <c r="AO80" s="11">
        <f>N(tblParseParts[[#This Row],[Tpos]]&gt;0)</f>
        <v>1</v>
      </c>
      <c r="AP80" s="11">
        <f>N(tblParseParts[[#This Row],[Tpos]]=1)</f>
        <v>0</v>
      </c>
      <c r="AQ80" s="11">
        <f>N(tblParseParts[[#This Row],[SignLastPos]]=1)</f>
        <v>0</v>
      </c>
      <c r="AR80" s="11">
        <f>tblParseParts[[#This Row],[Len]]-tblParseParts[[#This Row],[LastSignFirstPos]]</f>
        <v>12</v>
      </c>
      <c r="AS80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80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80" s="11">
        <f>N(tblParseParts[[#This Row],[ColonLastPos]]&gt;tblParseParts[[#This Row],[SignLastPos]])</f>
        <v>0</v>
      </c>
      <c r="AV80" s="11">
        <f>N(((tblParseParts[[#This Row],[UnSignedLen]]=2)+(tblParseParts[[#This Row],[UnSignedLen]]=6))&lt;&gt;0)</f>
        <v>0</v>
      </c>
      <c r="AW80" s="11">
        <f>N(tblParseParts[[#This Row],[ZlastPos]]=tblParseParts[[#This Row],[Len]])</f>
        <v>0</v>
      </c>
      <c r="AX80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128</v>
      </c>
      <c r="AY80" s="11">
        <f>_xlfn.LET(_xlpm._x,_xlfn.XLOOKUP(tblParseParts[[#This Row],[Hash]],tblParsePartsLogic[Hash],tblParsePartsLogic[PartsFlag],""),IF(_xlpm._x="","!!",_xlpm._x))</f>
        <v>3</v>
      </c>
      <c r="AZ80" s="11">
        <f>_xlfn.LET(_xlpm._x,_xlfn.XLOOKUP(tblParseParts[[#This Row],[Hash]],tblParsePartsLogic[Hash],tblParsePartsLogic[DateMark],""),IF(_xlpm._x="","!!",_xlpm._x))</f>
        <v>2</v>
      </c>
      <c r="BA80" s="11">
        <f>_xlfn.LET(_xlpm._x,_xlfn.XLOOKUP(tblParseParts[[#This Row],[Hash]],tblParsePartsLogic[Hash],tblParsePartsLogic[TZMark],""),IF(_xlpm._x="","!!",_xlpm._x))</f>
        <v>0</v>
      </c>
      <c r="BB80" s="11">
        <f>_xlfn.LET(_xlpm._x,_xlfn.XLOOKUP(tblParseParts[[#This Row],[Hash]],tblParsePartsLogic[Hash],tblParsePartsLogic[ISOCompliant],""),IF(_xlpm._x="","!!",_xlpm._x))</f>
        <v>1</v>
      </c>
    </row>
    <row r="81" spans="1:54" x14ac:dyDescent="0.25">
      <c r="A81">
        <v>35</v>
      </c>
      <c r="B81" s="23" t="s">
        <v>102</v>
      </c>
      <c r="C81" s="1" t="str">
        <f>_xlfn.LET(_xlpm._i, COLUMN()-COLUMN(tblParseParts[[#Headers],[Text]]), IF(_xlpm._i&gt;tblParseParts[[#This Row],[Len]],"",MID(tblParseParts[[#This Row],[Text]],_xlpm._i,1)))</f>
        <v>9</v>
      </c>
      <c r="D81" s="1" t="str">
        <f>_xlfn.LET(_xlpm._i, COLUMN()-COLUMN(tblParseParts[[#Headers],[Text]]), IF(_xlpm._i&gt;tblParseParts[[#This Row],[Len]],"",MID(tblParseParts[[#This Row],[Text]],_xlpm._i,1)))</f>
        <v>9</v>
      </c>
      <c r="E81" s="1" t="str">
        <f>_xlfn.LET(_xlpm._i, COLUMN()-COLUMN(tblParseParts[[#Headers],[Text]]), IF(_xlpm._i&gt;tblParseParts[[#This Row],[Len]],"",MID(tblParseParts[[#This Row],[Text]],_xlpm._i,1)))</f>
        <v>9</v>
      </c>
      <c r="F81" s="1" t="str">
        <f>_xlfn.LET(_xlpm._i, COLUMN()-COLUMN(tblParseParts[[#Headers],[Text]]), IF(_xlpm._i&gt;tblParseParts[[#This Row],[Len]],"",MID(tblParseParts[[#This Row],[Text]],_xlpm._i,1)))</f>
        <v>9</v>
      </c>
      <c r="G81" s="1" t="str">
        <f>_xlfn.LET(_xlpm._i, COLUMN()-COLUMN(tblParseParts[[#Headers],[Text]]), IF(_xlpm._i&gt;tblParseParts[[#This Row],[Len]],"",MID(tblParseParts[[#This Row],[Text]],_xlpm._i,1)))</f>
        <v>9</v>
      </c>
      <c r="H81" s="1" t="str">
        <f>_xlfn.LET(_xlpm._i, COLUMN()-COLUMN(tblParseParts[[#Headers],[Text]]), IF(_xlpm._i&gt;tblParseParts[[#This Row],[Len]],"",MID(tblParseParts[[#This Row],[Text]],_xlpm._i,1)))</f>
        <v>-</v>
      </c>
      <c r="I81" s="1" t="str">
        <f>_xlfn.LET(_xlpm._i, COLUMN()-COLUMN(tblParseParts[[#Headers],[Text]]), IF(_xlpm._i&gt;tblParseParts[[#This Row],[Len]],"",MID(tblParseParts[[#This Row],[Text]],_xlpm._i,1)))</f>
        <v>W</v>
      </c>
      <c r="J81" s="1" t="str">
        <f>_xlfn.LET(_xlpm._i, COLUMN()-COLUMN(tblParseParts[[#Headers],[Text]]), IF(_xlpm._i&gt;tblParseParts[[#This Row],[Len]],"",MID(tblParseParts[[#This Row],[Text]],_xlpm._i,1)))</f>
        <v>1</v>
      </c>
      <c r="K81" s="1" t="str">
        <f>_xlfn.LET(_xlpm._i, COLUMN()-COLUMN(tblParseParts[[#Headers],[Text]]), IF(_xlpm._i&gt;tblParseParts[[#This Row],[Len]],"",MID(tblParseParts[[#This Row],[Text]],_xlpm._i,1)))</f>
        <v>5</v>
      </c>
      <c r="L81" s="1" t="str">
        <f>_xlfn.LET(_xlpm._i, COLUMN()-COLUMN(tblParseParts[[#Headers],[Text]]), IF(_xlpm._i&gt;tblParseParts[[#This Row],[Len]],"",MID(tblParseParts[[#This Row],[Text]],_xlpm._i,1)))</f>
        <v>T</v>
      </c>
      <c r="M81" s="1" t="str">
        <f>_xlfn.LET(_xlpm._i, COLUMN()-COLUMN(tblParseParts[[#Headers],[Text]]), IF(_xlpm._i&gt;tblParseParts[[#This Row],[Len]],"",MID(tblParseParts[[#This Row],[Text]],_xlpm._i,1)))</f>
        <v>1</v>
      </c>
      <c r="N81" s="1" t="str">
        <f>_xlfn.LET(_xlpm._i, COLUMN()-COLUMN(tblParseParts[[#Headers],[Text]]), IF(_xlpm._i&gt;tblParseParts[[#This Row],[Len]],"",MID(tblParseParts[[#This Row],[Text]],_xlpm._i,1)))</f>
        <v>4</v>
      </c>
      <c r="O81" s="1" t="str">
        <f>_xlfn.LET(_xlpm._i, COLUMN()-COLUMN(tblParseParts[[#Headers],[Text]]), IF(_xlpm._i&gt;tblParseParts[[#This Row],[Len]],"",MID(tblParseParts[[#This Row],[Text]],_xlpm._i,1)))</f>
        <v/>
      </c>
      <c r="P81" s="1" t="str">
        <f>_xlfn.LET(_xlpm._i, COLUMN()-COLUMN(tblParseParts[[#Headers],[Text]]), IF(_xlpm._i&gt;tblParseParts[[#This Row],[Len]],"",MID(tblParseParts[[#This Row],[Text]],_xlpm._i,1)))</f>
        <v/>
      </c>
      <c r="Q81" s="1" t="str">
        <f>_xlfn.LET(_xlpm._i, COLUMN()-COLUMN(tblParseParts[[#Headers],[Text]]), IF(_xlpm._i&gt;tblParseParts[[#This Row],[Len]],"",MID(tblParseParts[[#This Row],[Text]],_xlpm._i,1)))</f>
        <v/>
      </c>
      <c r="R81" s="1" t="str">
        <f>_xlfn.LET(_xlpm._i, COLUMN()-COLUMN(tblParseParts[[#Headers],[Text]]), IF(_xlpm._i&gt;tblParseParts[[#This Row],[Len]],"",MID(tblParseParts[[#This Row],[Text]],_xlpm._i,1)))</f>
        <v/>
      </c>
      <c r="S81" s="1" t="str">
        <f>_xlfn.LET(_xlpm._i, COLUMN()-COLUMN(tblParseParts[[#Headers],[Text]]), IF(_xlpm._i&gt;tblParseParts[[#This Row],[Len]],"",MID(tblParseParts[[#This Row],[Text]],_xlpm._i,1)))</f>
        <v/>
      </c>
      <c r="T81" s="1" t="str">
        <f>_xlfn.LET(_xlpm._i, COLUMN()-COLUMN(tblParseParts[[#Headers],[Text]]), IF(_xlpm._i&gt;tblParseParts[[#This Row],[Len]],"",MID(tblParseParts[[#This Row],[Text]],_xlpm._i,1)))</f>
        <v/>
      </c>
      <c r="U81" s="1" t="str">
        <f>_xlfn.LET(_xlpm._i, COLUMN()-COLUMN(tblParseParts[[#Headers],[Text]]), IF(_xlpm._i&gt;tblParseParts[[#This Row],[Len]],"",MID(tblParseParts[[#This Row],[Text]],_xlpm._i,1)))</f>
        <v/>
      </c>
      <c r="V81" s="1" t="str">
        <f>_xlfn.LET(_xlpm._i, COLUMN()-COLUMN(tblParseParts[[#Headers],[Text]]), IF(_xlpm._i&gt;tblParseParts[[#This Row],[Len]],"",MID(tblParseParts[[#This Row],[Text]],_xlpm._i,1)))</f>
        <v/>
      </c>
      <c r="W81" s="1" t="str">
        <f>_xlfn.LET(_xlpm._i, COLUMN()-COLUMN(tblParseParts[[#Headers],[Text]]), IF(_xlpm._i&gt;tblParseParts[[#This Row],[Len]],"",MID(tblParseParts[[#This Row],[Text]],_xlpm._i,1)))</f>
        <v/>
      </c>
      <c r="X81" s="1" t="str">
        <f>_xlfn.LET(_xlpm._i, COLUMN()-COLUMN(tblParseParts[[#Headers],[Text]]), IF(_xlpm._i&gt;tblParseParts[[#This Row],[Len]],"",MID(tblParseParts[[#This Row],[Text]],_xlpm._i,1)))</f>
        <v/>
      </c>
      <c r="Y81" s="1" t="str">
        <f>_xlfn.LET(_xlpm._i, COLUMN()-COLUMN(tblParseParts[[#Headers],[Text]]), IF(_xlpm._i&gt;tblParseParts[[#This Row],[Len]],"",MID(tblParseParts[[#This Row],[Text]],_xlpm._i,1)))</f>
        <v/>
      </c>
      <c r="Z81" s="1" t="str">
        <f>_xlfn.LET(_xlpm._i, COLUMN()-COLUMN(tblParseParts[[#Headers],[Text]]), IF(_xlpm._i&gt;tblParseParts[[#This Row],[Len]],"",MID(tblParseParts[[#This Row],[Text]],_xlpm._i,1)))</f>
        <v/>
      </c>
      <c r="AA81" s="1" t="str">
        <f>_xlfn.LET(_xlpm._i, COLUMN()-COLUMN(tblParseParts[[#Headers],[Text]]), IF(_xlpm._i&gt;tblParseParts[[#This Row],[Len]],"",MID(tblParseParts[[#This Row],[Text]],_xlpm._i,1)))</f>
        <v/>
      </c>
      <c r="AB81" s="1" t="str">
        <f>_xlfn.LET(_xlpm._i, COLUMN()-COLUMN(tblParseParts[[#Headers],[Text]]), IF(_xlpm._i&gt;tblParseParts[[#This Row],[Len]],"",MID(tblParseParts[[#This Row],[Text]],_xlpm._i,1)))</f>
        <v/>
      </c>
      <c r="AC81" s="1" t="str">
        <f>_xlfn.LET(_xlpm._i, COLUMN()-COLUMN(tblParseParts[[#Headers],[Text]]), IF(_xlpm._i&gt;tblParseParts[[#This Row],[Len]],"",MID(tblParseParts[[#This Row],[Text]],_xlpm._i,1)))</f>
        <v/>
      </c>
      <c r="AD81" s="1" t="str">
        <f>_xlfn.LET(_xlpm._i, COLUMN()-COLUMN(tblParseParts[[#Headers],[Text]]), IF(_xlpm._i&gt;tblParseParts[[#This Row],[Len]],"",MID(tblParseParts[[#This Row],[Text]],_xlpm._i,1)))</f>
        <v/>
      </c>
      <c r="AE81" s="1" t="str">
        <f>_xlfn.LET(_xlpm._i, COLUMN()-COLUMN(tblParseParts[[#Headers],[Text]]), IF(_xlpm._i&gt;tblParseParts[[#This Row],[Len]],"",MID(tblParseParts[[#This Row],[Text]],_xlpm._i,1)))</f>
        <v/>
      </c>
      <c r="AF81" s="1" t="str">
        <f>_xlfn.LET(_xlpm._i, COLUMN()-COLUMN(tblParseParts[[#Headers],[Text]]), IF(_xlpm._i&gt;tblParseParts[[#This Row],[Len]],"",MID(tblParseParts[[#This Row],[Text]],_xlpm._i,1)))</f>
        <v/>
      </c>
      <c r="AG81" s="1" t="str">
        <f>_xlfn.LET(_xlpm._i, COLUMN()-COLUMN(tblParseParts[[#Headers],[Text]]), IF(_xlpm._i&gt;tblParseParts[[#This Row],[Len]],"",MID(tblParseParts[[#This Row],[Text]],_xlpm._i,1)))</f>
        <v/>
      </c>
      <c r="AH81" s="1" t="str">
        <f>_xlfn.LET(_xlpm._i, COLUMN()-COLUMN(tblParseParts[[#Headers],[Text]]), IF(_xlpm._i&gt;tblParseParts[[#This Row],[Len]],"",MID(tblParseParts[[#This Row],[Text]],_xlpm._i,1)))</f>
        <v/>
      </c>
      <c r="AI81" s="1" t="str">
        <f>_xlfn.LET(_xlpm._i, COLUMN()-COLUMN(tblParseParts[[#Headers],[Text]]), IF(_xlpm._i&gt;tblParseParts[[#This Row],[Len]],"",MID(tblParseParts[[#This Row],[Text]],_xlpm._i,1)))</f>
        <v/>
      </c>
      <c r="AJ81" s="11">
        <f>LEN(tblParseParts[[#This Row],[Text]])</f>
        <v>12</v>
      </c>
      <c r="AK81" s="11">
        <f>_xlfn.LET(_xlpm._range,tblParseParts[[#This Row],[1]:[33]], _xlfn.IFNA(_xlfn.XMATCH("T",_xlpm._range,0,1),0))</f>
        <v>10</v>
      </c>
      <c r="AL81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81" s="11">
        <f>_xlfn.LET(_xlpm._range,tblParseParts[[#This Row],[1]:[33]], _xlfn.IFNA(_xlfn.XMATCH(":",_xlpm._range,0,-1),0))</f>
        <v>0</v>
      </c>
      <c r="AN81" s="11" cm="1">
        <f t="array" ref="AN81">_xlfn.LET(_xlpm._last,INDEX(tblParseParts[[#This Row],[1]:[33]],1,tblParseParts[[#This Row],[Len]]),IF(_xlpm._last="Z",tblParseParts[[#This Row],[Len]],0))</f>
        <v>0</v>
      </c>
      <c r="AO81" s="11">
        <f>N(tblParseParts[[#This Row],[Tpos]]&gt;0)</f>
        <v>1</v>
      </c>
      <c r="AP81" s="11">
        <f>N(tblParseParts[[#This Row],[Tpos]]=1)</f>
        <v>0</v>
      </c>
      <c r="AQ81" s="11">
        <f>N(tblParseParts[[#This Row],[SignLastPos]]=1)</f>
        <v>0</v>
      </c>
      <c r="AR81" s="11">
        <f>tblParseParts[[#This Row],[Len]]-tblParseParts[[#This Row],[LastSignFirstPos]]</f>
        <v>12</v>
      </c>
      <c r="AS81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81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81" s="11">
        <f>N(tblParseParts[[#This Row],[ColonLastPos]]&gt;tblParseParts[[#This Row],[SignLastPos]])</f>
        <v>0</v>
      </c>
      <c r="AV81" s="11">
        <f>N(((tblParseParts[[#This Row],[UnSignedLen]]=2)+(tblParseParts[[#This Row],[UnSignedLen]]=6))&lt;&gt;0)</f>
        <v>0</v>
      </c>
      <c r="AW81" s="11">
        <f>N(tblParseParts[[#This Row],[ZlastPos]]=tblParseParts[[#This Row],[Len]])</f>
        <v>0</v>
      </c>
      <c r="AX81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128</v>
      </c>
      <c r="AY81" s="11">
        <f>_xlfn.LET(_xlpm._x,_xlfn.XLOOKUP(tblParseParts[[#This Row],[Hash]],tblParsePartsLogic[Hash],tblParsePartsLogic[PartsFlag],""),IF(_xlpm._x="","!!",_xlpm._x))</f>
        <v>3</v>
      </c>
      <c r="AZ81" s="11">
        <f>_xlfn.LET(_xlpm._x,_xlfn.XLOOKUP(tblParseParts[[#This Row],[Hash]],tblParsePartsLogic[Hash],tblParsePartsLogic[DateMark],""),IF(_xlpm._x="","!!",_xlpm._x))</f>
        <v>2</v>
      </c>
      <c r="BA81" s="11">
        <f>_xlfn.LET(_xlpm._x,_xlfn.XLOOKUP(tblParseParts[[#This Row],[Hash]],tblParsePartsLogic[Hash],tblParsePartsLogic[TZMark],""),IF(_xlpm._x="","!!",_xlpm._x))</f>
        <v>0</v>
      </c>
      <c r="BB81" s="11">
        <f>_xlfn.LET(_xlpm._x,_xlfn.XLOOKUP(tblParseParts[[#This Row],[Hash]],tblParsePartsLogic[Hash],tblParsePartsLogic[ISOCompliant],""),IF(_xlpm._x="","!!",_xlpm._x))</f>
        <v>1</v>
      </c>
    </row>
    <row r="82" spans="1:54" x14ac:dyDescent="0.25">
      <c r="A82">
        <v>36</v>
      </c>
      <c r="B82" s="23" t="s">
        <v>107</v>
      </c>
      <c r="C82" s="1" t="str">
        <f>_xlfn.LET(_xlpm._i, COLUMN()-COLUMN(tblParseParts[[#Headers],[Text]]), IF(_xlpm._i&gt;tblParseParts[[#This Row],[Len]],"",MID(tblParseParts[[#This Row],[Text]],_xlpm._i,1)))</f>
        <v>2</v>
      </c>
      <c r="D82" s="1" t="str">
        <f>_xlfn.LET(_xlpm._i, COLUMN()-COLUMN(tblParseParts[[#Headers],[Text]]), IF(_xlpm._i&gt;tblParseParts[[#This Row],[Len]],"",MID(tblParseParts[[#This Row],[Text]],_xlpm._i,1)))</f>
        <v>0</v>
      </c>
      <c r="E82" s="1" t="str">
        <f>_xlfn.LET(_xlpm._i, COLUMN()-COLUMN(tblParseParts[[#Headers],[Text]]), IF(_xlpm._i&gt;tblParseParts[[#This Row],[Len]],"",MID(tblParseParts[[#This Row],[Text]],_xlpm._i,1)))</f>
        <v>2</v>
      </c>
      <c r="F82" s="1" t="str">
        <f>_xlfn.LET(_xlpm._i, COLUMN()-COLUMN(tblParseParts[[#Headers],[Text]]), IF(_xlpm._i&gt;tblParseParts[[#This Row],[Len]],"",MID(tblParseParts[[#This Row],[Text]],_xlpm._i,1)))</f>
        <v>3</v>
      </c>
      <c r="G82" s="1" t="str">
        <f>_xlfn.LET(_xlpm._i, COLUMN()-COLUMN(tblParseParts[[#Headers],[Text]]), IF(_xlpm._i&gt;tblParseParts[[#This Row],[Len]],"",MID(tblParseParts[[#This Row],[Text]],_xlpm._i,1)))</f>
        <v>-</v>
      </c>
      <c r="H82" s="1" t="str">
        <f>_xlfn.LET(_xlpm._i, COLUMN()-COLUMN(tblParseParts[[#Headers],[Text]]), IF(_xlpm._i&gt;tblParseParts[[#This Row],[Len]],"",MID(tblParseParts[[#This Row],[Text]],_xlpm._i,1)))</f>
        <v>1</v>
      </c>
      <c r="I82" s="1" t="str">
        <f>_xlfn.LET(_xlpm._i, COLUMN()-COLUMN(tblParseParts[[#Headers],[Text]]), IF(_xlpm._i&gt;tblParseParts[[#This Row],[Len]],"",MID(tblParseParts[[#This Row],[Text]],_xlpm._i,1)))</f>
        <v>0</v>
      </c>
      <c r="J82" s="1" t="str">
        <f>_xlfn.LET(_xlpm._i, COLUMN()-COLUMN(tblParseParts[[#Headers],[Text]]), IF(_xlpm._i&gt;tblParseParts[[#This Row],[Len]],"",MID(tblParseParts[[#This Row],[Text]],_xlpm._i,1)))</f>
        <v>-</v>
      </c>
      <c r="K82" s="1" t="str">
        <f>_xlfn.LET(_xlpm._i, COLUMN()-COLUMN(tblParseParts[[#Headers],[Text]]), IF(_xlpm._i&gt;tblParseParts[[#This Row],[Len]],"",MID(tblParseParts[[#This Row],[Text]],_xlpm._i,1)))</f>
        <v>2</v>
      </c>
      <c r="L82" s="1" t="str">
        <f>_xlfn.LET(_xlpm._i, COLUMN()-COLUMN(tblParseParts[[#Headers],[Text]]), IF(_xlpm._i&gt;tblParseParts[[#This Row],[Len]],"",MID(tblParseParts[[#This Row],[Text]],_xlpm._i,1)))</f>
        <v>4</v>
      </c>
      <c r="M82" s="1" t="str">
        <f>_xlfn.LET(_xlpm._i, COLUMN()-COLUMN(tblParseParts[[#Headers],[Text]]), IF(_xlpm._i&gt;tblParseParts[[#This Row],[Len]],"",MID(tblParseParts[[#This Row],[Text]],_xlpm._i,1)))</f>
        <v>T</v>
      </c>
      <c r="N82" s="1" t="str">
        <f>_xlfn.LET(_xlpm._i, COLUMN()-COLUMN(tblParseParts[[#Headers],[Text]]), IF(_xlpm._i&gt;tblParseParts[[#This Row],[Len]],"",MID(tblParseParts[[#This Row],[Text]],_xlpm._i,1)))</f>
        <v>1</v>
      </c>
      <c r="O82" s="1" t="str">
        <f>_xlfn.LET(_xlpm._i, COLUMN()-COLUMN(tblParseParts[[#Headers],[Text]]), IF(_xlpm._i&gt;tblParseParts[[#This Row],[Len]],"",MID(tblParseParts[[#This Row],[Text]],_xlpm._i,1)))</f>
        <v>4</v>
      </c>
      <c r="P82" s="1" t="str">
        <f>_xlfn.LET(_xlpm._i, COLUMN()-COLUMN(tblParseParts[[#Headers],[Text]]), IF(_xlpm._i&gt;tblParseParts[[#This Row],[Len]],"",MID(tblParseParts[[#This Row],[Text]],_xlpm._i,1)))</f>
        <v>:</v>
      </c>
      <c r="Q82" s="1" t="str">
        <f>_xlfn.LET(_xlpm._i, COLUMN()-COLUMN(tblParseParts[[#Headers],[Text]]), IF(_xlpm._i&gt;tblParseParts[[#This Row],[Len]],"",MID(tblParseParts[[#This Row],[Text]],_xlpm._i,1)))</f>
        <v>2</v>
      </c>
      <c r="R82" s="1" t="str">
        <f>_xlfn.LET(_xlpm._i, COLUMN()-COLUMN(tblParseParts[[#Headers],[Text]]), IF(_xlpm._i&gt;tblParseParts[[#This Row],[Len]],"",MID(tblParseParts[[#This Row],[Text]],_xlpm._i,1)))</f>
        <v>5</v>
      </c>
      <c r="S82" s="1" t="str">
        <f>_xlfn.LET(_xlpm._i, COLUMN()-COLUMN(tblParseParts[[#Headers],[Text]]), IF(_xlpm._i&gt;tblParseParts[[#This Row],[Len]],"",MID(tblParseParts[[#This Row],[Text]],_xlpm._i,1)))</f>
        <v/>
      </c>
      <c r="T82" s="1" t="str">
        <f>_xlfn.LET(_xlpm._i, COLUMN()-COLUMN(tblParseParts[[#Headers],[Text]]), IF(_xlpm._i&gt;tblParseParts[[#This Row],[Len]],"",MID(tblParseParts[[#This Row],[Text]],_xlpm._i,1)))</f>
        <v/>
      </c>
      <c r="U82" s="1" t="str">
        <f>_xlfn.LET(_xlpm._i, COLUMN()-COLUMN(tblParseParts[[#Headers],[Text]]), IF(_xlpm._i&gt;tblParseParts[[#This Row],[Len]],"",MID(tblParseParts[[#This Row],[Text]],_xlpm._i,1)))</f>
        <v/>
      </c>
      <c r="V82" s="1" t="str">
        <f>_xlfn.LET(_xlpm._i, COLUMN()-COLUMN(tblParseParts[[#Headers],[Text]]), IF(_xlpm._i&gt;tblParseParts[[#This Row],[Len]],"",MID(tblParseParts[[#This Row],[Text]],_xlpm._i,1)))</f>
        <v/>
      </c>
      <c r="W82" s="1" t="str">
        <f>_xlfn.LET(_xlpm._i, COLUMN()-COLUMN(tblParseParts[[#Headers],[Text]]), IF(_xlpm._i&gt;tblParseParts[[#This Row],[Len]],"",MID(tblParseParts[[#This Row],[Text]],_xlpm._i,1)))</f>
        <v/>
      </c>
      <c r="X82" s="1" t="str">
        <f>_xlfn.LET(_xlpm._i, COLUMN()-COLUMN(tblParseParts[[#Headers],[Text]]), IF(_xlpm._i&gt;tblParseParts[[#This Row],[Len]],"",MID(tblParseParts[[#This Row],[Text]],_xlpm._i,1)))</f>
        <v/>
      </c>
      <c r="Y82" s="1" t="str">
        <f>_xlfn.LET(_xlpm._i, COLUMN()-COLUMN(tblParseParts[[#Headers],[Text]]), IF(_xlpm._i&gt;tblParseParts[[#This Row],[Len]],"",MID(tblParseParts[[#This Row],[Text]],_xlpm._i,1)))</f>
        <v/>
      </c>
      <c r="Z82" s="1" t="str">
        <f>_xlfn.LET(_xlpm._i, COLUMN()-COLUMN(tblParseParts[[#Headers],[Text]]), IF(_xlpm._i&gt;tblParseParts[[#This Row],[Len]],"",MID(tblParseParts[[#This Row],[Text]],_xlpm._i,1)))</f>
        <v/>
      </c>
      <c r="AA82" s="1" t="str">
        <f>_xlfn.LET(_xlpm._i, COLUMN()-COLUMN(tblParseParts[[#Headers],[Text]]), IF(_xlpm._i&gt;tblParseParts[[#This Row],[Len]],"",MID(tblParseParts[[#This Row],[Text]],_xlpm._i,1)))</f>
        <v/>
      </c>
      <c r="AB82" s="1" t="str">
        <f>_xlfn.LET(_xlpm._i, COLUMN()-COLUMN(tblParseParts[[#Headers],[Text]]), IF(_xlpm._i&gt;tblParseParts[[#This Row],[Len]],"",MID(tblParseParts[[#This Row],[Text]],_xlpm._i,1)))</f>
        <v/>
      </c>
      <c r="AC82" s="1" t="str">
        <f>_xlfn.LET(_xlpm._i, COLUMN()-COLUMN(tblParseParts[[#Headers],[Text]]), IF(_xlpm._i&gt;tblParseParts[[#This Row],[Len]],"",MID(tblParseParts[[#This Row],[Text]],_xlpm._i,1)))</f>
        <v/>
      </c>
      <c r="AD82" s="1" t="str">
        <f>_xlfn.LET(_xlpm._i, COLUMN()-COLUMN(tblParseParts[[#Headers],[Text]]), IF(_xlpm._i&gt;tblParseParts[[#This Row],[Len]],"",MID(tblParseParts[[#This Row],[Text]],_xlpm._i,1)))</f>
        <v/>
      </c>
      <c r="AE82" s="1" t="str">
        <f>_xlfn.LET(_xlpm._i, COLUMN()-COLUMN(tblParseParts[[#Headers],[Text]]), IF(_xlpm._i&gt;tblParseParts[[#This Row],[Len]],"",MID(tblParseParts[[#This Row],[Text]],_xlpm._i,1)))</f>
        <v/>
      </c>
      <c r="AF82" s="1" t="str">
        <f>_xlfn.LET(_xlpm._i, COLUMN()-COLUMN(tblParseParts[[#Headers],[Text]]), IF(_xlpm._i&gt;tblParseParts[[#This Row],[Len]],"",MID(tblParseParts[[#This Row],[Text]],_xlpm._i,1)))</f>
        <v/>
      </c>
      <c r="AG82" s="1" t="str">
        <f>_xlfn.LET(_xlpm._i, COLUMN()-COLUMN(tblParseParts[[#Headers],[Text]]), IF(_xlpm._i&gt;tblParseParts[[#This Row],[Len]],"",MID(tblParseParts[[#This Row],[Text]],_xlpm._i,1)))</f>
        <v/>
      </c>
      <c r="AH82" s="1" t="str">
        <f>_xlfn.LET(_xlpm._i, COLUMN()-COLUMN(tblParseParts[[#Headers],[Text]]), IF(_xlpm._i&gt;tblParseParts[[#This Row],[Len]],"",MID(tblParseParts[[#This Row],[Text]],_xlpm._i,1)))</f>
        <v/>
      </c>
      <c r="AI82" s="1" t="str">
        <f>_xlfn.LET(_xlpm._i, COLUMN()-COLUMN(tblParseParts[[#Headers],[Text]]), IF(_xlpm._i&gt;tblParseParts[[#This Row],[Len]],"",MID(tblParseParts[[#This Row],[Text]],_xlpm._i,1)))</f>
        <v/>
      </c>
      <c r="AJ82" s="11">
        <f>LEN(tblParseParts[[#This Row],[Text]])</f>
        <v>16</v>
      </c>
      <c r="AK82" s="11">
        <f>_xlfn.LET(_xlpm._range,tblParseParts[[#This Row],[1]:[33]], _xlfn.IFNA(_xlfn.XMATCH("T",_xlpm._range,0,1),0))</f>
        <v>11</v>
      </c>
      <c r="AL82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8</v>
      </c>
      <c r="AM82" s="11">
        <f>_xlfn.LET(_xlpm._range,tblParseParts[[#This Row],[1]:[33]], _xlfn.IFNA(_xlfn.XMATCH(":",_xlpm._range,0,-1),0))</f>
        <v>14</v>
      </c>
      <c r="AN82" s="11" cm="1">
        <f t="array" ref="AN82">_xlfn.LET(_xlpm._last,INDEX(tblParseParts[[#This Row],[1]:[33]],1,tblParseParts[[#This Row],[Len]]),IF(_xlpm._last="Z",tblParseParts[[#This Row],[Len]],0))</f>
        <v>0</v>
      </c>
      <c r="AO82" s="11">
        <f>N(tblParseParts[[#This Row],[Tpos]]&gt;0)</f>
        <v>1</v>
      </c>
      <c r="AP82" s="11">
        <f>N(tblParseParts[[#This Row],[Tpos]]=1)</f>
        <v>0</v>
      </c>
      <c r="AQ82" s="11">
        <f>N(tblParseParts[[#This Row],[SignLastPos]]=1)</f>
        <v>0</v>
      </c>
      <c r="AR82" s="11">
        <f>tblParseParts[[#This Row],[Len]]-tblParseParts[[#This Row],[LastSignFirstPos]]</f>
        <v>16</v>
      </c>
      <c r="AS82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82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82" s="11">
        <f>N(tblParseParts[[#This Row],[ColonLastPos]]&gt;tblParseParts[[#This Row],[SignLastPos]])</f>
        <v>1</v>
      </c>
      <c r="AV82" s="11">
        <f>N(((tblParseParts[[#This Row],[UnSignedLen]]=2)+(tblParseParts[[#This Row],[UnSignedLen]]=6))&lt;&gt;0)</f>
        <v>0</v>
      </c>
      <c r="AW82" s="11">
        <f>N(tblParseParts[[#This Row],[ZlastPos]]=tblParseParts[[#This Row],[Len]])</f>
        <v>0</v>
      </c>
      <c r="AX82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132</v>
      </c>
      <c r="AY82" s="11">
        <f>_xlfn.LET(_xlpm._x,_xlfn.XLOOKUP(tblParseParts[[#This Row],[Hash]],tblParsePartsLogic[Hash],tblParsePartsLogic[PartsFlag],""),IF(_xlpm._x="","!!",_xlpm._x))</f>
        <v>3</v>
      </c>
      <c r="AZ82" s="11">
        <f>_xlfn.LET(_xlpm._x,_xlfn.XLOOKUP(tblParseParts[[#This Row],[Hash]],tblParsePartsLogic[Hash],tblParsePartsLogic[DateMark],""),IF(_xlpm._x="","!!",_xlpm._x))</f>
        <v>2</v>
      </c>
      <c r="BA82" s="11">
        <f>_xlfn.LET(_xlpm._x,_xlfn.XLOOKUP(tblParseParts[[#This Row],[Hash]],tblParsePartsLogic[Hash],tblParsePartsLogic[TZMark],""),IF(_xlpm._x="","!!",_xlpm._x))</f>
        <v>0</v>
      </c>
      <c r="BB82" s="11">
        <f>_xlfn.LET(_xlpm._x,_xlfn.XLOOKUP(tblParseParts[[#This Row],[Hash]],tblParsePartsLogic[Hash],tblParsePartsLogic[ISOCompliant],""),IF(_xlpm._x="","!!",_xlpm._x))</f>
        <v>1</v>
      </c>
    </row>
    <row r="83" spans="1:54" x14ac:dyDescent="0.25">
      <c r="A83">
        <v>37</v>
      </c>
      <c r="B83" s="23" t="s">
        <v>108</v>
      </c>
      <c r="C83" s="1" t="str">
        <f>_xlfn.LET(_xlpm._i, COLUMN()-COLUMN(tblParseParts[[#Headers],[Text]]), IF(_xlpm._i&gt;tblParseParts[[#This Row],[Len]],"",MID(tblParseParts[[#This Row],[Text]],_xlpm._i,1)))</f>
        <v>2</v>
      </c>
      <c r="D83" s="1" t="str">
        <f>_xlfn.LET(_xlpm._i, COLUMN()-COLUMN(tblParseParts[[#Headers],[Text]]), IF(_xlpm._i&gt;tblParseParts[[#This Row],[Len]],"",MID(tblParseParts[[#This Row],[Text]],_xlpm._i,1)))</f>
        <v>0</v>
      </c>
      <c r="E83" s="1" t="str">
        <f>_xlfn.LET(_xlpm._i, COLUMN()-COLUMN(tblParseParts[[#Headers],[Text]]), IF(_xlpm._i&gt;tblParseParts[[#This Row],[Len]],"",MID(tblParseParts[[#This Row],[Text]],_xlpm._i,1)))</f>
        <v>2</v>
      </c>
      <c r="F83" s="1" t="str">
        <f>_xlfn.LET(_xlpm._i, COLUMN()-COLUMN(tblParseParts[[#Headers],[Text]]), IF(_xlpm._i&gt;tblParseParts[[#This Row],[Len]],"",MID(tblParseParts[[#This Row],[Text]],_xlpm._i,1)))</f>
        <v>3</v>
      </c>
      <c r="G83" s="1" t="str">
        <f>_xlfn.LET(_xlpm._i, COLUMN()-COLUMN(tblParseParts[[#Headers],[Text]]), IF(_xlpm._i&gt;tblParseParts[[#This Row],[Len]],"",MID(tblParseParts[[#This Row],[Text]],_xlpm._i,1)))</f>
        <v>-</v>
      </c>
      <c r="H83" s="1" t="str">
        <f>_xlfn.LET(_xlpm._i, COLUMN()-COLUMN(tblParseParts[[#Headers],[Text]]), IF(_xlpm._i&gt;tblParseParts[[#This Row],[Len]],"",MID(tblParseParts[[#This Row],[Text]],_xlpm._i,1)))</f>
        <v>W</v>
      </c>
      <c r="I83" s="1" t="str">
        <f>_xlfn.LET(_xlpm._i, COLUMN()-COLUMN(tblParseParts[[#Headers],[Text]]), IF(_xlpm._i&gt;tblParseParts[[#This Row],[Len]],"",MID(tblParseParts[[#This Row],[Text]],_xlpm._i,1)))</f>
        <v>1</v>
      </c>
      <c r="J83" s="1" t="str">
        <f>_xlfn.LET(_xlpm._i, COLUMN()-COLUMN(tblParseParts[[#Headers],[Text]]), IF(_xlpm._i&gt;tblParseParts[[#This Row],[Len]],"",MID(tblParseParts[[#This Row],[Text]],_xlpm._i,1)))</f>
        <v>5</v>
      </c>
      <c r="K83" s="1" t="str">
        <f>_xlfn.LET(_xlpm._i, COLUMN()-COLUMN(tblParseParts[[#Headers],[Text]]), IF(_xlpm._i&gt;tblParseParts[[#This Row],[Len]],"",MID(tblParseParts[[#This Row],[Text]],_xlpm._i,1)))</f>
        <v>-</v>
      </c>
      <c r="L83" s="1" t="str">
        <f>_xlfn.LET(_xlpm._i, COLUMN()-COLUMN(tblParseParts[[#Headers],[Text]]), IF(_xlpm._i&gt;tblParseParts[[#This Row],[Len]],"",MID(tblParseParts[[#This Row],[Text]],_xlpm._i,1)))</f>
        <v>2</v>
      </c>
      <c r="M83" s="1" t="str">
        <f>_xlfn.LET(_xlpm._i, COLUMN()-COLUMN(tblParseParts[[#Headers],[Text]]), IF(_xlpm._i&gt;tblParseParts[[#This Row],[Len]],"",MID(tblParseParts[[#This Row],[Text]],_xlpm._i,1)))</f>
        <v>T</v>
      </c>
      <c r="N83" s="1" t="str">
        <f>_xlfn.LET(_xlpm._i, COLUMN()-COLUMN(tblParseParts[[#Headers],[Text]]), IF(_xlpm._i&gt;tblParseParts[[#This Row],[Len]],"",MID(tblParseParts[[#This Row],[Text]],_xlpm._i,1)))</f>
        <v>1</v>
      </c>
      <c r="O83" s="1" t="str">
        <f>_xlfn.LET(_xlpm._i, COLUMN()-COLUMN(tblParseParts[[#Headers],[Text]]), IF(_xlpm._i&gt;tblParseParts[[#This Row],[Len]],"",MID(tblParseParts[[#This Row],[Text]],_xlpm._i,1)))</f>
        <v>4</v>
      </c>
      <c r="P83" s="1" t="str">
        <f>_xlfn.LET(_xlpm._i, COLUMN()-COLUMN(tblParseParts[[#Headers],[Text]]), IF(_xlpm._i&gt;tblParseParts[[#This Row],[Len]],"",MID(tblParseParts[[#This Row],[Text]],_xlpm._i,1)))</f>
        <v>:</v>
      </c>
      <c r="Q83" s="1" t="str">
        <f>_xlfn.LET(_xlpm._i, COLUMN()-COLUMN(tblParseParts[[#Headers],[Text]]), IF(_xlpm._i&gt;tblParseParts[[#This Row],[Len]],"",MID(tblParseParts[[#This Row],[Text]],_xlpm._i,1)))</f>
        <v>2</v>
      </c>
      <c r="R83" s="1" t="str">
        <f>_xlfn.LET(_xlpm._i, COLUMN()-COLUMN(tblParseParts[[#Headers],[Text]]), IF(_xlpm._i&gt;tblParseParts[[#This Row],[Len]],"",MID(tblParseParts[[#This Row],[Text]],_xlpm._i,1)))</f>
        <v>5</v>
      </c>
      <c r="S83" s="1" t="str">
        <f>_xlfn.LET(_xlpm._i, COLUMN()-COLUMN(tblParseParts[[#Headers],[Text]]), IF(_xlpm._i&gt;tblParseParts[[#This Row],[Len]],"",MID(tblParseParts[[#This Row],[Text]],_xlpm._i,1)))</f>
        <v/>
      </c>
      <c r="T83" s="1" t="str">
        <f>_xlfn.LET(_xlpm._i, COLUMN()-COLUMN(tblParseParts[[#Headers],[Text]]), IF(_xlpm._i&gt;tblParseParts[[#This Row],[Len]],"",MID(tblParseParts[[#This Row],[Text]],_xlpm._i,1)))</f>
        <v/>
      </c>
      <c r="U83" s="1" t="str">
        <f>_xlfn.LET(_xlpm._i, COLUMN()-COLUMN(tblParseParts[[#Headers],[Text]]), IF(_xlpm._i&gt;tblParseParts[[#This Row],[Len]],"",MID(tblParseParts[[#This Row],[Text]],_xlpm._i,1)))</f>
        <v/>
      </c>
      <c r="V83" s="1" t="str">
        <f>_xlfn.LET(_xlpm._i, COLUMN()-COLUMN(tblParseParts[[#Headers],[Text]]), IF(_xlpm._i&gt;tblParseParts[[#This Row],[Len]],"",MID(tblParseParts[[#This Row],[Text]],_xlpm._i,1)))</f>
        <v/>
      </c>
      <c r="W83" s="1" t="str">
        <f>_xlfn.LET(_xlpm._i, COLUMN()-COLUMN(tblParseParts[[#Headers],[Text]]), IF(_xlpm._i&gt;tblParseParts[[#This Row],[Len]],"",MID(tblParseParts[[#This Row],[Text]],_xlpm._i,1)))</f>
        <v/>
      </c>
      <c r="X83" s="1" t="str">
        <f>_xlfn.LET(_xlpm._i, COLUMN()-COLUMN(tblParseParts[[#Headers],[Text]]), IF(_xlpm._i&gt;tblParseParts[[#This Row],[Len]],"",MID(tblParseParts[[#This Row],[Text]],_xlpm._i,1)))</f>
        <v/>
      </c>
      <c r="Y83" s="1" t="str">
        <f>_xlfn.LET(_xlpm._i, COLUMN()-COLUMN(tblParseParts[[#Headers],[Text]]), IF(_xlpm._i&gt;tblParseParts[[#This Row],[Len]],"",MID(tblParseParts[[#This Row],[Text]],_xlpm._i,1)))</f>
        <v/>
      </c>
      <c r="Z83" s="1" t="str">
        <f>_xlfn.LET(_xlpm._i, COLUMN()-COLUMN(tblParseParts[[#Headers],[Text]]), IF(_xlpm._i&gt;tblParseParts[[#This Row],[Len]],"",MID(tblParseParts[[#This Row],[Text]],_xlpm._i,1)))</f>
        <v/>
      </c>
      <c r="AA83" s="1" t="str">
        <f>_xlfn.LET(_xlpm._i, COLUMN()-COLUMN(tblParseParts[[#Headers],[Text]]), IF(_xlpm._i&gt;tblParseParts[[#This Row],[Len]],"",MID(tblParseParts[[#This Row],[Text]],_xlpm._i,1)))</f>
        <v/>
      </c>
      <c r="AB83" s="1" t="str">
        <f>_xlfn.LET(_xlpm._i, COLUMN()-COLUMN(tblParseParts[[#Headers],[Text]]), IF(_xlpm._i&gt;tblParseParts[[#This Row],[Len]],"",MID(tblParseParts[[#This Row],[Text]],_xlpm._i,1)))</f>
        <v/>
      </c>
      <c r="AC83" s="1" t="str">
        <f>_xlfn.LET(_xlpm._i, COLUMN()-COLUMN(tblParseParts[[#Headers],[Text]]), IF(_xlpm._i&gt;tblParseParts[[#This Row],[Len]],"",MID(tblParseParts[[#This Row],[Text]],_xlpm._i,1)))</f>
        <v/>
      </c>
      <c r="AD83" s="1" t="str">
        <f>_xlfn.LET(_xlpm._i, COLUMN()-COLUMN(tblParseParts[[#Headers],[Text]]), IF(_xlpm._i&gt;tblParseParts[[#This Row],[Len]],"",MID(tblParseParts[[#This Row],[Text]],_xlpm._i,1)))</f>
        <v/>
      </c>
      <c r="AE83" s="1" t="str">
        <f>_xlfn.LET(_xlpm._i, COLUMN()-COLUMN(tblParseParts[[#Headers],[Text]]), IF(_xlpm._i&gt;tblParseParts[[#This Row],[Len]],"",MID(tblParseParts[[#This Row],[Text]],_xlpm._i,1)))</f>
        <v/>
      </c>
      <c r="AF83" s="1" t="str">
        <f>_xlfn.LET(_xlpm._i, COLUMN()-COLUMN(tblParseParts[[#Headers],[Text]]), IF(_xlpm._i&gt;tblParseParts[[#This Row],[Len]],"",MID(tblParseParts[[#This Row],[Text]],_xlpm._i,1)))</f>
        <v/>
      </c>
      <c r="AG83" s="1" t="str">
        <f>_xlfn.LET(_xlpm._i, COLUMN()-COLUMN(tblParseParts[[#Headers],[Text]]), IF(_xlpm._i&gt;tblParseParts[[#This Row],[Len]],"",MID(tblParseParts[[#This Row],[Text]],_xlpm._i,1)))</f>
        <v/>
      </c>
      <c r="AH83" s="1" t="str">
        <f>_xlfn.LET(_xlpm._i, COLUMN()-COLUMN(tblParseParts[[#Headers],[Text]]), IF(_xlpm._i&gt;tblParseParts[[#This Row],[Len]],"",MID(tblParseParts[[#This Row],[Text]],_xlpm._i,1)))</f>
        <v/>
      </c>
      <c r="AI83" s="1" t="str">
        <f>_xlfn.LET(_xlpm._i, COLUMN()-COLUMN(tblParseParts[[#Headers],[Text]]), IF(_xlpm._i&gt;tblParseParts[[#This Row],[Len]],"",MID(tblParseParts[[#This Row],[Text]],_xlpm._i,1)))</f>
        <v/>
      </c>
      <c r="AJ83" s="11">
        <f>LEN(tblParseParts[[#This Row],[Text]])</f>
        <v>16</v>
      </c>
      <c r="AK83" s="11">
        <f>_xlfn.LET(_xlpm._range,tblParseParts[[#This Row],[1]:[33]], _xlfn.IFNA(_xlfn.XMATCH("T",_xlpm._range,0,1),0))</f>
        <v>11</v>
      </c>
      <c r="AL83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83" s="11">
        <f>_xlfn.LET(_xlpm._range,tblParseParts[[#This Row],[1]:[33]], _xlfn.IFNA(_xlfn.XMATCH(":",_xlpm._range,0,-1),0))</f>
        <v>14</v>
      </c>
      <c r="AN83" s="11" cm="1">
        <f t="array" ref="AN83">_xlfn.LET(_xlpm._last,INDEX(tblParseParts[[#This Row],[1]:[33]],1,tblParseParts[[#This Row],[Len]]),IF(_xlpm._last="Z",tblParseParts[[#This Row],[Len]],0))</f>
        <v>0</v>
      </c>
      <c r="AO83" s="11">
        <f>N(tblParseParts[[#This Row],[Tpos]]&gt;0)</f>
        <v>1</v>
      </c>
      <c r="AP83" s="11">
        <f>N(tblParseParts[[#This Row],[Tpos]]=1)</f>
        <v>0</v>
      </c>
      <c r="AQ83" s="11">
        <f>N(tblParseParts[[#This Row],[SignLastPos]]=1)</f>
        <v>0</v>
      </c>
      <c r="AR83" s="11">
        <f>tblParseParts[[#This Row],[Len]]-tblParseParts[[#This Row],[LastSignFirstPos]]</f>
        <v>16</v>
      </c>
      <c r="AS83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83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83" s="11">
        <f>N(tblParseParts[[#This Row],[ColonLastPos]]&gt;tblParseParts[[#This Row],[SignLastPos]])</f>
        <v>1</v>
      </c>
      <c r="AV83" s="11">
        <f>N(((tblParseParts[[#This Row],[UnSignedLen]]=2)+(tblParseParts[[#This Row],[UnSignedLen]]=6))&lt;&gt;0)</f>
        <v>0</v>
      </c>
      <c r="AW83" s="11">
        <f>N(tblParseParts[[#This Row],[ZlastPos]]=tblParseParts[[#This Row],[Len]])</f>
        <v>0</v>
      </c>
      <c r="AX83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132</v>
      </c>
      <c r="AY83" s="11">
        <f>_xlfn.LET(_xlpm._x,_xlfn.XLOOKUP(tblParseParts[[#This Row],[Hash]],tblParsePartsLogic[Hash],tblParsePartsLogic[PartsFlag],""),IF(_xlpm._x="","!!",_xlpm._x))</f>
        <v>3</v>
      </c>
      <c r="AZ83" s="11">
        <f>_xlfn.LET(_xlpm._x,_xlfn.XLOOKUP(tblParseParts[[#This Row],[Hash]],tblParsePartsLogic[Hash],tblParsePartsLogic[DateMark],""),IF(_xlpm._x="","!!",_xlpm._x))</f>
        <v>2</v>
      </c>
      <c r="BA83" s="11">
        <f>_xlfn.LET(_xlpm._x,_xlfn.XLOOKUP(tblParseParts[[#This Row],[Hash]],tblParsePartsLogic[Hash],tblParsePartsLogic[TZMark],""),IF(_xlpm._x="","!!",_xlpm._x))</f>
        <v>0</v>
      </c>
      <c r="BB83" s="11">
        <f>_xlfn.LET(_xlpm._x,_xlfn.XLOOKUP(tblParseParts[[#This Row],[Hash]],tblParsePartsLogic[Hash],tblParsePartsLogic[ISOCompliant],""),IF(_xlpm._x="","!!",_xlpm._x))</f>
        <v>1</v>
      </c>
    </row>
    <row r="84" spans="1:54" x14ac:dyDescent="0.25">
      <c r="A84">
        <v>38</v>
      </c>
      <c r="B84" s="23" t="s">
        <v>109</v>
      </c>
      <c r="C84" s="1" t="str">
        <f>_xlfn.LET(_xlpm._i, COLUMN()-COLUMN(tblParseParts[[#Headers],[Text]]), IF(_xlpm._i&gt;tblParseParts[[#This Row],[Len]],"",MID(tblParseParts[[#This Row],[Text]],_xlpm._i,1)))</f>
        <v>9</v>
      </c>
      <c r="D84" s="1" t="str">
        <f>_xlfn.LET(_xlpm._i, COLUMN()-COLUMN(tblParseParts[[#Headers],[Text]]), IF(_xlpm._i&gt;tblParseParts[[#This Row],[Len]],"",MID(tblParseParts[[#This Row],[Text]],_xlpm._i,1)))</f>
        <v>9</v>
      </c>
      <c r="E84" s="1" t="str">
        <f>_xlfn.LET(_xlpm._i, COLUMN()-COLUMN(tblParseParts[[#Headers],[Text]]), IF(_xlpm._i&gt;tblParseParts[[#This Row],[Len]],"",MID(tblParseParts[[#This Row],[Text]],_xlpm._i,1)))</f>
        <v>9</v>
      </c>
      <c r="F84" s="1" t="str">
        <f>_xlfn.LET(_xlpm._i, COLUMN()-COLUMN(tblParseParts[[#Headers],[Text]]), IF(_xlpm._i&gt;tblParseParts[[#This Row],[Len]],"",MID(tblParseParts[[#This Row],[Text]],_xlpm._i,1)))</f>
        <v>9</v>
      </c>
      <c r="G84" s="1" t="str">
        <f>_xlfn.LET(_xlpm._i, COLUMN()-COLUMN(tblParseParts[[#Headers],[Text]]), IF(_xlpm._i&gt;tblParseParts[[#This Row],[Len]],"",MID(tblParseParts[[#This Row],[Text]],_xlpm._i,1)))</f>
        <v>9</v>
      </c>
      <c r="H84" s="1" t="str">
        <f>_xlfn.LET(_xlpm._i, COLUMN()-COLUMN(tblParseParts[[#Headers],[Text]]), IF(_xlpm._i&gt;tblParseParts[[#This Row],[Len]],"",MID(tblParseParts[[#This Row],[Text]],_xlpm._i,1)))</f>
        <v>-</v>
      </c>
      <c r="I84" s="1" t="str">
        <f>_xlfn.LET(_xlpm._i, COLUMN()-COLUMN(tblParseParts[[#Headers],[Text]]), IF(_xlpm._i&gt;tblParseParts[[#This Row],[Len]],"",MID(tblParseParts[[#This Row],[Text]],_xlpm._i,1)))</f>
        <v>1</v>
      </c>
      <c r="J84" s="1" t="str">
        <f>_xlfn.LET(_xlpm._i, COLUMN()-COLUMN(tblParseParts[[#Headers],[Text]]), IF(_xlpm._i&gt;tblParseParts[[#This Row],[Len]],"",MID(tblParseParts[[#This Row],[Text]],_xlpm._i,1)))</f>
        <v>0</v>
      </c>
      <c r="K84" s="1" t="str">
        <f>_xlfn.LET(_xlpm._i, COLUMN()-COLUMN(tblParseParts[[#Headers],[Text]]), IF(_xlpm._i&gt;tblParseParts[[#This Row],[Len]],"",MID(tblParseParts[[#This Row],[Text]],_xlpm._i,1)))</f>
        <v>-</v>
      </c>
      <c r="L84" s="1" t="str">
        <f>_xlfn.LET(_xlpm._i, COLUMN()-COLUMN(tblParseParts[[#Headers],[Text]]), IF(_xlpm._i&gt;tblParseParts[[#This Row],[Len]],"",MID(tblParseParts[[#This Row],[Text]],_xlpm._i,1)))</f>
        <v>2</v>
      </c>
      <c r="M84" s="1" t="str">
        <f>_xlfn.LET(_xlpm._i, COLUMN()-COLUMN(tblParseParts[[#Headers],[Text]]), IF(_xlpm._i&gt;tblParseParts[[#This Row],[Len]],"",MID(tblParseParts[[#This Row],[Text]],_xlpm._i,1)))</f>
        <v>4</v>
      </c>
      <c r="N84" s="1" t="str">
        <f>_xlfn.LET(_xlpm._i, COLUMN()-COLUMN(tblParseParts[[#Headers],[Text]]), IF(_xlpm._i&gt;tblParseParts[[#This Row],[Len]],"",MID(tblParseParts[[#This Row],[Text]],_xlpm._i,1)))</f>
        <v>T</v>
      </c>
      <c r="O84" s="1" t="str">
        <f>_xlfn.LET(_xlpm._i, COLUMN()-COLUMN(tblParseParts[[#Headers],[Text]]), IF(_xlpm._i&gt;tblParseParts[[#This Row],[Len]],"",MID(tblParseParts[[#This Row],[Text]],_xlpm._i,1)))</f>
        <v>1</v>
      </c>
      <c r="P84" s="1" t="str">
        <f>_xlfn.LET(_xlpm._i, COLUMN()-COLUMN(tblParseParts[[#Headers],[Text]]), IF(_xlpm._i&gt;tblParseParts[[#This Row],[Len]],"",MID(tblParseParts[[#This Row],[Text]],_xlpm._i,1)))</f>
        <v>4</v>
      </c>
      <c r="Q84" s="1" t="str">
        <f>_xlfn.LET(_xlpm._i, COLUMN()-COLUMN(tblParseParts[[#Headers],[Text]]), IF(_xlpm._i&gt;tblParseParts[[#This Row],[Len]],"",MID(tblParseParts[[#This Row],[Text]],_xlpm._i,1)))</f>
        <v>:</v>
      </c>
      <c r="R84" s="1" t="str">
        <f>_xlfn.LET(_xlpm._i, COLUMN()-COLUMN(tblParseParts[[#Headers],[Text]]), IF(_xlpm._i&gt;tblParseParts[[#This Row],[Len]],"",MID(tblParseParts[[#This Row],[Text]],_xlpm._i,1)))</f>
        <v>2</v>
      </c>
      <c r="S84" s="1" t="str">
        <f>_xlfn.LET(_xlpm._i, COLUMN()-COLUMN(tblParseParts[[#Headers],[Text]]), IF(_xlpm._i&gt;tblParseParts[[#This Row],[Len]],"",MID(tblParseParts[[#This Row],[Text]],_xlpm._i,1)))</f>
        <v>5</v>
      </c>
      <c r="T84" s="1" t="str">
        <f>_xlfn.LET(_xlpm._i, COLUMN()-COLUMN(tblParseParts[[#Headers],[Text]]), IF(_xlpm._i&gt;tblParseParts[[#This Row],[Len]],"",MID(tblParseParts[[#This Row],[Text]],_xlpm._i,1)))</f>
        <v/>
      </c>
      <c r="U84" s="1" t="str">
        <f>_xlfn.LET(_xlpm._i, COLUMN()-COLUMN(tblParseParts[[#Headers],[Text]]), IF(_xlpm._i&gt;tblParseParts[[#This Row],[Len]],"",MID(tblParseParts[[#This Row],[Text]],_xlpm._i,1)))</f>
        <v/>
      </c>
      <c r="V84" s="1" t="str">
        <f>_xlfn.LET(_xlpm._i, COLUMN()-COLUMN(tblParseParts[[#Headers],[Text]]), IF(_xlpm._i&gt;tblParseParts[[#This Row],[Len]],"",MID(tblParseParts[[#This Row],[Text]],_xlpm._i,1)))</f>
        <v/>
      </c>
      <c r="W84" s="1" t="str">
        <f>_xlfn.LET(_xlpm._i, COLUMN()-COLUMN(tblParseParts[[#Headers],[Text]]), IF(_xlpm._i&gt;tblParseParts[[#This Row],[Len]],"",MID(tblParseParts[[#This Row],[Text]],_xlpm._i,1)))</f>
        <v/>
      </c>
      <c r="X84" s="1" t="str">
        <f>_xlfn.LET(_xlpm._i, COLUMN()-COLUMN(tblParseParts[[#Headers],[Text]]), IF(_xlpm._i&gt;tblParseParts[[#This Row],[Len]],"",MID(tblParseParts[[#This Row],[Text]],_xlpm._i,1)))</f>
        <v/>
      </c>
      <c r="Y84" s="1" t="str">
        <f>_xlfn.LET(_xlpm._i, COLUMN()-COLUMN(tblParseParts[[#Headers],[Text]]), IF(_xlpm._i&gt;tblParseParts[[#This Row],[Len]],"",MID(tblParseParts[[#This Row],[Text]],_xlpm._i,1)))</f>
        <v/>
      </c>
      <c r="Z84" s="1" t="str">
        <f>_xlfn.LET(_xlpm._i, COLUMN()-COLUMN(tblParseParts[[#Headers],[Text]]), IF(_xlpm._i&gt;tblParseParts[[#This Row],[Len]],"",MID(tblParseParts[[#This Row],[Text]],_xlpm._i,1)))</f>
        <v/>
      </c>
      <c r="AA84" s="1" t="str">
        <f>_xlfn.LET(_xlpm._i, COLUMN()-COLUMN(tblParseParts[[#Headers],[Text]]), IF(_xlpm._i&gt;tblParseParts[[#This Row],[Len]],"",MID(tblParseParts[[#This Row],[Text]],_xlpm._i,1)))</f>
        <v/>
      </c>
      <c r="AB84" s="1" t="str">
        <f>_xlfn.LET(_xlpm._i, COLUMN()-COLUMN(tblParseParts[[#Headers],[Text]]), IF(_xlpm._i&gt;tblParseParts[[#This Row],[Len]],"",MID(tblParseParts[[#This Row],[Text]],_xlpm._i,1)))</f>
        <v/>
      </c>
      <c r="AC84" s="1" t="str">
        <f>_xlfn.LET(_xlpm._i, COLUMN()-COLUMN(tblParseParts[[#Headers],[Text]]), IF(_xlpm._i&gt;tblParseParts[[#This Row],[Len]],"",MID(tblParseParts[[#This Row],[Text]],_xlpm._i,1)))</f>
        <v/>
      </c>
      <c r="AD84" s="1" t="str">
        <f>_xlfn.LET(_xlpm._i, COLUMN()-COLUMN(tblParseParts[[#Headers],[Text]]), IF(_xlpm._i&gt;tblParseParts[[#This Row],[Len]],"",MID(tblParseParts[[#This Row],[Text]],_xlpm._i,1)))</f>
        <v/>
      </c>
      <c r="AE84" s="1" t="str">
        <f>_xlfn.LET(_xlpm._i, COLUMN()-COLUMN(tblParseParts[[#Headers],[Text]]), IF(_xlpm._i&gt;tblParseParts[[#This Row],[Len]],"",MID(tblParseParts[[#This Row],[Text]],_xlpm._i,1)))</f>
        <v/>
      </c>
      <c r="AF84" s="1" t="str">
        <f>_xlfn.LET(_xlpm._i, COLUMN()-COLUMN(tblParseParts[[#Headers],[Text]]), IF(_xlpm._i&gt;tblParseParts[[#This Row],[Len]],"",MID(tblParseParts[[#This Row],[Text]],_xlpm._i,1)))</f>
        <v/>
      </c>
      <c r="AG84" s="1" t="str">
        <f>_xlfn.LET(_xlpm._i, COLUMN()-COLUMN(tblParseParts[[#Headers],[Text]]), IF(_xlpm._i&gt;tblParseParts[[#This Row],[Len]],"",MID(tblParseParts[[#This Row],[Text]],_xlpm._i,1)))</f>
        <v/>
      </c>
      <c r="AH84" s="1" t="str">
        <f>_xlfn.LET(_xlpm._i, COLUMN()-COLUMN(tblParseParts[[#Headers],[Text]]), IF(_xlpm._i&gt;tblParseParts[[#This Row],[Len]],"",MID(tblParseParts[[#This Row],[Text]],_xlpm._i,1)))</f>
        <v/>
      </c>
      <c r="AI84" s="1" t="str">
        <f>_xlfn.LET(_xlpm._i, COLUMN()-COLUMN(tblParseParts[[#Headers],[Text]]), IF(_xlpm._i&gt;tblParseParts[[#This Row],[Len]],"",MID(tblParseParts[[#This Row],[Text]],_xlpm._i,1)))</f>
        <v/>
      </c>
      <c r="AJ84" s="11">
        <f>LEN(tblParseParts[[#This Row],[Text]])</f>
        <v>17</v>
      </c>
      <c r="AK84" s="11">
        <f>_xlfn.LET(_xlpm._range,tblParseParts[[#This Row],[1]:[33]], _xlfn.IFNA(_xlfn.XMATCH("T",_xlpm._range,0,1),0))</f>
        <v>12</v>
      </c>
      <c r="AL84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84" s="11">
        <f>_xlfn.LET(_xlpm._range,tblParseParts[[#This Row],[1]:[33]], _xlfn.IFNA(_xlfn.XMATCH(":",_xlpm._range,0,-1),0))</f>
        <v>15</v>
      </c>
      <c r="AN84" s="11" cm="1">
        <f t="array" ref="AN84">_xlfn.LET(_xlpm._last,INDEX(tblParseParts[[#This Row],[1]:[33]],1,tblParseParts[[#This Row],[Len]]),IF(_xlpm._last="Z",tblParseParts[[#This Row],[Len]],0))</f>
        <v>0</v>
      </c>
      <c r="AO84" s="11">
        <f>N(tblParseParts[[#This Row],[Tpos]]&gt;0)</f>
        <v>1</v>
      </c>
      <c r="AP84" s="11">
        <f>N(tblParseParts[[#This Row],[Tpos]]=1)</f>
        <v>0</v>
      </c>
      <c r="AQ84" s="11">
        <f>N(tblParseParts[[#This Row],[SignLastPos]]=1)</f>
        <v>0</v>
      </c>
      <c r="AR84" s="11">
        <f>tblParseParts[[#This Row],[Len]]-tblParseParts[[#This Row],[LastSignFirstPos]]</f>
        <v>17</v>
      </c>
      <c r="AS84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84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84" s="11">
        <f>N(tblParseParts[[#This Row],[ColonLastPos]]&gt;tblParseParts[[#This Row],[SignLastPos]])</f>
        <v>1</v>
      </c>
      <c r="AV84" s="11">
        <f>N(((tblParseParts[[#This Row],[UnSignedLen]]=2)+(tblParseParts[[#This Row],[UnSignedLen]]=6))&lt;&gt;0)</f>
        <v>0</v>
      </c>
      <c r="AW84" s="11">
        <f>N(tblParseParts[[#This Row],[ZlastPos]]=tblParseParts[[#This Row],[Len]])</f>
        <v>0</v>
      </c>
      <c r="AX84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132</v>
      </c>
      <c r="AY84" s="11">
        <f>_xlfn.LET(_xlpm._x,_xlfn.XLOOKUP(tblParseParts[[#This Row],[Hash]],tblParsePartsLogic[Hash],tblParsePartsLogic[PartsFlag],""),IF(_xlpm._x="","!!",_xlpm._x))</f>
        <v>3</v>
      </c>
      <c r="AZ84" s="11">
        <f>_xlfn.LET(_xlpm._x,_xlfn.XLOOKUP(tblParseParts[[#This Row],[Hash]],tblParsePartsLogic[Hash],tblParsePartsLogic[DateMark],""),IF(_xlpm._x="","!!",_xlpm._x))</f>
        <v>2</v>
      </c>
      <c r="BA84" s="11">
        <f>_xlfn.LET(_xlpm._x,_xlfn.XLOOKUP(tblParseParts[[#This Row],[Hash]],tblParsePartsLogic[Hash],tblParsePartsLogic[TZMark],""),IF(_xlpm._x="","!!",_xlpm._x))</f>
        <v>0</v>
      </c>
      <c r="BB84" s="11">
        <f>_xlfn.LET(_xlpm._x,_xlfn.XLOOKUP(tblParseParts[[#This Row],[Hash]],tblParsePartsLogic[Hash],tblParsePartsLogic[ISOCompliant],""),IF(_xlpm._x="","!!",_xlpm._x))</f>
        <v>1</v>
      </c>
    </row>
    <row r="85" spans="1:54" x14ac:dyDescent="0.25">
      <c r="A85">
        <v>39</v>
      </c>
      <c r="B85" s="23" t="s">
        <v>110</v>
      </c>
      <c r="C85" s="1" t="str">
        <f>_xlfn.LET(_xlpm._i, COLUMN()-COLUMN(tblParseParts[[#Headers],[Text]]), IF(_xlpm._i&gt;tblParseParts[[#This Row],[Len]],"",MID(tblParseParts[[#This Row],[Text]],_xlpm._i,1)))</f>
        <v>9</v>
      </c>
      <c r="D85" s="1" t="str">
        <f>_xlfn.LET(_xlpm._i, COLUMN()-COLUMN(tblParseParts[[#Headers],[Text]]), IF(_xlpm._i&gt;tblParseParts[[#This Row],[Len]],"",MID(tblParseParts[[#This Row],[Text]],_xlpm._i,1)))</f>
        <v>9</v>
      </c>
      <c r="E85" s="1" t="str">
        <f>_xlfn.LET(_xlpm._i, COLUMN()-COLUMN(tblParseParts[[#Headers],[Text]]), IF(_xlpm._i&gt;tblParseParts[[#This Row],[Len]],"",MID(tblParseParts[[#This Row],[Text]],_xlpm._i,1)))</f>
        <v>9</v>
      </c>
      <c r="F85" s="1" t="str">
        <f>_xlfn.LET(_xlpm._i, COLUMN()-COLUMN(tblParseParts[[#Headers],[Text]]), IF(_xlpm._i&gt;tblParseParts[[#This Row],[Len]],"",MID(tblParseParts[[#This Row],[Text]],_xlpm._i,1)))</f>
        <v>9</v>
      </c>
      <c r="G85" s="1" t="str">
        <f>_xlfn.LET(_xlpm._i, COLUMN()-COLUMN(tblParseParts[[#Headers],[Text]]), IF(_xlpm._i&gt;tblParseParts[[#This Row],[Len]],"",MID(tblParseParts[[#This Row],[Text]],_xlpm._i,1)))</f>
        <v>9</v>
      </c>
      <c r="H85" s="1" t="str">
        <f>_xlfn.LET(_xlpm._i, COLUMN()-COLUMN(tblParseParts[[#Headers],[Text]]), IF(_xlpm._i&gt;tblParseParts[[#This Row],[Len]],"",MID(tblParseParts[[#This Row],[Text]],_xlpm._i,1)))</f>
        <v>-</v>
      </c>
      <c r="I85" s="1" t="str">
        <f>_xlfn.LET(_xlpm._i, COLUMN()-COLUMN(tblParseParts[[#Headers],[Text]]), IF(_xlpm._i&gt;tblParseParts[[#This Row],[Len]],"",MID(tblParseParts[[#This Row],[Text]],_xlpm._i,1)))</f>
        <v>W</v>
      </c>
      <c r="J85" s="1" t="str">
        <f>_xlfn.LET(_xlpm._i, COLUMN()-COLUMN(tblParseParts[[#Headers],[Text]]), IF(_xlpm._i&gt;tblParseParts[[#This Row],[Len]],"",MID(tblParseParts[[#This Row],[Text]],_xlpm._i,1)))</f>
        <v>1</v>
      </c>
      <c r="K85" s="1" t="str">
        <f>_xlfn.LET(_xlpm._i, COLUMN()-COLUMN(tblParseParts[[#Headers],[Text]]), IF(_xlpm._i&gt;tblParseParts[[#This Row],[Len]],"",MID(tblParseParts[[#This Row],[Text]],_xlpm._i,1)))</f>
        <v>5</v>
      </c>
      <c r="L85" s="1" t="str">
        <f>_xlfn.LET(_xlpm._i, COLUMN()-COLUMN(tblParseParts[[#Headers],[Text]]), IF(_xlpm._i&gt;tblParseParts[[#This Row],[Len]],"",MID(tblParseParts[[#This Row],[Text]],_xlpm._i,1)))</f>
        <v>-</v>
      </c>
      <c r="M85" s="1" t="str">
        <f>_xlfn.LET(_xlpm._i, COLUMN()-COLUMN(tblParseParts[[#Headers],[Text]]), IF(_xlpm._i&gt;tblParseParts[[#This Row],[Len]],"",MID(tblParseParts[[#This Row],[Text]],_xlpm._i,1)))</f>
        <v>2</v>
      </c>
      <c r="N85" s="1" t="str">
        <f>_xlfn.LET(_xlpm._i, COLUMN()-COLUMN(tblParseParts[[#Headers],[Text]]), IF(_xlpm._i&gt;tblParseParts[[#This Row],[Len]],"",MID(tblParseParts[[#This Row],[Text]],_xlpm._i,1)))</f>
        <v>T</v>
      </c>
      <c r="O85" s="1" t="str">
        <f>_xlfn.LET(_xlpm._i, COLUMN()-COLUMN(tblParseParts[[#Headers],[Text]]), IF(_xlpm._i&gt;tblParseParts[[#This Row],[Len]],"",MID(tblParseParts[[#This Row],[Text]],_xlpm._i,1)))</f>
        <v>1</v>
      </c>
      <c r="P85" s="1" t="str">
        <f>_xlfn.LET(_xlpm._i, COLUMN()-COLUMN(tblParseParts[[#Headers],[Text]]), IF(_xlpm._i&gt;tblParseParts[[#This Row],[Len]],"",MID(tblParseParts[[#This Row],[Text]],_xlpm._i,1)))</f>
        <v>4</v>
      </c>
      <c r="Q85" s="1" t="str">
        <f>_xlfn.LET(_xlpm._i, COLUMN()-COLUMN(tblParseParts[[#Headers],[Text]]), IF(_xlpm._i&gt;tblParseParts[[#This Row],[Len]],"",MID(tblParseParts[[#This Row],[Text]],_xlpm._i,1)))</f>
        <v>:</v>
      </c>
      <c r="R85" s="1" t="str">
        <f>_xlfn.LET(_xlpm._i, COLUMN()-COLUMN(tblParseParts[[#Headers],[Text]]), IF(_xlpm._i&gt;tblParseParts[[#This Row],[Len]],"",MID(tblParseParts[[#This Row],[Text]],_xlpm._i,1)))</f>
        <v>2</v>
      </c>
      <c r="S85" s="1" t="str">
        <f>_xlfn.LET(_xlpm._i, COLUMN()-COLUMN(tblParseParts[[#Headers],[Text]]), IF(_xlpm._i&gt;tblParseParts[[#This Row],[Len]],"",MID(tblParseParts[[#This Row],[Text]],_xlpm._i,1)))</f>
        <v>5</v>
      </c>
      <c r="T85" s="1" t="str">
        <f>_xlfn.LET(_xlpm._i, COLUMN()-COLUMN(tblParseParts[[#Headers],[Text]]), IF(_xlpm._i&gt;tblParseParts[[#This Row],[Len]],"",MID(tblParseParts[[#This Row],[Text]],_xlpm._i,1)))</f>
        <v/>
      </c>
      <c r="U85" s="1" t="str">
        <f>_xlfn.LET(_xlpm._i, COLUMN()-COLUMN(tblParseParts[[#Headers],[Text]]), IF(_xlpm._i&gt;tblParseParts[[#This Row],[Len]],"",MID(tblParseParts[[#This Row],[Text]],_xlpm._i,1)))</f>
        <v/>
      </c>
      <c r="V85" s="1" t="str">
        <f>_xlfn.LET(_xlpm._i, COLUMN()-COLUMN(tblParseParts[[#Headers],[Text]]), IF(_xlpm._i&gt;tblParseParts[[#This Row],[Len]],"",MID(tblParseParts[[#This Row],[Text]],_xlpm._i,1)))</f>
        <v/>
      </c>
      <c r="W85" s="1" t="str">
        <f>_xlfn.LET(_xlpm._i, COLUMN()-COLUMN(tblParseParts[[#Headers],[Text]]), IF(_xlpm._i&gt;tblParseParts[[#This Row],[Len]],"",MID(tblParseParts[[#This Row],[Text]],_xlpm._i,1)))</f>
        <v/>
      </c>
      <c r="X85" s="1" t="str">
        <f>_xlfn.LET(_xlpm._i, COLUMN()-COLUMN(tblParseParts[[#Headers],[Text]]), IF(_xlpm._i&gt;tblParseParts[[#This Row],[Len]],"",MID(tblParseParts[[#This Row],[Text]],_xlpm._i,1)))</f>
        <v/>
      </c>
      <c r="Y85" s="1" t="str">
        <f>_xlfn.LET(_xlpm._i, COLUMN()-COLUMN(tblParseParts[[#Headers],[Text]]), IF(_xlpm._i&gt;tblParseParts[[#This Row],[Len]],"",MID(tblParseParts[[#This Row],[Text]],_xlpm._i,1)))</f>
        <v/>
      </c>
      <c r="Z85" s="1" t="str">
        <f>_xlfn.LET(_xlpm._i, COLUMN()-COLUMN(tblParseParts[[#Headers],[Text]]), IF(_xlpm._i&gt;tblParseParts[[#This Row],[Len]],"",MID(tblParseParts[[#This Row],[Text]],_xlpm._i,1)))</f>
        <v/>
      </c>
      <c r="AA85" s="1" t="str">
        <f>_xlfn.LET(_xlpm._i, COLUMN()-COLUMN(tblParseParts[[#Headers],[Text]]), IF(_xlpm._i&gt;tblParseParts[[#This Row],[Len]],"",MID(tblParseParts[[#This Row],[Text]],_xlpm._i,1)))</f>
        <v/>
      </c>
      <c r="AB85" s="1" t="str">
        <f>_xlfn.LET(_xlpm._i, COLUMN()-COLUMN(tblParseParts[[#Headers],[Text]]), IF(_xlpm._i&gt;tblParseParts[[#This Row],[Len]],"",MID(tblParseParts[[#This Row],[Text]],_xlpm._i,1)))</f>
        <v/>
      </c>
      <c r="AC85" s="1" t="str">
        <f>_xlfn.LET(_xlpm._i, COLUMN()-COLUMN(tblParseParts[[#Headers],[Text]]), IF(_xlpm._i&gt;tblParseParts[[#This Row],[Len]],"",MID(tblParseParts[[#This Row],[Text]],_xlpm._i,1)))</f>
        <v/>
      </c>
      <c r="AD85" s="1" t="str">
        <f>_xlfn.LET(_xlpm._i, COLUMN()-COLUMN(tblParseParts[[#Headers],[Text]]), IF(_xlpm._i&gt;tblParseParts[[#This Row],[Len]],"",MID(tblParseParts[[#This Row],[Text]],_xlpm._i,1)))</f>
        <v/>
      </c>
      <c r="AE85" s="1" t="str">
        <f>_xlfn.LET(_xlpm._i, COLUMN()-COLUMN(tblParseParts[[#Headers],[Text]]), IF(_xlpm._i&gt;tblParseParts[[#This Row],[Len]],"",MID(tblParseParts[[#This Row],[Text]],_xlpm._i,1)))</f>
        <v/>
      </c>
      <c r="AF85" s="1" t="str">
        <f>_xlfn.LET(_xlpm._i, COLUMN()-COLUMN(tblParseParts[[#Headers],[Text]]), IF(_xlpm._i&gt;tblParseParts[[#This Row],[Len]],"",MID(tblParseParts[[#This Row],[Text]],_xlpm._i,1)))</f>
        <v/>
      </c>
      <c r="AG85" s="1" t="str">
        <f>_xlfn.LET(_xlpm._i, COLUMN()-COLUMN(tblParseParts[[#Headers],[Text]]), IF(_xlpm._i&gt;tblParseParts[[#This Row],[Len]],"",MID(tblParseParts[[#This Row],[Text]],_xlpm._i,1)))</f>
        <v/>
      </c>
      <c r="AH85" s="1" t="str">
        <f>_xlfn.LET(_xlpm._i, COLUMN()-COLUMN(tblParseParts[[#Headers],[Text]]), IF(_xlpm._i&gt;tblParseParts[[#This Row],[Len]],"",MID(tblParseParts[[#This Row],[Text]],_xlpm._i,1)))</f>
        <v/>
      </c>
      <c r="AI85" s="1" t="str">
        <f>_xlfn.LET(_xlpm._i, COLUMN()-COLUMN(tblParseParts[[#Headers],[Text]]), IF(_xlpm._i&gt;tblParseParts[[#This Row],[Len]],"",MID(tblParseParts[[#This Row],[Text]],_xlpm._i,1)))</f>
        <v/>
      </c>
      <c r="AJ85" s="11">
        <f>LEN(tblParseParts[[#This Row],[Text]])</f>
        <v>17</v>
      </c>
      <c r="AK85" s="11">
        <f>_xlfn.LET(_xlpm._range,tblParseParts[[#This Row],[1]:[33]], _xlfn.IFNA(_xlfn.XMATCH("T",_xlpm._range,0,1),0))</f>
        <v>12</v>
      </c>
      <c r="AL8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85" s="11">
        <f>_xlfn.LET(_xlpm._range,tblParseParts[[#This Row],[1]:[33]], _xlfn.IFNA(_xlfn.XMATCH(":",_xlpm._range,0,-1),0))</f>
        <v>15</v>
      </c>
      <c r="AN85" s="11" cm="1">
        <f t="array" ref="AN85">_xlfn.LET(_xlpm._last,INDEX(tblParseParts[[#This Row],[1]:[33]],1,tblParseParts[[#This Row],[Len]]),IF(_xlpm._last="Z",tblParseParts[[#This Row],[Len]],0))</f>
        <v>0</v>
      </c>
      <c r="AO85" s="11">
        <f>N(tblParseParts[[#This Row],[Tpos]]&gt;0)</f>
        <v>1</v>
      </c>
      <c r="AP85" s="11">
        <f>N(tblParseParts[[#This Row],[Tpos]]=1)</f>
        <v>0</v>
      </c>
      <c r="AQ85" s="11">
        <f>N(tblParseParts[[#This Row],[SignLastPos]]=1)</f>
        <v>0</v>
      </c>
      <c r="AR85" s="11">
        <f>tblParseParts[[#This Row],[Len]]-tblParseParts[[#This Row],[LastSignFirstPos]]</f>
        <v>17</v>
      </c>
      <c r="AS85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85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85" s="11">
        <f>N(tblParseParts[[#This Row],[ColonLastPos]]&gt;tblParseParts[[#This Row],[SignLastPos]])</f>
        <v>1</v>
      </c>
      <c r="AV85" s="11">
        <f>N(((tblParseParts[[#This Row],[UnSignedLen]]=2)+(tblParseParts[[#This Row],[UnSignedLen]]=6))&lt;&gt;0)</f>
        <v>0</v>
      </c>
      <c r="AW85" s="11">
        <f>N(tblParseParts[[#This Row],[ZlastPos]]=tblParseParts[[#This Row],[Len]])</f>
        <v>0</v>
      </c>
      <c r="AX8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132</v>
      </c>
      <c r="AY85" s="11">
        <f>_xlfn.LET(_xlpm._x,_xlfn.XLOOKUP(tblParseParts[[#This Row],[Hash]],tblParsePartsLogic[Hash],tblParsePartsLogic[PartsFlag],""),IF(_xlpm._x="","!!",_xlpm._x))</f>
        <v>3</v>
      </c>
      <c r="AZ85" s="11">
        <f>_xlfn.LET(_xlpm._x,_xlfn.XLOOKUP(tblParseParts[[#This Row],[Hash]],tblParsePartsLogic[Hash],tblParsePartsLogic[DateMark],""),IF(_xlpm._x="","!!",_xlpm._x))</f>
        <v>2</v>
      </c>
      <c r="BA85" s="11">
        <f>_xlfn.LET(_xlpm._x,_xlfn.XLOOKUP(tblParseParts[[#This Row],[Hash]],tblParsePartsLogic[Hash],tblParsePartsLogic[TZMark],""),IF(_xlpm._x="","!!",_xlpm._x))</f>
        <v>0</v>
      </c>
      <c r="BB85" s="11">
        <f>_xlfn.LET(_xlpm._x,_xlfn.XLOOKUP(tblParseParts[[#This Row],[Hash]],tblParsePartsLogic[Hash],tblParsePartsLogic[ISOCompliant],""),IF(_xlpm._x="","!!",_xlpm._x))</f>
        <v>1</v>
      </c>
    </row>
    <row r="86" spans="1:54" x14ac:dyDescent="0.25">
      <c r="A86">
        <v>66</v>
      </c>
      <c r="B86" s="23" t="s">
        <v>92</v>
      </c>
      <c r="C86" s="1" t="str">
        <f>_xlfn.LET(_xlpm._i, COLUMN()-COLUMN(tblParseParts[[#Headers],[Text]]), IF(_xlpm._i&gt;tblParseParts[[#This Row],[Len]],"",MID(tblParseParts[[#This Row],[Text]],_xlpm._i,1)))</f>
        <v>+</v>
      </c>
      <c r="D86" s="1" t="str">
        <f>_xlfn.LET(_xlpm._i, COLUMN()-COLUMN(tblParseParts[[#Headers],[Text]]), IF(_xlpm._i&gt;tblParseParts[[#This Row],[Len]],"",MID(tblParseParts[[#This Row],[Text]],_xlpm._i,1)))</f>
        <v>0</v>
      </c>
      <c r="E86" s="1" t="str">
        <f>_xlfn.LET(_xlpm._i, COLUMN()-COLUMN(tblParseParts[[#Headers],[Text]]), IF(_xlpm._i&gt;tblParseParts[[#This Row],[Len]],"",MID(tblParseParts[[#This Row],[Text]],_xlpm._i,1)))</f>
        <v>9</v>
      </c>
      <c r="F86" s="1" t="str">
        <f>_xlfn.LET(_xlpm._i, COLUMN()-COLUMN(tblParseParts[[#Headers],[Text]]), IF(_xlpm._i&gt;tblParseParts[[#This Row],[Len]],"",MID(tblParseParts[[#This Row],[Text]],_xlpm._i,1)))</f>
        <v>3</v>
      </c>
      <c r="G86" s="1" t="str">
        <f>_xlfn.LET(_xlpm._i, COLUMN()-COLUMN(tblParseParts[[#Headers],[Text]]), IF(_xlpm._i&gt;tblParseParts[[#This Row],[Len]],"",MID(tblParseParts[[#This Row],[Text]],_xlpm._i,1)))</f>
        <v>0</v>
      </c>
      <c r="H86" s="1" t="str">
        <f>_xlfn.LET(_xlpm._i, COLUMN()-COLUMN(tblParseParts[[#Headers],[Text]]), IF(_xlpm._i&gt;tblParseParts[[#This Row],[Len]],"",MID(tblParseParts[[#This Row],[Text]],_xlpm._i,1)))</f>
        <v>2</v>
      </c>
      <c r="I86" s="1" t="str">
        <f>_xlfn.LET(_xlpm._i, COLUMN()-COLUMN(tblParseParts[[#Headers],[Text]]), IF(_xlpm._i&gt;tblParseParts[[#This Row],[Len]],"",MID(tblParseParts[[#This Row],[Text]],_xlpm._i,1)))</f>
        <v>2</v>
      </c>
      <c r="J86" s="1" t="str">
        <f>_xlfn.LET(_xlpm._i, COLUMN()-COLUMN(tblParseParts[[#Headers],[Text]]), IF(_xlpm._i&gt;tblParseParts[[#This Row],[Len]],"",MID(tblParseParts[[#This Row],[Text]],_xlpm._i,1)))</f>
        <v/>
      </c>
      <c r="K86" s="1" t="str">
        <f>_xlfn.LET(_xlpm._i, COLUMN()-COLUMN(tblParseParts[[#Headers],[Text]]), IF(_xlpm._i&gt;tblParseParts[[#This Row],[Len]],"",MID(tblParseParts[[#This Row],[Text]],_xlpm._i,1)))</f>
        <v/>
      </c>
      <c r="L86" s="1" t="str">
        <f>_xlfn.LET(_xlpm._i, COLUMN()-COLUMN(tblParseParts[[#Headers],[Text]]), IF(_xlpm._i&gt;tblParseParts[[#This Row],[Len]],"",MID(tblParseParts[[#This Row],[Text]],_xlpm._i,1)))</f>
        <v/>
      </c>
      <c r="M86" s="1" t="str">
        <f>_xlfn.LET(_xlpm._i, COLUMN()-COLUMN(tblParseParts[[#Headers],[Text]]), IF(_xlpm._i&gt;tblParseParts[[#This Row],[Len]],"",MID(tblParseParts[[#This Row],[Text]],_xlpm._i,1)))</f>
        <v/>
      </c>
      <c r="N86" s="1" t="str">
        <f>_xlfn.LET(_xlpm._i, COLUMN()-COLUMN(tblParseParts[[#Headers],[Text]]), IF(_xlpm._i&gt;tblParseParts[[#This Row],[Len]],"",MID(tblParseParts[[#This Row],[Text]],_xlpm._i,1)))</f>
        <v/>
      </c>
      <c r="O86" s="1" t="str">
        <f>_xlfn.LET(_xlpm._i, COLUMN()-COLUMN(tblParseParts[[#Headers],[Text]]), IF(_xlpm._i&gt;tblParseParts[[#This Row],[Len]],"",MID(tblParseParts[[#This Row],[Text]],_xlpm._i,1)))</f>
        <v/>
      </c>
      <c r="P86" s="1" t="str">
        <f>_xlfn.LET(_xlpm._i, COLUMN()-COLUMN(tblParseParts[[#Headers],[Text]]), IF(_xlpm._i&gt;tblParseParts[[#This Row],[Len]],"",MID(tblParseParts[[#This Row],[Text]],_xlpm._i,1)))</f>
        <v/>
      </c>
      <c r="Q86" s="1" t="str">
        <f>_xlfn.LET(_xlpm._i, COLUMN()-COLUMN(tblParseParts[[#Headers],[Text]]), IF(_xlpm._i&gt;tblParseParts[[#This Row],[Len]],"",MID(tblParseParts[[#This Row],[Text]],_xlpm._i,1)))</f>
        <v/>
      </c>
      <c r="R86" s="1" t="str">
        <f>_xlfn.LET(_xlpm._i, COLUMN()-COLUMN(tblParseParts[[#Headers],[Text]]), IF(_xlpm._i&gt;tblParseParts[[#This Row],[Len]],"",MID(tblParseParts[[#This Row],[Text]],_xlpm._i,1)))</f>
        <v/>
      </c>
      <c r="S86" s="1" t="str">
        <f>_xlfn.LET(_xlpm._i, COLUMN()-COLUMN(tblParseParts[[#Headers],[Text]]), IF(_xlpm._i&gt;tblParseParts[[#This Row],[Len]],"",MID(tblParseParts[[#This Row],[Text]],_xlpm._i,1)))</f>
        <v/>
      </c>
      <c r="T86" s="1" t="str">
        <f>_xlfn.LET(_xlpm._i, COLUMN()-COLUMN(tblParseParts[[#Headers],[Text]]), IF(_xlpm._i&gt;tblParseParts[[#This Row],[Len]],"",MID(tblParseParts[[#This Row],[Text]],_xlpm._i,1)))</f>
        <v/>
      </c>
      <c r="U86" s="1" t="str">
        <f>_xlfn.LET(_xlpm._i, COLUMN()-COLUMN(tblParseParts[[#Headers],[Text]]), IF(_xlpm._i&gt;tblParseParts[[#This Row],[Len]],"",MID(tblParseParts[[#This Row],[Text]],_xlpm._i,1)))</f>
        <v/>
      </c>
      <c r="V86" s="1" t="str">
        <f>_xlfn.LET(_xlpm._i, COLUMN()-COLUMN(tblParseParts[[#Headers],[Text]]), IF(_xlpm._i&gt;tblParseParts[[#This Row],[Len]],"",MID(tblParseParts[[#This Row],[Text]],_xlpm._i,1)))</f>
        <v/>
      </c>
      <c r="W86" s="1" t="str">
        <f>_xlfn.LET(_xlpm._i, COLUMN()-COLUMN(tblParseParts[[#Headers],[Text]]), IF(_xlpm._i&gt;tblParseParts[[#This Row],[Len]],"",MID(tblParseParts[[#This Row],[Text]],_xlpm._i,1)))</f>
        <v/>
      </c>
      <c r="X86" s="1" t="str">
        <f>_xlfn.LET(_xlpm._i, COLUMN()-COLUMN(tblParseParts[[#Headers],[Text]]), IF(_xlpm._i&gt;tblParseParts[[#This Row],[Len]],"",MID(tblParseParts[[#This Row],[Text]],_xlpm._i,1)))</f>
        <v/>
      </c>
      <c r="Y86" s="1" t="str">
        <f>_xlfn.LET(_xlpm._i, COLUMN()-COLUMN(tblParseParts[[#Headers],[Text]]), IF(_xlpm._i&gt;tblParseParts[[#This Row],[Len]],"",MID(tblParseParts[[#This Row],[Text]],_xlpm._i,1)))</f>
        <v/>
      </c>
      <c r="Z86" s="1" t="str">
        <f>_xlfn.LET(_xlpm._i, COLUMN()-COLUMN(tblParseParts[[#Headers],[Text]]), IF(_xlpm._i&gt;tblParseParts[[#This Row],[Len]],"",MID(tblParseParts[[#This Row],[Text]],_xlpm._i,1)))</f>
        <v/>
      </c>
      <c r="AA86" s="1" t="str">
        <f>_xlfn.LET(_xlpm._i, COLUMN()-COLUMN(tblParseParts[[#Headers],[Text]]), IF(_xlpm._i&gt;tblParseParts[[#This Row],[Len]],"",MID(tblParseParts[[#This Row],[Text]],_xlpm._i,1)))</f>
        <v/>
      </c>
      <c r="AB86" s="1" t="str">
        <f>_xlfn.LET(_xlpm._i, COLUMN()-COLUMN(tblParseParts[[#Headers],[Text]]), IF(_xlpm._i&gt;tblParseParts[[#This Row],[Len]],"",MID(tblParseParts[[#This Row],[Text]],_xlpm._i,1)))</f>
        <v/>
      </c>
      <c r="AC86" s="1" t="str">
        <f>_xlfn.LET(_xlpm._i, COLUMN()-COLUMN(tblParseParts[[#Headers],[Text]]), IF(_xlpm._i&gt;tblParseParts[[#This Row],[Len]],"",MID(tblParseParts[[#This Row],[Text]],_xlpm._i,1)))</f>
        <v/>
      </c>
      <c r="AD86" s="1" t="str">
        <f>_xlfn.LET(_xlpm._i, COLUMN()-COLUMN(tblParseParts[[#Headers],[Text]]), IF(_xlpm._i&gt;tblParseParts[[#This Row],[Len]],"",MID(tblParseParts[[#This Row],[Text]],_xlpm._i,1)))</f>
        <v/>
      </c>
      <c r="AE86" s="1" t="str">
        <f>_xlfn.LET(_xlpm._i, COLUMN()-COLUMN(tblParseParts[[#Headers],[Text]]), IF(_xlpm._i&gt;tblParseParts[[#This Row],[Len]],"",MID(tblParseParts[[#This Row],[Text]],_xlpm._i,1)))</f>
        <v/>
      </c>
      <c r="AF86" s="1" t="str">
        <f>_xlfn.LET(_xlpm._i, COLUMN()-COLUMN(tblParseParts[[#Headers],[Text]]), IF(_xlpm._i&gt;tblParseParts[[#This Row],[Len]],"",MID(tblParseParts[[#This Row],[Text]],_xlpm._i,1)))</f>
        <v/>
      </c>
      <c r="AG86" s="1" t="str">
        <f>_xlfn.LET(_xlpm._i, COLUMN()-COLUMN(tblParseParts[[#Headers],[Text]]), IF(_xlpm._i&gt;tblParseParts[[#This Row],[Len]],"",MID(tblParseParts[[#This Row],[Text]],_xlpm._i,1)))</f>
        <v/>
      </c>
      <c r="AH86" s="1" t="str">
        <f>_xlfn.LET(_xlpm._i, COLUMN()-COLUMN(tblParseParts[[#Headers],[Text]]), IF(_xlpm._i&gt;tblParseParts[[#This Row],[Len]],"",MID(tblParseParts[[#This Row],[Text]],_xlpm._i,1)))</f>
        <v/>
      </c>
      <c r="AI86" s="1" t="str">
        <f>_xlfn.LET(_xlpm._i, COLUMN()-COLUMN(tblParseParts[[#Headers],[Text]]), IF(_xlpm._i&gt;tblParseParts[[#This Row],[Len]],"",MID(tblParseParts[[#This Row],[Text]],_xlpm._i,1)))</f>
        <v/>
      </c>
      <c r="AJ86" s="11">
        <f>LEN(tblParseParts[[#This Row],[Text]])</f>
        <v>7</v>
      </c>
      <c r="AK86" s="11">
        <f>_xlfn.LET(_xlpm._range,tblParseParts[[#This Row],[1]:[33]], _xlfn.IFNA(_xlfn.XMATCH("T",_xlpm._range,0,1),0))</f>
        <v>0</v>
      </c>
      <c r="AL8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86" s="11">
        <f>_xlfn.LET(_xlpm._range,tblParseParts[[#This Row],[1]:[33]], _xlfn.IFNA(_xlfn.XMATCH(":",_xlpm._range,0,-1),0))</f>
        <v>0</v>
      </c>
      <c r="AN86" s="11" cm="1">
        <f t="array" ref="AN86">_xlfn.LET(_xlpm._last,INDEX(tblParseParts[[#This Row],[1]:[33]],1,tblParseParts[[#This Row],[Len]]),IF(_xlpm._last="Z",tblParseParts[[#This Row],[Len]],0))</f>
        <v>0</v>
      </c>
      <c r="AO86" s="11">
        <f>N(tblParseParts[[#This Row],[Tpos]]&gt;0)</f>
        <v>0</v>
      </c>
      <c r="AP86" s="11">
        <f>N(tblParseParts[[#This Row],[Tpos]]=1)</f>
        <v>0</v>
      </c>
      <c r="AQ86" s="11">
        <f>N(tblParseParts[[#This Row],[SignLastPos]]=1)</f>
        <v>1</v>
      </c>
      <c r="AR86" s="11">
        <f>tblParseParts[[#This Row],[Len]]-tblParseParts[[#This Row],[LastSignFirstPos]]</f>
        <v>6</v>
      </c>
      <c r="AS86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86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86" s="11">
        <f>N(tblParseParts[[#This Row],[ColonLastPos]]&gt;tblParseParts[[#This Row],[SignLastPos]])</f>
        <v>0</v>
      </c>
      <c r="AV86" s="11">
        <f>N(((tblParseParts[[#This Row],[UnSignedLen]]=2)+(tblParseParts[[#This Row],[UnSignedLen]]=6))&lt;&gt;0)</f>
        <v>1</v>
      </c>
      <c r="AW86" s="11">
        <f>N(tblParseParts[[#This Row],[ZlastPos]]=tblParseParts[[#This Row],[Len]])</f>
        <v>0</v>
      </c>
      <c r="AX8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34</v>
      </c>
      <c r="AY86" s="11">
        <f>_xlfn.LET(_xlpm._x,_xlfn.XLOOKUP(tblParseParts[[#This Row],[Hash]],tblParsePartsLogic[Hash],tblParsePartsLogic[PartsFlag],""),IF(_xlpm._x="","!!",_xlpm._x))</f>
        <v>4</v>
      </c>
      <c r="AZ86" s="11">
        <f>_xlfn.LET(_xlpm._x,_xlfn.XLOOKUP(tblParseParts[[#This Row],[Hash]],tblParsePartsLogic[Hash],tblParsePartsLogic[DateMark],""),IF(_xlpm._x="","!!",_xlpm._x))</f>
        <v>0</v>
      </c>
      <c r="BA86" s="11">
        <f>_xlfn.LET(_xlpm._x,_xlfn.XLOOKUP(tblParseParts[[#This Row],[Hash]],tblParsePartsLogic[Hash],tblParsePartsLogic[TZMark],""),IF(_xlpm._x="","!!",_xlpm._x))</f>
        <v>2</v>
      </c>
      <c r="BB86" s="11">
        <f>_xlfn.LET(_xlpm._x,_xlfn.XLOOKUP(tblParseParts[[#This Row],[Hash]],tblParsePartsLogic[Hash],tblParsePartsLogic[ISOCompliant],""),IF(_xlpm._x="","!!",_xlpm._x))</f>
        <v>0</v>
      </c>
    </row>
    <row r="87" spans="1:54" x14ac:dyDescent="0.25">
      <c r="A87">
        <v>63</v>
      </c>
      <c r="B87" s="23" t="s">
        <v>216</v>
      </c>
      <c r="C87" s="1" t="str">
        <f>_xlfn.LET(_xlpm._i, COLUMN()-COLUMN(tblParseParts[[#Headers],[Text]]), IF(_xlpm._i&gt;tblParseParts[[#This Row],[Len]],"",MID(tblParseParts[[#This Row],[Text]],_xlpm._i,1)))</f>
        <v>T</v>
      </c>
      <c r="D87" s="1" t="str">
        <f>_xlfn.LET(_xlpm._i, COLUMN()-COLUMN(tblParseParts[[#Headers],[Text]]), IF(_xlpm._i&gt;tblParseParts[[#This Row],[Len]],"",MID(tblParseParts[[#This Row],[Text]],_xlpm._i,1)))</f>
        <v>Z</v>
      </c>
      <c r="E87" s="1" t="str">
        <f>_xlfn.LET(_xlpm._i, COLUMN()-COLUMN(tblParseParts[[#Headers],[Text]]), IF(_xlpm._i&gt;tblParseParts[[#This Row],[Len]],"",MID(tblParseParts[[#This Row],[Text]],_xlpm._i,1)))</f>
        <v/>
      </c>
      <c r="F87" s="1" t="str">
        <f>_xlfn.LET(_xlpm._i, COLUMN()-COLUMN(tblParseParts[[#Headers],[Text]]), IF(_xlpm._i&gt;tblParseParts[[#This Row],[Len]],"",MID(tblParseParts[[#This Row],[Text]],_xlpm._i,1)))</f>
        <v/>
      </c>
      <c r="G87" s="1" t="str">
        <f>_xlfn.LET(_xlpm._i, COLUMN()-COLUMN(tblParseParts[[#Headers],[Text]]), IF(_xlpm._i&gt;tblParseParts[[#This Row],[Len]],"",MID(tblParseParts[[#This Row],[Text]],_xlpm._i,1)))</f>
        <v/>
      </c>
      <c r="H87" s="1" t="str">
        <f>_xlfn.LET(_xlpm._i, COLUMN()-COLUMN(tblParseParts[[#Headers],[Text]]), IF(_xlpm._i&gt;tblParseParts[[#This Row],[Len]],"",MID(tblParseParts[[#This Row],[Text]],_xlpm._i,1)))</f>
        <v/>
      </c>
      <c r="I87" s="1" t="str">
        <f>_xlfn.LET(_xlpm._i, COLUMN()-COLUMN(tblParseParts[[#Headers],[Text]]), IF(_xlpm._i&gt;tblParseParts[[#This Row],[Len]],"",MID(tblParseParts[[#This Row],[Text]],_xlpm._i,1)))</f>
        <v/>
      </c>
      <c r="J87" s="1" t="str">
        <f>_xlfn.LET(_xlpm._i, COLUMN()-COLUMN(tblParseParts[[#Headers],[Text]]), IF(_xlpm._i&gt;tblParseParts[[#This Row],[Len]],"",MID(tblParseParts[[#This Row],[Text]],_xlpm._i,1)))</f>
        <v/>
      </c>
      <c r="K87" s="1" t="str">
        <f>_xlfn.LET(_xlpm._i, COLUMN()-COLUMN(tblParseParts[[#Headers],[Text]]), IF(_xlpm._i&gt;tblParseParts[[#This Row],[Len]],"",MID(tblParseParts[[#This Row],[Text]],_xlpm._i,1)))</f>
        <v/>
      </c>
      <c r="L87" s="1" t="str">
        <f>_xlfn.LET(_xlpm._i, COLUMN()-COLUMN(tblParseParts[[#Headers],[Text]]), IF(_xlpm._i&gt;tblParseParts[[#This Row],[Len]],"",MID(tblParseParts[[#This Row],[Text]],_xlpm._i,1)))</f>
        <v/>
      </c>
      <c r="M87" s="1" t="str">
        <f>_xlfn.LET(_xlpm._i, COLUMN()-COLUMN(tblParseParts[[#Headers],[Text]]), IF(_xlpm._i&gt;tblParseParts[[#This Row],[Len]],"",MID(tblParseParts[[#This Row],[Text]],_xlpm._i,1)))</f>
        <v/>
      </c>
      <c r="N87" s="1" t="str">
        <f>_xlfn.LET(_xlpm._i, COLUMN()-COLUMN(tblParseParts[[#Headers],[Text]]), IF(_xlpm._i&gt;tblParseParts[[#This Row],[Len]],"",MID(tblParseParts[[#This Row],[Text]],_xlpm._i,1)))</f>
        <v/>
      </c>
      <c r="O87" s="1" t="str">
        <f>_xlfn.LET(_xlpm._i, COLUMN()-COLUMN(tblParseParts[[#Headers],[Text]]), IF(_xlpm._i&gt;tblParseParts[[#This Row],[Len]],"",MID(tblParseParts[[#This Row],[Text]],_xlpm._i,1)))</f>
        <v/>
      </c>
      <c r="P87" s="1" t="str">
        <f>_xlfn.LET(_xlpm._i, COLUMN()-COLUMN(tblParseParts[[#Headers],[Text]]), IF(_xlpm._i&gt;tblParseParts[[#This Row],[Len]],"",MID(tblParseParts[[#This Row],[Text]],_xlpm._i,1)))</f>
        <v/>
      </c>
      <c r="Q87" s="1" t="str">
        <f>_xlfn.LET(_xlpm._i, COLUMN()-COLUMN(tblParseParts[[#Headers],[Text]]), IF(_xlpm._i&gt;tblParseParts[[#This Row],[Len]],"",MID(tblParseParts[[#This Row],[Text]],_xlpm._i,1)))</f>
        <v/>
      </c>
      <c r="R87" s="1" t="str">
        <f>_xlfn.LET(_xlpm._i, COLUMN()-COLUMN(tblParseParts[[#Headers],[Text]]), IF(_xlpm._i&gt;tblParseParts[[#This Row],[Len]],"",MID(tblParseParts[[#This Row],[Text]],_xlpm._i,1)))</f>
        <v/>
      </c>
      <c r="S87" s="1" t="str">
        <f>_xlfn.LET(_xlpm._i, COLUMN()-COLUMN(tblParseParts[[#Headers],[Text]]), IF(_xlpm._i&gt;tblParseParts[[#This Row],[Len]],"",MID(tblParseParts[[#This Row],[Text]],_xlpm._i,1)))</f>
        <v/>
      </c>
      <c r="T87" s="1" t="str">
        <f>_xlfn.LET(_xlpm._i, COLUMN()-COLUMN(tblParseParts[[#Headers],[Text]]), IF(_xlpm._i&gt;tblParseParts[[#This Row],[Len]],"",MID(tblParseParts[[#This Row],[Text]],_xlpm._i,1)))</f>
        <v/>
      </c>
      <c r="U87" s="1" t="str">
        <f>_xlfn.LET(_xlpm._i, COLUMN()-COLUMN(tblParseParts[[#Headers],[Text]]), IF(_xlpm._i&gt;tblParseParts[[#This Row],[Len]],"",MID(tblParseParts[[#This Row],[Text]],_xlpm._i,1)))</f>
        <v/>
      </c>
      <c r="V87" s="1" t="str">
        <f>_xlfn.LET(_xlpm._i, COLUMN()-COLUMN(tblParseParts[[#Headers],[Text]]), IF(_xlpm._i&gt;tblParseParts[[#This Row],[Len]],"",MID(tblParseParts[[#This Row],[Text]],_xlpm._i,1)))</f>
        <v/>
      </c>
      <c r="W87" s="1" t="str">
        <f>_xlfn.LET(_xlpm._i, COLUMN()-COLUMN(tblParseParts[[#Headers],[Text]]), IF(_xlpm._i&gt;tblParseParts[[#This Row],[Len]],"",MID(tblParseParts[[#This Row],[Text]],_xlpm._i,1)))</f>
        <v/>
      </c>
      <c r="X87" s="1" t="str">
        <f>_xlfn.LET(_xlpm._i, COLUMN()-COLUMN(tblParseParts[[#Headers],[Text]]), IF(_xlpm._i&gt;tblParseParts[[#This Row],[Len]],"",MID(tblParseParts[[#This Row],[Text]],_xlpm._i,1)))</f>
        <v/>
      </c>
      <c r="Y87" s="1" t="str">
        <f>_xlfn.LET(_xlpm._i, COLUMN()-COLUMN(tblParseParts[[#Headers],[Text]]), IF(_xlpm._i&gt;tblParseParts[[#This Row],[Len]],"",MID(tblParseParts[[#This Row],[Text]],_xlpm._i,1)))</f>
        <v/>
      </c>
      <c r="Z87" s="1" t="str">
        <f>_xlfn.LET(_xlpm._i, COLUMN()-COLUMN(tblParseParts[[#Headers],[Text]]), IF(_xlpm._i&gt;tblParseParts[[#This Row],[Len]],"",MID(tblParseParts[[#This Row],[Text]],_xlpm._i,1)))</f>
        <v/>
      </c>
      <c r="AA87" s="1" t="str">
        <f>_xlfn.LET(_xlpm._i, COLUMN()-COLUMN(tblParseParts[[#Headers],[Text]]), IF(_xlpm._i&gt;tblParseParts[[#This Row],[Len]],"",MID(tblParseParts[[#This Row],[Text]],_xlpm._i,1)))</f>
        <v/>
      </c>
      <c r="AB87" s="1" t="str">
        <f>_xlfn.LET(_xlpm._i, COLUMN()-COLUMN(tblParseParts[[#Headers],[Text]]), IF(_xlpm._i&gt;tblParseParts[[#This Row],[Len]],"",MID(tblParseParts[[#This Row],[Text]],_xlpm._i,1)))</f>
        <v/>
      </c>
      <c r="AC87" s="1" t="str">
        <f>_xlfn.LET(_xlpm._i, COLUMN()-COLUMN(tblParseParts[[#Headers],[Text]]), IF(_xlpm._i&gt;tblParseParts[[#This Row],[Len]],"",MID(tblParseParts[[#This Row],[Text]],_xlpm._i,1)))</f>
        <v/>
      </c>
      <c r="AD87" s="1" t="str">
        <f>_xlfn.LET(_xlpm._i, COLUMN()-COLUMN(tblParseParts[[#Headers],[Text]]), IF(_xlpm._i&gt;tblParseParts[[#This Row],[Len]],"",MID(tblParseParts[[#This Row],[Text]],_xlpm._i,1)))</f>
        <v/>
      </c>
      <c r="AE87" s="1" t="str">
        <f>_xlfn.LET(_xlpm._i, COLUMN()-COLUMN(tblParseParts[[#Headers],[Text]]), IF(_xlpm._i&gt;tblParseParts[[#This Row],[Len]],"",MID(tblParseParts[[#This Row],[Text]],_xlpm._i,1)))</f>
        <v/>
      </c>
      <c r="AF87" s="1" t="str">
        <f>_xlfn.LET(_xlpm._i, COLUMN()-COLUMN(tblParseParts[[#Headers],[Text]]), IF(_xlpm._i&gt;tblParseParts[[#This Row],[Len]],"",MID(tblParseParts[[#This Row],[Text]],_xlpm._i,1)))</f>
        <v/>
      </c>
      <c r="AG87" s="1" t="str">
        <f>_xlfn.LET(_xlpm._i, COLUMN()-COLUMN(tblParseParts[[#Headers],[Text]]), IF(_xlpm._i&gt;tblParseParts[[#This Row],[Len]],"",MID(tblParseParts[[#This Row],[Text]],_xlpm._i,1)))</f>
        <v/>
      </c>
      <c r="AH87" s="1" t="str">
        <f>_xlfn.LET(_xlpm._i, COLUMN()-COLUMN(tblParseParts[[#Headers],[Text]]), IF(_xlpm._i&gt;tblParseParts[[#This Row],[Len]],"",MID(tblParseParts[[#This Row],[Text]],_xlpm._i,1)))</f>
        <v/>
      </c>
      <c r="AI87" s="1" t="str">
        <f>_xlfn.LET(_xlpm._i, COLUMN()-COLUMN(tblParseParts[[#Headers],[Text]]), IF(_xlpm._i&gt;tblParseParts[[#This Row],[Len]],"",MID(tblParseParts[[#This Row],[Text]],_xlpm._i,1)))</f>
        <v/>
      </c>
      <c r="AJ87" s="11">
        <f>LEN(tblParseParts[[#This Row],[Text]])</f>
        <v>2</v>
      </c>
      <c r="AK87" s="11">
        <f>_xlfn.LET(_xlpm._range,tblParseParts[[#This Row],[1]:[33]], _xlfn.IFNA(_xlfn.XMATCH("T",_xlpm._range,0,1),0))</f>
        <v>1</v>
      </c>
      <c r="AL8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87" s="11">
        <f>_xlfn.LET(_xlpm._range,tblParseParts[[#This Row],[1]:[33]], _xlfn.IFNA(_xlfn.XMATCH(":",_xlpm._range,0,-1),0))</f>
        <v>0</v>
      </c>
      <c r="AN87" s="11" cm="1">
        <f t="array" ref="AN87">_xlfn.LET(_xlpm._last,INDEX(tblParseParts[[#This Row],[1]:[33]],1,tblParseParts[[#This Row],[Len]]),IF(_xlpm._last="Z",tblParseParts[[#This Row],[Len]],0))</f>
        <v>2</v>
      </c>
      <c r="AO87" s="11">
        <f>N(tblParseParts[[#This Row],[Tpos]]&gt;0)</f>
        <v>1</v>
      </c>
      <c r="AP87" s="11">
        <f>N(tblParseParts[[#This Row],[Tpos]]=1)</f>
        <v>1</v>
      </c>
      <c r="AQ87" s="11">
        <f>N(tblParseParts[[#This Row],[SignLastPos]]=1)</f>
        <v>0</v>
      </c>
      <c r="AR87" s="11">
        <f>tblParseParts[[#This Row],[Len]]-tblParseParts[[#This Row],[LastSignFirstPos]]</f>
        <v>2</v>
      </c>
      <c r="AS87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87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87" s="11">
        <f>N(tblParseParts[[#This Row],[ColonLastPos]]&gt;tblParseParts[[#This Row],[SignLastPos]])</f>
        <v>0</v>
      </c>
      <c r="AV87" s="11">
        <f>N(((tblParseParts[[#This Row],[UnSignedLen]]=2)+(tblParseParts[[#This Row],[UnSignedLen]]=6))&lt;&gt;0)</f>
        <v>1</v>
      </c>
      <c r="AW87" s="11">
        <f>N(tblParseParts[[#This Row],[ZlastPos]]=tblParseParts[[#This Row],[Len]])</f>
        <v>1</v>
      </c>
      <c r="AX8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219</v>
      </c>
      <c r="AY87" s="11">
        <f>_xlfn.LET(_xlpm._x,_xlfn.XLOOKUP(tblParseParts[[#This Row],[Hash]],tblParsePartsLogic[Hash],tblParsePartsLogic[PartsFlag],""),IF(_xlpm._x="","!!",_xlpm._x))</f>
        <v>4</v>
      </c>
      <c r="AZ87" s="11">
        <f>_xlfn.LET(_xlpm._x,_xlfn.XLOOKUP(tblParseParts[[#This Row],[Hash]],tblParsePartsLogic[Hash],tblParsePartsLogic[DateMark],""),IF(_xlpm._x="","!!",_xlpm._x))</f>
        <v>0</v>
      </c>
      <c r="BA87" s="11">
        <f>_xlfn.LET(_xlpm._x,_xlfn.XLOOKUP(tblParseParts[[#This Row],[Hash]],tblParsePartsLogic[Hash],tblParsePartsLogic[TZMark],""),IF(_xlpm._x="","!!",_xlpm._x))</f>
        <v>1</v>
      </c>
      <c r="BB87" s="11">
        <f>_xlfn.LET(_xlpm._x,_xlfn.XLOOKUP(tblParseParts[[#This Row],[Hash]],tblParsePartsLogic[Hash],tblParsePartsLogic[ISOCompliant],""),IF(_xlpm._x="","!!",_xlpm._x))</f>
        <v>0</v>
      </c>
    </row>
    <row r="88" spans="1:54" x14ac:dyDescent="0.25">
      <c r="A88">
        <v>64</v>
      </c>
      <c r="B88" s="23" t="s">
        <v>57</v>
      </c>
      <c r="C88" s="1" t="str">
        <f>_xlfn.LET(_xlpm._i, COLUMN()-COLUMN(tblParseParts[[#Headers],[Text]]), IF(_xlpm._i&gt;tblParseParts[[#This Row],[Len]],"",MID(tblParseParts[[#This Row],[Text]],_xlpm._i,1)))</f>
        <v>Z</v>
      </c>
      <c r="D88" s="1" t="str">
        <f>_xlfn.LET(_xlpm._i, COLUMN()-COLUMN(tblParseParts[[#Headers],[Text]]), IF(_xlpm._i&gt;tblParseParts[[#This Row],[Len]],"",MID(tblParseParts[[#This Row],[Text]],_xlpm._i,1)))</f>
        <v/>
      </c>
      <c r="E88" s="1" t="str">
        <f>_xlfn.LET(_xlpm._i, COLUMN()-COLUMN(tblParseParts[[#Headers],[Text]]), IF(_xlpm._i&gt;tblParseParts[[#This Row],[Len]],"",MID(tblParseParts[[#This Row],[Text]],_xlpm._i,1)))</f>
        <v/>
      </c>
      <c r="F88" s="1" t="str">
        <f>_xlfn.LET(_xlpm._i, COLUMN()-COLUMN(tblParseParts[[#Headers],[Text]]), IF(_xlpm._i&gt;tblParseParts[[#This Row],[Len]],"",MID(tblParseParts[[#This Row],[Text]],_xlpm._i,1)))</f>
        <v/>
      </c>
      <c r="G88" s="1" t="str">
        <f>_xlfn.LET(_xlpm._i, COLUMN()-COLUMN(tblParseParts[[#Headers],[Text]]), IF(_xlpm._i&gt;tblParseParts[[#This Row],[Len]],"",MID(tblParseParts[[#This Row],[Text]],_xlpm._i,1)))</f>
        <v/>
      </c>
      <c r="H88" s="1" t="str">
        <f>_xlfn.LET(_xlpm._i, COLUMN()-COLUMN(tblParseParts[[#Headers],[Text]]), IF(_xlpm._i&gt;tblParseParts[[#This Row],[Len]],"",MID(tblParseParts[[#This Row],[Text]],_xlpm._i,1)))</f>
        <v/>
      </c>
      <c r="I88" s="1" t="str">
        <f>_xlfn.LET(_xlpm._i, COLUMN()-COLUMN(tblParseParts[[#Headers],[Text]]), IF(_xlpm._i&gt;tblParseParts[[#This Row],[Len]],"",MID(tblParseParts[[#This Row],[Text]],_xlpm._i,1)))</f>
        <v/>
      </c>
      <c r="J88" s="1" t="str">
        <f>_xlfn.LET(_xlpm._i, COLUMN()-COLUMN(tblParseParts[[#Headers],[Text]]), IF(_xlpm._i&gt;tblParseParts[[#This Row],[Len]],"",MID(tblParseParts[[#This Row],[Text]],_xlpm._i,1)))</f>
        <v/>
      </c>
      <c r="K88" s="1" t="str">
        <f>_xlfn.LET(_xlpm._i, COLUMN()-COLUMN(tblParseParts[[#Headers],[Text]]), IF(_xlpm._i&gt;tblParseParts[[#This Row],[Len]],"",MID(tblParseParts[[#This Row],[Text]],_xlpm._i,1)))</f>
        <v/>
      </c>
      <c r="L88" s="1" t="str">
        <f>_xlfn.LET(_xlpm._i, COLUMN()-COLUMN(tblParseParts[[#Headers],[Text]]), IF(_xlpm._i&gt;tblParseParts[[#This Row],[Len]],"",MID(tblParseParts[[#This Row],[Text]],_xlpm._i,1)))</f>
        <v/>
      </c>
      <c r="M88" s="1" t="str">
        <f>_xlfn.LET(_xlpm._i, COLUMN()-COLUMN(tblParseParts[[#Headers],[Text]]), IF(_xlpm._i&gt;tblParseParts[[#This Row],[Len]],"",MID(tblParseParts[[#This Row],[Text]],_xlpm._i,1)))</f>
        <v/>
      </c>
      <c r="N88" s="1" t="str">
        <f>_xlfn.LET(_xlpm._i, COLUMN()-COLUMN(tblParseParts[[#Headers],[Text]]), IF(_xlpm._i&gt;tblParseParts[[#This Row],[Len]],"",MID(tblParseParts[[#This Row],[Text]],_xlpm._i,1)))</f>
        <v/>
      </c>
      <c r="O88" s="1" t="str">
        <f>_xlfn.LET(_xlpm._i, COLUMN()-COLUMN(tblParseParts[[#Headers],[Text]]), IF(_xlpm._i&gt;tblParseParts[[#This Row],[Len]],"",MID(tblParseParts[[#This Row],[Text]],_xlpm._i,1)))</f>
        <v/>
      </c>
      <c r="P88" s="1" t="str">
        <f>_xlfn.LET(_xlpm._i, COLUMN()-COLUMN(tblParseParts[[#Headers],[Text]]), IF(_xlpm._i&gt;tblParseParts[[#This Row],[Len]],"",MID(tblParseParts[[#This Row],[Text]],_xlpm._i,1)))</f>
        <v/>
      </c>
      <c r="Q88" s="1" t="str">
        <f>_xlfn.LET(_xlpm._i, COLUMN()-COLUMN(tblParseParts[[#Headers],[Text]]), IF(_xlpm._i&gt;tblParseParts[[#This Row],[Len]],"",MID(tblParseParts[[#This Row],[Text]],_xlpm._i,1)))</f>
        <v/>
      </c>
      <c r="R88" s="1" t="str">
        <f>_xlfn.LET(_xlpm._i, COLUMN()-COLUMN(tblParseParts[[#Headers],[Text]]), IF(_xlpm._i&gt;tblParseParts[[#This Row],[Len]],"",MID(tblParseParts[[#This Row],[Text]],_xlpm._i,1)))</f>
        <v/>
      </c>
      <c r="S88" s="1" t="str">
        <f>_xlfn.LET(_xlpm._i, COLUMN()-COLUMN(tblParseParts[[#Headers],[Text]]), IF(_xlpm._i&gt;tblParseParts[[#This Row],[Len]],"",MID(tblParseParts[[#This Row],[Text]],_xlpm._i,1)))</f>
        <v/>
      </c>
      <c r="T88" s="1" t="str">
        <f>_xlfn.LET(_xlpm._i, COLUMN()-COLUMN(tblParseParts[[#Headers],[Text]]), IF(_xlpm._i&gt;tblParseParts[[#This Row],[Len]],"",MID(tblParseParts[[#This Row],[Text]],_xlpm._i,1)))</f>
        <v/>
      </c>
      <c r="U88" s="1" t="str">
        <f>_xlfn.LET(_xlpm._i, COLUMN()-COLUMN(tblParseParts[[#Headers],[Text]]), IF(_xlpm._i&gt;tblParseParts[[#This Row],[Len]],"",MID(tblParseParts[[#This Row],[Text]],_xlpm._i,1)))</f>
        <v/>
      </c>
      <c r="V88" s="1" t="str">
        <f>_xlfn.LET(_xlpm._i, COLUMN()-COLUMN(tblParseParts[[#Headers],[Text]]), IF(_xlpm._i&gt;tblParseParts[[#This Row],[Len]],"",MID(tblParseParts[[#This Row],[Text]],_xlpm._i,1)))</f>
        <v/>
      </c>
      <c r="W88" s="1" t="str">
        <f>_xlfn.LET(_xlpm._i, COLUMN()-COLUMN(tblParseParts[[#Headers],[Text]]), IF(_xlpm._i&gt;tblParseParts[[#This Row],[Len]],"",MID(tblParseParts[[#This Row],[Text]],_xlpm._i,1)))</f>
        <v/>
      </c>
      <c r="X88" s="1" t="str">
        <f>_xlfn.LET(_xlpm._i, COLUMN()-COLUMN(tblParseParts[[#Headers],[Text]]), IF(_xlpm._i&gt;tblParseParts[[#This Row],[Len]],"",MID(tblParseParts[[#This Row],[Text]],_xlpm._i,1)))</f>
        <v/>
      </c>
      <c r="Y88" s="1" t="str">
        <f>_xlfn.LET(_xlpm._i, COLUMN()-COLUMN(tblParseParts[[#Headers],[Text]]), IF(_xlpm._i&gt;tblParseParts[[#This Row],[Len]],"",MID(tblParseParts[[#This Row],[Text]],_xlpm._i,1)))</f>
        <v/>
      </c>
      <c r="Z88" s="1" t="str">
        <f>_xlfn.LET(_xlpm._i, COLUMN()-COLUMN(tblParseParts[[#Headers],[Text]]), IF(_xlpm._i&gt;tblParseParts[[#This Row],[Len]],"",MID(tblParseParts[[#This Row],[Text]],_xlpm._i,1)))</f>
        <v/>
      </c>
      <c r="AA88" s="1" t="str">
        <f>_xlfn.LET(_xlpm._i, COLUMN()-COLUMN(tblParseParts[[#Headers],[Text]]), IF(_xlpm._i&gt;tblParseParts[[#This Row],[Len]],"",MID(tblParseParts[[#This Row],[Text]],_xlpm._i,1)))</f>
        <v/>
      </c>
      <c r="AB88" s="1" t="str">
        <f>_xlfn.LET(_xlpm._i, COLUMN()-COLUMN(tblParseParts[[#Headers],[Text]]), IF(_xlpm._i&gt;tblParseParts[[#This Row],[Len]],"",MID(tblParseParts[[#This Row],[Text]],_xlpm._i,1)))</f>
        <v/>
      </c>
      <c r="AC88" s="1" t="str">
        <f>_xlfn.LET(_xlpm._i, COLUMN()-COLUMN(tblParseParts[[#Headers],[Text]]), IF(_xlpm._i&gt;tblParseParts[[#This Row],[Len]],"",MID(tblParseParts[[#This Row],[Text]],_xlpm._i,1)))</f>
        <v/>
      </c>
      <c r="AD88" s="1" t="str">
        <f>_xlfn.LET(_xlpm._i, COLUMN()-COLUMN(tblParseParts[[#Headers],[Text]]), IF(_xlpm._i&gt;tblParseParts[[#This Row],[Len]],"",MID(tblParseParts[[#This Row],[Text]],_xlpm._i,1)))</f>
        <v/>
      </c>
      <c r="AE88" s="1" t="str">
        <f>_xlfn.LET(_xlpm._i, COLUMN()-COLUMN(tblParseParts[[#Headers],[Text]]), IF(_xlpm._i&gt;tblParseParts[[#This Row],[Len]],"",MID(tblParseParts[[#This Row],[Text]],_xlpm._i,1)))</f>
        <v/>
      </c>
      <c r="AF88" s="1" t="str">
        <f>_xlfn.LET(_xlpm._i, COLUMN()-COLUMN(tblParseParts[[#Headers],[Text]]), IF(_xlpm._i&gt;tblParseParts[[#This Row],[Len]],"",MID(tblParseParts[[#This Row],[Text]],_xlpm._i,1)))</f>
        <v/>
      </c>
      <c r="AG88" s="1" t="str">
        <f>_xlfn.LET(_xlpm._i, COLUMN()-COLUMN(tblParseParts[[#Headers],[Text]]), IF(_xlpm._i&gt;tblParseParts[[#This Row],[Len]],"",MID(tblParseParts[[#This Row],[Text]],_xlpm._i,1)))</f>
        <v/>
      </c>
      <c r="AH88" s="1" t="str">
        <f>_xlfn.LET(_xlpm._i, COLUMN()-COLUMN(tblParseParts[[#Headers],[Text]]), IF(_xlpm._i&gt;tblParseParts[[#This Row],[Len]],"",MID(tblParseParts[[#This Row],[Text]],_xlpm._i,1)))</f>
        <v/>
      </c>
      <c r="AI88" s="1" t="str">
        <f>_xlfn.LET(_xlpm._i, COLUMN()-COLUMN(tblParseParts[[#Headers],[Text]]), IF(_xlpm._i&gt;tblParseParts[[#This Row],[Len]],"",MID(tblParseParts[[#This Row],[Text]],_xlpm._i,1)))</f>
        <v/>
      </c>
      <c r="AJ88" s="11">
        <f>LEN(tblParseParts[[#This Row],[Text]])</f>
        <v>1</v>
      </c>
      <c r="AK88" s="11">
        <f>_xlfn.LET(_xlpm._range,tblParseParts[[#This Row],[1]:[33]], _xlfn.IFNA(_xlfn.XMATCH("T",_xlpm._range,0,1),0))</f>
        <v>0</v>
      </c>
      <c r="AL88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88" s="11">
        <f>_xlfn.LET(_xlpm._range,tblParseParts[[#This Row],[1]:[33]], _xlfn.IFNA(_xlfn.XMATCH(":",_xlpm._range,0,-1),0))</f>
        <v>0</v>
      </c>
      <c r="AN88" s="11" cm="1">
        <f t="array" ref="AN88">_xlfn.LET(_xlpm._last,INDEX(tblParseParts[[#This Row],[1]:[33]],1,tblParseParts[[#This Row],[Len]]),IF(_xlpm._last="Z",tblParseParts[[#This Row],[Len]],0))</f>
        <v>1</v>
      </c>
      <c r="AO88" s="11">
        <f>N(tblParseParts[[#This Row],[Tpos]]&gt;0)</f>
        <v>0</v>
      </c>
      <c r="AP88" s="11">
        <f>N(tblParseParts[[#This Row],[Tpos]]=1)</f>
        <v>0</v>
      </c>
      <c r="AQ88" s="11">
        <f>N(tblParseParts[[#This Row],[SignLastPos]]=1)</f>
        <v>0</v>
      </c>
      <c r="AR88" s="11">
        <f>tblParseParts[[#This Row],[Len]]-tblParseParts[[#This Row],[LastSignFirstPos]]</f>
        <v>1</v>
      </c>
      <c r="AS88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88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88" s="11">
        <f>N(tblParseParts[[#This Row],[ColonLastPos]]&gt;tblParseParts[[#This Row],[SignLastPos]])</f>
        <v>0</v>
      </c>
      <c r="AV88" s="11">
        <f>N(((tblParseParts[[#This Row],[UnSignedLen]]=2)+(tblParseParts[[#This Row],[UnSignedLen]]=6))&lt;&gt;0)</f>
        <v>0</v>
      </c>
      <c r="AW88" s="11">
        <f>N(tblParseParts[[#This Row],[ZlastPos]]=tblParseParts[[#This Row],[Len]])</f>
        <v>1</v>
      </c>
      <c r="AX88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</v>
      </c>
      <c r="AY88" s="11">
        <f>_xlfn.LET(_xlpm._x,_xlfn.XLOOKUP(tblParseParts[[#This Row],[Hash]],tblParsePartsLogic[Hash],tblParsePartsLogic[PartsFlag],""),IF(_xlpm._x="","!!",_xlpm._x))</f>
        <v>4</v>
      </c>
      <c r="AZ88" s="11">
        <f>_xlfn.LET(_xlpm._x,_xlfn.XLOOKUP(tblParseParts[[#This Row],[Hash]],tblParsePartsLogic[Hash],tblParsePartsLogic[DateMark],""),IF(_xlpm._x="","!!",_xlpm._x))</f>
        <v>0</v>
      </c>
      <c r="BA88" s="11">
        <f>_xlfn.LET(_xlpm._x,_xlfn.XLOOKUP(tblParseParts[[#This Row],[Hash]],tblParsePartsLogic[Hash],tblParsePartsLogic[TZMark],""),IF(_xlpm._x="","!!",_xlpm._x))</f>
        <v>1</v>
      </c>
      <c r="BB88" s="11">
        <f>_xlfn.LET(_xlpm._x,_xlfn.XLOOKUP(tblParseParts[[#This Row],[Hash]],tblParsePartsLogic[Hash],tblParsePartsLogic[ISOCompliant],""),IF(_xlpm._x="","!!",_xlpm._x))</f>
        <v>0</v>
      </c>
    </row>
    <row r="89" spans="1:54" x14ac:dyDescent="0.25">
      <c r="A89">
        <v>67</v>
      </c>
      <c r="B89" s="23" t="s">
        <v>94</v>
      </c>
      <c r="C89" s="1" t="str">
        <f>_xlfn.LET(_xlpm._i, COLUMN()-COLUMN(tblParseParts[[#Headers],[Text]]), IF(_xlpm._i&gt;tblParseParts[[#This Row],[Len]],"",MID(tblParseParts[[#This Row],[Text]],_xlpm._i,1)))</f>
        <v>+</v>
      </c>
      <c r="D89" s="1" t="str">
        <f>_xlfn.LET(_xlpm._i, COLUMN()-COLUMN(tblParseParts[[#Headers],[Text]]), IF(_xlpm._i&gt;tblParseParts[[#This Row],[Len]],"",MID(tblParseParts[[#This Row],[Text]],_xlpm._i,1)))</f>
        <v>0</v>
      </c>
      <c r="E89" s="1" t="str">
        <f>_xlfn.LET(_xlpm._i, COLUMN()-COLUMN(tblParseParts[[#Headers],[Text]]), IF(_xlpm._i&gt;tblParseParts[[#This Row],[Len]],"",MID(tblParseParts[[#This Row],[Text]],_xlpm._i,1)))</f>
        <v>9</v>
      </c>
      <c r="F89" s="1" t="str">
        <f>_xlfn.LET(_xlpm._i, COLUMN()-COLUMN(tblParseParts[[#Headers],[Text]]), IF(_xlpm._i&gt;tblParseParts[[#This Row],[Len]],"",MID(tblParseParts[[#This Row],[Text]],_xlpm._i,1)))</f>
        <v>:</v>
      </c>
      <c r="G89" s="1" t="str">
        <f>_xlfn.LET(_xlpm._i, COLUMN()-COLUMN(tblParseParts[[#Headers],[Text]]), IF(_xlpm._i&gt;tblParseParts[[#This Row],[Len]],"",MID(tblParseParts[[#This Row],[Text]],_xlpm._i,1)))</f>
        <v>3</v>
      </c>
      <c r="H89" s="1" t="str">
        <f>_xlfn.LET(_xlpm._i, COLUMN()-COLUMN(tblParseParts[[#Headers],[Text]]), IF(_xlpm._i&gt;tblParseParts[[#This Row],[Len]],"",MID(tblParseParts[[#This Row],[Text]],_xlpm._i,1)))</f>
        <v>0</v>
      </c>
      <c r="I89" s="1" t="str">
        <f>_xlfn.LET(_xlpm._i, COLUMN()-COLUMN(tblParseParts[[#Headers],[Text]]), IF(_xlpm._i&gt;tblParseParts[[#This Row],[Len]],"",MID(tblParseParts[[#This Row],[Text]],_xlpm._i,1)))</f>
        <v/>
      </c>
      <c r="J89" s="1" t="str">
        <f>_xlfn.LET(_xlpm._i, COLUMN()-COLUMN(tblParseParts[[#Headers],[Text]]), IF(_xlpm._i&gt;tblParseParts[[#This Row],[Len]],"",MID(tblParseParts[[#This Row],[Text]],_xlpm._i,1)))</f>
        <v/>
      </c>
      <c r="K89" s="1" t="str">
        <f>_xlfn.LET(_xlpm._i, COLUMN()-COLUMN(tblParseParts[[#Headers],[Text]]), IF(_xlpm._i&gt;tblParseParts[[#This Row],[Len]],"",MID(tblParseParts[[#This Row],[Text]],_xlpm._i,1)))</f>
        <v/>
      </c>
      <c r="L89" s="1" t="str">
        <f>_xlfn.LET(_xlpm._i, COLUMN()-COLUMN(tblParseParts[[#Headers],[Text]]), IF(_xlpm._i&gt;tblParseParts[[#This Row],[Len]],"",MID(tblParseParts[[#This Row],[Text]],_xlpm._i,1)))</f>
        <v/>
      </c>
      <c r="M89" s="1" t="str">
        <f>_xlfn.LET(_xlpm._i, COLUMN()-COLUMN(tblParseParts[[#Headers],[Text]]), IF(_xlpm._i&gt;tblParseParts[[#This Row],[Len]],"",MID(tblParseParts[[#This Row],[Text]],_xlpm._i,1)))</f>
        <v/>
      </c>
      <c r="N89" s="1" t="str">
        <f>_xlfn.LET(_xlpm._i, COLUMN()-COLUMN(tblParseParts[[#Headers],[Text]]), IF(_xlpm._i&gt;tblParseParts[[#This Row],[Len]],"",MID(tblParseParts[[#This Row],[Text]],_xlpm._i,1)))</f>
        <v/>
      </c>
      <c r="O89" s="1" t="str">
        <f>_xlfn.LET(_xlpm._i, COLUMN()-COLUMN(tblParseParts[[#Headers],[Text]]), IF(_xlpm._i&gt;tblParseParts[[#This Row],[Len]],"",MID(tblParseParts[[#This Row],[Text]],_xlpm._i,1)))</f>
        <v/>
      </c>
      <c r="P89" s="1" t="str">
        <f>_xlfn.LET(_xlpm._i, COLUMN()-COLUMN(tblParseParts[[#Headers],[Text]]), IF(_xlpm._i&gt;tblParseParts[[#This Row],[Len]],"",MID(tblParseParts[[#This Row],[Text]],_xlpm._i,1)))</f>
        <v/>
      </c>
      <c r="Q89" s="1" t="str">
        <f>_xlfn.LET(_xlpm._i, COLUMN()-COLUMN(tblParseParts[[#Headers],[Text]]), IF(_xlpm._i&gt;tblParseParts[[#This Row],[Len]],"",MID(tblParseParts[[#This Row],[Text]],_xlpm._i,1)))</f>
        <v/>
      </c>
      <c r="R89" s="1" t="str">
        <f>_xlfn.LET(_xlpm._i, COLUMN()-COLUMN(tblParseParts[[#Headers],[Text]]), IF(_xlpm._i&gt;tblParseParts[[#This Row],[Len]],"",MID(tblParseParts[[#This Row],[Text]],_xlpm._i,1)))</f>
        <v/>
      </c>
      <c r="S89" s="1" t="str">
        <f>_xlfn.LET(_xlpm._i, COLUMN()-COLUMN(tblParseParts[[#Headers],[Text]]), IF(_xlpm._i&gt;tblParseParts[[#This Row],[Len]],"",MID(tblParseParts[[#This Row],[Text]],_xlpm._i,1)))</f>
        <v/>
      </c>
      <c r="T89" s="1" t="str">
        <f>_xlfn.LET(_xlpm._i, COLUMN()-COLUMN(tblParseParts[[#Headers],[Text]]), IF(_xlpm._i&gt;tblParseParts[[#This Row],[Len]],"",MID(tblParseParts[[#This Row],[Text]],_xlpm._i,1)))</f>
        <v/>
      </c>
      <c r="U89" s="1" t="str">
        <f>_xlfn.LET(_xlpm._i, COLUMN()-COLUMN(tblParseParts[[#Headers],[Text]]), IF(_xlpm._i&gt;tblParseParts[[#This Row],[Len]],"",MID(tblParseParts[[#This Row],[Text]],_xlpm._i,1)))</f>
        <v/>
      </c>
      <c r="V89" s="1" t="str">
        <f>_xlfn.LET(_xlpm._i, COLUMN()-COLUMN(tblParseParts[[#Headers],[Text]]), IF(_xlpm._i&gt;tblParseParts[[#This Row],[Len]],"",MID(tblParseParts[[#This Row],[Text]],_xlpm._i,1)))</f>
        <v/>
      </c>
      <c r="W89" s="1" t="str">
        <f>_xlfn.LET(_xlpm._i, COLUMN()-COLUMN(tblParseParts[[#Headers],[Text]]), IF(_xlpm._i&gt;tblParseParts[[#This Row],[Len]],"",MID(tblParseParts[[#This Row],[Text]],_xlpm._i,1)))</f>
        <v/>
      </c>
      <c r="X89" s="1" t="str">
        <f>_xlfn.LET(_xlpm._i, COLUMN()-COLUMN(tblParseParts[[#Headers],[Text]]), IF(_xlpm._i&gt;tblParseParts[[#This Row],[Len]],"",MID(tblParseParts[[#This Row],[Text]],_xlpm._i,1)))</f>
        <v/>
      </c>
      <c r="Y89" s="1" t="str">
        <f>_xlfn.LET(_xlpm._i, COLUMN()-COLUMN(tblParseParts[[#Headers],[Text]]), IF(_xlpm._i&gt;tblParseParts[[#This Row],[Len]],"",MID(tblParseParts[[#This Row],[Text]],_xlpm._i,1)))</f>
        <v/>
      </c>
      <c r="Z89" s="1" t="str">
        <f>_xlfn.LET(_xlpm._i, COLUMN()-COLUMN(tblParseParts[[#Headers],[Text]]), IF(_xlpm._i&gt;tblParseParts[[#This Row],[Len]],"",MID(tblParseParts[[#This Row],[Text]],_xlpm._i,1)))</f>
        <v/>
      </c>
      <c r="AA89" s="1" t="str">
        <f>_xlfn.LET(_xlpm._i, COLUMN()-COLUMN(tblParseParts[[#Headers],[Text]]), IF(_xlpm._i&gt;tblParseParts[[#This Row],[Len]],"",MID(tblParseParts[[#This Row],[Text]],_xlpm._i,1)))</f>
        <v/>
      </c>
      <c r="AB89" s="1" t="str">
        <f>_xlfn.LET(_xlpm._i, COLUMN()-COLUMN(tblParseParts[[#Headers],[Text]]), IF(_xlpm._i&gt;tblParseParts[[#This Row],[Len]],"",MID(tblParseParts[[#This Row],[Text]],_xlpm._i,1)))</f>
        <v/>
      </c>
      <c r="AC89" s="1" t="str">
        <f>_xlfn.LET(_xlpm._i, COLUMN()-COLUMN(tblParseParts[[#Headers],[Text]]), IF(_xlpm._i&gt;tblParseParts[[#This Row],[Len]],"",MID(tblParseParts[[#This Row],[Text]],_xlpm._i,1)))</f>
        <v/>
      </c>
      <c r="AD89" s="1" t="str">
        <f>_xlfn.LET(_xlpm._i, COLUMN()-COLUMN(tblParseParts[[#Headers],[Text]]), IF(_xlpm._i&gt;tblParseParts[[#This Row],[Len]],"",MID(tblParseParts[[#This Row],[Text]],_xlpm._i,1)))</f>
        <v/>
      </c>
      <c r="AE89" s="1" t="str">
        <f>_xlfn.LET(_xlpm._i, COLUMN()-COLUMN(tblParseParts[[#Headers],[Text]]), IF(_xlpm._i&gt;tblParseParts[[#This Row],[Len]],"",MID(tblParseParts[[#This Row],[Text]],_xlpm._i,1)))</f>
        <v/>
      </c>
      <c r="AF89" s="1" t="str">
        <f>_xlfn.LET(_xlpm._i, COLUMN()-COLUMN(tblParseParts[[#Headers],[Text]]), IF(_xlpm._i&gt;tblParseParts[[#This Row],[Len]],"",MID(tblParseParts[[#This Row],[Text]],_xlpm._i,1)))</f>
        <v/>
      </c>
      <c r="AG89" s="1" t="str">
        <f>_xlfn.LET(_xlpm._i, COLUMN()-COLUMN(tblParseParts[[#Headers],[Text]]), IF(_xlpm._i&gt;tblParseParts[[#This Row],[Len]],"",MID(tblParseParts[[#This Row],[Text]],_xlpm._i,1)))</f>
        <v/>
      </c>
      <c r="AH89" s="1" t="str">
        <f>_xlfn.LET(_xlpm._i, COLUMN()-COLUMN(tblParseParts[[#Headers],[Text]]), IF(_xlpm._i&gt;tblParseParts[[#This Row],[Len]],"",MID(tblParseParts[[#This Row],[Text]],_xlpm._i,1)))</f>
        <v/>
      </c>
      <c r="AI89" s="1" t="str">
        <f>_xlfn.LET(_xlpm._i, COLUMN()-COLUMN(tblParseParts[[#Headers],[Text]]), IF(_xlpm._i&gt;tblParseParts[[#This Row],[Len]],"",MID(tblParseParts[[#This Row],[Text]],_xlpm._i,1)))</f>
        <v/>
      </c>
      <c r="AJ89" s="11">
        <f>LEN(tblParseParts[[#This Row],[Text]])</f>
        <v>6</v>
      </c>
      <c r="AK89" s="11">
        <f>_xlfn.LET(_xlpm._range,tblParseParts[[#This Row],[1]:[33]], _xlfn.IFNA(_xlfn.XMATCH("T",_xlpm._range,0,1),0))</f>
        <v>0</v>
      </c>
      <c r="AL89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89" s="11">
        <f>_xlfn.LET(_xlpm._range,tblParseParts[[#This Row],[1]:[33]], _xlfn.IFNA(_xlfn.XMATCH(":",_xlpm._range,0,-1),0))</f>
        <v>4</v>
      </c>
      <c r="AN89" s="11" cm="1">
        <f t="array" ref="AN89">_xlfn.LET(_xlpm._last,INDEX(tblParseParts[[#This Row],[1]:[33]],1,tblParseParts[[#This Row],[Len]]),IF(_xlpm._last="Z",tblParseParts[[#This Row],[Len]],0))</f>
        <v>0</v>
      </c>
      <c r="AO89" s="11">
        <f>N(tblParseParts[[#This Row],[Tpos]]&gt;0)</f>
        <v>0</v>
      </c>
      <c r="AP89" s="11">
        <f>N(tblParseParts[[#This Row],[Tpos]]=1)</f>
        <v>0</v>
      </c>
      <c r="AQ89" s="11">
        <f>N(tblParseParts[[#This Row],[SignLastPos]]=1)</f>
        <v>1</v>
      </c>
      <c r="AR89" s="11">
        <f>tblParseParts[[#This Row],[Len]]-tblParseParts[[#This Row],[LastSignFirstPos]]</f>
        <v>5</v>
      </c>
      <c r="AS89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89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89" s="11">
        <f>N(tblParseParts[[#This Row],[ColonLastPos]]&gt;tblParseParts[[#This Row],[SignLastPos]])</f>
        <v>1</v>
      </c>
      <c r="AV89" s="11">
        <f>N(((tblParseParts[[#This Row],[UnSignedLen]]=2)+(tblParseParts[[#This Row],[UnSignedLen]]=6))&lt;&gt;0)</f>
        <v>0</v>
      </c>
      <c r="AW89" s="11">
        <f>N(tblParseParts[[#This Row],[ZlastPos]]=tblParseParts[[#This Row],[Len]])</f>
        <v>0</v>
      </c>
      <c r="AX89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36</v>
      </c>
      <c r="AY89" s="11">
        <f>_xlfn.LET(_xlpm._x,_xlfn.XLOOKUP(tblParseParts[[#This Row],[Hash]],tblParsePartsLogic[Hash],tblParsePartsLogic[PartsFlag],""),IF(_xlpm._x="","!!",_xlpm._x))</f>
        <v>4</v>
      </c>
      <c r="AZ89" s="11">
        <f>_xlfn.LET(_xlpm._x,_xlfn.XLOOKUP(tblParseParts[[#This Row],[Hash]],tblParsePartsLogic[Hash],tblParsePartsLogic[DateMark],""),IF(_xlpm._x="","!!",_xlpm._x))</f>
        <v>0</v>
      </c>
      <c r="BA89" s="11">
        <f>_xlfn.LET(_xlpm._x,_xlfn.XLOOKUP(tblParseParts[[#This Row],[Hash]],tblParsePartsLogic[Hash],tblParsePartsLogic[TZMark],""),IF(_xlpm._x="","!!",_xlpm._x))</f>
        <v>2</v>
      </c>
      <c r="BB89" s="11">
        <f>_xlfn.LET(_xlpm._x,_xlfn.XLOOKUP(tblParseParts[[#This Row],[Hash]],tblParsePartsLogic[Hash],tblParsePartsLogic[ISOCompliant],""),IF(_xlpm._x="","!!",_xlpm._x))</f>
        <v>1</v>
      </c>
    </row>
    <row r="90" spans="1:54" x14ac:dyDescent="0.25">
      <c r="A90">
        <v>68</v>
      </c>
      <c r="B90" s="23" t="s">
        <v>93</v>
      </c>
      <c r="C90" s="1" t="str">
        <f>_xlfn.LET(_xlpm._i, COLUMN()-COLUMN(tblParseParts[[#Headers],[Text]]), IF(_xlpm._i&gt;tblParseParts[[#This Row],[Len]],"",MID(tblParseParts[[#This Row],[Text]],_xlpm._i,1)))</f>
        <v>+</v>
      </c>
      <c r="D90" s="1" t="str">
        <f>_xlfn.LET(_xlpm._i, COLUMN()-COLUMN(tblParseParts[[#Headers],[Text]]), IF(_xlpm._i&gt;tblParseParts[[#This Row],[Len]],"",MID(tblParseParts[[#This Row],[Text]],_xlpm._i,1)))</f>
        <v>0</v>
      </c>
      <c r="E90" s="1" t="str">
        <f>_xlfn.LET(_xlpm._i, COLUMN()-COLUMN(tblParseParts[[#Headers],[Text]]), IF(_xlpm._i&gt;tblParseParts[[#This Row],[Len]],"",MID(tblParseParts[[#This Row],[Text]],_xlpm._i,1)))</f>
        <v>9</v>
      </c>
      <c r="F90" s="1" t="str">
        <f>_xlfn.LET(_xlpm._i, COLUMN()-COLUMN(tblParseParts[[#Headers],[Text]]), IF(_xlpm._i&gt;tblParseParts[[#This Row],[Len]],"",MID(tblParseParts[[#This Row],[Text]],_xlpm._i,1)))</f>
        <v/>
      </c>
      <c r="G90" s="1" t="str">
        <f>_xlfn.LET(_xlpm._i, COLUMN()-COLUMN(tblParseParts[[#Headers],[Text]]), IF(_xlpm._i&gt;tblParseParts[[#This Row],[Len]],"",MID(tblParseParts[[#This Row],[Text]],_xlpm._i,1)))</f>
        <v/>
      </c>
      <c r="H90" s="1" t="str">
        <f>_xlfn.LET(_xlpm._i, COLUMN()-COLUMN(tblParseParts[[#Headers],[Text]]), IF(_xlpm._i&gt;tblParseParts[[#This Row],[Len]],"",MID(tblParseParts[[#This Row],[Text]],_xlpm._i,1)))</f>
        <v/>
      </c>
      <c r="I90" s="1" t="str">
        <f>_xlfn.LET(_xlpm._i, COLUMN()-COLUMN(tblParseParts[[#Headers],[Text]]), IF(_xlpm._i&gt;tblParseParts[[#This Row],[Len]],"",MID(tblParseParts[[#This Row],[Text]],_xlpm._i,1)))</f>
        <v/>
      </c>
      <c r="J90" s="1" t="str">
        <f>_xlfn.LET(_xlpm._i, COLUMN()-COLUMN(tblParseParts[[#Headers],[Text]]), IF(_xlpm._i&gt;tblParseParts[[#This Row],[Len]],"",MID(tblParseParts[[#This Row],[Text]],_xlpm._i,1)))</f>
        <v/>
      </c>
      <c r="K90" s="1" t="str">
        <f>_xlfn.LET(_xlpm._i, COLUMN()-COLUMN(tblParseParts[[#Headers],[Text]]), IF(_xlpm._i&gt;tblParseParts[[#This Row],[Len]],"",MID(tblParseParts[[#This Row],[Text]],_xlpm._i,1)))</f>
        <v/>
      </c>
      <c r="L90" s="1" t="str">
        <f>_xlfn.LET(_xlpm._i, COLUMN()-COLUMN(tblParseParts[[#Headers],[Text]]), IF(_xlpm._i&gt;tblParseParts[[#This Row],[Len]],"",MID(tblParseParts[[#This Row],[Text]],_xlpm._i,1)))</f>
        <v/>
      </c>
      <c r="M90" s="1" t="str">
        <f>_xlfn.LET(_xlpm._i, COLUMN()-COLUMN(tblParseParts[[#Headers],[Text]]), IF(_xlpm._i&gt;tblParseParts[[#This Row],[Len]],"",MID(tblParseParts[[#This Row],[Text]],_xlpm._i,1)))</f>
        <v/>
      </c>
      <c r="N90" s="1" t="str">
        <f>_xlfn.LET(_xlpm._i, COLUMN()-COLUMN(tblParseParts[[#Headers],[Text]]), IF(_xlpm._i&gt;tblParseParts[[#This Row],[Len]],"",MID(tblParseParts[[#This Row],[Text]],_xlpm._i,1)))</f>
        <v/>
      </c>
      <c r="O90" s="1" t="str">
        <f>_xlfn.LET(_xlpm._i, COLUMN()-COLUMN(tblParseParts[[#Headers],[Text]]), IF(_xlpm._i&gt;tblParseParts[[#This Row],[Len]],"",MID(tblParseParts[[#This Row],[Text]],_xlpm._i,1)))</f>
        <v/>
      </c>
      <c r="P90" s="1" t="str">
        <f>_xlfn.LET(_xlpm._i, COLUMN()-COLUMN(tblParseParts[[#Headers],[Text]]), IF(_xlpm._i&gt;tblParseParts[[#This Row],[Len]],"",MID(tblParseParts[[#This Row],[Text]],_xlpm._i,1)))</f>
        <v/>
      </c>
      <c r="Q90" s="1" t="str">
        <f>_xlfn.LET(_xlpm._i, COLUMN()-COLUMN(tblParseParts[[#Headers],[Text]]), IF(_xlpm._i&gt;tblParseParts[[#This Row],[Len]],"",MID(tblParseParts[[#This Row],[Text]],_xlpm._i,1)))</f>
        <v/>
      </c>
      <c r="R90" s="1" t="str">
        <f>_xlfn.LET(_xlpm._i, COLUMN()-COLUMN(tblParseParts[[#Headers],[Text]]), IF(_xlpm._i&gt;tblParseParts[[#This Row],[Len]],"",MID(tblParseParts[[#This Row],[Text]],_xlpm._i,1)))</f>
        <v/>
      </c>
      <c r="S90" s="1" t="str">
        <f>_xlfn.LET(_xlpm._i, COLUMN()-COLUMN(tblParseParts[[#Headers],[Text]]), IF(_xlpm._i&gt;tblParseParts[[#This Row],[Len]],"",MID(tblParseParts[[#This Row],[Text]],_xlpm._i,1)))</f>
        <v/>
      </c>
      <c r="T90" s="1" t="str">
        <f>_xlfn.LET(_xlpm._i, COLUMN()-COLUMN(tblParseParts[[#Headers],[Text]]), IF(_xlpm._i&gt;tblParseParts[[#This Row],[Len]],"",MID(tblParseParts[[#This Row],[Text]],_xlpm._i,1)))</f>
        <v/>
      </c>
      <c r="U90" s="1" t="str">
        <f>_xlfn.LET(_xlpm._i, COLUMN()-COLUMN(tblParseParts[[#Headers],[Text]]), IF(_xlpm._i&gt;tblParseParts[[#This Row],[Len]],"",MID(tblParseParts[[#This Row],[Text]],_xlpm._i,1)))</f>
        <v/>
      </c>
      <c r="V90" s="1" t="str">
        <f>_xlfn.LET(_xlpm._i, COLUMN()-COLUMN(tblParseParts[[#Headers],[Text]]), IF(_xlpm._i&gt;tblParseParts[[#This Row],[Len]],"",MID(tblParseParts[[#This Row],[Text]],_xlpm._i,1)))</f>
        <v/>
      </c>
      <c r="W90" s="1" t="str">
        <f>_xlfn.LET(_xlpm._i, COLUMN()-COLUMN(tblParseParts[[#Headers],[Text]]), IF(_xlpm._i&gt;tblParseParts[[#This Row],[Len]],"",MID(tblParseParts[[#This Row],[Text]],_xlpm._i,1)))</f>
        <v/>
      </c>
      <c r="X90" s="1" t="str">
        <f>_xlfn.LET(_xlpm._i, COLUMN()-COLUMN(tblParseParts[[#Headers],[Text]]), IF(_xlpm._i&gt;tblParseParts[[#This Row],[Len]],"",MID(tblParseParts[[#This Row],[Text]],_xlpm._i,1)))</f>
        <v/>
      </c>
      <c r="Y90" s="1" t="str">
        <f>_xlfn.LET(_xlpm._i, COLUMN()-COLUMN(tblParseParts[[#Headers],[Text]]), IF(_xlpm._i&gt;tblParseParts[[#This Row],[Len]],"",MID(tblParseParts[[#This Row],[Text]],_xlpm._i,1)))</f>
        <v/>
      </c>
      <c r="Z90" s="1" t="str">
        <f>_xlfn.LET(_xlpm._i, COLUMN()-COLUMN(tblParseParts[[#Headers],[Text]]), IF(_xlpm._i&gt;tblParseParts[[#This Row],[Len]],"",MID(tblParseParts[[#This Row],[Text]],_xlpm._i,1)))</f>
        <v/>
      </c>
      <c r="AA90" s="1" t="str">
        <f>_xlfn.LET(_xlpm._i, COLUMN()-COLUMN(tblParseParts[[#Headers],[Text]]), IF(_xlpm._i&gt;tblParseParts[[#This Row],[Len]],"",MID(tblParseParts[[#This Row],[Text]],_xlpm._i,1)))</f>
        <v/>
      </c>
      <c r="AB90" s="1" t="str">
        <f>_xlfn.LET(_xlpm._i, COLUMN()-COLUMN(tblParseParts[[#Headers],[Text]]), IF(_xlpm._i&gt;tblParseParts[[#This Row],[Len]],"",MID(tblParseParts[[#This Row],[Text]],_xlpm._i,1)))</f>
        <v/>
      </c>
      <c r="AC90" s="1" t="str">
        <f>_xlfn.LET(_xlpm._i, COLUMN()-COLUMN(tblParseParts[[#Headers],[Text]]), IF(_xlpm._i&gt;tblParseParts[[#This Row],[Len]],"",MID(tblParseParts[[#This Row],[Text]],_xlpm._i,1)))</f>
        <v/>
      </c>
      <c r="AD90" s="1" t="str">
        <f>_xlfn.LET(_xlpm._i, COLUMN()-COLUMN(tblParseParts[[#Headers],[Text]]), IF(_xlpm._i&gt;tblParseParts[[#This Row],[Len]],"",MID(tblParseParts[[#This Row],[Text]],_xlpm._i,1)))</f>
        <v/>
      </c>
      <c r="AE90" s="1" t="str">
        <f>_xlfn.LET(_xlpm._i, COLUMN()-COLUMN(tblParseParts[[#Headers],[Text]]), IF(_xlpm._i&gt;tblParseParts[[#This Row],[Len]],"",MID(tblParseParts[[#This Row],[Text]],_xlpm._i,1)))</f>
        <v/>
      </c>
      <c r="AF90" s="1" t="str">
        <f>_xlfn.LET(_xlpm._i, COLUMN()-COLUMN(tblParseParts[[#Headers],[Text]]), IF(_xlpm._i&gt;tblParseParts[[#This Row],[Len]],"",MID(tblParseParts[[#This Row],[Text]],_xlpm._i,1)))</f>
        <v/>
      </c>
      <c r="AG90" s="1" t="str">
        <f>_xlfn.LET(_xlpm._i, COLUMN()-COLUMN(tblParseParts[[#Headers],[Text]]), IF(_xlpm._i&gt;tblParseParts[[#This Row],[Len]],"",MID(tblParseParts[[#This Row],[Text]],_xlpm._i,1)))</f>
        <v/>
      </c>
      <c r="AH90" s="1" t="str">
        <f>_xlfn.LET(_xlpm._i, COLUMN()-COLUMN(tblParseParts[[#Headers],[Text]]), IF(_xlpm._i&gt;tblParseParts[[#This Row],[Len]],"",MID(tblParseParts[[#This Row],[Text]],_xlpm._i,1)))</f>
        <v/>
      </c>
      <c r="AI90" s="1" t="str">
        <f>_xlfn.LET(_xlpm._i, COLUMN()-COLUMN(tblParseParts[[#Headers],[Text]]), IF(_xlpm._i&gt;tblParseParts[[#This Row],[Len]],"",MID(tblParseParts[[#This Row],[Text]],_xlpm._i,1)))</f>
        <v/>
      </c>
      <c r="AJ90" s="11">
        <f>LEN(tblParseParts[[#This Row],[Text]])</f>
        <v>3</v>
      </c>
      <c r="AK90" s="11">
        <f>_xlfn.LET(_xlpm._range,tblParseParts[[#This Row],[1]:[33]], _xlfn.IFNA(_xlfn.XMATCH("T",_xlpm._range,0,1),0))</f>
        <v>0</v>
      </c>
      <c r="AL90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90" s="11">
        <f>_xlfn.LET(_xlpm._range,tblParseParts[[#This Row],[1]:[33]], _xlfn.IFNA(_xlfn.XMATCH(":",_xlpm._range,0,-1),0))</f>
        <v>0</v>
      </c>
      <c r="AN90" s="11" cm="1">
        <f t="array" ref="AN90">_xlfn.LET(_xlpm._last,INDEX(tblParseParts[[#This Row],[1]:[33]],1,tblParseParts[[#This Row],[Len]]),IF(_xlpm._last="Z",tblParseParts[[#This Row],[Len]],0))</f>
        <v>0</v>
      </c>
      <c r="AO90" s="11">
        <f>N(tblParseParts[[#This Row],[Tpos]]&gt;0)</f>
        <v>0</v>
      </c>
      <c r="AP90" s="11">
        <f>N(tblParseParts[[#This Row],[Tpos]]=1)</f>
        <v>0</v>
      </c>
      <c r="AQ90" s="11">
        <f>N(tblParseParts[[#This Row],[SignLastPos]]=1)</f>
        <v>1</v>
      </c>
      <c r="AR90" s="11">
        <f>tblParseParts[[#This Row],[Len]]-tblParseParts[[#This Row],[LastSignFirstPos]]</f>
        <v>2</v>
      </c>
      <c r="AS90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90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90" s="11">
        <f>N(tblParseParts[[#This Row],[ColonLastPos]]&gt;tblParseParts[[#This Row],[SignLastPos]])</f>
        <v>0</v>
      </c>
      <c r="AV90" s="11">
        <f>N(((tblParseParts[[#This Row],[UnSignedLen]]=2)+(tblParseParts[[#This Row],[UnSignedLen]]=6))&lt;&gt;0)</f>
        <v>1</v>
      </c>
      <c r="AW90" s="11">
        <f>N(tblParseParts[[#This Row],[ZlastPos]]=tblParseParts[[#This Row],[Len]])</f>
        <v>0</v>
      </c>
      <c r="AX90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34</v>
      </c>
      <c r="AY90" s="11">
        <f>_xlfn.LET(_xlpm._x,_xlfn.XLOOKUP(tblParseParts[[#This Row],[Hash]],tblParsePartsLogic[Hash],tblParsePartsLogic[PartsFlag],""),IF(_xlpm._x="","!!",_xlpm._x))</f>
        <v>4</v>
      </c>
      <c r="AZ90" s="11">
        <f>_xlfn.LET(_xlpm._x,_xlfn.XLOOKUP(tblParseParts[[#This Row],[Hash]],tblParsePartsLogic[Hash],tblParsePartsLogic[DateMark],""),IF(_xlpm._x="","!!",_xlpm._x))</f>
        <v>0</v>
      </c>
      <c r="BA90" s="11">
        <f>_xlfn.LET(_xlpm._x,_xlfn.XLOOKUP(tblParseParts[[#This Row],[Hash]],tblParsePartsLogic[Hash],tblParsePartsLogic[TZMark],""),IF(_xlpm._x="","!!",_xlpm._x))</f>
        <v>2</v>
      </c>
      <c r="BB90" s="11">
        <f>_xlfn.LET(_xlpm._x,_xlfn.XLOOKUP(tblParseParts[[#This Row],[Hash]],tblParsePartsLogic[Hash],tblParsePartsLogic[ISOCompliant],""),IF(_xlpm._x="","!!",_xlpm._x))</f>
        <v>0</v>
      </c>
    </row>
    <row r="91" spans="1:54" x14ac:dyDescent="0.25">
      <c r="A91">
        <v>69</v>
      </c>
      <c r="B91" s="23" t="s">
        <v>215</v>
      </c>
      <c r="C91" s="1" t="str">
        <f>_xlfn.LET(_xlpm._i, COLUMN()-COLUMN(tblParseParts[[#Headers],[Text]]), IF(_xlpm._i&gt;tblParseParts[[#This Row],[Len]],"",MID(tblParseParts[[#This Row],[Text]],_xlpm._i,1)))</f>
        <v>T</v>
      </c>
      <c r="D91" s="1" t="str">
        <f>_xlfn.LET(_xlpm._i, COLUMN()-COLUMN(tblParseParts[[#Headers],[Text]]), IF(_xlpm._i&gt;tblParseParts[[#This Row],[Len]],"",MID(tblParseParts[[#This Row],[Text]],_xlpm._i,1)))</f>
        <v>+</v>
      </c>
      <c r="E91" s="1" t="str">
        <f>_xlfn.LET(_xlpm._i, COLUMN()-COLUMN(tblParseParts[[#Headers],[Text]]), IF(_xlpm._i&gt;tblParseParts[[#This Row],[Len]],"",MID(tblParseParts[[#This Row],[Text]],_xlpm._i,1)))</f>
        <v>0</v>
      </c>
      <c r="F91" s="1" t="str">
        <f>_xlfn.LET(_xlpm._i, COLUMN()-COLUMN(tblParseParts[[#Headers],[Text]]), IF(_xlpm._i&gt;tblParseParts[[#This Row],[Len]],"",MID(tblParseParts[[#This Row],[Text]],_xlpm._i,1)))</f>
        <v>9</v>
      </c>
      <c r="G91" s="1" t="str">
        <f>_xlfn.LET(_xlpm._i, COLUMN()-COLUMN(tblParseParts[[#Headers],[Text]]), IF(_xlpm._i&gt;tblParseParts[[#This Row],[Len]],"",MID(tblParseParts[[#This Row],[Text]],_xlpm._i,1)))</f>
        <v>3</v>
      </c>
      <c r="H91" s="1" t="str">
        <f>_xlfn.LET(_xlpm._i, COLUMN()-COLUMN(tblParseParts[[#Headers],[Text]]), IF(_xlpm._i&gt;tblParseParts[[#This Row],[Len]],"",MID(tblParseParts[[#This Row],[Text]],_xlpm._i,1)))</f>
        <v>0</v>
      </c>
      <c r="I91" s="1" t="str">
        <f>_xlfn.LET(_xlpm._i, COLUMN()-COLUMN(tblParseParts[[#Headers],[Text]]), IF(_xlpm._i&gt;tblParseParts[[#This Row],[Len]],"",MID(tblParseParts[[#This Row],[Text]],_xlpm._i,1)))</f>
        <v>2</v>
      </c>
      <c r="J91" s="1" t="str">
        <f>_xlfn.LET(_xlpm._i, COLUMN()-COLUMN(tblParseParts[[#Headers],[Text]]), IF(_xlpm._i&gt;tblParseParts[[#This Row],[Len]],"",MID(tblParseParts[[#This Row],[Text]],_xlpm._i,1)))</f>
        <v>2</v>
      </c>
      <c r="K91" s="1" t="str">
        <f>_xlfn.LET(_xlpm._i, COLUMN()-COLUMN(tblParseParts[[#Headers],[Text]]), IF(_xlpm._i&gt;tblParseParts[[#This Row],[Len]],"",MID(tblParseParts[[#This Row],[Text]],_xlpm._i,1)))</f>
        <v/>
      </c>
      <c r="L91" s="1" t="str">
        <f>_xlfn.LET(_xlpm._i, COLUMN()-COLUMN(tblParseParts[[#Headers],[Text]]), IF(_xlpm._i&gt;tblParseParts[[#This Row],[Len]],"",MID(tblParseParts[[#This Row],[Text]],_xlpm._i,1)))</f>
        <v/>
      </c>
      <c r="M91" s="1" t="str">
        <f>_xlfn.LET(_xlpm._i, COLUMN()-COLUMN(tblParseParts[[#Headers],[Text]]), IF(_xlpm._i&gt;tblParseParts[[#This Row],[Len]],"",MID(tblParseParts[[#This Row],[Text]],_xlpm._i,1)))</f>
        <v/>
      </c>
      <c r="N91" s="1" t="str">
        <f>_xlfn.LET(_xlpm._i, COLUMN()-COLUMN(tblParseParts[[#Headers],[Text]]), IF(_xlpm._i&gt;tblParseParts[[#This Row],[Len]],"",MID(tblParseParts[[#This Row],[Text]],_xlpm._i,1)))</f>
        <v/>
      </c>
      <c r="O91" s="1" t="str">
        <f>_xlfn.LET(_xlpm._i, COLUMN()-COLUMN(tblParseParts[[#Headers],[Text]]), IF(_xlpm._i&gt;tblParseParts[[#This Row],[Len]],"",MID(tblParseParts[[#This Row],[Text]],_xlpm._i,1)))</f>
        <v/>
      </c>
      <c r="P91" s="1" t="str">
        <f>_xlfn.LET(_xlpm._i, COLUMN()-COLUMN(tblParseParts[[#Headers],[Text]]), IF(_xlpm._i&gt;tblParseParts[[#This Row],[Len]],"",MID(tblParseParts[[#This Row],[Text]],_xlpm._i,1)))</f>
        <v/>
      </c>
      <c r="Q91" s="1" t="str">
        <f>_xlfn.LET(_xlpm._i, COLUMN()-COLUMN(tblParseParts[[#Headers],[Text]]), IF(_xlpm._i&gt;tblParseParts[[#This Row],[Len]],"",MID(tblParseParts[[#This Row],[Text]],_xlpm._i,1)))</f>
        <v/>
      </c>
      <c r="R91" s="1" t="str">
        <f>_xlfn.LET(_xlpm._i, COLUMN()-COLUMN(tblParseParts[[#Headers],[Text]]), IF(_xlpm._i&gt;tblParseParts[[#This Row],[Len]],"",MID(tblParseParts[[#This Row],[Text]],_xlpm._i,1)))</f>
        <v/>
      </c>
      <c r="S91" s="1" t="str">
        <f>_xlfn.LET(_xlpm._i, COLUMN()-COLUMN(tblParseParts[[#Headers],[Text]]), IF(_xlpm._i&gt;tblParseParts[[#This Row],[Len]],"",MID(tblParseParts[[#This Row],[Text]],_xlpm._i,1)))</f>
        <v/>
      </c>
      <c r="T91" s="1" t="str">
        <f>_xlfn.LET(_xlpm._i, COLUMN()-COLUMN(tblParseParts[[#Headers],[Text]]), IF(_xlpm._i&gt;tblParseParts[[#This Row],[Len]],"",MID(tblParseParts[[#This Row],[Text]],_xlpm._i,1)))</f>
        <v/>
      </c>
      <c r="U91" s="1" t="str">
        <f>_xlfn.LET(_xlpm._i, COLUMN()-COLUMN(tblParseParts[[#Headers],[Text]]), IF(_xlpm._i&gt;tblParseParts[[#This Row],[Len]],"",MID(tblParseParts[[#This Row],[Text]],_xlpm._i,1)))</f>
        <v/>
      </c>
      <c r="V91" s="1" t="str">
        <f>_xlfn.LET(_xlpm._i, COLUMN()-COLUMN(tblParseParts[[#Headers],[Text]]), IF(_xlpm._i&gt;tblParseParts[[#This Row],[Len]],"",MID(tblParseParts[[#This Row],[Text]],_xlpm._i,1)))</f>
        <v/>
      </c>
      <c r="W91" s="1" t="str">
        <f>_xlfn.LET(_xlpm._i, COLUMN()-COLUMN(tblParseParts[[#Headers],[Text]]), IF(_xlpm._i&gt;tblParseParts[[#This Row],[Len]],"",MID(tblParseParts[[#This Row],[Text]],_xlpm._i,1)))</f>
        <v/>
      </c>
      <c r="X91" s="1" t="str">
        <f>_xlfn.LET(_xlpm._i, COLUMN()-COLUMN(tblParseParts[[#Headers],[Text]]), IF(_xlpm._i&gt;tblParseParts[[#This Row],[Len]],"",MID(tblParseParts[[#This Row],[Text]],_xlpm._i,1)))</f>
        <v/>
      </c>
      <c r="Y91" s="1" t="str">
        <f>_xlfn.LET(_xlpm._i, COLUMN()-COLUMN(tblParseParts[[#Headers],[Text]]), IF(_xlpm._i&gt;tblParseParts[[#This Row],[Len]],"",MID(tblParseParts[[#This Row],[Text]],_xlpm._i,1)))</f>
        <v/>
      </c>
      <c r="Z91" s="1" t="str">
        <f>_xlfn.LET(_xlpm._i, COLUMN()-COLUMN(tblParseParts[[#Headers],[Text]]), IF(_xlpm._i&gt;tblParseParts[[#This Row],[Len]],"",MID(tblParseParts[[#This Row],[Text]],_xlpm._i,1)))</f>
        <v/>
      </c>
      <c r="AA91" s="1" t="str">
        <f>_xlfn.LET(_xlpm._i, COLUMN()-COLUMN(tblParseParts[[#Headers],[Text]]), IF(_xlpm._i&gt;tblParseParts[[#This Row],[Len]],"",MID(tblParseParts[[#This Row],[Text]],_xlpm._i,1)))</f>
        <v/>
      </c>
      <c r="AB91" s="1" t="str">
        <f>_xlfn.LET(_xlpm._i, COLUMN()-COLUMN(tblParseParts[[#Headers],[Text]]), IF(_xlpm._i&gt;tblParseParts[[#This Row],[Len]],"",MID(tblParseParts[[#This Row],[Text]],_xlpm._i,1)))</f>
        <v/>
      </c>
      <c r="AC91" s="1" t="str">
        <f>_xlfn.LET(_xlpm._i, COLUMN()-COLUMN(tblParseParts[[#Headers],[Text]]), IF(_xlpm._i&gt;tblParseParts[[#This Row],[Len]],"",MID(tblParseParts[[#This Row],[Text]],_xlpm._i,1)))</f>
        <v/>
      </c>
      <c r="AD91" s="1" t="str">
        <f>_xlfn.LET(_xlpm._i, COLUMN()-COLUMN(tblParseParts[[#Headers],[Text]]), IF(_xlpm._i&gt;tblParseParts[[#This Row],[Len]],"",MID(tblParseParts[[#This Row],[Text]],_xlpm._i,1)))</f>
        <v/>
      </c>
      <c r="AE91" s="1" t="str">
        <f>_xlfn.LET(_xlpm._i, COLUMN()-COLUMN(tblParseParts[[#Headers],[Text]]), IF(_xlpm._i&gt;tblParseParts[[#This Row],[Len]],"",MID(tblParseParts[[#This Row],[Text]],_xlpm._i,1)))</f>
        <v/>
      </c>
      <c r="AF91" s="1" t="str">
        <f>_xlfn.LET(_xlpm._i, COLUMN()-COLUMN(tblParseParts[[#Headers],[Text]]), IF(_xlpm._i&gt;tblParseParts[[#This Row],[Len]],"",MID(tblParseParts[[#This Row],[Text]],_xlpm._i,1)))</f>
        <v/>
      </c>
      <c r="AG91" s="1" t="str">
        <f>_xlfn.LET(_xlpm._i, COLUMN()-COLUMN(tblParseParts[[#Headers],[Text]]), IF(_xlpm._i&gt;tblParseParts[[#This Row],[Len]],"",MID(tblParseParts[[#This Row],[Text]],_xlpm._i,1)))</f>
        <v/>
      </c>
      <c r="AH91" s="1" t="str">
        <f>_xlfn.LET(_xlpm._i, COLUMN()-COLUMN(tblParseParts[[#Headers],[Text]]), IF(_xlpm._i&gt;tblParseParts[[#This Row],[Len]],"",MID(tblParseParts[[#This Row],[Text]],_xlpm._i,1)))</f>
        <v/>
      </c>
      <c r="AI91" s="1" t="str">
        <f>_xlfn.LET(_xlpm._i, COLUMN()-COLUMN(tblParseParts[[#Headers],[Text]]), IF(_xlpm._i&gt;tblParseParts[[#This Row],[Len]],"",MID(tblParseParts[[#This Row],[Text]],_xlpm._i,1)))</f>
        <v/>
      </c>
      <c r="AJ91" s="11">
        <f>LEN(tblParseParts[[#This Row],[Text]])</f>
        <v>8</v>
      </c>
      <c r="AK91" s="11">
        <f>_xlfn.LET(_xlpm._range,tblParseParts[[#This Row],[1]:[33]], _xlfn.IFNA(_xlfn.XMATCH("T",_xlpm._range,0,1),0))</f>
        <v>1</v>
      </c>
      <c r="AL91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2</v>
      </c>
      <c r="AM91" s="11">
        <f>_xlfn.LET(_xlpm._range,tblParseParts[[#This Row],[1]:[33]], _xlfn.IFNA(_xlfn.XMATCH(":",_xlpm._range,0,-1),0))</f>
        <v>0</v>
      </c>
      <c r="AN91" s="11" cm="1">
        <f t="array" ref="AN91">_xlfn.LET(_xlpm._last,INDEX(tblParseParts[[#This Row],[1]:[33]],1,tblParseParts[[#This Row],[Len]]),IF(_xlpm._last="Z",tblParseParts[[#This Row],[Len]],0))</f>
        <v>0</v>
      </c>
      <c r="AO91" s="11">
        <f>N(tblParseParts[[#This Row],[Tpos]]&gt;0)</f>
        <v>1</v>
      </c>
      <c r="AP91" s="11">
        <f>N(tblParseParts[[#This Row],[Tpos]]=1)</f>
        <v>1</v>
      </c>
      <c r="AQ91" s="11">
        <f>N(tblParseParts[[#This Row],[SignLastPos]]=1)</f>
        <v>0</v>
      </c>
      <c r="AR91" s="11">
        <f>tblParseParts[[#This Row],[Len]]-tblParseParts[[#This Row],[LastSignFirstPos]]</f>
        <v>8</v>
      </c>
      <c r="AS91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91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91" s="11">
        <f>N(tblParseParts[[#This Row],[ColonLastPos]]&gt;tblParseParts[[#This Row],[SignLastPos]])</f>
        <v>0</v>
      </c>
      <c r="AV91" s="11">
        <f>N(((tblParseParts[[#This Row],[UnSignedLen]]=2)+(tblParseParts[[#This Row],[UnSignedLen]]=6))&lt;&gt;0)</f>
        <v>0</v>
      </c>
      <c r="AW91" s="11">
        <f>N(tblParseParts[[#This Row],[ZlastPos]]=tblParseParts[[#This Row],[Len]])</f>
        <v>0</v>
      </c>
      <c r="AX91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216</v>
      </c>
      <c r="AY91" s="11">
        <f>_xlfn.LET(_xlpm._x,_xlfn.XLOOKUP(tblParseParts[[#This Row],[Hash]],tblParsePartsLogic[Hash],tblParsePartsLogic[PartsFlag],""),IF(_xlpm._x="","!!",_xlpm._x))</f>
        <v>4</v>
      </c>
      <c r="AZ91" s="11">
        <f>_xlfn.LET(_xlpm._x,_xlfn.XLOOKUP(tblParseParts[[#This Row],[Hash]],tblParsePartsLogic[Hash],tblParsePartsLogic[DateMark],""),IF(_xlpm._x="","!!",_xlpm._x))</f>
        <v>0</v>
      </c>
      <c r="BA91" s="11">
        <f>_xlfn.LET(_xlpm._x,_xlfn.XLOOKUP(tblParseParts[[#This Row],[Hash]],tblParsePartsLogic[Hash],tblParsePartsLogic[TZMark],""),IF(_xlpm._x="","!!",_xlpm._x))</f>
        <v>2</v>
      </c>
      <c r="BB91" s="11">
        <f>_xlfn.LET(_xlpm._x,_xlfn.XLOOKUP(tblParseParts[[#This Row],[Hash]],tblParsePartsLogic[Hash],tblParsePartsLogic[ISOCompliant],""),IF(_xlpm._x="","!!",_xlpm._x))</f>
        <v>0</v>
      </c>
    </row>
    <row r="92" spans="1:54" x14ac:dyDescent="0.25">
      <c r="A92">
        <v>73</v>
      </c>
      <c r="B92" s="23" t="s">
        <v>166</v>
      </c>
      <c r="C92" s="1" t="str">
        <f>_xlfn.LET(_xlpm._i, COLUMN()-COLUMN(tblParseParts[[#Headers],[Text]]), IF(_xlpm._i&gt;tblParseParts[[#This Row],[Len]],"",MID(tblParseParts[[#This Row],[Text]],_xlpm._i,1)))</f>
        <v>9</v>
      </c>
      <c r="D92" s="1" t="str">
        <f>_xlfn.LET(_xlpm._i, COLUMN()-COLUMN(tblParseParts[[#Headers],[Text]]), IF(_xlpm._i&gt;tblParseParts[[#This Row],[Len]],"",MID(tblParseParts[[#This Row],[Text]],_xlpm._i,1)))</f>
        <v>9</v>
      </c>
      <c r="E92" s="1" t="str">
        <f>_xlfn.LET(_xlpm._i, COLUMN()-COLUMN(tblParseParts[[#Headers],[Text]]), IF(_xlpm._i&gt;tblParseParts[[#This Row],[Len]],"",MID(tblParseParts[[#This Row],[Text]],_xlpm._i,1)))</f>
        <v>9</v>
      </c>
      <c r="F92" s="1" t="str">
        <f>_xlfn.LET(_xlpm._i, COLUMN()-COLUMN(tblParseParts[[#Headers],[Text]]), IF(_xlpm._i&gt;tblParseParts[[#This Row],[Len]],"",MID(tblParseParts[[#This Row],[Text]],_xlpm._i,1)))</f>
        <v>9</v>
      </c>
      <c r="G92" s="1" t="str">
        <f>_xlfn.LET(_xlpm._i, COLUMN()-COLUMN(tblParseParts[[#Headers],[Text]]), IF(_xlpm._i&gt;tblParseParts[[#This Row],[Len]],"",MID(tblParseParts[[#This Row],[Text]],_xlpm._i,1)))</f>
        <v>9</v>
      </c>
      <c r="H92" s="1" t="str">
        <f>_xlfn.LET(_xlpm._i, COLUMN()-COLUMN(tblParseParts[[#Headers],[Text]]), IF(_xlpm._i&gt;tblParseParts[[#This Row],[Len]],"",MID(tblParseParts[[#This Row],[Text]],_xlpm._i,1)))</f>
        <v>T</v>
      </c>
      <c r="I92" s="1" t="str">
        <f>_xlfn.LET(_xlpm._i, COLUMN()-COLUMN(tblParseParts[[#Headers],[Text]]), IF(_xlpm._i&gt;tblParseParts[[#This Row],[Len]],"",MID(tblParseParts[[#This Row],[Text]],_xlpm._i,1)))</f>
        <v>Z</v>
      </c>
      <c r="J92" s="1" t="str">
        <f>_xlfn.LET(_xlpm._i, COLUMN()-COLUMN(tblParseParts[[#Headers],[Text]]), IF(_xlpm._i&gt;tblParseParts[[#This Row],[Len]],"",MID(tblParseParts[[#This Row],[Text]],_xlpm._i,1)))</f>
        <v/>
      </c>
      <c r="K92" s="1" t="str">
        <f>_xlfn.LET(_xlpm._i, COLUMN()-COLUMN(tblParseParts[[#Headers],[Text]]), IF(_xlpm._i&gt;tblParseParts[[#This Row],[Len]],"",MID(tblParseParts[[#This Row],[Text]],_xlpm._i,1)))</f>
        <v/>
      </c>
      <c r="L92" s="1" t="str">
        <f>_xlfn.LET(_xlpm._i, COLUMN()-COLUMN(tblParseParts[[#Headers],[Text]]), IF(_xlpm._i&gt;tblParseParts[[#This Row],[Len]],"",MID(tblParseParts[[#This Row],[Text]],_xlpm._i,1)))</f>
        <v/>
      </c>
      <c r="M92" s="1" t="str">
        <f>_xlfn.LET(_xlpm._i, COLUMN()-COLUMN(tblParseParts[[#Headers],[Text]]), IF(_xlpm._i&gt;tblParseParts[[#This Row],[Len]],"",MID(tblParseParts[[#This Row],[Text]],_xlpm._i,1)))</f>
        <v/>
      </c>
      <c r="N92" s="1" t="str">
        <f>_xlfn.LET(_xlpm._i, COLUMN()-COLUMN(tblParseParts[[#Headers],[Text]]), IF(_xlpm._i&gt;tblParseParts[[#This Row],[Len]],"",MID(tblParseParts[[#This Row],[Text]],_xlpm._i,1)))</f>
        <v/>
      </c>
      <c r="O92" s="1" t="str">
        <f>_xlfn.LET(_xlpm._i, COLUMN()-COLUMN(tblParseParts[[#Headers],[Text]]), IF(_xlpm._i&gt;tblParseParts[[#This Row],[Len]],"",MID(tblParseParts[[#This Row],[Text]],_xlpm._i,1)))</f>
        <v/>
      </c>
      <c r="P92" s="1" t="str">
        <f>_xlfn.LET(_xlpm._i, COLUMN()-COLUMN(tblParseParts[[#Headers],[Text]]), IF(_xlpm._i&gt;tblParseParts[[#This Row],[Len]],"",MID(tblParseParts[[#This Row],[Text]],_xlpm._i,1)))</f>
        <v/>
      </c>
      <c r="Q92" s="1" t="str">
        <f>_xlfn.LET(_xlpm._i, COLUMN()-COLUMN(tblParseParts[[#Headers],[Text]]), IF(_xlpm._i&gt;tblParseParts[[#This Row],[Len]],"",MID(tblParseParts[[#This Row],[Text]],_xlpm._i,1)))</f>
        <v/>
      </c>
      <c r="R92" s="1" t="str">
        <f>_xlfn.LET(_xlpm._i, COLUMN()-COLUMN(tblParseParts[[#Headers],[Text]]), IF(_xlpm._i&gt;tblParseParts[[#This Row],[Len]],"",MID(tblParseParts[[#This Row],[Text]],_xlpm._i,1)))</f>
        <v/>
      </c>
      <c r="S92" s="1" t="str">
        <f>_xlfn.LET(_xlpm._i, COLUMN()-COLUMN(tblParseParts[[#Headers],[Text]]), IF(_xlpm._i&gt;tblParseParts[[#This Row],[Len]],"",MID(tblParseParts[[#This Row],[Text]],_xlpm._i,1)))</f>
        <v/>
      </c>
      <c r="T92" s="1" t="str">
        <f>_xlfn.LET(_xlpm._i, COLUMN()-COLUMN(tblParseParts[[#Headers],[Text]]), IF(_xlpm._i&gt;tblParseParts[[#This Row],[Len]],"",MID(tblParseParts[[#This Row],[Text]],_xlpm._i,1)))</f>
        <v/>
      </c>
      <c r="U92" s="1" t="str">
        <f>_xlfn.LET(_xlpm._i, COLUMN()-COLUMN(tblParseParts[[#Headers],[Text]]), IF(_xlpm._i&gt;tblParseParts[[#This Row],[Len]],"",MID(tblParseParts[[#This Row],[Text]],_xlpm._i,1)))</f>
        <v/>
      </c>
      <c r="V92" s="1" t="str">
        <f>_xlfn.LET(_xlpm._i, COLUMN()-COLUMN(tblParseParts[[#Headers],[Text]]), IF(_xlpm._i&gt;tblParseParts[[#This Row],[Len]],"",MID(tblParseParts[[#This Row],[Text]],_xlpm._i,1)))</f>
        <v/>
      </c>
      <c r="W92" s="1" t="str">
        <f>_xlfn.LET(_xlpm._i, COLUMN()-COLUMN(tblParseParts[[#Headers],[Text]]), IF(_xlpm._i&gt;tblParseParts[[#This Row],[Len]],"",MID(tblParseParts[[#This Row],[Text]],_xlpm._i,1)))</f>
        <v/>
      </c>
      <c r="X92" s="1" t="str">
        <f>_xlfn.LET(_xlpm._i, COLUMN()-COLUMN(tblParseParts[[#Headers],[Text]]), IF(_xlpm._i&gt;tblParseParts[[#This Row],[Len]],"",MID(tblParseParts[[#This Row],[Text]],_xlpm._i,1)))</f>
        <v/>
      </c>
      <c r="Y92" s="1" t="str">
        <f>_xlfn.LET(_xlpm._i, COLUMN()-COLUMN(tblParseParts[[#Headers],[Text]]), IF(_xlpm._i&gt;tblParseParts[[#This Row],[Len]],"",MID(tblParseParts[[#This Row],[Text]],_xlpm._i,1)))</f>
        <v/>
      </c>
      <c r="Z92" s="1" t="str">
        <f>_xlfn.LET(_xlpm._i, COLUMN()-COLUMN(tblParseParts[[#Headers],[Text]]), IF(_xlpm._i&gt;tblParseParts[[#This Row],[Len]],"",MID(tblParseParts[[#This Row],[Text]],_xlpm._i,1)))</f>
        <v/>
      </c>
      <c r="AA92" s="1" t="str">
        <f>_xlfn.LET(_xlpm._i, COLUMN()-COLUMN(tblParseParts[[#Headers],[Text]]), IF(_xlpm._i&gt;tblParseParts[[#This Row],[Len]],"",MID(tblParseParts[[#This Row],[Text]],_xlpm._i,1)))</f>
        <v/>
      </c>
      <c r="AB92" s="1" t="str">
        <f>_xlfn.LET(_xlpm._i, COLUMN()-COLUMN(tblParseParts[[#Headers],[Text]]), IF(_xlpm._i&gt;tblParseParts[[#This Row],[Len]],"",MID(tblParseParts[[#This Row],[Text]],_xlpm._i,1)))</f>
        <v/>
      </c>
      <c r="AC92" s="1" t="str">
        <f>_xlfn.LET(_xlpm._i, COLUMN()-COLUMN(tblParseParts[[#Headers],[Text]]), IF(_xlpm._i&gt;tblParseParts[[#This Row],[Len]],"",MID(tblParseParts[[#This Row],[Text]],_xlpm._i,1)))</f>
        <v/>
      </c>
      <c r="AD92" s="1" t="str">
        <f>_xlfn.LET(_xlpm._i, COLUMN()-COLUMN(tblParseParts[[#Headers],[Text]]), IF(_xlpm._i&gt;tblParseParts[[#This Row],[Len]],"",MID(tblParseParts[[#This Row],[Text]],_xlpm._i,1)))</f>
        <v/>
      </c>
      <c r="AE92" s="1" t="str">
        <f>_xlfn.LET(_xlpm._i, COLUMN()-COLUMN(tblParseParts[[#Headers],[Text]]), IF(_xlpm._i&gt;tblParseParts[[#This Row],[Len]],"",MID(tblParseParts[[#This Row],[Text]],_xlpm._i,1)))</f>
        <v/>
      </c>
      <c r="AF92" s="1" t="str">
        <f>_xlfn.LET(_xlpm._i, COLUMN()-COLUMN(tblParseParts[[#Headers],[Text]]), IF(_xlpm._i&gt;tblParseParts[[#This Row],[Len]],"",MID(tblParseParts[[#This Row],[Text]],_xlpm._i,1)))</f>
        <v/>
      </c>
      <c r="AG92" s="1" t="str">
        <f>_xlfn.LET(_xlpm._i, COLUMN()-COLUMN(tblParseParts[[#Headers],[Text]]), IF(_xlpm._i&gt;tblParseParts[[#This Row],[Len]],"",MID(tblParseParts[[#This Row],[Text]],_xlpm._i,1)))</f>
        <v/>
      </c>
      <c r="AH92" s="1" t="str">
        <f>_xlfn.LET(_xlpm._i, COLUMN()-COLUMN(tblParseParts[[#Headers],[Text]]), IF(_xlpm._i&gt;tblParseParts[[#This Row],[Len]],"",MID(tblParseParts[[#This Row],[Text]],_xlpm._i,1)))</f>
        <v/>
      </c>
      <c r="AI92" s="1" t="str">
        <f>_xlfn.LET(_xlpm._i, COLUMN()-COLUMN(tblParseParts[[#Headers],[Text]]), IF(_xlpm._i&gt;tblParseParts[[#This Row],[Len]],"",MID(tblParseParts[[#This Row],[Text]],_xlpm._i,1)))</f>
        <v/>
      </c>
      <c r="AJ92" s="11">
        <f>LEN(tblParseParts[[#This Row],[Text]])</f>
        <v>7</v>
      </c>
      <c r="AK92" s="11">
        <f>_xlfn.LET(_xlpm._range,tblParseParts[[#This Row],[1]:[33]], _xlfn.IFNA(_xlfn.XMATCH("T",_xlpm._range,0,1),0))</f>
        <v>6</v>
      </c>
      <c r="AL92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92" s="11">
        <f>_xlfn.LET(_xlpm._range,tblParseParts[[#This Row],[1]:[33]], _xlfn.IFNA(_xlfn.XMATCH(":",_xlpm._range,0,-1),0))</f>
        <v>0</v>
      </c>
      <c r="AN92" s="11" cm="1">
        <f t="array" ref="AN92">_xlfn.LET(_xlpm._last,INDEX(tblParseParts[[#This Row],[1]:[33]],1,tblParseParts[[#This Row],[Len]]),IF(_xlpm._last="Z",tblParseParts[[#This Row],[Len]],0))</f>
        <v>7</v>
      </c>
      <c r="AO92" s="11">
        <f>N(tblParseParts[[#This Row],[Tpos]]&gt;0)</f>
        <v>1</v>
      </c>
      <c r="AP92" s="11">
        <f>N(tblParseParts[[#This Row],[Tpos]]=1)</f>
        <v>0</v>
      </c>
      <c r="AQ92" s="11">
        <f>N(tblParseParts[[#This Row],[SignLastPos]]=1)</f>
        <v>0</v>
      </c>
      <c r="AR92" s="11">
        <f>tblParseParts[[#This Row],[Len]]-tblParseParts[[#This Row],[LastSignFirstPos]]</f>
        <v>7</v>
      </c>
      <c r="AS92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92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92" s="11">
        <f>N(tblParseParts[[#This Row],[ColonLastPos]]&gt;tblParseParts[[#This Row],[SignLastPos]])</f>
        <v>0</v>
      </c>
      <c r="AV92" s="11">
        <f>N(((tblParseParts[[#This Row],[UnSignedLen]]=2)+(tblParseParts[[#This Row],[UnSignedLen]]=6))&lt;&gt;0)</f>
        <v>0</v>
      </c>
      <c r="AW92" s="11">
        <f>N(tblParseParts[[#This Row],[ZlastPos]]=tblParseParts[[#This Row],[Len]])</f>
        <v>1</v>
      </c>
      <c r="AX92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153</v>
      </c>
      <c r="AY92" s="11">
        <f>_xlfn.LET(_xlpm._x,_xlfn.XLOOKUP(tblParseParts[[#This Row],[Hash]],tblParsePartsLogic[Hash],tblParsePartsLogic[PartsFlag],""),IF(_xlpm._x="","!!",_xlpm._x))</f>
        <v>5</v>
      </c>
      <c r="AZ92" s="11">
        <f>_xlfn.LET(_xlpm._x,_xlfn.XLOOKUP(tblParseParts[[#This Row],[Hash]],tblParsePartsLogic[Hash],tblParsePartsLogic[DateMark],""),IF(_xlpm._x="","!!",_xlpm._x))</f>
        <v>2</v>
      </c>
      <c r="BA92" s="11">
        <f>_xlfn.LET(_xlpm._x,_xlfn.XLOOKUP(tblParseParts[[#This Row],[Hash]],tblParsePartsLogic[Hash],tblParsePartsLogic[TZMark],""),IF(_xlpm._x="","!!",_xlpm._x))</f>
        <v>1</v>
      </c>
      <c r="BB92" s="11">
        <f>_xlfn.LET(_xlpm._x,_xlfn.XLOOKUP(tblParseParts[[#This Row],[Hash]],tblParsePartsLogic[Hash],tblParsePartsLogic[ISOCompliant],""),IF(_xlpm._x="","!!",_xlpm._x))</f>
        <v>0</v>
      </c>
    </row>
    <row r="93" spans="1:54" x14ac:dyDescent="0.25">
      <c r="A93">
        <v>74</v>
      </c>
      <c r="B93" s="23" t="s">
        <v>150</v>
      </c>
      <c r="C93" s="1" t="str">
        <f>_xlfn.LET(_xlpm._i, COLUMN()-COLUMN(tblParseParts[[#Headers],[Text]]), IF(_xlpm._i&gt;tblParseParts[[#This Row],[Len]],"",MID(tblParseParts[[#This Row],[Text]],_xlpm._i,1)))</f>
        <v>2</v>
      </c>
      <c r="D93" s="1" t="str">
        <f>_xlfn.LET(_xlpm._i, COLUMN()-COLUMN(tblParseParts[[#Headers],[Text]]), IF(_xlpm._i&gt;tblParseParts[[#This Row],[Len]],"",MID(tblParseParts[[#This Row],[Text]],_xlpm._i,1)))</f>
        <v>0</v>
      </c>
      <c r="E93" s="1" t="str">
        <f>_xlfn.LET(_xlpm._i, COLUMN()-COLUMN(tblParseParts[[#Headers],[Text]]), IF(_xlpm._i&gt;tblParseParts[[#This Row],[Len]],"",MID(tblParseParts[[#This Row],[Text]],_xlpm._i,1)))</f>
        <v>2</v>
      </c>
      <c r="F93" s="1" t="str">
        <f>_xlfn.LET(_xlpm._i, COLUMN()-COLUMN(tblParseParts[[#Headers],[Text]]), IF(_xlpm._i&gt;tblParseParts[[#This Row],[Len]],"",MID(tblParseParts[[#This Row],[Text]],_xlpm._i,1)))</f>
        <v>3</v>
      </c>
      <c r="G93" s="1" t="str">
        <f>_xlfn.LET(_xlpm._i, COLUMN()-COLUMN(tblParseParts[[#Headers],[Text]]), IF(_xlpm._i&gt;tblParseParts[[#This Row],[Len]],"",MID(tblParseParts[[#This Row],[Text]],_xlpm._i,1)))</f>
        <v>3</v>
      </c>
      <c r="H93" s="1" t="str">
        <f>_xlfn.LET(_xlpm._i, COLUMN()-COLUMN(tblParseParts[[#Headers],[Text]]), IF(_xlpm._i&gt;tblParseParts[[#This Row],[Len]],"",MID(tblParseParts[[#This Row],[Text]],_xlpm._i,1)))</f>
        <v>2</v>
      </c>
      <c r="I93" s="1" t="str">
        <f>_xlfn.LET(_xlpm._i, COLUMN()-COLUMN(tblParseParts[[#Headers],[Text]]), IF(_xlpm._i&gt;tblParseParts[[#This Row],[Len]],"",MID(tblParseParts[[#This Row],[Text]],_xlpm._i,1)))</f>
        <v>5</v>
      </c>
      <c r="J93" s="1" t="str">
        <f>_xlfn.LET(_xlpm._i, COLUMN()-COLUMN(tblParseParts[[#Headers],[Text]]), IF(_xlpm._i&gt;tblParseParts[[#This Row],[Len]],"",MID(tblParseParts[[#This Row],[Text]],_xlpm._i,1)))</f>
        <v>T</v>
      </c>
      <c r="K93" s="1" t="str">
        <f>_xlfn.LET(_xlpm._i, COLUMN()-COLUMN(tblParseParts[[#Headers],[Text]]), IF(_xlpm._i&gt;tblParseParts[[#This Row],[Len]],"",MID(tblParseParts[[#This Row],[Text]],_xlpm._i,1)))</f>
        <v>Z</v>
      </c>
      <c r="L93" s="1" t="str">
        <f>_xlfn.LET(_xlpm._i, COLUMN()-COLUMN(tblParseParts[[#Headers],[Text]]), IF(_xlpm._i&gt;tblParseParts[[#This Row],[Len]],"",MID(tblParseParts[[#This Row],[Text]],_xlpm._i,1)))</f>
        <v/>
      </c>
      <c r="M93" s="1" t="str">
        <f>_xlfn.LET(_xlpm._i, COLUMN()-COLUMN(tblParseParts[[#Headers],[Text]]), IF(_xlpm._i&gt;tblParseParts[[#This Row],[Len]],"",MID(tblParseParts[[#This Row],[Text]],_xlpm._i,1)))</f>
        <v/>
      </c>
      <c r="N93" s="1" t="str">
        <f>_xlfn.LET(_xlpm._i, COLUMN()-COLUMN(tblParseParts[[#Headers],[Text]]), IF(_xlpm._i&gt;tblParseParts[[#This Row],[Len]],"",MID(tblParseParts[[#This Row],[Text]],_xlpm._i,1)))</f>
        <v/>
      </c>
      <c r="O93" s="1" t="str">
        <f>_xlfn.LET(_xlpm._i, COLUMN()-COLUMN(tblParseParts[[#Headers],[Text]]), IF(_xlpm._i&gt;tblParseParts[[#This Row],[Len]],"",MID(tblParseParts[[#This Row],[Text]],_xlpm._i,1)))</f>
        <v/>
      </c>
      <c r="P93" s="1" t="str">
        <f>_xlfn.LET(_xlpm._i, COLUMN()-COLUMN(tblParseParts[[#Headers],[Text]]), IF(_xlpm._i&gt;tblParseParts[[#This Row],[Len]],"",MID(tblParseParts[[#This Row],[Text]],_xlpm._i,1)))</f>
        <v/>
      </c>
      <c r="Q93" s="1" t="str">
        <f>_xlfn.LET(_xlpm._i, COLUMN()-COLUMN(tblParseParts[[#Headers],[Text]]), IF(_xlpm._i&gt;tblParseParts[[#This Row],[Len]],"",MID(tblParseParts[[#This Row],[Text]],_xlpm._i,1)))</f>
        <v/>
      </c>
      <c r="R93" s="1" t="str">
        <f>_xlfn.LET(_xlpm._i, COLUMN()-COLUMN(tblParseParts[[#Headers],[Text]]), IF(_xlpm._i&gt;tblParseParts[[#This Row],[Len]],"",MID(tblParseParts[[#This Row],[Text]],_xlpm._i,1)))</f>
        <v/>
      </c>
      <c r="S93" s="1" t="str">
        <f>_xlfn.LET(_xlpm._i, COLUMN()-COLUMN(tblParseParts[[#Headers],[Text]]), IF(_xlpm._i&gt;tblParseParts[[#This Row],[Len]],"",MID(tblParseParts[[#This Row],[Text]],_xlpm._i,1)))</f>
        <v/>
      </c>
      <c r="T93" s="1" t="str">
        <f>_xlfn.LET(_xlpm._i, COLUMN()-COLUMN(tblParseParts[[#Headers],[Text]]), IF(_xlpm._i&gt;tblParseParts[[#This Row],[Len]],"",MID(tblParseParts[[#This Row],[Text]],_xlpm._i,1)))</f>
        <v/>
      </c>
      <c r="U93" s="1" t="str">
        <f>_xlfn.LET(_xlpm._i, COLUMN()-COLUMN(tblParseParts[[#Headers],[Text]]), IF(_xlpm._i&gt;tblParseParts[[#This Row],[Len]],"",MID(tblParseParts[[#This Row],[Text]],_xlpm._i,1)))</f>
        <v/>
      </c>
      <c r="V93" s="1" t="str">
        <f>_xlfn.LET(_xlpm._i, COLUMN()-COLUMN(tblParseParts[[#Headers],[Text]]), IF(_xlpm._i&gt;tblParseParts[[#This Row],[Len]],"",MID(tblParseParts[[#This Row],[Text]],_xlpm._i,1)))</f>
        <v/>
      </c>
      <c r="W93" s="1" t="str">
        <f>_xlfn.LET(_xlpm._i, COLUMN()-COLUMN(tblParseParts[[#Headers],[Text]]), IF(_xlpm._i&gt;tblParseParts[[#This Row],[Len]],"",MID(tblParseParts[[#This Row],[Text]],_xlpm._i,1)))</f>
        <v/>
      </c>
      <c r="X93" s="1" t="str">
        <f>_xlfn.LET(_xlpm._i, COLUMN()-COLUMN(tblParseParts[[#Headers],[Text]]), IF(_xlpm._i&gt;tblParseParts[[#This Row],[Len]],"",MID(tblParseParts[[#This Row],[Text]],_xlpm._i,1)))</f>
        <v/>
      </c>
      <c r="Y93" s="1" t="str">
        <f>_xlfn.LET(_xlpm._i, COLUMN()-COLUMN(tblParseParts[[#Headers],[Text]]), IF(_xlpm._i&gt;tblParseParts[[#This Row],[Len]],"",MID(tblParseParts[[#This Row],[Text]],_xlpm._i,1)))</f>
        <v/>
      </c>
      <c r="Z93" s="1" t="str">
        <f>_xlfn.LET(_xlpm._i, COLUMN()-COLUMN(tblParseParts[[#Headers],[Text]]), IF(_xlpm._i&gt;tblParseParts[[#This Row],[Len]],"",MID(tblParseParts[[#This Row],[Text]],_xlpm._i,1)))</f>
        <v/>
      </c>
      <c r="AA93" s="1" t="str">
        <f>_xlfn.LET(_xlpm._i, COLUMN()-COLUMN(tblParseParts[[#Headers],[Text]]), IF(_xlpm._i&gt;tblParseParts[[#This Row],[Len]],"",MID(tblParseParts[[#This Row],[Text]],_xlpm._i,1)))</f>
        <v/>
      </c>
      <c r="AB93" s="1" t="str">
        <f>_xlfn.LET(_xlpm._i, COLUMN()-COLUMN(tblParseParts[[#Headers],[Text]]), IF(_xlpm._i&gt;tblParseParts[[#This Row],[Len]],"",MID(tblParseParts[[#This Row],[Text]],_xlpm._i,1)))</f>
        <v/>
      </c>
      <c r="AC93" s="1" t="str">
        <f>_xlfn.LET(_xlpm._i, COLUMN()-COLUMN(tblParseParts[[#Headers],[Text]]), IF(_xlpm._i&gt;tblParseParts[[#This Row],[Len]],"",MID(tblParseParts[[#This Row],[Text]],_xlpm._i,1)))</f>
        <v/>
      </c>
      <c r="AD93" s="1" t="str">
        <f>_xlfn.LET(_xlpm._i, COLUMN()-COLUMN(tblParseParts[[#Headers],[Text]]), IF(_xlpm._i&gt;tblParseParts[[#This Row],[Len]],"",MID(tblParseParts[[#This Row],[Text]],_xlpm._i,1)))</f>
        <v/>
      </c>
      <c r="AE93" s="1" t="str">
        <f>_xlfn.LET(_xlpm._i, COLUMN()-COLUMN(tblParseParts[[#Headers],[Text]]), IF(_xlpm._i&gt;tblParseParts[[#This Row],[Len]],"",MID(tblParseParts[[#This Row],[Text]],_xlpm._i,1)))</f>
        <v/>
      </c>
      <c r="AF93" s="1" t="str">
        <f>_xlfn.LET(_xlpm._i, COLUMN()-COLUMN(tblParseParts[[#Headers],[Text]]), IF(_xlpm._i&gt;tblParseParts[[#This Row],[Len]],"",MID(tblParseParts[[#This Row],[Text]],_xlpm._i,1)))</f>
        <v/>
      </c>
      <c r="AG93" s="1" t="str">
        <f>_xlfn.LET(_xlpm._i, COLUMN()-COLUMN(tblParseParts[[#Headers],[Text]]), IF(_xlpm._i&gt;tblParseParts[[#This Row],[Len]],"",MID(tblParseParts[[#This Row],[Text]],_xlpm._i,1)))</f>
        <v/>
      </c>
      <c r="AH93" s="1" t="str">
        <f>_xlfn.LET(_xlpm._i, COLUMN()-COLUMN(tblParseParts[[#Headers],[Text]]), IF(_xlpm._i&gt;tblParseParts[[#This Row],[Len]],"",MID(tblParseParts[[#This Row],[Text]],_xlpm._i,1)))</f>
        <v/>
      </c>
      <c r="AI93" s="1" t="str">
        <f>_xlfn.LET(_xlpm._i, COLUMN()-COLUMN(tblParseParts[[#Headers],[Text]]), IF(_xlpm._i&gt;tblParseParts[[#This Row],[Len]],"",MID(tblParseParts[[#This Row],[Text]],_xlpm._i,1)))</f>
        <v/>
      </c>
      <c r="AJ93" s="11">
        <f>LEN(tblParseParts[[#This Row],[Text]])</f>
        <v>9</v>
      </c>
      <c r="AK93" s="11">
        <f>_xlfn.LET(_xlpm._range,tblParseParts[[#This Row],[1]:[33]], _xlfn.IFNA(_xlfn.XMATCH("T",_xlpm._range,0,1),0))</f>
        <v>8</v>
      </c>
      <c r="AL93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93" s="11">
        <f>_xlfn.LET(_xlpm._range,tblParseParts[[#This Row],[1]:[33]], _xlfn.IFNA(_xlfn.XMATCH(":",_xlpm._range,0,-1),0))</f>
        <v>0</v>
      </c>
      <c r="AN93" s="11" cm="1">
        <f t="array" ref="AN93">_xlfn.LET(_xlpm._last,INDEX(tblParseParts[[#This Row],[1]:[33]],1,tblParseParts[[#This Row],[Len]]),IF(_xlpm._last="Z",tblParseParts[[#This Row],[Len]],0))</f>
        <v>9</v>
      </c>
      <c r="AO93" s="11">
        <f>N(tblParseParts[[#This Row],[Tpos]]&gt;0)</f>
        <v>1</v>
      </c>
      <c r="AP93" s="11">
        <f>N(tblParseParts[[#This Row],[Tpos]]=1)</f>
        <v>0</v>
      </c>
      <c r="AQ93" s="11">
        <f>N(tblParseParts[[#This Row],[SignLastPos]]=1)</f>
        <v>0</v>
      </c>
      <c r="AR93" s="11">
        <f>tblParseParts[[#This Row],[Len]]-tblParseParts[[#This Row],[LastSignFirstPos]]</f>
        <v>9</v>
      </c>
      <c r="AS93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93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93" s="11">
        <f>N(tblParseParts[[#This Row],[ColonLastPos]]&gt;tblParseParts[[#This Row],[SignLastPos]])</f>
        <v>0</v>
      </c>
      <c r="AV93" s="11">
        <f>N(((tblParseParts[[#This Row],[UnSignedLen]]=2)+(tblParseParts[[#This Row],[UnSignedLen]]=6))&lt;&gt;0)</f>
        <v>0</v>
      </c>
      <c r="AW93" s="11">
        <f>N(tblParseParts[[#This Row],[ZlastPos]]=tblParseParts[[#This Row],[Len]])</f>
        <v>1</v>
      </c>
      <c r="AX93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153</v>
      </c>
      <c r="AY93" s="11">
        <f>_xlfn.LET(_xlpm._x,_xlfn.XLOOKUP(tblParseParts[[#This Row],[Hash]],tblParsePartsLogic[Hash],tblParsePartsLogic[PartsFlag],""),IF(_xlpm._x="","!!",_xlpm._x))</f>
        <v>5</v>
      </c>
      <c r="AZ93" s="11">
        <f>_xlfn.LET(_xlpm._x,_xlfn.XLOOKUP(tblParseParts[[#This Row],[Hash]],tblParsePartsLogic[Hash],tblParsePartsLogic[DateMark],""),IF(_xlpm._x="","!!",_xlpm._x))</f>
        <v>2</v>
      </c>
      <c r="BA93" s="11">
        <f>_xlfn.LET(_xlpm._x,_xlfn.XLOOKUP(tblParseParts[[#This Row],[Hash]],tblParsePartsLogic[Hash],tblParsePartsLogic[TZMark],""),IF(_xlpm._x="","!!",_xlpm._x))</f>
        <v>1</v>
      </c>
      <c r="BB93" s="11">
        <f>_xlfn.LET(_xlpm._x,_xlfn.XLOOKUP(tblParseParts[[#This Row],[Hash]],tblParsePartsLogic[Hash],tblParsePartsLogic[ISOCompliant],""),IF(_xlpm._x="","!!",_xlpm._x))</f>
        <v>0</v>
      </c>
    </row>
    <row r="94" spans="1:54" x14ac:dyDescent="0.25">
      <c r="A94">
        <v>75</v>
      </c>
      <c r="B94" s="23" t="s">
        <v>151</v>
      </c>
      <c r="C94" s="1" t="str">
        <f>_xlfn.LET(_xlpm._i, COLUMN()-COLUMN(tblParseParts[[#Headers],[Text]]), IF(_xlpm._i&gt;tblParseParts[[#This Row],[Len]],"",MID(tblParseParts[[#This Row],[Text]],_xlpm._i,1)))</f>
        <v>2</v>
      </c>
      <c r="D94" s="1" t="str">
        <f>_xlfn.LET(_xlpm._i, COLUMN()-COLUMN(tblParseParts[[#Headers],[Text]]), IF(_xlpm._i&gt;tblParseParts[[#This Row],[Len]],"",MID(tblParseParts[[#This Row],[Text]],_xlpm._i,1)))</f>
        <v>0</v>
      </c>
      <c r="E94" s="1" t="str">
        <f>_xlfn.LET(_xlpm._i, COLUMN()-COLUMN(tblParseParts[[#Headers],[Text]]), IF(_xlpm._i&gt;tblParseParts[[#This Row],[Len]],"",MID(tblParseParts[[#This Row],[Text]],_xlpm._i,1)))</f>
        <v>2</v>
      </c>
      <c r="F94" s="1" t="str">
        <f>_xlfn.LET(_xlpm._i, COLUMN()-COLUMN(tblParseParts[[#Headers],[Text]]), IF(_xlpm._i&gt;tblParseParts[[#This Row],[Len]],"",MID(tblParseParts[[#This Row],[Text]],_xlpm._i,1)))</f>
        <v>3</v>
      </c>
      <c r="G94" s="1" t="str">
        <f>_xlfn.LET(_xlpm._i, COLUMN()-COLUMN(tblParseParts[[#Headers],[Text]]), IF(_xlpm._i&gt;tblParseParts[[#This Row],[Len]],"",MID(tblParseParts[[#This Row],[Text]],_xlpm._i,1)))</f>
        <v>W</v>
      </c>
      <c r="H94" s="1" t="str">
        <f>_xlfn.LET(_xlpm._i, COLUMN()-COLUMN(tblParseParts[[#Headers],[Text]]), IF(_xlpm._i&gt;tblParseParts[[#This Row],[Len]],"",MID(tblParseParts[[#This Row],[Text]],_xlpm._i,1)))</f>
        <v>1</v>
      </c>
      <c r="I94" s="1" t="str">
        <f>_xlfn.LET(_xlpm._i, COLUMN()-COLUMN(tblParseParts[[#Headers],[Text]]), IF(_xlpm._i&gt;tblParseParts[[#This Row],[Len]],"",MID(tblParseParts[[#This Row],[Text]],_xlpm._i,1)))</f>
        <v>5</v>
      </c>
      <c r="J94" s="1" t="str">
        <f>_xlfn.LET(_xlpm._i, COLUMN()-COLUMN(tblParseParts[[#Headers],[Text]]), IF(_xlpm._i&gt;tblParseParts[[#This Row],[Len]],"",MID(tblParseParts[[#This Row],[Text]],_xlpm._i,1)))</f>
        <v>T</v>
      </c>
      <c r="K94" s="1" t="str">
        <f>_xlfn.LET(_xlpm._i, COLUMN()-COLUMN(tblParseParts[[#Headers],[Text]]), IF(_xlpm._i&gt;tblParseParts[[#This Row],[Len]],"",MID(tblParseParts[[#This Row],[Text]],_xlpm._i,1)))</f>
        <v>Z</v>
      </c>
      <c r="L94" s="1" t="str">
        <f>_xlfn.LET(_xlpm._i, COLUMN()-COLUMN(tblParseParts[[#Headers],[Text]]), IF(_xlpm._i&gt;tblParseParts[[#This Row],[Len]],"",MID(tblParseParts[[#This Row],[Text]],_xlpm._i,1)))</f>
        <v/>
      </c>
      <c r="M94" s="1" t="str">
        <f>_xlfn.LET(_xlpm._i, COLUMN()-COLUMN(tblParseParts[[#Headers],[Text]]), IF(_xlpm._i&gt;tblParseParts[[#This Row],[Len]],"",MID(tblParseParts[[#This Row],[Text]],_xlpm._i,1)))</f>
        <v/>
      </c>
      <c r="N94" s="1" t="str">
        <f>_xlfn.LET(_xlpm._i, COLUMN()-COLUMN(tblParseParts[[#Headers],[Text]]), IF(_xlpm._i&gt;tblParseParts[[#This Row],[Len]],"",MID(tblParseParts[[#This Row],[Text]],_xlpm._i,1)))</f>
        <v/>
      </c>
      <c r="O94" s="1" t="str">
        <f>_xlfn.LET(_xlpm._i, COLUMN()-COLUMN(tblParseParts[[#Headers],[Text]]), IF(_xlpm._i&gt;tblParseParts[[#This Row],[Len]],"",MID(tblParseParts[[#This Row],[Text]],_xlpm._i,1)))</f>
        <v/>
      </c>
      <c r="P94" s="1" t="str">
        <f>_xlfn.LET(_xlpm._i, COLUMN()-COLUMN(tblParseParts[[#Headers],[Text]]), IF(_xlpm._i&gt;tblParseParts[[#This Row],[Len]],"",MID(tblParseParts[[#This Row],[Text]],_xlpm._i,1)))</f>
        <v/>
      </c>
      <c r="Q94" s="1" t="str">
        <f>_xlfn.LET(_xlpm._i, COLUMN()-COLUMN(tblParseParts[[#Headers],[Text]]), IF(_xlpm._i&gt;tblParseParts[[#This Row],[Len]],"",MID(tblParseParts[[#This Row],[Text]],_xlpm._i,1)))</f>
        <v/>
      </c>
      <c r="R94" s="1" t="str">
        <f>_xlfn.LET(_xlpm._i, COLUMN()-COLUMN(tblParseParts[[#Headers],[Text]]), IF(_xlpm._i&gt;tblParseParts[[#This Row],[Len]],"",MID(tblParseParts[[#This Row],[Text]],_xlpm._i,1)))</f>
        <v/>
      </c>
      <c r="S94" s="1" t="str">
        <f>_xlfn.LET(_xlpm._i, COLUMN()-COLUMN(tblParseParts[[#Headers],[Text]]), IF(_xlpm._i&gt;tblParseParts[[#This Row],[Len]],"",MID(tblParseParts[[#This Row],[Text]],_xlpm._i,1)))</f>
        <v/>
      </c>
      <c r="T94" s="1" t="str">
        <f>_xlfn.LET(_xlpm._i, COLUMN()-COLUMN(tblParseParts[[#Headers],[Text]]), IF(_xlpm._i&gt;tblParseParts[[#This Row],[Len]],"",MID(tblParseParts[[#This Row],[Text]],_xlpm._i,1)))</f>
        <v/>
      </c>
      <c r="U94" s="1" t="str">
        <f>_xlfn.LET(_xlpm._i, COLUMN()-COLUMN(tblParseParts[[#Headers],[Text]]), IF(_xlpm._i&gt;tblParseParts[[#This Row],[Len]],"",MID(tblParseParts[[#This Row],[Text]],_xlpm._i,1)))</f>
        <v/>
      </c>
      <c r="V94" s="1" t="str">
        <f>_xlfn.LET(_xlpm._i, COLUMN()-COLUMN(tblParseParts[[#Headers],[Text]]), IF(_xlpm._i&gt;tblParseParts[[#This Row],[Len]],"",MID(tblParseParts[[#This Row],[Text]],_xlpm._i,1)))</f>
        <v/>
      </c>
      <c r="W94" s="1" t="str">
        <f>_xlfn.LET(_xlpm._i, COLUMN()-COLUMN(tblParseParts[[#Headers],[Text]]), IF(_xlpm._i&gt;tblParseParts[[#This Row],[Len]],"",MID(tblParseParts[[#This Row],[Text]],_xlpm._i,1)))</f>
        <v/>
      </c>
      <c r="X94" s="1" t="str">
        <f>_xlfn.LET(_xlpm._i, COLUMN()-COLUMN(tblParseParts[[#Headers],[Text]]), IF(_xlpm._i&gt;tblParseParts[[#This Row],[Len]],"",MID(tblParseParts[[#This Row],[Text]],_xlpm._i,1)))</f>
        <v/>
      </c>
      <c r="Y94" s="1" t="str">
        <f>_xlfn.LET(_xlpm._i, COLUMN()-COLUMN(tblParseParts[[#Headers],[Text]]), IF(_xlpm._i&gt;tblParseParts[[#This Row],[Len]],"",MID(tblParseParts[[#This Row],[Text]],_xlpm._i,1)))</f>
        <v/>
      </c>
      <c r="Z94" s="1" t="str">
        <f>_xlfn.LET(_xlpm._i, COLUMN()-COLUMN(tblParseParts[[#Headers],[Text]]), IF(_xlpm._i&gt;tblParseParts[[#This Row],[Len]],"",MID(tblParseParts[[#This Row],[Text]],_xlpm._i,1)))</f>
        <v/>
      </c>
      <c r="AA94" s="1" t="str">
        <f>_xlfn.LET(_xlpm._i, COLUMN()-COLUMN(tblParseParts[[#Headers],[Text]]), IF(_xlpm._i&gt;tblParseParts[[#This Row],[Len]],"",MID(tblParseParts[[#This Row],[Text]],_xlpm._i,1)))</f>
        <v/>
      </c>
      <c r="AB94" s="1" t="str">
        <f>_xlfn.LET(_xlpm._i, COLUMN()-COLUMN(tblParseParts[[#Headers],[Text]]), IF(_xlpm._i&gt;tblParseParts[[#This Row],[Len]],"",MID(tblParseParts[[#This Row],[Text]],_xlpm._i,1)))</f>
        <v/>
      </c>
      <c r="AC94" s="1" t="str">
        <f>_xlfn.LET(_xlpm._i, COLUMN()-COLUMN(tblParseParts[[#Headers],[Text]]), IF(_xlpm._i&gt;tblParseParts[[#This Row],[Len]],"",MID(tblParseParts[[#This Row],[Text]],_xlpm._i,1)))</f>
        <v/>
      </c>
      <c r="AD94" s="1" t="str">
        <f>_xlfn.LET(_xlpm._i, COLUMN()-COLUMN(tblParseParts[[#Headers],[Text]]), IF(_xlpm._i&gt;tblParseParts[[#This Row],[Len]],"",MID(tblParseParts[[#This Row],[Text]],_xlpm._i,1)))</f>
        <v/>
      </c>
      <c r="AE94" s="1" t="str">
        <f>_xlfn.LET(_xlpm._i, COLUMN()-COLUMN(tblParseParts[[#Headers],[Text]]), IF(_xlpm._i&gt;tblParseParts[[#This Row],[Len]],"",MID(tblParseParts[[#This Row],[Text]],_xlpm._i,1)))</f>
        <v/>
      </c>
      <c r="AF94" s="1" t="str">
        <f>_xlfn.LET(_xlpm._i, COLUMN()-COLUMN(tblParseParts[[#Headers],[Text]]), IF(_xlpm._i&gt;tblParseParts[[#This Row],[Len]],"",MID(tblParseParts[[#This Row],[Text]],_xlpm._i,1)))</f>
        <v/>
      </c>
      <c r="AG94" s="1" t="str">
        <f>_xlfn.LET(_xlpm._i, COLUMN()-COLUMN(tblParseParts[[#Headers],[Text]]), IF(_xlpm._i&gt;tblParseParts[[#This Row],[Len]],"",MID(tblParseParts[[#This Row],[Text]],_xlpm._i,1)))</f>
        <v/>
      </c>
      <c r="AH94" s="1" t="str">
        <f>_xlfn.LET(_xlpm._i, COLUMN()-COLUMN(tblParseParts[[#Headers],[Text]]), IF(_xlpm._i&gt;tblParseParts[[#This Row],[Len]],"",MID(tblParseParts[[#This Row],[Text]],_xlpm._i,1)))</f>
        <v/>
      </c>
      <c r="AI94" s="1" t="str">
        <f>_xlfn.LET(_xlpm._i, COLUMN()-COLUMN(tblParseParts[[#Headers],[Text]]), IF(_xlpm._i&gt;tblParseParts[[#This Row],[Len]],"",MID(tblParseParts[[#This Row],[Text]],_xlpm._i,1)))</f>
        <v/>
      </c>
      <c r="AJ94" s="11">
        <f>LEN(tblParseParts[[#This Row],[Text]])</f>
        <v>9</v>
      </c>
      <c r="AK94" s="11">
        <f>_xlfn.LET(_xlpm._range,tblParseParts[[#This Row],[1]:[33]], _xlfn.IFNA(_xlfn.XMATCH("T",_xlpm._range,0,1),0))</f>
        <v>8</v>
      </c>
      <c r="AL94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94" s="11">
        <f>_xlfn.LET(_xlpm._range,tblParseParts[[#This Row],[1]:[33]], _xlfn.IFNA(_xlfn.XMATCH(":",_xlpm._range,0,-1),0))</f>
        <v>0</v>
      </c>
      <c r="AN94" s="11" cm="1">
        <f t="array" ref="AN94">_xlfn.LET(_xlpm._last,INDEX(tblParseParts[[#This Row],[1]:[33]],1,tblParseParts[[#This Row],[Len]]),IF(_xlpm._last="Z",tblParseParts[[#This Row],[Len]],0))</f>
        <v>9</v>
      </c>
      <c r="AO94" s="11">
        <f>N(tblParseParts[[#This Row],[Tpos]]&gt;0)</f>
        <v>1</v>
      </c>
      <c r="AP94" s="11">
        <f>N(tblParseParts[[#This Row],[Tpos]]=1)</f>
        <v>0</v>
      </c>
      <c r="AQ94" s="11">
        <f>N(tblParseParts[[#This Row],[SignLastPos]]=1)</f>
        <v>0</v>
      </c>
      <c r="AR94" s="11">
        <f>tblParseParts[[#This Row],[Len]]-tblParseParts[[#This Row],[LastSignFirstPos]]</f>
        <v>9</v>
      </c>
      <c r="AS94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94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94" s="11">
        <f>N(tblParseParts[[#This Row],[ColonLastPos]]&gt;tblParseParts[[#This Row],[SignLastPos]])</f>
        <v>0</v>
      </c>
      <c r="AV94" s="11">
        <f>N(((tblParseParts[[#This Row],[UnSignedLen]]=2)+(tblParseParts[[#This Row],[UnSignedLen]]=6))&lt;&gt;0)</f>
        <v>0</v>
      </c>
      <c r="AW94" s="11">
        <f>N(tblParseParts[[#This Row],[ZlastPos]]=tblParseParts[[#This Row],[Len]])</f>
        <v>1</v>
      </c>
      <c r="AX94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153</v>
      </c>
      <c r="AY94" s="11">
        <f>_xlfn.LET(_xlpm._x,_xlfn.XLOOKUP(tblParseParts[[#This Row],[Hash]],tblParsePartsLogic[Hash],tblParsePartsLogic[PartsFlag],""),IF(_xlpm._x="","!!",_xlpm._x))</f>
        <v>5</v>
      </c>
      <c r="AZ94" s="11">
        <f>_xlfn.LET(_xlpm._x,_xlfn.XLOOKUP(tblParseParts[[#This Row],[Hash]],tblParsePartsLogic[Hash],tblParsePartsLogic[DateMark],""),IF(_xlpm._x="","!!",_xlpm._x))</f>
        <v>2</v>
      </c>
      <c r="BA94" s="11">
        <f>_xlfn.LET(_xlpm._x,_xlfn.XLOOKUP(tblParseParts[[#This Row],[Hash]],tblParsePartsLogic[Hash],tblParsePartsLogic[TZMark],""),IF(_xlpm._x="","!!",_xlpm._x))</f>
        <v>1</v>
      </c>
      <c r="BB94" s="11">
        <f>_xlfn.LET(_xlpm._x,_xlfn.XLOOKUP(tblParseParts[[#This Row],[Hash]],tblParsePartsLogic[Hash],tblParsePartsLogic[ISOCompliant],""),IF(_xlpm._x="","!!",_xlpm._x))</f>
        <v>0</v>
      </c>
    </row>
    <row r="95" spans="1:54" x14ac:dyDescent="0.25">
      <c r="A95">
        <v>76</v>
      </c>
      <c r="B95" s="23" t="s">
        <v>152</v>
      </c>
      <c r="C95" s="1" t="str">
        <f>_xlfn.LET(_xlpm._i, COLUMN()-COLUMN(tblParseParts[[#Headers],[Text]]), IF(_xlpm._i&gt;tblParseParts[[#This Row],[Len]],"",MID(tblParseParts[[#This Row],[Text]],_xlpm._i,1)))</f>
        <v>2</v>
      </c>
      <c r="D95" s="1" t="str">
        <f>_xlfn.LET(_xlpm._i, COLUMN()-COLUMN(tblParseParts[[#Headers],[Text]]), IF(_xlpm._i&gt;tblParseParts[[#This Row],[Len]],"",MID(tblParseParts[[#This Row],[Text]],_xlpm._i,1)))</f>
        <v>0</v>
      </c>
      <c r="E95" s="1" t="str">
        <f>_xlfn.LET(_xlpm._i, COLUMN()-COLUMN(tblParseParts[[#Headers],[Text]]), IF(_xlpm._i&gt;tblParseParts[[#This Row],[Len]],"",MID(tblParseParts[[#This Row],[Text]],_xlpm._i,1)))</f>
        <v>2</v>
      </c>
      <c r="F95" s="1" t="str">
        <f>_xlfn.LET(_xlpm._i, COLUMN()-COLUMN(tblParseParts[[#Headers],[Text]]), IF(_xlpm._i&gt;tblParseParts[[#This Row],[Len]],"",MID(tblParseParts[[#This Row],[Text]],_xlpm._i,1)))</f>
        <v>3</v>
      </c>
      <c r="G95" s="1" t="str">
        <f>_xlfn.LET(_xlpm._i, COLUMN()-COLUMN(tblParseParts[[#Headers],[Text]]), IF(_xlpm._i&gt;tblParseParts[[#This Row],[Len]],"",MID(tblParseParts[[#This Row],[Text]],_xlpm._i,1)))</f>
        <v>-</v>
      </c>
      <c r="H95" s="1" t="str">
        <f>_xlfn.LET(_xlpm._i, COLUMN()-COLUMN(tblParseParts[[#Headers],[Text]]), IF(_xlpm._i&gt;tblParseParts[[#This Row],[Len]],"",MID(tblParseParts[[#This Row],[Text]],_xlpm._i,1)))</f>
        <v>1</v>
      </c>
      <c r="I95" s="1" t="str">
        <f>_xlfn.LET(_xlpm._i, COLUMN()-COLUMN(tblParseParts[[#Headers],[Text]]), IF(_xlpm._i&gt;tblParseParts[[#This Row],[Len]],"",MID(tblParseParts[[#This Row],[Text]],_xlpm._i,1)))</f>
        <v>0</v>
      </c>
      <c r="J95" s="1" t="str">
        <f>_xlfn.LET(_xlpm._i, COLUMN()-COLUMN(tblParseParts[[#Headers],[Text]]), IF(_xlpm._i&gt;tblParseParts[[#This Row],[Len]],"",MID(tblParseParts[[#This Row],[Text]],_xlpm._i,1)))</f>
        <v>T</v>
      </c>
      <c r="K95" s="1" t="str">
        <f>_xlfn.LET(_xlpm._i, COLUMN()-COLUMN(tblParseParts[[#Headers],[Text]]), IF(_xlpm._i&gt;tblParseParts[[#This Row],[Len]],"",MID(tblParseParts[[#This Row],[Text]],_xlpm._i,1)))</f>
        <v>Z</v>
      </c>
      <c r="L95" s="1" t="str">
        <f>_xlfn.LET(_xlpm._i, COLUMN()-COLUMN(tblParseParts[[#Headers],[Text]]), IF(_xlpm._i&gt;tblParseParts[[#This Row],[Len]],"",MID(tblParseParts[[#This Row],[Text]],_xlpm._i,1)))</f>
        <v/>
      </c>
      <c r="M95" s="1" t="str">
        <f>_xlfn.LET(_xlpm._i, COLUMN()-COLUMN(tblParseParts[[#Headers],[Text]]), IF(_xlpm._i&gt;tblParseParts[[#This Row],[Len]],"",MID(tblParseParts[[#This Row],[Text]],_xlpm._i,1)))</f>
        <v/>
      </c>
      <c r="N95" s="1" t="str">
        <f>_xlfn.LET(_xlpm._i, COLUMN()-COLUMN(tblParseParts[[#Headers],[Text]]), IF(_xlpm._i&gt;tblParseParts[[#This Row],[Len]],"",MID(tblParseParts[[#This Row],[Text]],_xlpm._i,1)))</f>
        <v/>
      </c>
      <c r="O95" s="1" t="str">
        <f>_xlfn.LET(_xlpm._i, COLUMN()-COLUMN(tblParseParts[[#Headers],[Text]]), IF(_xlpm._i&gt;tblParseParts[[#This Row],[Len]],"",MID(tblParseParts[[#This Row],[Text]],_xlpm._i,1)))</f>
        <v/>
      </c>
      <c r="P95" s="1" t="str">
        <f>_xlfn.LET(_xlpm._i, COLUMN()-COLUMN(tblParseParts[[#Headers],[Text]]), IF(_xlpm._i&gt;tblParseParts[[#This Row],[Len]],"",MID(tblParseParts[[#This Row],[Text]],_xlpm._i,1)))</f>
        <v/>
      </c>
      <c r="Q95" s="1" t="str">
        <f>_xlfn.LET(_xlpm._i, COLUMN()-COLUMN(tblParseParts[[#Headers],[Text]]), IF(_xlpm._i&gt;tblParseParts[[#This Row],[Len]],"",MID(tblParseParts[[#This Row],[Text]],_xlpm._i,1)))</f>
        <v/>
      </c>
      <c r="R95" s="1" t="str">
        <f>_xlfn.LET(_xlpm._i, COLUMN()-COLUMN(tblParseParts[[#Headers],[Text]]), IF(_xlpm._i&gt;tblParseParts[[#This Row],[Len]],"",MID(tblParseParts[[#This Row],[Text]],_xlpm._i,1)))</f>
        <v/>
      </c>
      <c r="S95" s="1" t="str">
        <f>_xlfn.LET(_xlpm._i, COLUMN()-COLUMN(tblParseParts[[#Headers],[Text]]), IF(_xlpm._i&gt;tblParseParts[[#This Row],[Len]],"",MID(tblParseParts[[#This Row],[Text]],_xlpm._i,1)))</f>
        <v/>
      </c>
      <c r="T95" s="1" t="str">
        <f>_xlfn.LET(_xlpm._i, COLUMN()-COLUMN(tblParseParts[[#Headers],[Text]]), IF(_xlpm._i&gt;tblParseParts[[#This Row],[Len]],"",MID(tblParseParts[[#This Row],[Text]],_xlpm._i,1)))</f>
        <v/>
      </c>
      <c r="U95" s="1" t="str">
        <f>_xlfn.LET(_xlpm._i, COLUMN()-COLUMN(tblParseParts[[#Headers],[Text]]), IF(_xlpm._i&gt;tblParseParts[[#This Row],[Len]],"",MID(tblParseParts[[#This Row],[Text]],_xlpm._i,1)))</f>
        <v/>
      </c>
      <c r="V95" s="1" t="str">
        <f>_xlfn.LET(_xlpm._i, COLUMN()-COLUMN(tblParseParts[[#Headers],[Text]]), IF(_xlpm._i&gt;tblParseParts[[#This Row],[Len]],"",MID(tblParseParts[[#This Row],[Text]],_xlpm._i,1)))</f>
        <v/>
      </c>
      <c r="W95" s="1" t="str">
        <f>_xlfn.LET(_xlpm._i, COLUMN()-COLUMN(tblParseParts[[#Headers],[Text]]), IF(_xlpm._i&gt;tblParseParts[[#This Row],[Len]],"",MID(tblParseParts[[#This Row],[Text]],_xlpm._i,1)))</f>
        <v/>
      </c>
      <c r="X95" s="1" t="str">
        <f>_xlfn.LET(_xlpm._i, COLUMN()-COLUMN(tblParseParts[[#Headers],[Text]]), IF(_xlpm._i&gt;tblParseParts[[#This Row],[Len]],"",MID(tblParseParts[[#This Row],[Text]],_xlpm._i,1)))</f>
        <v/>
      </c>
      <c r="Y95" s="1" t="str">
        <f>_xlfn.LET(_xlpm._i, COLUMN()-COLUMN(tblParseParts[[#Headers],[Text]]), IF(_xlpm._i&gt;tblParseParts[[#This Row],[Len]],"",MID(tblParseParts[[#This Row],[Text]],_xlpm._i,1)))</f>
        <v/>
      </c>
      <c r="Z95" s="1" t="str">
        <f>_xlfn.LET(_xlpm._i, COLUMN()-COLUMN(tblParseParts[[#Headers],[Text]]), IF(_xlpm._i&gt;tblParseParts[[#This Row],[Len]],"",MID(tblParseParts[[#This Row],[Text]],_xlpm._i,1)))</f>
        <v/>
      </c>
      <c r="AA95" s="1" t="str">
        <f>_xlfn.LET(_xlpm._i, COLUMN()-COLUMN(tblParseParts[[#Headers],[Text]]), IF(_xlpm._i&gt;tblParseParts[[#This Row],[Len]],"",MID(tblParseParts[[#This Row],[Text]],_xlpm._i,1)))</f>
        <v/>
      </c>
      <c r="AB95" s="1" t="str">
        <f>_xlfn.LET(_xlpm._i, COLUMN()-COLUMN(tblParseParts[[#Headers],[Text]]), IF(_xlpm._i&gt;tblParseParts[[#This Row],[Len]],"",MID(tblParseParts[[#This Row],[Text]],_xlpm._i,1)))</f>
        <v/>
      </c>
      <c r="AC95" s="1" t="str">
        <f>_xlfn.LET(_xlpm._i, COLUMN()-COLUMN(tblParseParts[[#Headers],[Text]]), IF(_xlpm._i&gt;tblParseParts[[#This Row],[Len]],"",MID(tblParseParts[[#This Row],[Text]],_xlpm._i,1)))</f>
        <v/>
      </c>
      <c r="AD95" s="1" t="str">
        <f>_xlfn.LET(_xlpm._i, COLUMN()-COLUMN(tblParseParts[[#Headers],[Text]]), IF(_xlpm._i&gt;tblParseParts[[#This Row],[Len]],"",MID(tblParseParts[[#This Row],[Text]],_xlpm._i,1)))</f>
        <v/>
      </c>
      <c r="AE95" s="1" t="str">
        <f>_xlfn.LET(_xlpm._i, COLUMN()-COLUMN(tblParseParts[[#Headers],[Text]]), IF(_xlpm._i&gt;tblParseParts[[#This Row],[Len]],"",MID(tblParseParts[[#This Row],[Text]],_xlpm._i,1)))</f>
        <v/>
      </c>
      <c r="AF95" s="1" t="str">
        <f>_xlfn.LET(_xlpm._i, COLUMN()-COLUMN(tblParseParts[[#Headers],[Text]]), IF(_xlpm._i&gt;tblParseParts[[#This Row],[Len]],"",MID(tblParseParts[[#This Row],[Text]],_xlpm._i,1)))</f>
        <v/>
      </c>
      <c r="AG95" s="1" t="str">
        <f>_xlfn.LET(_xlpm._i, COLUMN()-COLUMN(tblParseParts[[#Headers],[Text]]), IF(_xlpm._i&gt;tblParseParts[[#This Row],[Len]],"",MID(tblParseParts[[#This Row],[Text]],_xlpm._i,1)))</f>
        <v/>
      </c>
      <c r="AH95" s="1" t="str">
        <f>_xlfn.LET(_xlpm._i, COLUMN()-COLUMN(tblParseParts[[#Headers],[Text]]), IF(_xlpm._i&gt;tblParseParts[[#This Row],[Len]],"",MID(tblParseParts[[#This Row],[Text]],_xlpm._i,1)))</f>
        <v/>
      </c>
      <c r="AI95" s="1" t="str">
        <f>_xlfn.LET(_xlpm._i, COLUMN()-COLUMN(tblParseParts[[#Headers],[Text]]), IF(_xlpm._i&gt;tblParseParts[[#This Row],[Len]],"",MID(tblParseParts[[#This Row],[Text]],_xlpm._i,1)))</f>
        <v/>
      </c>
      <c r="AJ95" s="11">
        <f>LEN(tblParseParts[[#This Row],[Text]])</f>
        <v>9</v>
      </c>
      <c r="AK95" s="11">
        <f>_xlfn.LET(_xlpm._range,tblParseParts[[#This Row],[1]:[33]], _xlfn.IFNA(_xlfn.XMATCH("T",_xlpm._range,0,1),0))</f>
        <v>8</v>
      </c>
      <c r="AL9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95" s="11">
        <f>_xlfn.LET(_xlpm._range,tblParseParts[[#This Row],[1]:[33]], _xlfn.IFNA(_xlfn.XMATCH(":",_xlpm._range,0,-1),0))</f>
        <v>0</v>
      </c>
      <c r="AN95" s="11" cm="1">
        <f t="array" ref="AN95">_xlfn.LET(_xlpm._last,INDEX(tblParseParts[[#This Row],[1]:[33]],1,tblParseParts[[#This Row],[Len]]),IF(_xlpm._last="Z",tblParseParts[[#This Row],[Len]],0))</f>
        <v>9</v>
      </c>
      <c r="AO95" s="11">
        <f>N(tblParseParts[[#This Row],[Tpos]]&gt;0)</f>
        <v>1</v>
      </c>
      <c r="AP95" s="11">
        <f>N(tblParseParts[[#This Row],[Tpos]]=1)</f>
        <v>0</v>
      </c>
      <c r="AQ95" s="11">
        <f>N(tblParseParts[[#This Row],[SignLastPos]]=1)</f>
        <v>0</v>
      </c>
      <c r="AR95" s="11">
        <f>tblParseParts[[#This Row],[Len]]-tblParseParts[[#This Row],[LastSignFirstPos]]</f>
        <v>9</v>
      </c>
      <c r="AS95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95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95" s="11">
        <f>N(tblParseParts[[#This Row],[ColonLastPos]]&gt;tblParseParts[[#This Row],[SignLastPos]])</f>
        <v>0</v>
      </c>
      <c r="AV95" s="11">
        <f>N(((tblParseParts[[#This Row],[UnSignedLen]]=2)+(tblParseParts[[#This Row],[UnSignedLen]]=6))&lt;&gt;0)</f>
        <v>0</v>
      </c>
      <c r="AW95" s="11">
        <f>N(tblParseParts[[#This Row],[ZlastPos]]=tblParseParts[[#This Row],[Len]])</f>
        <v>1</v>
      </c>
      <c r="AX9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153</v>
      </c>
      <c r="AY95" s="11">
        <f>_xlfn.LET(_xlpm._x,_xlfn.XLOOKUP(tblParseParts[[#This Row],[Hash]],tblParsePartsLogic[Hash],tblParsePartsLogic[PartsFlag],""),IF(_xlpm._x="","!!",_xlpm._x))</f>
        <v>5</v>
      </c>
      <c r="AZ95" s="11">
        <f>_xlfn.LET(_xlpm._x,_xlfn.XLOOKUP(tblParseParts[[#This Row],[Hash]],tblParsePartsLogic[Hash],tblParsePartsLogic[DateMark],""),IF(_xlpm._x="","!!",_xlpm._x))</f>
        <v>2</v>
      </c>
      <c r="BA95" s="11">
        <f>_xlfn.LET(_xlpm._x,_xlfn.XLOOKUP(tblParseParts[[#This Row],[Hash]],tblParsePartsLogic[Hash],tblParsePartsLogic[TZMark],""),IF(_xlpm._x="","!!",_xlpm._x))</f>
        <v>1</v>
      </c>
      <c r="BB95" s="11">
        <f>_xlfn.LET(_xlpm._x,_xlfn.XLOOKUP(tblParseParts[[#This Row],[Hash]],tblParsePartsLogic[Hash],tblParsePartsLogic[ISOCompliant],""),IF(_xlpm._x="","!!",_xlpm._x))</f>
        <v>0</v>
      </c>
    </row>
    <row r="96" spans="1:54" x14ac:dyDescent="0.25">
      <c r="A96">
        <v>77</v>
      </c>
      <c r="B96" s="23" t="s">
        <v>153</v>
      </c>
      <c r="C96" s="1" t="str">
        <f>_xlfn.LET(_xlpm._i, COLUMN()-COLUMN(tblParseParts[[#Headers],[Text]]), IF(_xlpm._i&gt;tblParseParts[[#This Row],[Len]],"",MID(tblParseParts[[#This Row],[Text]],_xlpm._i,1)))</f>
        <v>2</v>
      </c>
      <c r="D96" s="1" t="str">
        <f>_xlfn.LET(_xlpm._i, COLUMN()-COLUMN(tblParseParts[[#Headers],[Text]]), IF(_xlpm._i&gt;tblParseParts[[#This Row],[Len]],"",MID(tblParseParts[[#This Row],[Text]],_xlpm._i,1)))</f>
        <v>0</v>
      </c>
      <c r="E96" s="1" t="str">
        <f>_xlfn.LET(_xlpm._i, COLUMN()-COLUMN(tblParseParts[[#Headers],[Text]]), IF(_xlpm._i&gt;tblParseParts[[#This Row],[Len]],"",MID(tblParseParts[[#This Row],[Text]],_xlpm._i,1)))</f>
        <v>2</v>
      </c>
      <c r="F96" s="1" t="str">
        <f>_xlfn.LET(_xlpm._i, COLUMN()-COLUMN(tblParseParts[[#Headers],[Text]]), IF(_xlpm._i&gt;tblParseParts[[#This Row],[Len]],"",MID(tblParseParts[[#This Row],[Text]],_xlpm._i,1)))</f>
        <v>3</v>
      </c>
      <c r="G96" s="1" t="str">
        <f>_xlfn.LET(_xlpm._i, COLUMN()-COLUMN(tblParseParts[[#Headers],[Text]]), IF(_xlpm._i&gt;tblParseParts[[#This Row],[Len]],"",MID(tblParseParts[[#This Row],[Text]],_xlpm._i,1)))</f>
        <v>1</v>
      </c>
      <c r="H96" s="1" t="str">
        <f>_xlfn.LET(_xlpm._i, COLUMN()-COLUMN(tblParseParts[[#Headers],[Text]]), IF(_xlpm._i&gt;tblParseParts[[#This Row],[Len]],"",MID(tblParseParts[[#This Row],[Text]],_xlpm._i,1)))</f>
        <v>0</v>
      </c>
      <c r="I96" s="1" t="str">
        <f>_xlfn.LET(_xlpm._i, COLUMN()-COLUMN(tblParseParts[[#Headers],[Text]]), IF(_xlpm._i&gt;tblParseParts[[#This Row],[Len]],"",MID(tblParseParts[[#This Row],[Text]],_xlpm._i,1)))</f>
        <v>2</v>
      </c>
      <c r="J96" s="1" t="str">
        <f>_xlfn.LET(_xlpm._i, COLUMN()-COLUMN(tblParseParts[[#Headers],[Text]]), IF(_xlpm._i&gt;tblParseParts[[#This Row],[Len]],"",MID(tblParseParts[[#This Row],[Text]],_xlpm._i,1)))</f>
        <v>4</v>
      </c>
      <c r="K96" s="1" t="str">
        <f>_xlfn.LET(_xlpm._i, COLUMN()-COLUMN(tblParseParts[[#Headers],[Text]]), IF(_xlpm._i&gt;tblParseParts[[#This Row],[Len]],"",MID(tblParseParts[[#This Row],[Text]],_xlpm._i,1)))</f>
        <v>T</v>
      </c>
      <c r="L96" s="1" t="str">
        <f>_xlfn.LET(_xlpm._i, COLUMN()-COLUMN(tblParseParts[[#Headers],[Text]]), IF(_xlpm._i&gt;tblParseParts[[#This Row],[Len]],"",MID(tblParseParts[[#This Row],[Text]],_xlpm._i,1)))</f>
        <v>Z</v>
      </c>
      <c r="M96" s="1" t="str">
        <f>_xlfn.LET(_xlpm._i, COLUMN()-COLUMN(tblParseParts[[#Headers],[Text]]), IF(_xlpm._i&gt;tblParseParts[[#This Row],[Len]],"",MID(tblParseParts[[#This Row],[Text]],_xlpm._i,1)))</f>
        <v/>
      </c>
      <c r="N96" s="1" t="str">
        <f>_xlfn.LET(_xlpm._i, COLUMN()-COLUMN(tblParseParts[[#Headers],[Text]]), IF(_xlpm._i&gt;tblParseParts[[#This Row],[Len]],"",MID(tblParseParts[[#This Row],[Text]],_xlpm._i,1)))</f>
        <v/>
      </c>
      <c r="O96" s="1" t="str">
        <f>_xlfn.LET(_xlpm._i, COLUMN()-COLUMN(tblParseParts[[#Headers],[Text]]), IF(_xlpm._i&gt;tblParseParts[[#This Row],[Len]],"",MID(tblParseParts[[#This Row],[Text]],_xlpm._i,1)))</f>
        <v/>
      </c>
      <c r="P96" s="1" t="str">
        <f>_xlfn.LET(_xlpm._i, COLUMN()-COLUMN(tblParseParts[[#Headers],[Text]]), IF(_xlpm._i&gt;tblParseParts[[#This Row],[Len]],"",MID(tblParseParts[[#This Row],[Text]],_xlpm._i,1)))</f>
        <v/>
      </c>
      <c r="Q96" s="1" t="str">
        <f>_xlfn.LET(_xlpm._i, COLUMN()-COLUMN(tblParseParts[[#Headers],[Text]]), IF(_xlpm._i&gt;tblParseParts[[#This Row],[Len]],"",MID(tblParseParts[[#This Row],[Text]],_xlpm._i,1)))</f>
        <v/>
      </c>
      <c r="R96" s="1" t="str">
        <f>_xlfn.LET(_xlpm._i, COLUMN()-COLUMN(tblParseParts[[#Headers],[Text]]), IF(_xlpm._i&gt;tblParseParts[[#This Row],[Len]],"",MID(tblParseParts[[#This Row],[Text]],_xlpm._i,1)))</f>
        <v/>
      </c>
      <c r="S96" s="1" t="str">
        <f>_xlfn.LET(_xlpm._i, COLUMN()-COLUMN(tblParseParts[[#Headers],[Text]]), IF(_xlpm._i&gt;tblParseParts[[#This Row],[Len]],"",MID(tblParseParts[[#This Row],[Text]],_xlpm._i,1)))</f>
        <v/>
      </c>
      <c r="T96" s="1" t="str">
        <f>_xlfn.LET(_xlpm._i, COLUMN()-COLUMN(tblParseParts[[#Headers],[Text]]), IF(_xlpm._i&gt;tblParseParts[[#This Row],[Len]],"",MID(tblParseParts[[#This Row],[Text]],_xlpm._i,1)))</f>
        <v/>
      </c>
      <c r="U96" s="1" t="str">
        <f>_xlfn.LET(_xlpm._i, COLUMN()-COLUMN(tblParseParts[[#Headers],[Text]]), IF(_xlpm._i&gt;tblParseParts[[#This Row],[Len]],"",MID(tblParseParts[[#This Row],[Text]],_xlpm._i,1)))</f>
        <v/>
      </c>
      <c r="V96" s="1" t="str">
        <f>_xlfn.LET(_xlpm._i, COLUMN()-COLUMN(tblParseParts[[#Headers],[Text]]), IF(_xlpm._i&gt;tblParseParts[[#This Row],[Len]],"",MID(tblParseParts[[#This Row],[Text]],_xlpm._i,1)))</f>
        <v/>
      </c>
      <c r="W96" s="1" t="str">
        <f>_xlfn.LET(_xlpm._i, COLUMN()-COLUMN(tblParseParts[[#Headers],[Text]]), IF(_xlpm._i&gt;tblParseParts[[#This Row],[Len]],"",MID(tblParseParts[[#This Row],[Text]],_xlpm._i,1)))</f>
        <v/>
      </c>
      <c r="X96" s="1" t="str">
        <f>_xlfn.LET(_xlpm._i, COLUMN()-COLUMN(tblParseParts[[#Headers],[Text]]), IF(_xlpm._i&gt;tblParseParts[[#This Row],[Len]],"",MID(tblParseParts[[#This Row],[Text]],_xlpm._i,1)))</f>
        <v/>
      </c>
      <c r="Y96" s="1" t="str">
        <f>_xlfn.LET(_xlpm._i, COLUMN()-COLUMN(tblParseParts[[#Headers],[Text]]), IF(_xlpm._i&gt;tblParseParts[[#This Row],[Len]],"",MID(tblParseParts[[#This Row],[Text]],_xlpm._i,1)))</f>
        <v/>
      </c>
      <c r="Z96" s="1" t="str">
        <f>_xlfn.LET(_xlpm._i, COLUMN()-COLUMN(tblParseParts[[#Headers],[Text]]), IF(_xlpm._i&gt;tblParseParts[[#This Row],[Len]],"",MID(tblParseParts[[#This Row],[Text]],_xlpm._i,1)))</f>
        <v/>
      </c>
      <c r="AA96" s="1" t="str">
        <f>_xlfn.LET(_xlpm._i, COLUMN()-COLUMN(tblParseParts[[#Headers],[Text]]), IF(_xlpm._i&gt;tblParseParts[[#This Row],[Len]],"",MID(tblParseParts[[#This Row],[Text]],_xlpm._i,1)))</f>
        <v/>
      </c>
      <c r="AB96" s="1" t="str">
        <f>_xlfn.LET(_xlpm._i, COLUMN()-COLUMN(tblParseParts[[#Headers],[Text]]), IF(_xlpm._i&gt;tblParseParts[[#This Row],[Len]],"",MID(tblParseParts[[#This Row],[Text]],_xlpm._i,1)))</f>
        <v/>
      </c>
      <c r="AC96" s="1" t="str">
        <f>_xlfn.LET(_xlpm._i, COLUMN()-COLUMN(tblParseParts[[#Headers],[Text]]), IF(_xlpm._i&gt;tblParseParts[[#This Row],[Len]],"",MID(tblParseParts[[#This Row],[Text]],_xlpm._i,1)))</f>
        <v/>
      </c>
      <c r="AD96" s="1" t="str">
        <f>_xlfn.LET(_xlpm._i, COLUMN()-COLUMN(tblParseParts[[#Headers],[Text]]), IF(_xlpm._i&gt;tblParseParts[[#This Row],[Len]],"",MID(tblParseParts[[#This Row],[Text]],_xlpm._i,1)))</f>
        <v/>
      </c>
      <c r="AE96" s="1" t="str">
        <f>_xlfn.LET(_xlpm._i, COLUMN()-COLUMN(tblParseParts[[#Headers],[Text]]), IF(_xlpm._i&gt;tblParseParts[[#This Row],[Len]],"",MID(tblParseParts[[#This Row],[Text]],_xlpm._i,1)))</f>
        <v/>
      </c>
      <c r="AF96" s="1" t="str">
        <f>_xlfn.LET(_xlpm._i, COLUMN()-COLUMN(tblParseParts[[#Headers],[Text]]), IF(_xlpm._i&gt;tblParseParts[[#This Row],[Len]],"",MID(tblParseParts[[#This Row],[Text]],_xlpm._i,1)))</f>
        <v/>
      </c>
      <c r="AG96" s="1" t="str">
        <f>_xlfn.LET(_xlpm._i, COLUMN()-COLUMN(tblParseParts[[#Headers],[Text]]), IF(_xlpm._i&gt;tblParseParts[[#This Row],[Len]],"",MID(tblParseParts[[#This Row],[Text]],_xlpm._i,1)))</f>
        <v/>
      </c>
      <c r="AH96" s="1" t="str">
        <f>_xlfn.LET(_xlpm._i, COLUMN()-COLUMN(tblParseParts[[#Headers],[Text]]), IF(_xlpm._i&gt;tblParseParts[[#This Row],[Len]],"",MID(tblParseParts[[#This Row],[Text]],_xlpm._i,1)))</f>
        <v/>
      </c>
      <c r="AI96" s="1" t="str">
        <f>_xlfn.LET(_xlpm._i, COLUMN()-COLUMN(tblParseParts[[#Headers],[Text]]), IF(_xlpm._i&gt;tblParseParts[[#This Row],[Len]],"",MID(tblParseParts[[#This Row],[Text]],_xlpm._i,1)))</f>
        <v/>
      </c>
      <c r="AJ96" s="11">
        <f>LEN(tblParseParts[[#This Row],[Text]])</f>
        <v>10</v>
      </c>
      <c r="AK96" s="11">
        <f>_xlfn.LET(_xlpm._range,tblParseParts[[#This Row],[1]:[33]], _xlfn.IFNA(_xlfn.XMATCH("T",_xlpm._range,0,1),0))</f>
        <v>9</v>
      </c>
      <c r="AL9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96" s="11">
        <f>_xlfn.LET(_xlpm._range,tblParseParts[[#This Row],[1]:[33]], _xlfn.IFNA(_xlfn.XMATCH(":",_xlpm._range,0,-1),0))</f>
        <v>0</v>
      </c>
      <c r="AN96" s="11" cm="1">
        <f t="array" ref="AN96">_xlfn.LET(_xlpm._last,INDEX(tblParseParts[[#This Row],[1]:[33]],1,tblParseParts[[#This Row],[Len]]),IF(_xlpm._last="Z",tblParseParts[[#This Row],[Len]],0))</f>
        <v>10</v>
      </c>
      <c r="AO96" s="11">
        <f>N(tblParseParts[[#This Row],[Tpos]]&gt;0)</f>
        <v>1</v>
      </c>
      <c r="AP96" s="11">
        <f>N(tblParseParts[[#This Row],[Tpos]]=1)</f>
        <v>0</v>
      </c>
      <c r="AQ96" s="11">
        <f>N(tblParseParts[[#This Row],[SignLastPos]]=1)</f>
        <v>0</v>
      </c>
      <c r="AR96" s="11">
        <f>tblParseParts[[#This Row],[Len]]-tblParseParts[[#This Row],[LastSignFirstPos]]</f>
        <v>10</v>
      </c>
      <c r="AS96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96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96" s="11">
        <f>N(tblParseParts[[#This Row],[ColonLastPos]]&gt;tblParseParts[[#This Row],[SignLastPos]])</f>
        <v>0</v>
      </c>
      <c r="AV96" s="11">
        <f>N(((tblParseParts[[#This Row],[UnSignedLen]]=2)+(tblParseParts[[#This Row],[UnSignedLen]]=6))&lt;&gt;0)</f>
        <v>0</v>
      </c>
      <c r="AW96" s="11">
        <f>N(tblParseParts[[#This Row],[ZlastPos]]=tblParseParts[[#This Row],[Len]])</f>
        <v>1</v>
      </c>
      <c r="AX9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153</v>
      </c>
      <c r="AY96" s="11">
        <f>_xlfn.LET(_xlpm._x,_xlfn.XLOOKUP(tblParseParts[[#This Row],[Hash]],tblParsePartsLogic[Hash],tblParsePartsLogic[PartsFlag],""),IF(_xlpm._x="","!!",_xlpm._x))</f>
        <v>5</v>
      </c>
      <c r="AZ96" s="11">
        <f>_xlfn.LET(_xlpm._x,_xlfn.XLOOKUP(tblParseParts[[#This Row],[Hash]],tblParsePartsLogic[Hash],tblParsePartsLogic[DateMark],""),IF(_xlpm._x="","!!",_xlpm._x))</f>
        <v>2</v>
      </c>
      <c r="BA96" s="11">
        <f>_xlfn.LET(_xlpm._x,_xlfn.XLOOKUP(tblParseParts[[#This Row],[Hash]],tblParsePartsLogic[Hash],tblParsePartsLogic[TZMark],""),IF(_xlpm._x="","!!",_xlpm._x))</f>
        <v>1</v>
      </c>
      <c r="BB96" s="11">
        <f>_xlfn.LET(_xlpm._x,_xlfn.XLOOKUP(tblParseParts[[#This Row],[Hash]],tblParsePartsLogic[Hash],tblParsePartsLogic[ISOCompliant],""),IF(_xlpm._x="","!!",_xlpm._x))</f>
        <v>0</v>
      </c>
    </row>
    <row r="97" spans="1:54" x14ac:dyDescent="0.25">
      <c r="A97">
        <v>78</v>
      </c>
      <c r="B97" s="23" t="s">
        <v>154</v>
      </c>
      <c r="C97" s="1" t="str">
        <f>_xlfn.LET(_xlpm._i, COLUMN()-COLUMN(tblParseParts[[#Headers],[Text]]), IF(_xlpm._i&gt;tblParseParts[[#This Row],[Len]],"",MID(tblParseParts[[#This Row],[Text]],_xlpm._i,1)))</f>
        <v>2</v>
      </c>
      <c r="D97" s="1" t="str">
        <f>_xlfn.LET(_xlpm._i, COLUMN()-COLUMN(tblParseParts[[#Headers],[Text]]), IF(_xlpm._i&gt;tblParseParts[[#This Row],[Len]],"",MID(tblParseParts[[#This Row],[Text]],_xlpm._i,1)))</f>
        <v>0</v>
      </c>
      <c r="E97" s="1" t="str">
        <f>_xlfn.LET(_xlpm._i, COLUMN()-COLUMN(tblParseParts[[#Headers],[Text]]), IF(_xlpm._i&gt;tblParseParts[[#This Row],[Len]],"",MID(tblParseParts[[#This Row],[Text]],_xlpm._i,1)))</f>
        <v>2</v>
      </c>
      <c r="F97" s="1" t="str">
        <f>_xlfn.LET(_xlpm._i, COLUMN()-COLUMN(tblParseParts[[#Headers],[Text]]), IF(_xlpm._i&gt;tblParseParts[[#This Row],[Len]],"",MID(tblParseParts[[#This Row],[Text]],_xlpm._i,1)))</f>
        <v>3</v>
      </c>
      <c r="G97" s="1" t="str">
        <f>_xlfn.LET(_xlpm._i, COLUMN()-COLUMN(tblParseParts[[#Headers],[Text]]), IF(_xlpm._i&gt;tblParseParts[[#This Row],[Len]],"",MID(tblParseParts[[#This Row],[Text]],_xlpm._i,1)))</f>
        <v>W</v>
      </c>
      <c r="H97" s="1" t="str">
        <f>_xlfn.LET(_xlpm._i, COLUMN()-COLUMN(tblParseParts[[#Headers],[Text]]), IF(_xlpm._i&gt;tblParseParts[[#This Row],[Len]],"",MID(tblParseParts[[#This Row],[Text]],_xlpm._i,1)))</f>
        <v>1</v>
      </c>
      <c r="I97" s="1" t="str">
        <f>_xlfn.LET(_xlpm._i, COLUMN()-COLUMN(tblParseParts[[#Headers],[Text]]), IF(_xlpm._i&gt;tblParseParts[[#This Row],[Len]],"",MID(tblParseParts[[#This Row],[Text]],_xlpm._i,1)))</f>
        <v>5</v>
      </c>
      <c r="J97" s="1" t="str">
        <f>_xlfn.LET(_xlpm._i, COLUMN()-COLUMN(tblParseParts[[#Headers],[Text]]), IF(_xlpm._i&gt;tblParseParts[[#This Row],[Len]],"",MID(tblParseParts[[#This Row],[Text]],_xlpm._i,1)))</f>
        <v>2</v>
      </c>
      <c r="K97" s="1" t="str">
        <f>_xlfn.LET(_xlpm._i, COLUMN()-COLUMN(tblParseParts[[#Headers],[Text]]), IF(_xlpm._i&gt;tblParseParts[[#This Row],[Len]],"",MID(tblParseParts[[#This Row],[Text]],_xlpm._i,1)))</f>
        <v>T</v>
      </c>
      <c r="L97" s="1" t="str">
        <f>_xlfn.LET(_xlpm._i, COLUMN()-COLUMN(tblParseParts[[#Headers],[Text]]), IF(_xlpm._i&gt;tblParseParts[[#This Row],[Len]],"",MID(tblParseParts[[#This Row],[Text]],_xlpm._i,1)))</f>
        <v>Z</v>
      </c>
      <c r="M97" s="1" t="str">
        <f>_xlfn.LET(_xlpm._i, COLUMN()-COLUMN(tblParseParts[[#Headers],[Text]]), IF(_xlpm._i&gt;tblParseParts[[#This Row],[Len]],"",MID(tblParseParts[[#This Row],[Text]],_xlpm._i,1)))</f>
        <v/>
      </c>
      <c r="N97" s="1" t="str">
        <f>_xlfn.LET(_xlpm._i, COLUMN()-COLUMN(tblParseParts[[#Headers],[Text]]), IF(_xlpm._i&gt;tblParseParts[[#This Row],[Len]],"",MID(tblParseParts[[#This Row],[Text]],_xlpm._i,1)))</f>
        <v/>
      </c>
      <c r="O97" s="1" t="str">
        <f>_xlfn.LET(_xlpm._i, COLUMN()-COLUMN(tblParseParts[[#Headers],[Text]]), IF(_xlpm._i&gt;tblParseParts[[#This Row],[Len]],"",MID(tblParseParts[[#This Row],[Text]],_xlpm._i,1)))</f>
        <v/>
      </c>
      <c r="P97" s="1" t="str">
        <f>_xlfn.LET(_xlpm._i, COLUMN()-COLUMN(tblParseParts[[#Headers],[Text]]), IF(_xlpm._i&gt;tblParseParts[[#This Row],[Len]],"",MID(tblParseParts[[#This Row],[Text]],_xlpm._i,1)))</f>
        <v/>
      </c>
      <c r="Q97" s="1" t="str">
        <f>_xlfn.LET(_xlpm._i, COLUMN()-COLUMN(tblParseParts[[#Headers],[Text]]), IF(_xlpm._i&gt;tblParseParts[[#This Row],[Len]],"",MID(tblParseParts[[#This Row],[Text]],_xlpm._i,1)))</f>
        <v/>
      </c>
      <c r="R97" s="1" t="str">
        <f>_xlfn.LET(_xlpm._i, COLUMN()-COLUMN(tblParseParts[[#Headers],[Text]]), IF(_xlpm._i&gt;tblParseParts[[#This Row],[Len]],"",MID(tblParseParts[[#This Row],[Text]],_xlpm._i,1)))</f>
        <v/>
      </c>
      <c r="S97" s="1" t="str">
        <f>_xlfn.LET(_xlpm._i, COLUMN()-COLUMN(tblParseParts[[#Headers],[Text]]), IF(_xlpm._i&gt;tblParseParts[[#This Row],[Len]],"",MID(tblParseParts[[#This Row],[Text]],_xlpm._i,1)))</f>
        <v/>
      </c>
      <c r="T97" s="1" t="str">
        <f>_xlfn.LET(_xlpm._i, COLUMN()-COLUMN(tblParseParts[[#Headers],[Text]]), IF(_xlpm._i&gt;tblParseParts[[#This Row],[Len]],"",MID(tblParseParts[[#This Row],[Text]],_xlpm._i,1)))</f>
        <v/>
      </c>
      <c r="U97" s="1" t="str">
        <f>_xlfn.LET(_xlpm._i, COLUMN()-COLUMN(tblParseParts[[#Headers],[Text]]), IF(_xlpm._i&gt;tblParseParts[[#This Row],[Len]],"",MID(tblParseParts[[#This Row],[Text]],_xlpm._i,1)))</f>
        <v/>
      </c>
      <c r="V97" s="1" t="str">
        <f>_xlfn.LET(_xlpm._i, COLUMN()-COLUMN(tblParseParts[[#Headers],[Text]]), IF(_xlpm._i&gt;tblParseParts[[#This Row],[Len]],"",MID(tblParseParts[[#This Row],[Text]],_xlpm._i,1)))</f>
        <v/>
      </c>
      <c r="W97" s="1" t="str">
        <f>_xlfn.LET(_xlpm._i, COLUMN()-COLUMN(tblParseParts[[#Headers],[Text]]), IF(_xlpm._i&gt;tblParseParts[[#This Row],[Len]],"",MID(tblParseParts[[#This Row],[Text]],_xlpm._i,1)))</f>
        <v/>
      </c>
      <c r="X97" s="1" t="str">
        <f>_xlfn.LET(_xlpm._i, COLUMN()-COLUMN(tblParseParts[[#Headers],[Text]]), IF(_xlpm._i&gt;tblParseParts[[#This Row],[Len]],"",MID(tblParseParts[[#This Row],[Text]],_xlpm._i,1)))</f>
        <v/>
      </c>
      <c r="Y97" s="1" t="str">
        <f>_xlfn.LET(_xlpm._i, COLUMN()-COLUMN(tblParseParts[[#Headers],[Text]]), IF(_xlpm._i&gt;tblParseParts[[#This Row],[Len]],"",MID(tblParseParts[[#This Row],[Text]],_xlpm._i,1)))</f>
        <v/>
      </c>
      <c r="Z97" s="1" t="str">
        <f>_xlfn.LET(_xlpm._i, COLUMN()-COLUMN(tblParseParts[[#Headers],[Text]]), IF(_xlpm._i&gt;tblParseParts[[#This Row],[Len]],"",MID(tblParseParts[[#This Row],[Text]],_xlpm._i,1)))</f>
        <v/>
      </c>
      <c r="AA97" s="1" t="str">
        <f>_xlfn.LET(_xlpm._i, COLUMN()-COLUMN(tblParseParts[[#Headers],[Text]]), IF(_xlpm._i&gt;tblParseParts[[#This Row],[Len]],"",MID(tblParseParts[[#This Row],[Text]],_xlpm._i,1)))</f>
        <v/>
      </c>
      <c r="AB97" s="1" t="str">
        <f>_xlfn.LET(_xlpm._i, COLUMN()-COLUMN(tblParseParts[[#Headers],[Text]]), IF(_xlpm._i&gt;tblParseParts[[#This Row],[Len]],"",MID(tblParseParts[[#This Row],[Text]],_xlpm._i,1)))</f>
        <v/>
      </c>
      <c r="AC97" s="1" t="str">
        <f>_xlfn.LET(_xlpm._i, COLUMN()-COLUMN(tblParseParts[[#Headers],[Text]]), IF(_xlpm._i&gt;tblParseParts[[#This Row],[Len]],"",MID(tblParseParts[[#This Row],[Text]],_xlpm._i,1)))</f>
        <v/>
      </c>
      <c r="AD97" s="1" t="str">
        <f>_xlfn.LET(_xlpm._i, COLUMN()-COLUMN(tblParseParts[[#Headers],[Text]]), IF(_xlpm._i&gt;tblParseParts[[#This Row],[Len]],"",MID(tblParseParts[[#This Row],[Text]],_xlpm._i,1)))</f>
        <v/>
      </c>
      <c r="AE97" s="1" t="str">
        <f>_xlfn.LET(_xlpm._i, COLUMN()-COLUMN(tblParseParts[[#Headers],[Text]]), IF(_xlpm._i&gt;tblParseParts[[#This Row],[Len]],"",MID(tblParseParts[[#This Row],[Text]],_xlpm._i,1)))</f>
        <v/>
      </c>
      <c r="AF97" s="1" t="str">
        <f>_xlfn.LET(_xlpm._i, COLUMN()-COLUMN(tblParseParts[[#Headers],[Text]]), IF(_xlpm._i&gt;tblParseParts[[#This Row],[Len]],"",MID(tblParseParts[[#This Row],[Text]],_xlpm._i,1)))</f>
        <v/>
      </c>
      <c r="AG97" s="1" t="str">
        <f>_xlfn.LET(_xlpm._i, COLUMN()-COLUMN(tblParseParts[[#Headers],[Text]]), IF(_xlpm._i&gt;tblParseParts[[#This Row],[Len]],"",MID(tblParseParts[[#This Row],[Text]],_xlpm._i,1)))</f>
        <v/>
      </c>
      <c r="AH97" s="1" t="str">
        <f>_xlfn.LET(_xlpm._i, COLUMN()-COLUMN(tblParseParts[[#Headers],[Text]]), IF(_xlpm._i&gt;tblParseParts[[#This Row],[Len]],"",MID(tblParseParts[[#This Row],[Text]],_xlpm._i,1)))</f>
        <v/>
      </c>
      <c r="AI97" s="1" t="str">
        <f>_xlfn.LET(_xlpm._i, COLUMN()-COLUMN(tblParseParts[[#Headers],[Text]]), IF(_xlpm._i&gt;tblParseParts[[#This Row],[Len]],"",MID(tblParseParts[[#This Row],[Text]],_xlpm._i,1)))</f>
        <v/>
      </c>
      <c r="AJ97" s="11">
        <f>LEN(tblParseParts[[#This Row],[Text]])</f>
        <v>10</v>
      </c>
      <c r="AK97" s="11">
        <f>_xlfn.LET(_xlpm._range,tblParseParts[[#This Row],[1]:[33]], _xlfn.IFNA(_xlfn.XMATCH("T",_xlpm._range,0,1),0))</f>
        <v>9</v>
      </c>
      <c r="AL9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97" s="11">
        <f>_xlfn.LET(_xlpm._range,tblParseParts[[#This Row],[1]:[33]], _xlfn.IFNA(_xlfn.XMATCH(":",_xlpm._range,0,-1),0))</f>
        <v>0</v>
      </c>
      <c r="AN97" s="11" cm="1">
        <f t="array" ref="AN97">_xlfn.LET(_xlpm._last,INDEX(tblParseParts[[#This Row],[1]:[33]],1,tblParseParts[[#This Row],[Len]]),IF(_xlpm._last="Z",tblParseParts[[#This Row],[Len]],0))</f>
        <v>10</v>
      </c>
      <c r="AO97" s="11">
        <f>N(tblParseParts[[#This Row],[Tpos]]&gt;0)</f>
        <v>1</v>
      </c>
      <c r="AP97" s="11">
        <f>N(tblParseParts[[#This Row],[Tpos]]=1)</f>
        <v>0</v>
      </c>
      <c r="AQ97" s="11">
        <f>N(tblParseParts[[#This Row],[SignLastPos]]=1)</f>
        <v>0</v>
      </c>
      <c r="AR97" s="11">
        <f>tblParseParts[[#This Row],[Len]]-tblParseParts[[#This Row],[LastSignFirstPos]]</f>
        <v>10</v>
      </c>
      <c r="AS97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97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97" s="11">
        <f>N(tblParseParts[[#This Row],[ColonLastPos]]&gt;tblParseParts[[#This Row],[SignLastPos]])</f>
        <v>0</v>
      </c>
      <c r="AV97" s="11">
        <f>N(((tblParseParts[[#This Row],[UnSignedLen]]=2)+(tblParseParts[[#This Row],[UnSignedLen]]=6))&lt;&gt;0)</f>
        <v>0</v>
      </c>
      <c r="AW97" s="11">
        <f>N(tblParseParts[[#This Row],[ZlastPos]]=tblParseParts[[#This Row],[Len]])</f>
        <v>1</v>
      </c>
      <c r="AX9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153</v>
      </c>
      <c r="AY97" s="11">
        <f>_xlfn.LET(_xlpm._x,_xlfn.XLOOKUP(tblParseParts[[#This Row],[Hash]],tblParsePartsLogic[Hash],tblParsePartsLogic[PartsFlag],""),IF(_xlpm._x="","!!",_xlpm._x))</f>
        <v>5</v>
      </c>
      <c r="AZ97" s="11">
        <f>_xlfn.LET(_xlpm._x,_xlfn.XLOOKUP(tblParseParts[[#This Row],[Hash]],tblParsePartsLogic[Hash],tblParsePartsLogic[DateMark],""),IF(_xlpm._x="","!!",_xlpm._x))</f>
        <v>2</v>
      </c>
      <c r="BA97" s="11">
        <f>_xlfn.LET(_xlpm._x,_xlfn.XLOOKUP(tblParseParts[[#This Row],[Hash]],tblParsePartsLogic[Hash],tblParsePartsLogic[TZMark],""),IF(_xlpm._x="","!!",_xlpm._x))</f>
        <v>1</v>
      </c>
      <c r="BB97" s="11">
        <f>_xlfn.LET(_xlpm._x,_xlfn.XLOOKUP(tblParseParts[[#This Row],[Hash]],tblParsePartsLogic[Hash],tblParsePartsLogic[ISOCompliant],""),IF(_xlpm._x="","!!",_xlpm._x))</f>
        <v>0</v>
      </c>
    </row>
    <row r="98" spans="1:54" x14ac:dyDescent="0.25">
      <c r="A98">
        <v>79</v>
      </c>
      <c r="B98" s="23" t="s">
        <v>191</v>
      </c>
      <c r="C98" s="1" t="str">
        <f>_xlfn.LET(_xlpm._i, COLUMN()-COLUMN(tblParseParts[[#Headers],[Text]]), IF(_xlpm._i&gt;tblParseParts[[#This Row],[Len]],"",MID(tblParseParts[[#This Row],[Text]],_xlpm._i,1)))</f>
        <v>-</v>
      </c>
      <c r="D98" s="1" t="str">
        <f>_xlfn.LET(_xlpm._i, COLUMN()-COLUMN(tblParseParts[[#Headers],[Text]]), IF(_xlpm._i&gt;tblParseParts[[#This Row],[Len]],"",MID(tblParseParts[[#This Row],[Text]],_xlpm._i,1)))</f>
        <v>9</v>
      </c>
      <c r="E98" s="1" t="str">
        <f>_xlfn.LET(_xlpm._i, COLUMN()-COLUMN(tblParseParts[[#Headers],[Text]]), IF(_xlpm._i&gt;tblParseParts[[#This Row],[Len]],"",MID(tblParseParts[[#This Row],[Text]],_xlpm._i,1)))</f>
        <v>9</v>
      </c>
      <c r="F98" s="1" t="str">
        <f>_xlfn.LET(_xlpm._i, COLUMN()-COLUMN(tblParseParts[[#Headers],[Text]]), IF(_xlpm._i&gt;tblParseParts[[#This Row],[Len]],"",MID(tblParseParts[[#This Row],[Text]],_xlpm._i,1)))</f>
        <v>9</v>
      </c>
      <c r="G98" s="1" t="str">
        <f>_xlfn.LET(_xlpm._i, COLUMN()-COLUMN(tblParseParts[[#Headers],[Text]]), IF(_xlpm._i&gt;tblParseParts[[#This Row],[Len]],"",MID(tblParseParts[[#This Row],[Text]],_xlpm._i,1)))</f>
        <v>9</v>
      </c>
      <c r="H98" s="1" t="str">
        <f>_xlfn.LET(_xlpm._i, COLUMN()-COLUMN(tblParseParts[[#Headers],[Text]]), IF(_xlpm._i&gt;tblParseParts[[#This Row],[Len]],"",MID(tblParseParts[[#This Row],[Text]],_xlpm._i,1)))</f>
        <v>9</v>
      </c>
      <c r="I98" s="1" t="str">
        <f>_xlfn.LET(_xlpm._i, COLUMN()-COLUMN(tblParseParts[[#Headers],[Text]]), IF(_xlpm._i&gt;tblParseParts[[#This Row],[Len]],"",MID(tblParseParts[[#This Row],[Text]],_xlpm._i,1)))</f>
        <v>W</v>
      </c>
      <c r="J98" s="1" t="str">
        <f>_xlfn.LET(_xlpm._i, COLUMN()-COLUMN(tblParseParts[[#Headers],[Text]]), IF(_xlpm._i&gt;tblParseParts[[#This Row],[Len]],"",MID(tblParseParts[[#This Row],[Text]],_xlpm._i,1)))</f>
        <v>1</v>
      </c>
      <c r="K98" s="1" t="str">
        <f>_xlfn.LET(_xlpm._i, COLUMN()-COLUMN(tblParseParts[[#Headers],[Text]]), IF(_xlpm._i&gt;tblParseParts[[#This Row],[Len]],"",MID(tblParseParts[[#This Row],[Text]],_xlpm._i,1)))</f>
        <v>5</v>
      </c>
      <c r="L98" s="1" t="str">
        <f>_xlfn.LET(_xlpm._i, COLUMN()-COLUMN(tblParseParts[[#Headers],[Text]]), IF(_xlpm._i&gt;tblParseParts[[#This Row],[Len]],"",MID(tblParseParts[[#This Row],[Text]],_xlpm._i,1)))</f>
        <v>T</v>
      </c>
      <c r="M98" s="1" t="str">
        <f>_xlfn.LET(_xlpm._i, COLUMN()-COLUMN(tblParseParts[[#Headers],[Text]]), IF(_xlpm._i&gt;tblParseParts[[#This Row],[Len]],"",MID(tblParseParts[[#This Row],[Text]],_xlpm._i,1)))</f>
        <v>Z</v>
      </c>
      <c r="N98" s="1" t="str">
        <f>_xlfn.LET(_xlpm._i, COLUMN()-COLUMN(tblParseParts[[#Headers],[Text]]), IF(_xlpm._i&gt;tblParseParts[[#This Row],[Len]],"",MID(tblParseParts[[#This Row],[Text]],_xlpm._i,1)))</f>
        <v/>
      </c>
      <c r="O98" s="1" t="str">
        <f>_xlfn.LET(_xlpm._i, COLUMN()-COLUMN(tblParseParts[[#Headers],[Text]]), IF(_xlpm._i&gt;tblParseParts[[#This Row],[Len]],"",MID(tblParseParts[[#This Row],[Text]],_xlpm._i,1)))</f>
        <v/>
      </c>
      <c r="P98" s="1" t="str">
        <f>_xlfn.LET(_xlpm._i, COLUMN()-COLUMN(tblParseParts[[#Headers],[Text]]), IF(_xlpm._i&gt;tblParseParts[[#This Row],[Len]],"",MID(tblParseParts[[#This Row],[Text]],_xlpm._i,1)))</f>
        <v/>
      </c>
      <c r="Q98" s="1" t="str">
        <f>_xlfn.LET(_xlpm._i, COLUMN()-COLUMN(tblParseParts[[#Headers],[Text]]), IF(_xlpm._i&gt;tblParseParts[[#This Row],[Len]],"",MID(tblParseParts[[#This Row],[Text]],_xlpm._i,1)))</f>
        <v/>
      </c>
      <c r="R98" s="1" t="str">
        <f>_xlfn.LET(_xlpm._i, COLUMN()-COLUMN(tblParseParts[[#Headers],[Text]]), IF(_xlpm._i&gt;tblParseParts[[#This Row],[Len]],"",MID(tblParseParts[[#This Row],[Text]],_xlpm._i,1)))</f>
        <v/>
      </c>
      <c r="S98" s="1" t="str">
        <f>_xlfn.LET(_xlpm._i, COLUMN()-COLUMN(tblParseParts[[#Headers],[Text]]), IF(_xlpm._i&gt;tblParseParts[[#This Row],[Len]],"",MID(tblParseParts[[#This Row],[Text]],_xlpm._i,1)))</f>
        <v/>
      </c>
      <c r="T98" s="1" t="str">
        <f>_xlfn.LET(_xlpm._i, COLUMN()-COLUMN(tblParseParts[[#Headers],[Text]]), IF(_xlpm._i&gt;tblParseParts[[#This Row],[Len]],"",MID(tblParseParts[[#This Row],[Text]],_xlpm._i,1)))</f>
        <v/>
      </c>
      <c r="U98" s="1" t="str">
        <f>_xlfn.LET(_xlpm._i, COLUMN()-COLUMN(tblParseParts[[#Headers],[Text]]), IF(_xlpm._i&gt;tblParseParts[[#This Row],[Len]],"",MID(tblParseParts[[#This Row],[Text]],_xlpm._i,1)))</f>
        <v/>
      </c>
      <c r="V98" s="1" t="str">
        <f>_xlfn.LET(_xlpm._i, COLUMN()-COLUMN(tblParseParts[[#Headers],[Text]]), IF(_xlpm._i&gt;tblParseParts[[#This Row],[Len]],"",MID(tblParseParts[[#This Row],[Text]],_xlpm._i,1)))</f>
        <v/>
      </c>
      <c r="W98" s="1" t="str">
        <f>_xlfn.LET(_xlpm._i, COLUMN()-COLUMN(tblParseParts[[#Headers],[Text]]), IF(_xlpm._i&gt;tblParseParts[[#This Row],[Len]],"",MID(tblParseParts[[#This Row],[Text]],_xlpm._i,1)))</f>
        <v/>
      </c>
      <c r="X98" s="1" t="str">
        <f>_xlfn.LET(_xlpm._i, COLUMN()-COLUMN(tblParseParts[[#Headers],[Text]]), IF(_xlpm._i&gt;tblParseParts[[#This Row],[Len]],"",MID(tblParseParts[[#This Row],[Text]],_xlpm._i,1)))</f>
        <v/>
      </c>
      <c r="Y98" s="1" t="str">
        <f>_xlfn.LET(_xlpm._i, COLUMN()-COLUMN(tblParseParts[[#Headers],[Text]]), IF(_xlpm._i&gt;tblParseParts[[#This Row],[Len]],"",MID(tblParseParts[[#This Row],[Text]],_xlpm._i,1)))</f>
        <v/>
      </c>
      <c r="Z98" s="1" t="str">
        <f>_xlfn.LET(_xlpm._i, COLUMN()-COLUMN(tblParseParts[[#Headers],[Text]]), IF(_xlpm._i&gt;tblParseParts[[#This Row],[Len]],"",MID(tblParseParts[[#This Row],[Text]],_xlpm._i,1)))</f>
        <v/>
      </c>
      <c r="AA98" s="1" t="str">
        <f>_xlfn.LET(_xlpm._i, COLUMN()-COLUMN(tblParseParts[[#Headers],[Text]]), IF(_xlpm._i&gt;tblParseParts[[#This Row],[Len]],"",MID(tblParseParts[[#This Row],[Text]],_xlpm._i,1)))</f>
        <v/>
      </c>
      <c r="AB98" s="1" t="str">
        <f>_xlfn.LET(_xlpm._i, COLUMN()-COLUMN(tblParseParts[[#Headers],[Text]]), IF(_xlpm._i&gt;tblParseParts[[#This Row],[Len]],"",MID(tblParseParts[[#This Row],[Text]],_xlpm._i,1)))</f>
        <v/>
      </c>
      <c r="AC98" s="1" t="str">
        <f>_xlfn.LET(_xlpm._i, COLUMN()-COLUMN(tblParseParts[[#Headers],[Text]]), IF(_xlpm._i&gt;tblParseParts[[#This Row],[Len]],"",MID(tblParseParts[[#This Row],[Text]],_xlpm._i,1)))</f>
        <v/>
      </c>
      <c r="AD98" s="1" t="str">
        <f>_xlfn.LET(_xlpm._i, COLUMN()-COLUMN(tblParseParts[[#Headers],[Text]]), IF(_xlpm._i&gt;tblParseParts[[#This Row],[Len]],"",MID(tblParseParts[[#This Row],[Text]],_xlpm._i,1)))</f>
        <v/>
      </c>
      <c r="AE98" s="1" t="str">
        <f>_xlfn.LET(_xlpm._i, COLUMN()-COLUMN(tblParseParts[[#Headers],[Text]]), IF(_xlpm._i&gt;tblParseParts[[#This Row],[Len]],"",MID(tblParseParts[[#This Row],[Text]],_xlpm._i,1)))</f>
        <v/>
      </c>
      <c r="AF98" s="1" t="str">
        <f>_xlfn.LET(_xlpm._i, COLUMN()-COLUMN(tblParseParts[[#Headers],[Text]]), IF(_xlpm._i&gt;tblParseParts[[#This Row],[Len]],"",MID(tblParseParts[[#This Row],[Text]],_xlpm._i,1)))</f>
        <v/>
      </c>
      <c r="AG98" s="1" t="str">
        <f>_xlfn.LET(_xlpm._i, COLUMN()-COLUMN(tblParseParts[[#Headers],[Text]]), IF(_xlpm._i&gt;tblParseParts[[#This Row],[Len]],"",MID(tblParseParts[[#This Row],[Text]],_xlpm._i,1)))</f>
        <v/>
      </c>
      <c r="AH98" s="1" t="str">
        <f>_xlfn.LET(_xlpm._i, COLUMN()-COLUMN(tblParseParts[[#Headers],[Text]]), IF(_xlpm._i&gt;tblParseParts[[#This Row],[Len]],"",MID(tblParseParts[[#This Row],[Text]],_xlpm._i,1)))</f>
        <v/>
      </c>
      <c r="AI98" s="1" t="str">
        <f>_xlfn.LET(_xlpm._i, COLUMN()-COLUMN(tblParseParts[[#Headers],[Text]]), IF(_xlpm._i&gt;tblParseParts[[#This Row],[Len]],"",MID(tblParseParts[[#This Row],[Text]],_xlpm._i,1)))</f>
        <v/>
      </c>
      <c r="AJ98" s="11">
        <f>LEN(tblParseParts[[#This Row],[Text]])</f>
        <v>11</v>
      </c>
      <c r="AK98" s="11">
        <f>_xlfn.LET(_xlpm._range,tblParseParts[[#This Row],[1]:[33]], _xlfn.IFNA(_xlfn.XMATCH("T",_xlpm._range,0,1),0))</f>
        <v>10</v>
      </c>
      <c r="AL98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98" s="11">
        <f>_xlfn.LET(_xlpm._range,tblParseParts[[#This Row],[1]:[33]], _xlfn.IFNA(_xlfn.XMATCH(":",_xlpm._range,0,-1),0))</f>
        <v>0</v>
      </c>
      <c r="AN98" s="11" cm="1">
        <f t="array" ref="AN98">_xlfn.LET(_xlpm._last,INDEX(tblParseParts[[#This Row],[1]:[33]],1,tblParseParts[[#This Row],[Len]]),IF(_xlpm._last="Z",tblParseParts[[#This Row],[Len]],0))</f>
        <v>11</v>
      </c>
      <c r="AO98" s="11">
        <f>N(tblParseParts[[#This Row],[Tpos]]&gt;0)</f>
        <v>1</v>
      </c>
      <c r="AP98" s="11">
        <f>N(tblParseParts[[#This Row],[Tpos]]=1)</f>
        <v>0</v>
      </c>
      <c r="AQ98" s="11">
        <f>N(tblParseParts[[#This Row],[SignLastPos]]=1)</f>
        <v>1</v>
      </c>
      <c r="AR98" s="11">
        <f>tblParseParts[[#This Row],[Len]]-tblParseParts[[#This Row],[LastSignFirstPos]]</f>
        <v>10</v>
      </c>
      <c r="AS98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98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98" s="11">
        <f>N(tblParseParts[[#This Row],[ColonLastPos]]&gt;tblParseParts[[#This Row],[SignLastPos]])</f>
        <v>0</v>
      </c>
      <c r="AV98" s="11">
        <f>N(((tblParseParts[[#This Row],[UnSignedLen]]=2)+(tblParseParts[[#This Row],[UnSignedLen]]=6))&lt;&gt;0)</f>
        <v>0</v>
      </c>
      <c r="AW98" s="11">
        <f>N(tblParseParts[[#This Row],[ZlastPos]]=tblParseParts[[#This Row],[Len]])</f>
        <v>1</v>
      </c>
      <c r="AX98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185</v>
      </c>
      <c r="AY98" s="11">
        <f>_xlfn.LET(_xlpm._x,_xlfn.XLOOKUP(tblParseParts[[#This Row],[Hash]],tblParsePartsLogic[Hash],tblParsePartsLogic[PartsFlag],""),IF(_xlpm._x="","!!",_xlpm._x))</f>
        <v>5</v>
      </c>
      <c r="AZ98" s="11">
        <f>_xlfn.LET(_xlpm._x,_xlfn.XLOOKUP(tblParseParts[[#This Row],[Hash]],tblParsePartsLogic[Hash],tblParsePartsLogic[DateMark],""),IF(_xlpm._x="","!!",_xlpm._x))</f>
        <v>2</v>
      </c>
      <c r="BA98" s="11">
        <f>_xlfn.LET(_xlpm._x,_xlfn.XLOOKUP(tblParseParts[[#This Row],[Hash]],tblParsePartsLogic[Hash],tblParsePartsLogic[TZMark],""),IF(_xlpm._x="","!!",_xlpm._x))</f>
        <v>1</v>
      </c>
      <c r="BB98" s="11">
        <f>_xlfn.LET(_xlpm._x,_xlfn.XLOOKUP(tblParseParts[[#This Row],[Hash]],tblParsePartsLogic[Hash],tblParsePartsLogic[ISOCompliant],""),IF(_xlpm._x="","!!",_xlpm._x))</f>
        <v>0</v>
      </c>
    </row>
    <row r="99" spans="1:54" x14ac:dyDescent="0.25">
      <c r="A99">
        <v>80</v>
      </c>
      <c r="B99" s="23" t="s">
        <v>155</v>
      </c>
      <c r="C99" s="1" t="str">
        <f>_xlfn.LET(_xlpm._i, COLUMN()-COLUMN(tblParseParts[[#Headers],[Text]]), IF(_xlpm._i&gt;tblParseParts[[#This Row],[Len]],"",MID(tblParseParts[[#This Row],[Text]],_xlpm._i,1)))</f>
        <v>2</v>
      </c>
      <c r="D99" s="1" t="str">
        <f>_xlfn.LET(_xlpm._i, COLUMN()-COLUMN(tblParseParts[[#Headers],[Text]]), IF(_xlpm._i&gt;tblParseParts[[#This Row],[Len]],"",MID(tblParseParts[[#This Row],[Text]],_xlpm._i,1)))</f>
        <v>0</v>
      </c>
      <c r="E99" s="1" t="str">
        <f>_xlfn.LET(_xlpm._i, COLUMN()-COLUMN(tblParseParts[[#Headers],[Text]]), IF(_xlpm._i&gt;tblParseParts[[#This Row],[Len]],"",MID(tblParseParts[[#This Row],[Text]],_xlpm._i,1)))</f>
        <v>2</v>
      </c>
      <c r="F99" s="1" t="str">
        <f>_xlfn.LET(_xlpm._i, COLUMN()-COLUMN(tblParseParts[[#Headers],[Text]]), IF(_xlpm._i&gt;tblParseParts[[#This Row],[Len]],"",MID(tblParseParts[[#This Row],[Text]],_xlpm._i,1)))</f>
        <v>3</v>
      </c>
      <c r="G99" s="1" t="str">
        <f>_xlfn.LET(_xlpm._i, COLUMN()-COLUMN(tblParseParts[[#Headers],[Text]]), IF(_xlpm._i&gt;tblParseParts[[#This Row],[Len]],"",MID(tblParseParts[[#This Row],[Text]],_xlpm._i,1)))</f>
        <v>-</v>
      </c>
      <c r="H99" s="1" t="str">
        <f>_xlfn.LET(_xlpm._i, COLUMN()-COLUMN(tblParseParts[[#Headers],[Text]]), IF(_xlpm._i&gt;tblParseParts[[#This Row],[Len]],"",MID(tblParseParts[[#This Row],[Text]],_xlpm._i,1)))</f>
        <v>3</v>
      </c>
      <c r="I99" s="1" t="str">
        <f>_xlfn.LET(_xlpm._i, COLUMN()-COLUMN(tblParseParts[[#Headers],[Text]]), IF(_xlpm._i&gt;tblParseParts[[#This Row],[Len]],"",MID(tblParseParts[[#This Row],[Text]],_xlpm._i,1)))</f>
        <v>2</v>
      </c>
      <c r="J99" s="1" t="str">
        <f>_xlfn.LET(_xlpm._i, COLUMN()-COLUMN(tblParseParts[[#Headers],[Text]]), IF(_xlpm._i&gt;tblParseParts[[#This Row],[Len]],"",MID(tblParseParts[[#This Row],[Text]],_xlpm._i,1)))</f>
        <v>5</v>
      </c>
      <c r="K99" s="1" t="str">
        <f>_xlfn.LET(_xlpm._i, COLUMN()-COLUMN(tblParseParts[[#Headers],[Text]]), IF(_xlpm._i&gt;tblParseParts[[#This Row],[Len]],"",MID(tblParseParts[[#This Row],[Text]],_xlpm._i,1)))</f>
        <v>T</v>
      </c>
      <c r="L99" s="1" t="str">
        <f>_xlfn.LET(_xlpm._i, COLUMN()-COLUMN(tblParseParts[[#Headers],[Text]]), IF(_xlpm._i&gt;tblParseParts[[#This Row],[Len]],"",MID(tblParseParts[[#This Row],[Text]],_xlpm._i,1)))</f>
        <v>Z</v>
      </c>
      <c r="M99" s="1" t="str">
        <f>_xlfn.LET(_xlpm._i, COLUMN()-COLUMN(tblParseParts[[#Headers],[Text]]), IF(_xlpm._i&gt;tblParseParts[[#This Row],[Len]],"",MID(tblParseParts[[#This Row],[Text]],_xlpm._i,1)))</f>
        <v/>
      </c>
      <c r="N99" s="1" t="str">
        <f>_xlfn.LET(_xlpm._i, COLUMN()-COLUMN(tblParseParts[[#Headers],[Text]]), IF(_xlpm._i&gt;tblParseParts[[#This Row],[Len]],"",MID(tblParseParts[[#This Row],[Text]],_xlpm._i,1)))</f>
        <v/>
      </c>
      <c r="O99" s="1" t="str">
        <f>_xlfn.LET(_xlpm._i, COLUMN()-COLUMN(tblParseParts[[#Headers],[Text]]), IF(_xlpm._i&gt;tblParseParts[[#This Row],[Len]],"",MID(tblParseParts[[#This Row],[Text]],_xlpm._i,1)))</f>
        <v/>
      </c>
      <c r="P99" s="1" t="str">
        <f>_xlfn.LET(_xlpm._i, COLUMN()-COLUMN(tblParseParts[[#Headers],[Text]]), IF(_xlpm._i&gt;tblParseParts[[#This Row],[Len]],"",MID(tblParseParts[[#This Row],[Text]],_xlpm._i,1)))</f>
        <v/>
      </c>
      <c r="Q99" s="1" t="str">
        <f>_xlfn.LET(_xlpm._i, COLUMN()-COLUMN(tblParseParts[[#Headers],[Text]]), IF(_xlpm._i&gt;tblParseParts[[#This Row],[Len]],"",MID(tblParseParts[[#This Row],[Text]],_xlpm._i,1)))</f>
        <v/>
      </c>
      <c r="R99" s="1" t="str">
        <f>_xlfn.LET(_xlpm._i, COLUMN()-COLUMN(tblParseParts[[#Headers],[Text]]), IF(_xlpm._i&gt;tblParseParts[[#This Row],[Len]],"",MID(tblParseParts[[#This Row],[Text]],_xlpm._i,1)))</f>
        <v/>
      </c>
      <c r="S99" s="1" t="str">
        <f>_xlfn.LET(_xlpm._i, COLUMN()-COLUMN(tblParseParts[[#Headers],[Text]]), IF(_xlpm._i&gt;tblParseParts[[#This Row],[Len]],"",MID(tblParseParts[[#This Row],[Text]],_xlpm._i,1)))</f>
        <v/>
      </c>
      <c r="T99" s="1" t="str">
        <f>_xlfn.LET(_xlpm._i, COLUMN()-COLUMN(tblParseParts[[#Headers],[Text]]), IF(_xlpm._i&gt;tblParseParts[[#This Row],[Len]],"",MID(tblParseParts[[#This Row],[Text]],_xlpm._i,1)))</f>
        <v/>
      </c>
      <c r="U99" s="1" t="str">
        <f>_xlfn.LET(_xlpm._i, COLUMN()-COLUMN(tblParseParts[[#Headers],[Text]]), IF(_xlpm._i&gt;tblParseParts[[#This Row],[Len]],"",MID(tblParseParts[[#This Row],[Text]],_xlpm._i,1)))</f>
        <v/>
      </c>
      <c r="V99" s="1" t="str">
        <f>_xlfn.LET(_xlpm._i, COLUMN()-COLUMN(tblParseParts[[#Headers],[Text]]), IF(_xlpm._i&gt;tblParseParts[[#This Row],[Len]],"",MID(tblParseParts[[#This Row],[Text]],_xlpm._i,1)))</f>
        <v/>
      </c>
      <c r="W99" s="1" t="str">
        <f>_xlfn.LET(_xlpm._i, COLUMN()-COLUMN(tblParseParts[[#Headers],[Text]]), IF(_xlpm._i&gt;tblParseParts[[#This Row],[Len]],"",MID(tblParseParts[[#This Row],[Text]],_xlpm._i,1)))</f>
        <v/>
      </c>
      <c r="X99" s="1" t="str">
        <f>_xlfn.LET(_xlpm._i, COLUMN()-COLUMN(tblParseParts[[#Headers],[Text]]), IF(_xlpm._i&gt;tblParseParts[[#This Row],[Len]],"",MID(tblParseParts[[#This Row],[Text]],_xlpm._i,1)))</f>
        <v/>
      </c>
      <c r="Y99" s="1" t="str">
        <f>_xlfn.LET(_xlpm._i, COLUMN()-COLUMN(tblParseParts[[#Headers],[Text]]), IF(_xlpm._i&gt;tblParseParts[[#This Row],[Len]],"",MID(tblParseParts[[#This Row],[Text]],_xlpm._i,1)))</f>
        <v/>
      </c>
      <c r="Z99" s="1" t="str">
        <f>_xlfn.LET(_xlpm._i, COLUMN()-COLUMN(tblParseParts[[#Headers],[Text]]), IF(_xlpm._i&gt;tblParseParts[[#This Row],[Len]],"",MID(tblParseParts[[#This Row],[Text]],_xlpm._i,1)))</f>
        <v/>
      </c>
      <c r="AA99" s="1" t="str">
        <f>_xlfn.LET(_xlpm._i, COLUMN()-COLUMN(tblParseParts[[#Headers],[Text]]), IF(_xlpm._i&gt;tblParseParts[[#This Row],[Len]],"",MID(tblParseParts[[#This Row],[Text]],_xlpm._i,1)))</f>
        <v/>
      </c>
      <c r="AB99" s="1" t="str">
        <f>_xlfn.LET(_xlpm._i, COLUMN()-COLUMN(tblParseParts[[#Headers],[Text]]), IF(_xlpm._i&gt;tblParseParts[[#This Row],[Len]],"",MID(tblParseParts[[#This Row],[Text]],_xlpm._i,1)))</f>
        <v/>
      </c>
      <c r="AC99" s="1" t="str">
        <f>_xlfn.LET(_xlpm._i, COLUMN()-COLUMN(tblParseParts[[#Headers],[Text]]), IF(_xlpm._i&gt;tblParseParts[[#This Row],[Len]],"",MID(tblParseParts[[#This Row],[Text]],_xlpm._i,1)))</f>
        <v/>
      </c>
      <c r="AD99" s="1" t="str">
        <f>_xlfn.LET(_xlpm._i, COLUMN()-COLUMN(tblParseParts[[#Headers],[Text]]), IF(_xlpm._i&gt;tblParseParts[[#This Row],[Len]],"",MID(tblParseParts[[#This Row],[Text]],_xlpm._i,1)))</f>
        <v/>
      </c>
      <c r="AE99" s="1" t="str">
        <f>_xlfn.LET(_xlpm._i, COLUMN()-COLUMN(tblParseParts[[#Headers],[Text]]), IF(_xlpm._i&gt;tblParseParts[[#This Row],[Len]],"",MID(tblParseParts[[#This Row],[Text]],_xlpm._i,1)))</f>
        <v/>
      </c>
      <c r="AF99" s="1" t="str">
        <f>_xlfn.LET(_xlpm._i, COLUMN()-COLUMN(tblParseParts[[#Headers],[Text]]), IF(_xlpm._i&gt;tblParseParts[[#This Row],[Len]],"",MID(tblParseParts[[#This Row],[Text]],_xlpm._i,1)))</f>
        <v/>
      </c>
      <c r="AG99" s="1" t="str">
        <f>_xlfn.LET(_xlpm._i, COLUMN()-COLUMN(tblParseParts[[#Headers],[Text]]), IF(_xlpm._i&gt;tblParseParts[[#This Row],[Len]],"",MID(tblParseParts[[#This Row],[Text]],_xlpm._i,1)))</f>
        <v/>
      </c>
      <c r="AH99" s="1" t="str">
        <f>_xlfn.LET(_xlpm._i, COLUMN()-COLUMN(tblParseParts[[#Headers],[Text]]), IF(_xlpm._i&gt;tblParseParts[[#This Row],[Len]],"",MID(tblParseParts[[#This Row],[Text]],_xlpm._i,1)))</f>
        <v/>
      </c>
      <c r="AI99" s="1" t="str">
        <f>_xlfn.LET(_xlpm._i, COLUMN()-COLUMN(tblParseParts[[#Headers],[Text]]), IF(_xlpm._i&gt;tblParseParts[[#This Row],[Len]],"",MID(tblParseParts[[#This Row],[Text]],_xlpm._i,1)))</f>
        <v/>
      </c>
      <c r="AJ99" s="11">
        <f>LEN(tblParseParts[[#This Row],[Text]])</f>
        <v>10</v>
      </c>
      <c r="AK99" s="11">
        <f>_xlfn.LET(_xlpm._range,tblParseParts[[#This Row],[1]:[33]], _xlfn.IFNA(_xlfn.XMATCH("T",_xlpm._range,0,1),0))</f>
        <v>9</v>
      </c>
      <c r="AL99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99" s="11">
        <f>_xlfn.LET(_xlpm._range,tblParseParts[[#This Row],[1]:[33]], _xlfn.IFNA(_xlfn.XMATCH(":",_xlpm._range,0,-1),0))</f>
        <v>0</v>
      </c>
      <c r="AN99" s="11" cm="1">
        <f t="array" ref="AN99">_xlfn.LET(_xlpm._last,INDEX(tblParseParts[[#This Row],[1]:[33]],1,tblParseParts[[#This Row],[Len]]),IF(_xlpm._last="Z",tblParseParts[[#This Row],[Len]],0))</f>
        <v>10</v>
      </c>
      <c r="AO99" s="11">
        <f>N(tblParseParts[[#This Row],[Tpos]]&gt;0)</f>
        <v>1</v>
      </c>
      <c r="AP99" s="11">
        <f>N(tblParseParts[[#This Row],[Tpos]]=1)</f>
        <v>0</v>
      </c>
      <c r="AQ99" s="11">
        <f>N(tblParseParts[[#This Row],[SignLastPos]]=1)</f>
        <v>0</v>
      </c>
      <c r="AR99" s="11">
        <f>tblParseParts[[#This Row],[Len]]-tblParseParts[[#This Row],[LastSignFirstPos]]</f>
        <v>10</v>
      </c>
      <c r="AS99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99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99" s="11">
        <f>N(tblParseParts[[#This Row],[ColonLastPos]]&gt;tblParseParts[[#This Row],[SignLastPos]])</f>
        <v>0</v>
      </c>
      <c r="AV99" s="11">
        <f>N(((tblParseParts[[#This Row],[UnSignedLen]]=2)+(tblParseParts[[#This Row],[UnSignedLen]]=6))&lt;&gt;0)</f>
        <v>0</v>
      </c>
      <c r="AW99" s="11">
        <f>N(tblParseParts[[#This Row],[ZlastPos]]=tblParseParts[[#This Row],[Len]])</f>
        <v>1</v>
      </c>
      <c r="AX99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153</v>
      </c>
      <c r="AY99" s="11">
        <f>_xlfn.LET(_xlpm._x,_xlfn.XLOOKUP(tblParseParts[[#This Row],[Hash]],tblParsePartsLogic[Hash],tblParsePartsLogic[PartsFlag],""),IF(_xlpm._x="","!!",_xlpm._x))</f>
        <v>5</v>
      </c>
      <c r="AZ99" s="11">
        <f>_xlfn.LET(_xlpm._x,_xlfn.XLOOKUP(tblParseParts[[#This Row],[Hash]],tblParsePartsLogic[Hash],tblParsePartsLogic[DateMark],""),IF(_xlpm._x="","!!",_xlpm._x))</f>
        <v>2</v>
      </c>
      <c r="BA99" s="11">
        <f>_xlfn.LET(_xlpm._x,_xlfn.XLOOKUP(tblParseParts[[#This Row],[Hash]],tblParsePartsLogic[Hash],tblParsePartsLogic[TZMark],""),IF(_xlpm._x="","!!",_xlpm._x))</f>
        <v>1</v>
      </c>
      <c r="BB99" s="11">
        <f>_xlfn.LET(_xlpm._x,_xlfn.XLOOKUP(tblParseParts[[#This Row],[Hash]],tblParsePartsLogic[Hash],tblParsePartsLogic[ISOCompliant],""),IF(_xlpm._x="","!!",_xlpm._x))</f>
        <v>0</v>
      </c>
    </row>
    <row r="100" spans="1:54" x14ac:dyDescent="0.25">
      <c r="A100">
        <v>81</v>
      </c>
      <c r="B100" s="23" t="s">
        <v>156</v>
      </c>
      <c r="C100" s="1" t="str">
        <f>_xlfn.LET(_xlpm._i, COLUMN()-COLUMN(tblParseParts[[#Headers],[Text]]), IF(_xlpm._i&gt;tblParseParts[[#This Row],[Len]],"",MID(tblParseParts[[#This Row],[Text]],_xlpm._i,1)))</f>
        <v>2</v>
      </c>
      <c r="D100" s="1" t="str">
        <f>_xlfn.LET(_xlpm._i, COLUMN()-COLUMN(tblParseParts[[#Headers],[Text]]), IF(_xlpm._i&gt;tblParseParts[[#This Row],[Len]],"",MID(tblParseParts[[#This Row],[Text]],_xlpm._i,1)))</f>
        <v>0</v>
      </c>
      <c r="E100" s="1" t="str">
        <f>_xlfn.LET(_xlpm._i, COLUMN()-COLUMN(tblParseParts[[#Headers],[Text]]), IF(_xlpm._i&gt;tblParseParts[[#This Row],[Len]],"",MID(tblParseParts[[#This Row],[Text]],_xlpm._i,1)))</f>
        <v>2</v>
      </c>
      <c r="F100" s="1" t="str">
        <f>_xlfn.LET(_xlpm._i, COLUMN()-COLUMN(tblParseParts[[#Headers],[Text]]), IF(_xlpm._i&gt;tblParseParts[[#This Row],[Len]],"",MID(tblParseParts[[#This Row],[Text]],_xlpm._i,1)))</f>
        <v>3</v>
      </c>
      <c r="G100" s="1" t="str">
        <f>_xlfn.LET(_xlpm._i, COLUMN()-COLUMN(tblParseParts[[#Headers],[Text]]), IF(_xlpm._i&gt;tblParseParts[[#This Row],[Len]],"",MID(tblParseParts[[#This Row],[Text]],_xlpm._i,1)))</f>
        <v>-</v>
      </c>
      <c r="H100" s="1" t="str">
        <f>_xlfn.LET(_xlpm._i, COLUMN()-COLUMN(tblParseParts[[#Headers],[Text]]), IF(_xlpm._i&gt;tblParseParts[[#This Row],[Len]],"",MID(tblParseParts[[#This Row],[Text]],_xlpm._i,1)))</f>
        <v>W</v>
      </c>
      <c r="I100" s="1" t="str">
        <f>_xlfn.LET(_xlpm._i, COLUMN()-COLUMN(tblParseParts[[#Headers],[Text]]), IF(_xlpm._i&gt;tblParseParts[[#This Row],[Len]],"",MID(tblParseParts[[#This Row],[Text]],_xlpm._i,1)))</f>
        <v>1</v>
      </c>
      <c r="J100" s="1" t="str">
        <f>_xlfn.LET(_xlpm._i, COLUMN()-COLUMN(tblParseParts[[#Headers],[Text]]), IF(_xlpm._i&gt;tblParseParts[[#This Row],[Len]],"",MID(tblParseParts[[#This Row],[Text]],_xlpm._i,1)))</f>
        <v>5</v>
      </c>
      <c r="K100" s="1" t="str">
        <f>_xlfn.LET(_xlpm._i, COLUMN()-COLUMN(tblParseParts[[#Headers],[Text]]), IF(_xlpm._i&gt;tblParseParts[[#This Row],[Len]],"",MID(tblParseParts[[#This Row],[Text]],_xlpm._i,1)))</f>
        <v>T</v>
      </c>
      <c r="L100" s="1" t="str">
        <f>_xlfn.LET(_xlpm._i, COLUMN()-COLUMN(tblParseParts[[#Headers],[Text]]), IF(_xlpm._i&gt;tblParseParts[[#This Row],[Len]],"",MID(tblParseParts[[#This Row],[Text]],_xlpm._i,1)))</f>
        <v>Z</v>
      </c>
      <c r="M100" s="1" t="str">
        <f>_xlfn.LET(_xlpm._i, COLUMN()-COLUMN(tblParseParts[[#Headers],[Text]]), IF(_xlpm._i&gt;tblParseParts[[#This Row],[Len]],"",MID(tblParseParts[[#This Row],[Text]],_xlpm._i,1)))</f>
        <v/>
      </c>
      <c r="N100" s="1" t="str">
        <f>_xlfn.LET(_xlpm._i, COLUMN()-COLUMN(tblParseParts[[#Headers],[Text]]), IF(_xlpm._i&gt;tblParseParts[[#This Row],[Len]],"",MID(tblParseParts[[#This Row],[Text]],_xlpm._i,1)))</f>
        <v/>
      </c>
      <c r="O100" s="1" t="str">
        <f>_xlfn.LET(_xlpm._i, COLUMN()-COLUMN(tblParseParts[[#Headers],[Text]]), IF(_xlpm._i&gt;tblParseParts[[#This Row],[Len]],"",MID(tblParseParts[[#This Row],[Text]],_xlpm._i,1)))</f>
        <v/>
      </c>
      <c r="P100" s="1" t="str">
        <f>_xlfn.LET(_xlpm._i, COLUMN()-COLUMN(tblParseParts[[#Headers],[Text]]), IF(_xlpm._i&gt;tblParseParts[[#This Row],[Len]],"",MID(tblParseParts[[#This Row],[Text]],_xlpm._i,1)))</f>
        <v/>
      </c>
      <c r="Q100" s="1" t="str">
        <f>_xlfn.LET(_xlpm._i, COLUMN()-COLUMN(tblParseParts[[#Headers],[Text]]), IF(_xlpm._i&gt;tblParseParts[[#This Row],[Len]],"",MID(tblParseParts[[#This Row],[Text]],_xlpm._i,1)))</f>
        <v/>
      </c>
      <c r="R100" s="1" t="str">
        <f>_xlfn.LET(_xlpm._i, COLUMN()-COLUMN(tblParseParts[[#Headers],[Text]]), IF(_xlpm._i&gt;tblParseParts[[#This Row],[Len]],"",MID(tblParseParts[[#This Row],[Text]],_xlpm._i,1)))</f>
        <v/>
      </c>
      <c r="S100" s="1" t="str">
        <f>_xlfn.LET(_xlpm._i, COLUMN()-COLUMN(tblParseParts[[#Headers],[Text]]), IF(_xlpm._i&gt;tblParseParts[[#This Row],[Len]],"",MID(tblParseParts[[#This Row],[Text]],_xlpm._i,1)))</f>
        <v/>
      </c>
      <c r="T100" s="1" t="str">
        <f>_xlfn.LET(_xlpm._i, COLUMN()-COLUMN(tblParseParts[[#Headers],[Text]]), IF(_xlpm._i&gt;tblParseParts[[#This Row],[Len]],"",MID(tblParseParts[[#This Row],[Text]],_xlpm._i,1)))</f>
        <v/>
      </c>
      <c r="U100" s="1" t="str">
        <f>_xlfn.LET(_xlpm._i, COLUMN()-COLUMN(tblParseParts[[#Headers],[Text]]), IF(_xlpm._i&gt;tblParseParts[[#This Row],[Len]],"",MID(tblParseParts[[#This Row],[Text]],_xlpm._i,1)))</f>
        <v/>
      </c>
      <c r="V100" s="1" t="str">
        <f>_xlfn.LET(_xlpm._i, COLUMN()-COLUMN(tblParseParts[[#Headers],[Text]]), IF(_xlpm._i&gt;tblParseParts[[#This Row],[Len]],"",MID(tblParseParts[[#This Row],[Text]],_xlpm._i,1)))</f>
        <v/>
      </c>
      <c r="W100" s="1" t="str">
        <f>_xlfn.LET(_xlpm._i, COLUMN()-COLUMN(tblParseParts[[#Headers],[Text]]), IF(_xlpm._i&gt;tblParseParts[[#This Row],[Len]],"",MID(tblParseParts[[#This Row],[Text]],_xlpm._i,1)))</f>
        <v/>
      </c>
      <c r="X100" s="1" t="str">
        <f>_xlfn.LET(_xlpm._i, COLUMN()-COLUMN(tblParseParts[[#Headers],[Text]]), IF(_xlpm._i&gt;tblParseParts[[#This Row],[Len]],"",MID(tblParseParts[[#This Row],[Text]],_xlpm._i,1)))</f>
        <v/>
      </c>
      <c r="Y100" s="1" t="str">
        <f>_xlfn.LET(_xlpm._i, COLUMN()-COLUMN(tblParseParts[[#Headers],[Text]]), IF(_xlpm._i&gt;tblParseParts[[#This Row],[Len]],"",MID(tblParseParts[[#This Row],[Text]],_xlpm._i,1)))</f>
        <v/>
      </c>
      <c r="Z100" s="1" t="str">
        <f>_xlfn.LET(_xlpm._i, COLUMN()-COLUMN(tblParseParts[[#Headers],[Text]]), IF(_xlpm._i&gt;tblParseParts[[#This Row],[Len]],"",MID(tblParseParts[[#This Row],[Text]],_xlpm._i,1)))</f>
        <v/>
      </c>
      <c r="AA100" s="1" t="str">
        <f>_xlfn.LET(_xlpm._i, COLUMN()-COLUMN(tblParseParts[[#Headers],[Text]]), IF(_xlpm._i&gt;tblParseParts[[#This Row],[Len]],"",MID(tblParseParts[[#This Row],[Text]],_xlpm._i,1)))</f>
        <v/>
      </c>
      <c r="AB100" s="1" t="str">
        <f>_xlfn.LET(_xlpm._i, COLUMN()-COLUMN(tblParseParts[[#Headers],[Text]]), IF(_xlpm._i&gt;tblParseParts[[#This Row],[Len]],"",MID(tblParseParts[[#This Row],[Text]],_xlpm._i,1)))</f>
        <v/>
      </c>
      <c r="AC100" s="1" t="str">
        <f>_xlfn.LET(_xlpm._i, COLUMN()-COLUMN(tblParseParts[[#Headers],[Text]]), IF(_xlpm._i&gt;tblParseParts[[#This Row],[Len]],"",MID(tblParseParts[[#This Row],[Text]],_xlpm._i,1)))</f>
        <v/>
      </c>
      <c r="AD100" s="1" t="str">
        <f>_xlfn.LET(_xlpm._i, COLUMN()-COLUMN(tblParseParts[[#Headers],[Text]]), IF(_xlpm._i&gt;tblParseParts[[#This Row],[Len]],"",MID(tblParseParts[[#This Row],[Text]],_xlpm._i,1)))</f>
        <v/>
      </c>
      <c r="AE100" s="1" t="str">
        <f>_xlfn.LET(_xlpm._i, COLUMN()-COLUMN(tblParseParts[[#Headers],[Text]]), IF(_xlpm._i&gt;tblParseParts[[#This Row],[Len]],"",MID(tblParseParts[[#This Row],[Text]],_xlpm._i,1)))</f>
        <v/>
      </c>
      <c r="AF100" s="1" t="str">
        <f>_xlfn.LET(_xlpm._i, COLUMN()-COLUMN(tblParseParts[[#Headers],[Text]]), IF(_xlpm._i&gt;tblParseParts[[#This Row],[Len]],"",MID(tblParseParts[[#This Row],[Text]],_xlpm._i,1)))</f>
        <v/>
      </c>
      <c r="AG100" s="1" t="str">
        <f>_xlfn.LET(_xlpm._i, COLUMN()-COLUMN(tblParseParts[[#Headers],[Text]]), IF(_xlpm._i&gt;tblParseParts[[#This Row],[Len]],"",MID(tblParseParts[[#This Row],[Text]],_xlpm._i,1)))</f>
        <v/>
      </c>
      <c r="AH100" s="1" t="str">
        <f>_xlfn.LET(_xlpm._i, COLUMN()-COLUMN(tblParseParts[[#Headers],[Text]]), IF(_xlpm._i&gt;tblParseParts[[#This Row],[Len]],"",MID(tblParseParts[[#This Row],[Text]],_xlpm._i,1)))</f>
        <v/>
      </c>
      <c r="AI100" s="1" t="str">
        <f>_xlfn.LET(_xlpm._i, COLUMN()-COLUMN(tblParseParts[[#Headers],[Text]]), IF(_xlpm._i&gt;tblParseParts[[#This Row],[Len]],"",MID(tblParseParts[[#This Row],[Text]],_xlpm._i,1)))</f>
        <v/>
      </c>
      <c r="AJ100" s="11">
        <f>LEN(tblParseParts[[#This Row],[Text]])</f>
        <v>10</v>
      </c>
      <c r="AK100" s="11">
        <f>_xlfn.LET(_xlpm._range,tblParseParts[[#This Row],[1]:[33]], _xlfn.IFNA(_xlfn.XMATCH("T",_xlpm._range,0,1),0))</f>
        <v>9</v>
      </c>
      <c r="AL100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5</v>
      </c>
      <c r="AM100" s="11">
        <f>_xlfn.LET(_xlpm._range,tblParseParts[[#This Row],[1]:[33]], _xlfn.IFNA(_xlfn.XMATCH(":",_xlpm._range,0,-1),0))</f>
        <v>0</v>
      </c>
      <c r="AN100" s="11" cm="1">
        <f t="array" ref="AN100">_xlfn.LET(_xlpm._last,INDEX(tblParseParts[[#This Row],[1]:[33]],1,tblParseParts[[#This Row],[Len]]),IF(_xlpm._last="Z",tblParseParts[[#This Row],[Len]],0))</f>
        <v>10</v>
      </c>
      <c r="AO100" s="11">
        <f>N(tblParseParts[[#This Row],[Tpos]]&gt;0)</f>
        <v>1</v>
      </c>
      <c r="AP100" s="11">
        <f>N(tblParseParts[[#This Row],[Tpos]]=1)</f>
        <v>0</v>
      </c>
      <c r="AQ100" s="11">
        <f>N(tblParseParts[[#This Row],[SignLastPos]]=1)</f>
        <v>0</v>
      </c>
      <c r="AR100" s="11">
        <f>tblParseParts[[#This Row],[Len]]-tblParseParts[[#This Row],[LastSignFirstPos]]</f>
        <v>10</v>
      </c>
      <c r="AS100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00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00" s="11">
        <f>N(tblParseParts[[#This Row],[ColonLastPos]]&gt;tblParseParts[[#This Row],[SignLastPos]])</f>
        <v>0</v>
      </c>
      <c r="AV100" s="11">
        <f>N(((tblParseParts[[#This Row],[UnSignedLen]]=2)+(tblParseParts[[#This Row],[UnSignedLen]]=6))&lt;&gt;0)</f>
        <v>0</v>
      </c>
      <c r="AW100" s="11">
        <f>N(tblParseParts[[#This Row],[ZlastPos]]=tblParseParts[[#This Row],[Len]])</f>
        <v>1</v>
      </c>
      <c r="AX100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153</v>
      </c>
      <c r="AY100" s="11">
        <f>_xlfn.LET(_xlpm._x,_xlfn.XLOOKUP(tblParseParts[[#This Row],[Hash]],tblParsePartsLogic[Hash],tblParsePartsLogic[PartsFlag],""),IF(_xlpm._x="","!!",_xlpm._x))</f>
        <v>5</v>
      </c>
      <c r="AZ100" s="11">
        <f>_xlfn.LET(_xlpm._x,_xlfn.XLOOKUP(tblParseParts[[#This Row],[Hash]],tblParsePartsLogic[Hash],tblParsePartsLogic[DateMark],""),IF(_xlpm._x="","!!",_xlpm._x))</f>
        <v>2</v>
      </c>
      <c r="BA100" s="11">
        <f>_xlfn.LET(_xlpm._x,_xlfn.XLOOKUP(tblParseParts[[#This Row],[Hash]],tblParsePartsLogic[Hash],tblParsePartsLogic[TZMark],""),IF(_xlpm._x="","!!",_xlpm._x))</f>
        <v>1</v>
      </c>
      <c r="BB100" s="11">
        <f>_xlfn.LET(_xlpm._x,_xlfn.XLOOKUP(tblParseParts[[#This Row],[Hash]],tblParsePartsLogic[Hash],tblParsePartsLogic[ISOCompliant],""),IF(_xlpm._x="","!!",_xlpm._x))</f>
        <v>0</v>
      </c>
    </row>
    <row r="101" spans="1:54" x14ac:dyDescent="0.25">
      <c r="A101">
        <v>82</v>
      </c>
      <c r="B101" s="23" t="s">
        <v>157</v>
      </c>
      <c r="C101" s="1" t="str">
        <f>_xlfn.LET(_xlpm._i, COLUMN()-COLUMN(tblParseParts[[#Headers],[Text]]), IF(_xlpm._i&gt;tblParseParts[[#This Row],[Len]],"",MID(tblParseParts[[#This Row],[Text]],_xlpm._i,1)))</f>
        <v>9</v>
      </c>
      <c r="D101" s="1" t="str">
        <f>_xlfn.LET(_xlpm._i, COLUMN()-COLUMN(tblParseParts[[#Headers],[Text]]), IF(_xlpm._i&gt;tblParseParts[[#This Row],[Len]],"",MID(tblParseParts[[#This Row],[Text]],_xlpm._i,1)))</f>
        <v>9</v>
      </c>
      <c r="E101" s="1" t="str">
        <f>_xlfn.LET(_xlpm._i, COLUMN()-COLUMN(tblParseParts[[#Headers],[Text]]), IF(_xlpm._i&gt;tblParseParts[[#This Row],[Len]],"",MID(tblParseParts[[#This Row],[Text]],_xlpm._i,1)))</f>
        <v>9</v>
      </c>
      <c r="F101" s="1" t="str">
        <f>_xlfn.LET(_xlpm._i, COLUMN()-COLUMN(tblParseParts[[#Headers],[Text]]), IF(_xlpm._i&gt;tblParseParts[[#This Row],[Len]],"",MID(tblParseParts[[#This Row],[Text]],_xlpm._i,1)))</f>
        <v>9</v>
      </c>
      <c r="G101" s="1" t="str">
        <f>_xlfn.LET(_xlpm._i, COLUMN()-COLUMN(tblParseParts[[#Headers],[Text]]), IF(_xlpm._i&gt;tblParseParts[[#This Row],[Len]],"",MID(tblParseParts[[#This Row],[Text]],_xlpm._i,1)))</f>
        <v>9</v>
      </c>
      <c r="H101" s="1" t="str">
        <f>_xlfn.LET(_xlpm._i, COLUMN()-COLUMN(tblParseParts[[#Headers],[Text]]), IF(_xlpm._i&gt;tblParseParts[[#This Row],[Len]],"",MID(tblParseParts[[#This Row],[Text]],_xlpm._i,1)))</f>
        <v>-</v>
      </c>
      <c r="I101" s="1" t="str">
        <f>_xlfn.LET(_xlpm._i, COLUMN()-COLUMN(tblParseParts[[#Headers],[Text]]), IF(_xlpm._i&gt;tblParseParts[[#This Row],[Len]],"",MID(tblParseParts[[#This Row],[Text]],_xlpm._i,1)))</f>
        <v>1</v>
      </c>
      <c r="J101" s="1" t="str">
        <f>_xlfn.LET(_xlpm._i, COLUMN()-COLUMN(tblParseParts[[#Headers],[Text]]), IF(_xlpm._i&gt;tblParseParts[[#This Row],[Len]],"",MID(tblParseParts[[#This Row],[Text]],_xlpm._i,1)))</f>
        <v>0</v>
      </c>
      <c r="K101" s="1" t="str">
        <f>_xlfn.LET(_xlpm._i, COLUMN()-COLUMN(tblParseParts[[#Headers],[Text]]), IF(_xlpm._i&gt;tblParseParts[[#This Row],[Len]],"",MID(tblParseParts[[#This Row],[Text]],_xlpm._i,1)))</f>
        <v>T</v>
      </c>
      <c r="L101" s="1" t="str">
        <f>_xlfn.LET(_xlpm._i, COLUMN()-COLUMN(tblParseParts[[#Headers],[Text]]), IF(_xlpm._i&gt;tblParseParts[[#This Row],[Len]],"",MID(tblParseParts[[#This Row],[Text]],_xlpm._i,1)))</f>
        <v>Z</v>
      </c>
      <c r="M101" s="1" t="str">
        <f>_xlfn.LET(_xlpm._i, COLUMN()-COLUMN(tblParseParts[[#Headers],[Text]]), IF(_xlpm._i&gt;tblParseParts[[#This Row],[Len]],"",MID(tblParseParts[[#This Row],[Text]],_xlpm._i,1)))</f>
        <v/>
      </c>
      <c r="N101" s="1" t="str">
        <f>_xlfn.LET(_xlpm._i, COLUMN()-COLUMN(tblParseParts[[#Headers],[Text]]), IF(_xlpm._i&gt;tblParseParts[[#This Row],[Len]],"",MID(tblParseParts[[#This Row],[Text]],_xlpm._i,1)))</f>
        <v/>
      </c>
      <c r="O101" s="1" t="str">
        <f>_xlfn.LET(_xlpm._i, COLUMN()-COLUMN(tblParseParts[[#Headers],[Text]]), IF(_xlpm._i&gt;tblParseParts[[#This Row],[Len]],"",MID(tblParseParts[[#This Row],[Text]],_xlpm._i,1)))</f>
        <v/>
      </c>
      <c r="P101" s="1" t="str">
        <f>_xlfn.LET(_xlpm._i, COLUMN()-COLUMN(tblParseParts[[#Headers],[Text]]), IF(_xlpm._i&gt;tblParseParts[[#This Row],[Len]],"",MID(tblParseParts[[#This Row],[Text]],_xlpm._i,1)))</f>
        <v/>
      </c>
      <c r="Q101" s="1" t="str">
        <f>_xlfn.LET(_xlpm._i, COLUMN()-COLUMN(tblParseParts[[#Headers],[Text]]), IF(_xlpm._i&gt;tblParseParts[[#This Row],[Len]],"",MID(tblParseParts[[#This Row],[Text]],_xlpm._i,1)))</f>
        <v/>
      </c>
      <c r="R101" s="1" t="str">
        <f>_xlfn.LET(_xlpm._i, COLUMN()-COLUMN(tblParseParts[[#Headers],[Text]]), IF(_xlpm._i&gt;tblParseParts[[#This Row],[Len]],"",MID(tblParseParts[[#This Row],[Text]],_xlpm._i,1)))</f>
        <v/>
      </c>
      <c r="S101" s="1" t="str">
        <f>_xlfn.LET(_xlpm._i, COLUMN()-COLUMN(tblParseParts[[#Headers],[Text]]), IF(_xlpm._i&gt;tblParseParts[[#This Row],[Len]],"",MID(tblParseParts[[#This Row],[Text]],_xlpm._i,1)))</f>
        <v/>
      </c>
      <c r="T101" s="1" t="str">
        <f>_xlfn.LET(_xlpm._i, COLUMN()-COLUMN(tblParseParts[[#Headers],[Text]]), IF(_xlpm._i&gt;tblParseParts[[#This Row],[Len]],"",MID(tblParseParts[[#This Row],[Text]],_xlpm._i,1)))</f>
        <v/>
      </c>
      <c r="U101" s="1" t="str">
        <f>_xlfn.LET(_xlpm._i, COLUMN()-COLUMN(tblParseParts[[#Headers],[Text]]), IF(_xlpm._i&gt;tblParseParts[[#This Row],[Len]],"",MID(tblParseParts[[#This Row],[Text]],_xlpm._i,1)))</f>
        <v/>
      </c>
      <c r="V101" s="1" t="str">
        <f>_xlfn.LET(_xlpm._i, COLUMN()-COLUMN(tblParseParts[[#Headers],[Text]]), IF(_xlpm._i&gt;tblParseParts[[#This Row],[Len]],"",MID(tblParseParts[[#This Row],[Text]],_xlpm._i,1)))</f>
        <v/>
      </c>
      <c r="W101" s="1" t="str">
        <f>_xlfn.LET(_xlpm._i, COLUMN()-COLUMN(tblParseParts[[#Headers],[Text]]), IF(_xlpm._i&gt;tblParseParts[[#This Row],[Len]],"",MID(tblParseParts[[#This Row],[Text]],_xlpm._i,1)))</f>
        <v/>
      </c>
      <c r="X101" s="1" t="str">
        <f>_xlfn.LET(_xlpm._i, COLUMN()-COLUMN(tblParseParts[[#Headers],[Text]]), IF(_xlpm._i&gt;tblParseParts[[#This Row],[Len]],"",MID(tblParseParts[[#This Row],[Text]],_xlpm._i,1)))</f>
        <v/>
      </c>
      <c r="Y101" s="1" t="str">
        <f>_xlfn.LET(_xlpm._i, COLUMN()-COLUMN(tblParseParts[[#Headers],[Text]]), IF(_xlpm._i&gt;tblParseParts[[#This Row],[Len]],"",MID(tblParseParts[[#This Row],[Text]],_xlpm._i,1)))</f>
        <v/>
      </c>
      <c r="Z101" s="1" t="str">
        <f>_xlfn.LET(_xlpm._i, COLUMN()-COLUMN(tblParseParts[[#Headers],[Text]]), IF(_xlpm._i&gt;tblParseParts[[#This Row],[Len]],"",MID(tblParseParts[[#This Row],[Text]],_xlpm._i,1)))</f>
        <v/>
      </c>
      <c r="AA101" s="1" t="str">
        <f>_xlfn.LET(_xlpm._i, COLUMN()-COLUMN(tblParseParts[[#Headers],[Text]]), IF(_xlpm._i&gt;tblParseParts[[#This Row],[Len]],"",MID(tblParseParts[[#This Row],[Text]],_xlpm._i,1)))</f>
        <v/>
      </c>
      <c r="AB101" s="1" t="str">
        <f>_xlfn.LET(_xlpm._i, COLUMN()-COLUMN(tblParseParts[[#Headers],[Text]]), IF(_xlpm._i&gt;tblParseParts[[#This Row],[Len]],"",MID(tblParseParts[[#This Row],[Text]],_xlpm._i,1)))</f>
        <v/>
      </c>
      <c r="AC101" s="1" t="str">
        <f>_xlfn.LET(_xlpm._i, COLUMN()-COLUMN(tblParseParts[[#Headers],[Text]]), IF(_xlpm._i&gt;tblParseParts[[#This Row],[Len]],"",MID(tblParseParts[[#This Row],[Text]],_xlpm._i,1)))</f>
        <v/>
      </c>
      <c r="AD101" s="1" t="str">
        <f>_xlfn.LET(_xlpm._i, COLUMN()-COLUMN(tblParseParts[[#Headers],[Text]]), IF(_xlpm._i&gt;tblParseParts[[#This Row],[Len]],"",MID(tblParseParts[[#This Row],[Text]],_xlpm._i,1)))</f>
        <v/>
      </c>
      <c r="AE101" s="1" t="str">
        <f>_xlfn.LET(_xlpm._i, COLUMN()-COLUMN(tblParseParts[[#Headers],[Text]]), IF(_xlpm._i&gt;tblParseParts[[#This Row],[Len]],"",MID(tblParseParts[[#This Row],[Text]],_xlpm._i,1)))</f>
        <v/>
      </c>
      <c r="AF101" s="1" t="str">
        <f>_xlfn.LET(_xlpm._i, COLUMN()-COLUMN(tblParseParts[[#Headers],[Text]]), IF(_xlpm._i&gt;tblParseParts[[#This Row],[Len]],"",MID(tblParseParts[[#This Row],[Text]],_xlpm._i,1)))</f>
        <v/>
      </c>
      <c r="AG101" s="1" t="str">
        <f>_xlfn.LET(_xlpm._i, COLUMN()-COLUMN(tblParseParts[[#Headers],[Text]]), IF(_xlpm._i&gt;tblParseParts[[#This Row],[Len]],"",MID(tblParseParts[[#This Row],[Text]],_xlpm._i,1)))</f>
        <v/>
      </c>
      <c r="AH101" s="1" t="str">
        <f>_xlfn.LET(_xlpm._i, COLUMN()-COLUMN(tblParseParts[[#Headers],[Text]]), IF(_xlpm._i&gt;tblParseParts[[#This Row],[Len]],"",MID(tblParseParts[[#This Row],[Text]],_xlpm._i,1)))</f>
        <v/>
      </c>
      <c r="AI101" s="1" t="str">
        <f>_xlfn.LET(_xlpm._i, COLUMN()-COLUMN(tblParseParts[[#Headers],[Text]]), IF(_xlpm._i&gt;tblParseParts[[#This Row],[Len]],"",MID(tblParseParts[[#This Row],[Text]],_xlpm._i,1)))</f>
        <v/>
      </c>
      <c r="AJ101" s="11">
        <f>LEN(tblParseParts[[#This Row],[Text]])</f>
        <v>10</v>
      </c>
      <c r="AK101" s="11">
        <f>_xlfn.LET(_xlpm._range,tblParseParts[[#This Row],[1]:[33]], _xlfn.IFNA(_xlfn.XMATCH("T",_xlpm._range,0,1),0))</f>
        <v>9</v>
      </c>
      <c r="AL101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101" s="11">
        <f>_xlfn.LET(_xlpm._range,tblParseParts[[#This Row],[1]:[33]], _xlfn.IFNA(_xlfn.XMATCH(":",_xlpm._range,0,-1),0))</f>
        <v>0</v>
      </c>
      <c r="AN101" s="11" cm="1">
        <f t="array" ref="AN101">_xlfn.LET(_xlpm._last,INDEX(tblParseParts[[#This Row],[1]:[33]],1,tblParseParts[[#This Row],[Len]]),IF(_xlpm._last="Z",tblParseParts[[#This Row],[Len]],0))</f>
        <v>10</v>
      </c>
      <c r="AO101" s="11">
        <f>N(tblParseParts[[#This Row],[Tpos]]&gt;0)</f>
        <v>1</v>
      </c>
      <c r="AP101" s="11">
        <f>N(tblParseParts[[#This Row],[Tpos]]=1)</f>
        <v>0</v>
      </c>
      <c r="AQ101" s="11">
        <f>N(tblParseParts[[#This Row],[SignLastPos]]=1)</f>
        <v>0</v>
      </c>
      <c r="AR101" s="11">
        <f>tblParseParts[[#This Row],[Len]]-tblParseParts[[#This Row],[LastSignFirstPos]]</f>
        <v>10</v>
      </c>
      <c r="AS101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01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01" s="11">
        <f>N(tblParseParts[[#This Row],[ColonLastPos]]&gt;tblParseParts[[#This Row],[SignLastPos]])</f>
        <v>0</v>
      </c>
      <c r="AV101" s="11">
        <f>N(((tblParseParts[[#This Row],[UnSignedLen]]=2)+(tblParseParts[[#This Row],[UnSignedLen]]=6))&lt;&gt;0)</f>
        <v>0</v>
      </c>
      <c r="AW101" s="11">
        <f>N(tblParseParts[[#This Row],[ZlastPos]]=tblParseParts[[#This Row],[Len]])</f>
        <v>1</v>
      </c>
      <c r="AX101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153</v>
      </c>
      <c r="AY101" s="11">
        <f>_xlfn.LET(_xlpm._x,_xlfn.XLOOKUP(tblParseParts[[#This Row],[Hash]],tblParsePartsLogic[Hash],tblParsePartsLogic[PartsFlag],""),IF(_xlpm._x="","!!",_xlpm._x))</f>
        <v>5</v>
      </c>
      <c r="AZ101" s="11">
        <f>_xlfn.LET(_xlpm._x,_xlfn.XLOOKUP(tblParseParts[[#This Row],[Hash]],tblParsePartsLogic[Hash],tblParsePartsLogic[DateMark],""),IF(_xlpm._x="","!!",_xlpm._x))</f>
        <v>2</v>
      </c>
      <c r="BA101" s="11">
        <f>_xlfn.LET(_xlpm._x,_xlfn.XLOOKUP(tblParseParts[[#This Row],[Hash]],tblParsePartsLogic[Hash],tblParsePartsLogic[TZMark],""),IF(_xlpm._x="","!!",_xlpm._x))</f>
        <v>1</v>
      </c>
      <c r="BB101" s="11">
        <f>_xlfn.LET(_xlpm._x,_xlfn.XLOOKUP(tblParseParts[[#This Row],[Hash]],tblParsePartsLogic[Hash],tblParsePartsLogic[ISOCompliant],""),IF(_xlpm._x="","!!",_xlpm._x))</f>
        <v>0</v>
      </c>
    </row>
    <row r="102" spans="1:54" x14ac:dyDescent="0.25">
      <c r="A102">
        <v>83</v>
      </c>
      <c r="B102" s="23" t="s">
        <v>192</v>
      </c>
      <c r="C102" s="1" t="str">
        <f>_xlfn.LET(_xlpm._i, COLUMN()-COLUMN(tblParseParts[[#Headers],[Text]]), IF(_xlpm._i&gt;tblParseParts[[#This Row],[Len]],"",MID(tblParseParts[[#This Row],[Text]],_xlpm._i,1)))</f>
        <v>+</v>
      </c>
      <c r="D102" s="1" t="str">
        <f>_xlfn.LET(_xlpm._i, COLUMN()-COLUMN(tblParseParts[[#Headers],[Text]]), IF(_xlpm._i&gt;tblParseParts[[#This Row],[Len]],"",MID(tblParseParts[[#This Row],[Text]],_xlpm._i,1)))</f>
        <v>9</v>
      </c>
      <c r="E102" s="1" t="str">
        <f>_xlfn.LET(_xlpm._i, COLUMN()-COLUMN(tblParseParts[[#Headers],[Text]]), IF(_xlpm._i&gt;tblParseParts[[#This Row],[Len]],"",MID(tblParseParts[[#This Row],[Text]],_xlpm._i,1)))</f>
        <v>9</v>
      </c>
      <c r="F102" s="1" t="str">
        <f>_xlfn.LET(_xlpm._i, COLUMN()-COLUMN(tblParseParts[[#Headers],[Text]]), IF(_xlpm._i&gt;tblParseParts[[#This Row],[Len]],"",MID(tblParseParts[[#This Row],[Text]],_xlpm._i,1)))</f>
        <v>9</v>
      </c>
      <c r="G102" s="1" t="str">
        <f>_xlfn.LET(_xlpm._i, COLUMN()-COLUMN(tblParseParts[[#Headers],[Text]]), IF(_xlpm._i&gt;tblParseParts[[#This Row],[Len]],"",MID(tblParseParts[[#This Row],[Text]],_xlpm._i,1)))</f>
        <v>9</v>
      </c>
      <c r="H102" s="1" t="str">
        <f>_xlfn.LET(_xlpm._i, COLUMN()-COLUMN(tblParseParts[[#Headers],[Text]]), IF(_xlpm._i&gt;tblParseParts[[#This Row],[Len]],"",MID(tblParseParts[[#This Row],[Text]],_xlpm._i,1)))</f>
        <v>9</v>
      </c>
      <c r="I102" s="1" t="str">
        <f>_xlfn.LET(_xlpm._i, COLUMN()-COLUMN(tblParseParts[[#Headers],[Text]]), IF(_xlpm._i&gt;tblParseParts[[#This Row],[Len]],"",MID(tblParseParts[[#This Row],[Text]],_xlpm._i,1)))</f>
        <v>1</v>
      </c>
      <c r="J102" s="1" t="str">
        <f>_xlfn.LET(_xlpm._i, COLUMN()-COLUMN(tblParseParts[[#Headers],[Text]]), IF(_xlpm._i&gt;tblParseParts[[#This Row],[Len]],"",MID(tblParseParts[[#This Row],[Text]],_xlpm._i,1)))</f>
        <v>0</v>
      </c>
      <c r="K102" s="1" t="str">
        <f>_xlfn.LET(_xlpm._i, COLUMN()-COLUMN(tblParseParts[[#Headers],[Text]]), IF(_xlpm._i&gt;tblParseParts[[#This Row],[Len]],"",MID(tblParseParts[[#This Row],[Text]],_xlpm._i,1)))</f>
        <v>2</v>
      </c>
      <c r="L102" s="1" t="str">
        <f>_xlfn.LET(_xlpm._i, COLUMN()-COLUMN(tblParseParts[[#Headers],[Text]]), IF(_xlpm._i&gt;tblParseParts[[#This Row],[Len]],"",MID(tblParseParts[[#This Row],[Text]],_xlpm._i,1)))</f>
        <v>4</v>
      </c>
      <c r="M102" s="1" t="str">
        <f>_xlfn.LET(_xlpm._i, COLUMN()-COLUMN(tblParseParts[[#Headers],[Text]]), IF(_xlpm._i&gt;tblParseParts[[#This Row],[Len]],"",MID(tblParseParts[[#This Row],[Text]],_xlpm._i,1)))</f>
        <v>T</v>
      </c>
      <c r="N102" s="1" t="str">
        <f>_xlfn.LET(_xlpm._i, COLUMN()-COLUMN(tblParseParts[[#Headers],[Text]]), IF(_xlpm._i&gt;tblParseParts[[#This Row],[Len]],"",MID(tblParseParts[[#This Row],[Text]],_xlpm._i,1)))</f>
        <v>Z</v>
      </c>
      <c r="O102" s="1" t="str">
        <f>_xlfn.LET(_xlpm._i, COLUMN()-COLUMN(tblParseParts[[#Headers],[Text]]), IF(_xlpm._i&gt;tblParseParts[[#This Row],[Len]],"",MID(tblParseParts[[#This Row],[Text]],_xlpm._i,1)))</f>
        <v/>
      </c>
      <c r="P102" s="1" t="str">
        <f>_xlfn.LET(_xlpm._i, COLUMN()-COLUMN(tblParseParts[[#Headers],[Text]]), IF(_xlpm._i&gt;tblParseParts[[#This Row],[Len]],"",MID(tblParseParts[[#This Row],[Text]],_xlpm._i,1)))</f>
        <v/>
      </c>
      <c r="Q102" s="1" t="str">
        <f>_xlfn.LET(_xlpm._i, COLUMN()-COLUMN(tblParseParts[[#Headers],[Text]]), IF(_xlpm._i&gt;tblParseParts[[#This Row],[Len]],"",MID(tblParseParts[[#This Row],[Text]],_xlpm._i,1)))</f>
        <v/>
      </c>
      <c r="R102" s="1" t="str">
        <f>_xlfn.LET(_xlpm._i, COLUMN()-COLUMN(tblParseParts[[#Headers],[Text]]), IF(_xlpm._i&gt;tblParseParts[[#This Row],[Len]],"",MID(tblParseParts[[#This Row],[Text]],_xlpm._i,1)))</f>
        <v/>
      </c>
      <c r="S102" s="1" t="str">
        <f>_xlfn.LET(_xlpm._i, COLUMN()-COLUMN(tblParseParts[[#Headers],[Text]]), IF(_xlpm._i&gt;tblParseParts[[#This Row],[Len]],"",MID(tblParseParts[[#This Row],[Text]],_xlpm._i,1)))</f>
        <v/>
      </c>
      <c r="T102" s="1" t="str">
        <f>_xlfn.LET(_xlpm._i, COLUMN()-COLUMN(tblParseParts[[#Headers],[Text]]), IF(_xlpm._i&gt;tblParseParts[[#This Row],[Len]],"",MID(tblParseParts[[#This Row],[Text]],_xlpm._i,1)))</f>
        <v/>
      </c>
      <c r="U102" s="1" t="str">
        <f>_xlfn.LET(_xlpm._i, COLUMN()-COLUMN(tblParseParts[[#Headers],[Text]]), IF(_xlpm._i&gt;tblParseParts[[#This Row],[Len]],"",MID(tblParseParts[[#This Row],[Text]],_xlpm._i,1)))</f>
        <v/>
      </c>
      <c r="V102" s="1" t="str">
        <f>_xlfn.LET(_xlpm._i, COLUMN()-COLUMN(tblParseParts[[#Headers],[Text]]), IF(_xlpm._i&gt;tblParseParts[[#This Row],[Len]],"",MID(tblParseParts[[#This Row],[Text]],_xlpm._i,1)))</f>
        <v/>
      </c>
      <c r="W102" s="1" t="str">
        <f>_xlfn.LET(_xlpm._i, COLUMN()-COLUMN(tblParseParts[[#Headers],[Text]]), IF(_xlpm._i&gt;tblParseParts[[#This Row],[Len]],"",MID(tblParseParts[[#This Row],[Text]],_xlpm._i,1)))</f>
        <v/>
      </c>
      <c r="X102" s="1" t="str">
        <f>_xlfn.LET(_xlpm._i, COLUMN()-COLUMN(tblParseParts[[#Headers],[Text]]), IF(_xlpm._i&gt;tblParseParts[[#This Row],[Len]],"",MID(tblParseParts[[#This Row],[Text]],_xlpm._i,1)))</f>
        <v/>
      </c>
      <c r="Y102" s="1" t="str">
        <f>_xlfn.LET(_xlpm._i, COLUMN()-COLUMN(tblParseParts[[#Headers],[Text]]), IF(_xlpm._i&gt;tblParseParts[[#This Row],[Len]],"",MID(tblParseParts[[#This Row],[Text]],_xlpm._i,1)))</f>
        <v/>
      </c>
      <c r="Z102" s="1" t="str">
        <f>_xlfn.LET(_xlpm._i, COLUMN()-COLUMN(tblParseParts[[#Headers],[Text]]), IF(_xlpm._i&gt;tblParseParts[[#This Row],[Len]],"",MID(tblParseParts[[#This Row],[Text]],_xlpm._i,1)))</f>
        <v/>
      </c>
      <c r="AA102" s="1" t="str">
        <f>_xlfn.LET(_xlpm._i, COLUMN()-COLUMN(tblParseParts[[#Headers],[Text]]), IF(_xlpm._i&gt;tblParseParts[[#This Row],[Len]],"",MID(tblParseParts[[#This Row],[Text]],_xlpm._i,1)))</f>
        <v/>
      </c>
      <c r="AB102" s="1" t="str">
        <f>_xlfn.LET(_xlpm._i, COLUMN()-COLUMN(tblParseParts[[#Headers],[Text]]), IF(_xlpm._i&gt;tblParseParts[[#This Row],[Len]],"",MID(tblParseParts[[#This Row],[Text]],_xlpm._i,1)))</f>
        <v/>
      </c>
      <c r="AC102" s="1" t="str">
        <f>_xlfn.LET(_xlpm._i, COLUMN()-COLUMN(tblParseParts[[#Headers],[Text]]), IF(_xlpm._i&gt;tblParseParts[[#This Row],[Len]],"",MID(tblParseParts[[#This Row],[Text]],_xlpm._i,1)))</f>
        <v/>
      </c>
      <c r="AD102" s="1" t="str">
        <f>_xlfn.LET(_xlpm._i, COLUMN()-COLUMN(tblParseParts[[#Headers],[Text]]), IF(_xlpm._i&gt;tblParseParts[[#This Row],[Len]],"",MID(tblParseParts[[#This Row],[Text]],_xlpm._i,1)))</f>
        <v/>
      </c>
      <c r="AE102" s="1" t="str">
        <f>_xlfn.LET(_xlpm._i, COLUMN()-COLUMN(tblParseParts[[#Headers],[Text]]), IF(_xlpm._i&gt;tblParseParts[[#This Row],[Len]],"",MID(tblParseParts[[#This Row],[Text]],_xlpm._i,1)))</f>
        <v/>
      </c>
      <c r="AF102" s="1" t="str">
        <f>_xlfn.LET(_xlpm._i, COLUMN()-COLUMN(tblParseParts[[#Headers],[Text]]), IF(_xlpm._i&gt;tblParseParts[[#This Row],[Len]],"",MID(tblParseParts[[#This Row],[Text]],_xlpm._i,1)))</f>
        <v/>
      </c>
      <c r="AG102" s="1" t="str">
        <f>_xlfn.LET(_xlpm._i, COLUMN()-COLUMN(tblParseParts[[#Headers],[Text]]), IF(_xlpm._i&gt;tblParseParts[[#This Row],[Len]],"",MID(tblParseParts[[#This Row],[Text]],_xlpm._i,1)))</f>
        <v/>
      </c>
      <c r="AH102" s="1" t="str">
        <f>_xlfn.LET(_xlpm._i, COLUMN()-COLUMN(tblParseParts[[#Headers],[Text]]), IF(_xlpm._i&gt;tblParseParts[[#This Row],[Len]],"",MID(tblParseParts[[#This Row],[Text]],_xlpm._i,1)))</f>
        <v/>
      </c>
      <c r="AI102" s="1" t="str">
        <f>_xlfn.LET(_xlpm._i, COLUMN()-COLUMN(tblParseParts[[#Headers],[Text]]), IF(_xlpm._i&gt;tblParseParts[[#This Row],[Len]],"",MID(tblParseParts[[#This Row],[Text]],_xlpm._i,1)))</f>
        <v/>
      </c>
      <c r="AJ102" s="11">
        <f>LEN(tblParseParts[[#This Row],[Text]])</f>
        <v>12</v>
      </c>
      <c r="AK102" s="11">
        <f>_xlfn.LET(_xlpm._range,tblParseParts[[#This Row],[1]:[33]], _xlfn.IFNA(_xlfn.XMATCH("T",_xlpm._range,0,1),0))</f>
        <v>11</v>
      </c>
      <c r="AL102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</v>
      </c>
      <c r="AM102" s="11">
        <f>_xlfn.LET(_xlpm._range,tblParseParts[[#This Row],[1]:[33]], _xlfn.IFNA(_xlfn.XMATCH(":",_xlpm._range,0,-1),0))</f>
        <v>0</v>
      </c>
      <c r="AN102" s="11" cm="1">
        <f t="array" ref="AN102">_xlfn.LET(_xlpm._last,INDEX(tblParseParts[[#This Row],[1]:[33]],1,tblParseParts[[#This Row],[Len]]),IF(_xlpm._last="Z",tblParseParts[[#This Row],[Len]],0))</f>
        <v>12</v>
      </c>
      <c r="AO102" s="11">
        <f>N(tblParseParts[[#This Row],[Tpos]]&gt;0)</f>
        <v>1</v>
      </c>
      <c r="AP102" s="11">
        <f>N(tblParseParts[[#This Row],[Tpos]]=1)</f>
        <v>0</v>
      </c>
      <c r="AQ102" s="11">
        <f>N(tblParseParts[[#This Row],[SignLastPos]]=1)</f>
        <v>1</v>
      </c>
      <c r="AR102" s="11">
        <f>tblParseParts[[#This Row],[Len]]-tblParseParts[[#This Row],[LastSignFirstPos]]</f>
        <v>11</v>
      </c>
      <c r="AS102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02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02" s="11">
        <f>N(tblParseParts[[#This Row],[ColonLastPos]]&gt;tblParseParts[[#This Row],[SignLastPos]])</f>
        <v>0</v>
      </c>
      <c r="AV102" s="11">
        <f>N(((tblParseParts[[#This Row],[UnSignedLen]]=2)+(tblParseParts[[#This Row],[UnSignedLen]]=6))&lt;&gt;0)</f>
        <v>0</v>
      </c>
      <c r="AW102" s="11">
        <f>N(tblParseParts[[#This Row],[ZlastPos]]=tblParseParts[[#This Row],[Len]])</f>
        <v>1</v>
      </c>
      <c r="AX102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185</v>
      </c>
      <c r="AY102" s="11">
        <f>_xlfn.LET(_xlpm._x,_xlfn.XLOOKUP(tblParseParts[[#This Row],[Hash]],tblParsePartsLogic[Hash],tblParsePartsLogic[PartsFlag],""),IF(_xlpm._x="","!!",_xlpm._x))</f>
        <v>5</v>
      </c>
      <c r="AZ102" s="11">
        <f>_xlfn.LET(_xlpm._x,_xlfn.XLOOKUP(tblParseParts[[#This Row],[Hash]],tblParsePartsLogic[Hash],tblParsePartsLogic[DateMark],""),IF(_xlpm._x="","!!",_xlpm._x))</f>
        <v>2</v>
      </c>
      <c r="BA102" s="11">
        <f>_xlfn.LET(_xlpm._x,_xlfn.XLOOKUP(tblParseParts[[#This Row],[Hash]],tblParsePartsLogic[Hash],tblParsePartsLogic[TZMark],""),IF(_xlpm._x="","!!",_xlpm._x))</f>
        <v>1</v>
      </c>
      <c r="BB102" s="11">
        <f>_xlfn.LET(_xlpm._x,_xlfn.XLOOKUP(tblParseParts[[#This Row],[Hash]],tblParsePartsLogic[Hash],tblParsePartsLogic[ISOCompliant],""),IF(_xlpm._x="","!!",_xlpm._x))</f>
        <v>0</v>
      </c>
    </row>
    <row r="103" spans="1:54" x14ac:dyDescent="0.25">
      <c r="A103">
        <v>84</v>
      </c>
      <c r="B103" s="23" t="s">
        <v>158</v>
      </c>
      <c r="C103" s="1" t="str">
        <f>_xlfn.LET(_xlpm._i, COLUMN()-COLUMN(tblParseParts[[#Headers],[Text]]), IF(_xlpm._i&gt;tblParseParts[[#This Row],[Len]],"",MID(tblParseParts[[#This Row],[Text]],_xlpm._i,1)))</f>
        <v>9</v>
      </c>
      <c r="D103" s="1" t="str">
        <f>_xlfn.LET(_xlpm._i, COLUMN()-COLUMN(tblParseParts[[#Headers],[Text]]), IF(_xlpm._i&gt;tblParseParts[[#This Row],[Len]],"",MID(tblParseParts[[#This Row],[Text]],_xlpm._i,1)))</f>
        <v>9</v>
      </c>
      <c r="E103" s="1" t="str">
        <f>_xlfn.LET(_xlpm._i, COLUMN()-COLUMN(tblParseParts[[#Headers],[Text]]), IF(_xlpm._i&gt;tblParseParts[[#This Row],[Len]],"",MID(tblParseParts[[#This Row],[Text]],_xlpm._i,1)))</f>
        <v>9</v>
      </c>
      <c r="F103" s="1" t="str">
        <f>_xlfn.LET(_xlpm._i, COLUMN()-COLUMN(tblParseParts[[#Headers],[Text]]), IF(_xlpm._i&gt;tblParseParts[[#This Row],[Len]],"",MID(tblParseParts[[#This Row],[Text]],_xlpm._i,1)))</f>
        <v>9</v>
      </c>
      <c r="G103" s="1" t="str">
        <f>_xlfn.LET(_xlpm._i, COLUMN()-COLUMN(tblParseParts[[#Headers],[Text]]), IF(_xlpm._i&gt;tblParseParts[[#This Row],[Len]],"",MID(tblParseParts[[#This Row],[Text]],_xlpm._i,1)))</f>
        <v>9</v>
      </c>
      <c r="H103" s="1" t="str">
        <f>_xlfn.LET(_xlpm._i, COLUMN()-COLUMN(tblParseParts[[#Headers],[Text]]), IF(_xlpm._i&gt;tblParseParts[[#This Row],[Len]],"",MID(tblParseParts[[#This Row],[Text]],_xlpm._i,1)))</f>
        <v>W</v>
      </c>
      <c r="I103" s="1" t="str">
        <f>_xlfn.LET(_xlpm._i, COLUMN()-COLUMN(tblParseParts[[#Headers],[Text]]), IF(_xlpm._i&gt;tblParseParts[[#This Row],[Len]],"",MID(tblParseParts[[#This Row],[Text]],_xlpm._i,1)))</f>
        <v>1</v>
      </c>
      <c r="J103" s="1" t="str">
        <f>_xlfn.LET(_xlpm._i, COLUMN()-COLUMN(tblParseParts[[#Headers],[Text]]), IF(_xlpm._i&gt;tblParseParts[[#This Row],[Len]],"",MID(tblParseParts[[#This Row],[Text]],_xlpm._i,1)))</f>
        <v>5</v>
      </c>
      <c r="K103" s="1" t="str">
        <f>_xlfn.LET(_xlpm._i, COLUMN()-COLUMN(tblParseParts[[#Headers],[Text]]), IF(_xlpm._i&gt;tblParseParts[[#This Row],[Len]],"",MID(tblParseParts[[#This Row],[Text]],_xlpm._i,1)))</f>
        <v>2</v>
      </c>
      <c r="L103" s="1" t="str">
        <f>_xlfn.LET(_xlpm._i, COLUMN()-COLUMN(tblParseParts[[#Headers],[Text]]), IF(_xlpm._i&gt;tblParseParts[[#This Row],[Len]],"",MID(tblParseParts[[#This Row],[Text]],_xlpm._i,1)))</f>
        <v>T</v>
      </c>
      <c r="M103" s="1" t="str">
        <f>_xlfn.LET(_xlpm._i, COLUMN()-COLUMN(tblParseParts[[#Headers],[Text]]), IF(_xlpm._i&gt;tblParseParts[[#This Row],[Len]],"",MID(tblParseParts[[#This Row],[Text]],_xlpm._i,1)))</f>
        <v>Z</v>
      </c>
      <c r="N103" s="1" t="str">
        <f>_xlfn.LET(_xlpm._i, COLUMN()-COLUMN(tblParseParts[[#Headers],[Text]]), IF(_xlpm._i&gt;tblParseParts[[#This Row],[Len]],"",MID(tblParseParts[[#This Row],[Text]],_xlpm._i,1)))</f>
        <v/>
      </c>
      <c r="O103" s="1" t="str">
        <f>_xlfn.LET(_xlpm._i, COLUMN()-COLUMN(tblParseParts[[#Headers],[Text]]), IF(_xlpm._i&gt;tblParseParts[[#This Row],[Len]],"",MID(tblParseParts[[#This Row],[Text]],_xlpm._i,1)))</f>
        <v/>
      </c>
      <c r="P103" s="1" t="str">
        <f>_xlfn.LET(_xlpm._i, COLUMN()-COLUMN(tblParseParts[[#Headers],[Text]]), IF(_xlpm._i&gt;tblParseParts[[#This Row],[Len]],"",MID(tblParseParts[[#This Row],[Text]],_xlpm._i,1)))</f>
        <v/>
      </c>
      <c r="Q103" s="1" t="str">
        <f>_xlfn.LET(_xlpm._i, COLUMN()-COLUMN(tblParseParts[[#Headers],[Text]]), IF(_xlpm._i&gt;tblParseParts[[#This Row],[Len]],"",MID(tblParseParts[[#This Row],[Text]],_xlpm._i,1)))</f>
        <v/>
      </c>
      <c r="R103" s="1" t="str">
        <f>_xlfn.LET(_xlpm._i, COLUMN()-COLUMN(tblParseParts[[#Headers],[Text]]), IF(_xlpm._i&gt;tblParseParts[[#This Row],[Len]],"",MID(tblParseParts[[#This Row],[Text]],_xlpm._i,1)))</f>
        <v/>
      </c>
      <c r="S103" s="1" t="str">
        <f>_xlfn.LET(_xlpm._i, COLUMN()-COLUMN(tblParseParts[[#Headers],[Text]]), IF(_xlpm._i&gt;tblParseParts[[#This Row],[Len]],"",MID(tblParseParts[[#This Row],[Text]],_xlpm._i,1)))</f>
        <v/>
      </c>
      <c r="T103" s="1" t="str">
        <f>_xlfn.LET(_xlpm._i, COLUMN()-COLUMN(tblParseParts[[#Headers],[Text]]), IF(_xlpm._i&gt;tblParseParts[[#This Row],[Len]],"",MID(tblParseParts[[#This Row],[Text]],_xlpm._i,1)))</f>
        <v/>
      </c>
      <c r="U103" s="1" t="str">
        <f>_xlfn.LET(_xlpm._i, COLUMN()-COLUMN(tblParseParts[[#Headers],[Text]]), IF(_xlpm._i&gt;tblParseParts[[#This Row],[Len]],"",MID(tblParseParts[[#This Row],[Text]],_xlpm._i,1)))</f>
        <v/>
      </c>
      <c r="V103" s="1" t="str">
        <f>_xlfn.LET(_xlpm._i, COLUMN()-COLUMN(tblParseParts[[#Headers],[Text]]), IF(_xlpm._i&gt;tblParseParts[[#This Row],[Len]],"",MID(tblParseParts[[#This Row],[Text]],_xlpm._i,1)))</f>
        <v/>
      </c>
      <c r="W103" s="1" t="str">
        <f>_xlfn.LET(_xlpm._i, COLUMN()-COLUMN(tblParseParts[[#Headers],[Text]]), IF(_xlpm._i&gt;tblParseParts[[#This Row],[Len]],"",MID(tblParseParts[[#This Row],[Text]],_xlpm._i,1)))</f>
        <v/>
      </c>
      <c r="X103" s="1" t="str">
        <f>_xlfn.LET(_xlpm._i, COLUMN()-COLUMN(tblParseParts[[#Headers],[Text]]), IF(_xlpm._i&gt;tblParseParts[[#This Row],[Len]],"",MID(tblParseParts[[#This Row],[Text]],_xlpm._i,1)))</f>
        <v/>
      </c>
      <c r="Y103" s="1" t="str">
        <f>_xlfn.LET(_xlpm._i, COLUMN()-COLUMN(tblParseParts[[#Headers],[Text]]), IF(_xlpm._i&gt;tblParseParts[[#This Row],[Len]],"",MID(tblParseParts[[#This Row],[Text]],_xlpm._i,1)))</f>
        <v/>
      </c>
      <c r="Z103" s="1" t="str">
        <f>_xlfn.LET(_xlpm._i, COLUMN()-COLUMN(tblParseParts[[#Headers],[Text]]), IF(_xlpm._i&gt;tblParseParts[[#This Row],[Len]],"",MID(tblParseParts[[#This Row],[Text]],_xlpm._i,1)))</f>
        <v/>
      </c>
      <c r="AA103" s="1" t="str">
        <f>_xlfn.LET(_xlpm._i, COLUMN()-COLUMN(tblParseParts[[#Headers],[Text]]), IF(_xlpm._i&gt;tblParseParts[[#This Row],[Len]],"",MID(tblParseParts[[#This Row],[Text]],_xlpm._i,1)))</f>
        <v/>
      </c>
      <c r="AB103" s="1" t="str">
        <f>_xlfn.LET(_xlpm._i, COLUMN()-COLUMN(tblParseParts[[#Headers],[Text]]), IF(_xlpm._i&gt;tblParseParts[[#This Row],[Len]],"",MID(tblParseParts[[#This Row],[Text]],_xlpm._i,1)))</f>
        <v/>
      </c>
      <c r="AC103" s="1" t="str">
        <f>_xlfn.LET(_xlpm._i, COLUMN()-COLUMN(tblParseParts[[#Headers],[Text]]), IF(_xlpm._i&gt;tblParseParts[[#This Row],[Len]],"",MID(tblParseParts[[#This Row],[Text]],_xlpm._i,1)))</f>
        <v/>
      </c>
      <c r="AD103" s="1" t="str">
        <f>_xlfn.LET(_xlpm._i, COLUMN()-COLUMN(tblParseParts[[#Headers],[Text]]), IF(_xlpm._i&gt;tblParseParts[[#This Row],[Len]],"",MID(tblParseParts[[#This Row],[Text]],_xlpm._i,1)))</f>
        <v/>
      </c>
      <c r="AE103" s="1" t="str">
        <f>_xlfn.LET(_xlpm._i, COLUMN()-COLUMN(tblParseParts[[#Headers],[Text]]), IF(_xlpm._i&gt;tblParseParts[[#This Row],[Len]],"",MID(tblParseParts[[#This Row],[Text]],_xlpm._i,1)))</f>
        <v/>
      </c>
      <c r="AF103" s="1" t="str">
        <f>_xlfn.LET(_xlpm._i, COLUMN()-COLUMN(tblParseParts[[#Headers],[Text]]), IF(_xlpm._i&gt;tblParseParts[[#This Row],[Len]],"",MID(tblParseParts[[#This Row],[Text]],_xlpm._i,1)))</f>
        <v/>
      </c>
      <c r="AG103" s="1" t="str">
        <f>_xlfn.LET(_xlpm._i, COLUMN()-COLUMN(tblParseParts[[#Headers],[Text]]), IF(_xlpm._i&gt;tblParseParts[[#This Row],[Len]],"",MID(tblParseParts[[#This Row],[Text]],_xlpm._i,1)))</f>
        <v/>
      </c>
      <c r="AH103" s="1" t="str">
        <f>_xlfn.LET(_xlpm._i, COLUMN()-COLUMN(tblParseParts[[#Headers],[Text]]), IF(_xlpm._i&gt;tblParseParts[[#This Row],[Len]],"",MID(tblParseParts[[#This Row],[Text]],_xlpm._i,1)))</f>
        <v/>
      </c>
      <c r="AI103" s="1" t="str">
        <f>_xlfn.LET(_xlpm._i, COLUMN()-COLUMN(tblParseParts[[#Headers],[Text]]), IF(_xlpm._i&gt;tblParseParts[[#This Row],[Len]],"",MID(tblParseParts[[#This Row],[Text]],_xlpm._i,1)))</f>
        <v/>
      </c>
      <c r="AJ103" s="11">
        <f>LEN(tblParseParts[[#This Row],[Text]])</f>
        <v>11</v>
      </c>
      <c r="AK103" s="11">
        <f>_xlfn.LET(_xlpm._range,tblParseParts[[#This Row],[1]:[33]], _xlfn.IFNA(_xlfn.XMATCH("T",_xlpm._range,0,1),0))</f>
        <v>10</v>
      </c>
      <c r="AL103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103" s="11">
        <f>_xlfn.LET(_xlpm._range,tblParseParts[[#This Row],[1]:[33]], _xlfn.IFNA(_xlfn.XMATCH(":",_xlpm._range,0,-1),0))</f>
        <v>0</v>
      </c>
      <c r="AN103" s="11" cm="1">
        <f t="array" ref="AN103">_xlfn.LET(_xlpm._last,INDEX(tblParseParts[[#This Row],[1]:[33]],1,tblParseParts[[#This Row],[Len]]),IF(_xlpm._last="Z",tblParseParts[[#This Row],[Len]],0))</f>
        <v>11</v>
      </c>
      <c r="AO103" s="11">
        <f>N(tblParseParts[[#This Row],[Tpos]]&gt;0)</f>
        <v>1</v>
      </c>
      <c r="AP103" s="11">
        <f>N(tblParseParts[[#This Row],[Tpos]]=1)</f>
        <v>0</v>
      </c>
      <c r="AQ103" s="11">
        <f>N(tblParseParts[[#This Row],[SignLastPos]]=1)</f>
        <v>0</v>
      </c>
      <c r="AR103" s="11">
        <f>tblParseParts[[#This Row],[Len]]-tblParseParts[[#This Row],[LastSignFirstPos]]</f>
        <v>11</v>
      </c>
      <c r="AS103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03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03" s="11">
        <f>N(tblParseParts[[#This Row],[ColonLastPos]]&gt;tblParseParts[[#This Row],[SignLastPos]])</f>
        <v>0</v>
      </c>
      <c r="AV103" s="11">
        <f>N(((tblParseParts[[#This Row],[UnSignedLen]]=2)+(tblParseParts[[#This Row],[UnSignedLen]]=6))&lt;&gt;0)</f>
        <v>0</v>
      </c>
      <c r="AW103" s="11">
        <f>N(tblParseParts[[#This Row],[ZlastPos]]=tblParseParts[[#This Row],[Len]])</f>
        <v>1</v>
      </c>
      <c r="AX103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153</v>
      </c>
      <c r="AY103" s="11">
        <f>_xlfn.LET(_xlpm._x,_xlfn.XLOOKUP(tblParseParts[[#This Row],[Hash]],tblParsePartsLogic[Hash],tblParsePartsLogic[PartsFlag],""),IF(_xlpm._x="","!!",_xlpm._x))</f>
        <v>5</v>
      </c>
      <c r="AZ103" s="11">
        <f>_xlfn.LET(_xlpm._x,_xlfn.XLOOKUP(tblParseParts[[#This Row],[Hash]],tblParsePartsLogic[Hash],tblParsePartsLogic[DateMark],""),IF(_xlpm._x="","!!",_xlpm._x))</f>
        <v>2</v>
      </c>
      <c r="BA103" s="11">
        <f>_xlfn.LET(_xlpm._x,_xlfn.XLOOKUP(tblParseParts[[#This Row],[Hash]],tblParsePartsLogic[Hash],tblParsePartsLogic[TZMark],""),IF(_xlpm._x="","!!",_xlpm._x))</f>
        <v>1</v>
      </c>
      <c r="BB103" s="11">
        <f>_xlfn.LET(_xlpm._x,_xlfn.XLOOKUP(tblParseParts[[#This Row],[Hash]],tblParsePartsLogic[Hash],tblParsePartsLogic[ISOCompliant],""),IF(_xlpm._x="","!!",_xlpm._x))</f>
        <v>0</v>
      </c>
    </row>
    <row r="104" spans="1:54" x14ac:dyDescent="0.25">
      <c r="A104">
        <v>85</v>
      </c>
      <c r="B104" s="23" t="s">
        <v>159</v>
      </c>
      <c r="C104" s="1" t="str">
        <f>_xlfn.LET(_xlpm._i, COLUMN()-COLUMN(tblParseParts[[#Headers],[Text]]), IF(_xlpm._i&gt;tblParseParts[[#This Row],[Len]],"",MID(tblParseParts[[#This Row],[Text]],_xlpm._i,1)))</f>
        <v>9</v>
      </c>
      <c r="D104" s="1" t="str">
        <f>_xlfn.LET(_xlpm._i, COLUMN()-COLUMN(tblParseParts[[#Headers],[Text]]), IF(_xlpm._i&gt;tblParseParts[[#This Row],[Len]],"",MID(tblParseParts[[#This Row],[Text]],_xlpm._i,1)))</f>
        <v>9</v>
      </c>
      <c r="E104" s="1" t="str">
        <f>_xlfn.LET(_xlpm._i, COLUMN()-COLUMN(tblParseParts[[#Headers],[Text]]), IF(_xlpm._i&gt;tblParseParts[[#This Row],[Len]],"",MID(tblParseParts[[#This Row],[Text]],_xlpm._i,1)))</f>
        <v>9</v>
      </c>
      <c r="F104" s="1" t="str">
        <f>_xlfn.LET(_xlpm._i, COLUMN()-COLUMN(tblParseParts[[#Headers],[Text]]), IF(_xlpm._i&gt;tblParseParts[[#This Row],[Len]],"",MID(tblParseParts[[#This Row],[Text]],_xlpm._i,1)))</f>
        <v>9</v>
      </c>
      <c r="G104" s="1" t="str">
        <f>_xlfn.LET(_xlpm._i, COLUMN()-COLUMN(tblParseParts[[#Headers],[Text]]), IF(_xlpm._i&gt;tblParseParts[[#This Row],[Len]],"",MID(tblParseParts[[#This Row],[Text]],_xlpm._i,1)))</f>
        <v>9</v>
      </c>
      <c r="H104" s="1" t="str">
        <f>_xlfn.LET(_xlpm._i, COLUMN()-COLUMN(tblParseParts[[#Headers],[Text]]), IF(_xlpm._i&gt;tblParseParts[[#This Row],[Len]],"",MID(tblParseParts[[#This Row],[Text]],_xlpm._i,1)))</f>
        <v>-</v>
      </c>
      <c r="I104" s="1" t="str">
        <f>_xlfn.LET(_xlpm._i, COLUMN()-COLUMN(tblParseParts[[#Headers],[Text]]), IF(_xlpm._i&gt;tblParseParts[[#This Row],[Len]],"",MID(tblParseParts[[#This Row],[Text]],_xlpm._i,1)))</f>
        <v>3</v>
      </c>
      <c r="J104" s="1" t="str">
        <f>_xlfn.LET(_xlpm._i, COLUMN()-COLUMN(tblParseParts[[#Headers],[Text]]), IF(_xlpm._i&gt;tblParseParts[[#This Row],[Len]],"",MID(tblParseParts[[#This Row],[Text]],_xlpm._i,1)))</f>
        <v>2</v>
      </c>
      <c r="K104" s="1" t="str">
        <f>_xlfn.LET(_xlpm._i, COLUMN()-COLUMN(tblParseParts[[#Headers],[Text]]), IF(_xlpm._i&gt;tblParseParts[[#This Row],[Len]],"",MID(tblParseParts[[#This Row],[Text]],_xlpm._i,1)))</f>
        <v>5</v>
      </c>
      <c r="L104" s="1" t="str">
        <f>_xlfn.LET(_xlpm._i, COLUMN()-COLUMN(tblParseParts[[#Headers],[Text]]), IF(_xlpm._i&gt;tblParseParts[[#This Row],[Len]],"",MID(tblParseParts[[#This Row],[Text]],_xlpm._i,1)))</f>
        <v>T</v>
      </c>
      <c r="M104" s="1" t="str">
        <f>_xlfn.LET(_xlpm._i, COLUMN()-COLUMN(tblParseParts[[#Headers],[Text]]), IF(_xlpm._i&gt;tblParseParts[[#This Row],[Len]],"",MID(tblParseParts[[#This Row],[Text]],_xlpm._i,1)))</f>
        <v>Z</v>
      </c>
      <c r="N104" s="1" t="str">
        <f>_xlfn.LET(_xlpm._i, COLUMN()-COLUMN(tblParseParts[[#Headers],[Text]]), IF(_xlpm._i&gt;tblParseParts[[#This Row],[Len]],"",MID(tblParseParts[[#This Row],[Text]],_xlpm._i,1)))</f>
        <v/>
      </c>
      <c r="O104" s="1" t="str">
        <f>_xlfn.LET(_xlpm._i, COLUMN()-COLUMN(tblParseParts[[#Headers],[Text]]), IF(_xlpm._i&gt;tblParseParts[[#This Row],[Len]],"",MID(tblParseParts[[#This Row],[Text]],_xlpm._i,1)))</f>
        <v/>
      </c>
      <c r="P104" s="1" t="str">
        <f>_xlfn.LET(_xlpm._i, COLUMN()-COLUMN(tblParseParts[[#Headers],[Text]]), IF(_xlpm._i&gt;tblParseParts[[#This Row],[Len]],"",MID(tblParseParts[[#This Row],[Text]],_xlpm._i,1)))</f>
        <v/>
      </c>
      <c r="Q104" s="1" t="str">
        <f>_xlfn.LET(_xlpm._i, COLUMN()-COLUMN(tblParseParts[[#Headers],[Text]]), IF(_xlpm._i&gt;tblParseParts[[#This Row],[Len]],"",MID(tblParseParts[[#This Row],[Text]],_xlpm._i,1)))</f>
        <v/>
      </c>
      <c r="R104" s="1" t="str">
        <f>_xlfn.LET(_xlpm._i, COLUMN()-COLUMN(tblParseParts[[#Headers],[Text]]), IF(_xlpm._i&gt;tblParseParts[[#This Row],[Len]],"",MID(tblParseParts[[#This Row],[Text]],_xlpm._i,1)))</f>
        <v/>
      </c>
      <c r="S104" s="1" t="str">
        <f>_xlfn.LET(_xlpm._i, COLUMN()-COLUMN(tblParseParts[[#Headers],[Text]]), IF(_xlpm._i&gt;tblParseParts[[#This Row],[Len]],"",MID(tblParseParts[[#This Row],[Text]],_xlpm._i,1)))</f>
        <v/>
      </c>
      <c r="T104" s="1" t="str">
        <f>_xlfn.LET(_xlpm._i, COLUMN()-COLUMN(tblParseParts[[#Headers],[Text]]), IF(_xlpm._i&gt;tblParseParts[[#This Row],[Len]],"",MID(tblParseParts[[#This Row],[Text]],_xlpm._i,1)))</f>
        <v/>
      </c>
      <c r="U104" s="1" t="str">
        <f>_xlfn.LET(_xlpm._i, COLUMN()-COLUMN(tblParseParts[[#Headers],[Text]]), IF(_xlpm._i&gt;tblParseParts[[#This Row],[Len]],"",MID(tblParseParts[[#This Row],[Text]],_xlpm._i,1)))</f>
        <v/>
      </c>
      <c r="V104" s="1" t="str">
        <f>_xlfn.LET(_xlpm._i, COLUMN()-COLUMN(tblParseParts[[#Headers],[Text]]), IF(_xlpm._i&gt;tblParseParts[[#This Row],[Len]],"",MID(tblParseParts[[#This Row],[Text]],_xlpm._i,1)))</f>
        <v/>
      </c>
      <c r="W104" s="1" t="str">
        <f>_xlfn.LET(_xlpm._i, COLUMN()-COLUMN(tblParseParts[[#Headers],[Text]]), IF(_xlpm._i&gt;tblParseParts[[#This Row],[Len]],"",MID(tblParseParts[[#This Row],[Text]],_xlpm._i,1)))</f>
        <v/>
      </c>
      <c r="X104" s="1" t="str">
        <f>_xlfn.LET(_xlpm._i, COLUMN()-COLUMN(tblParseParts[[#Headers],[Text]]), IF(_xlpm._i&gt;tblParseParts[[#This Row],[Len]],"",MID(tblParseParts[[#This Row],[Text]],_xlpm._i,1)))</f>
        <v/>
      </c>
      <c r="Y104" s="1" t="str">
        <f>_xlfn.LET(_xlpm._i, COLUMN()-COLUMN(tblParseParts[[#Headers],[Text]]), IF(_xlpm._i&gt;tblParseParts[[#This Row],[Len]],"",MID(tblParseParts[[#This Row],[Text]],_xlpm._i,1)))</f>
        <v/>
      </c>
      <c r="Z104" s="1" t="str">
        <f>_xlfn.LET(_xlpm._i, COLUMN()-COLUMN(tblParseParts[[#Headers],[Text]]), IF(_xlpm._i&gt;tblParseParts[[#This Row],[Len]],"",MID(tblParseParts[[#This Row],[Text]],_xlpm._i,1)))</f>
        <v/>
      </c>
      <c r="AA104" s="1" t="str">
        <f>_xlfn.LET(_xlpm._i, COLUMN()-COLUMN(tblParseParts[[#Headers],[Text]]), IF(_xlpm._i&gt;tblParseParts[[#This Row],[Len]],"",MID(tblParseParts[[#This Row],[Text]],_xlpm._i,1)))</f>
        <v/>
      </c>
      <c r="AB104" s="1" t="str">
        <f>_xlfn.LET(_xlpm._i, COLUMN()-COLUMN(tblParseParts[[#Headers],[Text]]), IF(_xlpm._i&gt;tblParseParts[[#This Row],[Len]],"",MID(tblParseParts[[#This Row],[Text]],_xlpm._i,1)))</f>
        <v/>
      </c>
      <c r="AC104" s="1" t="str">
        <f>_xlfn.LET(_xlpm._i, COLUMN()-COLUMN(tblParseParts[[#Headers],[Text]]), IF(_xlpm._i&gt;tblParseParts[[#This Row],[Len]],"",MID(tblParseParts[[#This Row],[Text]],_xlpm._i,1)))</f>
        <v/>
      </c>
      <c r="AD104" s="1" t="str">
        <f>_xlfn.LET(_xlpm._i, COLUMN()-COLUMN(tblParseParts[[#Headers],[Text]]), IF(_xlpm._i&gt;tblParseParts[[#This Row],[Len]],"",MID(tblParseParts[[#This Row],[Text]],_xlpm._i,1)))</f>
        <v/>
      </c>
      <c r="AE104" s="1" t="str">
        <f>_xlfn.LET(_xlpm._i, COLUMN()-COLUMN(tblParseParts[[#Headers],[Text]]), IF(_xlpm._i&gt;tblParseParts[[#This Row],[Len]],"",MID(tblParseParts[[#This Row],[Text]],_xlpm._i,1)))</f>
        <v/>
      </c>
      <c r="AF104" s="1" t="str">
        <f>_xlfn.LET(_xlpm._i, COLUMN()-COLUMN(tblParseParts[[#Headers],[Text]]), IF(_xlpm._i&gt;tblParseParts[[#This Row],[Len]],"",MID(tblParseParts[[#This Row],[Text]],_xlpm._i,1)))</f>
        <v/>
      </c>
      <c r="AG104" s="1" t="str">
        <f>_xlfn.LET(_xlpm._i, COLUMN()-COLUMN(tblParseParts[[#Headers],[Text]]), IF(_xlpm._i&gt;tblParseParts[[#This Row],[Len]],"",MID(tblParseParts[[#This Row],[Text]],_xlpm._i,1)))</f>
        <v/>
      </c>
      <c r="AH104" s="1" t="str">
        <f>_xlfn.LET(_xlpm._i, COLUMN()-COLUMN(tblParseParts[[#Headers],[Text]]), IF(_xlpm._i&gt;tblParseParts[[#This Row],[Len]],"",MID(tblParseParts[[#This Row],[Text]],_xlpm._i,1)))</f>
        <v/>
      </c>
      <c r="AI104" s="1" t="str">
        <f>_xlfn.LET(_xlpm._i, COLUMN()-COLUMN(tblParseParts[[#Headers],[Text]]), IF(_xlpm._i&gt;tblParseParts[[#This Row],[Len]],"",MID(tblParseParts[[#This Row],[Text]],_xlpm._i,1)))</f>
        <v/>
      </c>
      <c r="AJ104" s="11">
        <f>LEN(tblParseParts[[#This Row],[Text]])</f>
        <v>11</v>
      </c>
      <c r="AK104" s="11">
        <f>_xlfn.LET(_xlpm._range,tblParseParts[[#This Row],[1]:[33]], _xlfn.IFNA(_xlfn.XMATCH("T",_xlpm._range,0,1),0))</f>
        <v>10</v>
      </c>
      <c r="AL104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104" s="11">
        <f>_xlfn.LET(_xlpm._range,tblParseParts[[#This Row],[1]:[33]], _xlfn.IFNA(_xlfn.XMATCH(":",_xlpm._range,0,-1),0))</f>
        <v>0</v>
      </c>
      <c r="AN104" s="11" cm="1">
        <f t="array" ref="AN104">_xlfn.LET(_xlpm._last,INDEX(tblParseParts[[#This Row],[1]:[33]],1,tblParseParts[[#This Row],[Len]]),IF(_xlpm._last="Z",tblParseParts[[#This Row],[Len]],0))</f>
        <v>11</v>
      </c>
      <c r="AO104" s="11">
        <f>N(tblParseParts[[#This Row],[Tpos]]&gt;0)</f>
        <v>1</v>
      </c>
      <c r="AP104" s="11">
        <f>N(tblParseParts[[#This Row],[Tpos]]=1)</f>
        <v>0</v>
      </c>
      <c r="AQ104" s="11">
        <f>N(tblParseParts[[#This Row],[SignLastPos]]=1)</f>
        <v>0</v>
      </c>
      <c r="AR104" s="11">
        <f>tblParseParts[[#This Row],[Len]]-tblParseParts[[#This Row],[LastSignFirstPos]]</f>
        <v>11</v>
      </c>
      <c r="AS104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04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04" s="11">
        <f>N(tblParseParts[[#This Row],[ColonLastPos]]&gt;tblParseParts[[#This Row],[SignLastPos]])</f>
        <v>0</v>
      </c>
      <c r="AV104" s="11">
        <f>N(((tblParseParts[[#This Row],[UnSignedLen]]=2)+(tblParseParts[[#This Row],[UnSignedLen]]=6))&lt;&gt;0)</f>
        <v>0</v>
      </c>
      <c r="AW104" s="11">
        <f>N(tblParseParts[[#This Row],[ZlastPos]]=tblParseParts[[#This Row],[Len]])</f>
        <v>1</v>
      </c>
      <c r="AX104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153</v>
      </c>
      <c r="AY104" s="11">
        <f>_xlfn.LET(_xlpm._x,_xlfn.XLOOKUP(tblParseParts[[#This Row],[Hash]],tblParsePartsLogic[Hash],tblParsePartsLogic[PartsFlag],""),IF(_xlpm._x="","!!",_xlpm._x))</f>
        <v>5</v>
      </c>
      <c r="AZ104" s="11">
        <f>_xlfn.LET(_xlpm._x,_xlfn.XLOOKUP(tblParseParts[[#This Row],[Hash]],tblParsePartsLogic[Hash],tblParsePartsLogic[DateMark],""),IF(_xlpm._x="","!!",_xlpm._x))</f>
        <v>2</v>
      </c>
      <c r="BA104" s="11">
        <f>_xlfn.LET(_xlpm._x,_xlfn.XLOOKUP(tblParseParts[[#This Row],[Hash]],tblParsePartsLogic[Hash],tblParsePartsLogic[TZMark],""),IF(_xlpm._x="","!!",_xlpm._x))</f>
        <v>1</v>
      </c>
      <c r="BB104" s="11">
        <f>_xlfn.LET(_xlpm._x,_xlfn.XLOOKUP(tblParseParts[[#This Row],[Hash]],tblParsePartsLogic[Hash],tblParsePartsLogic[ISOCompliant],""),IF(_xlpm._x="","!!",_xlpm._x))</f>
        <v>0</v>
      </c>
    </row>
    <row r="105" spans="1:54" x14ac:dyDescent="0.25">
      <c r="A105">
        <v>86</v>
      </c>
      <c r="B105" s="23" t="s">
        <v>160</v>
      </c>
      <c r="C105" s="1" t="str">
        <f>_xlfn.LET(_xlpm._i, COLUMN()-COLUMN(tblParseParts[[#Headers],[Text]]), IF(_xlpm._i&gt;tblParseParts[[#This Row],[Len]],"",MID(tblParseParts[[#This Row],[Text]],_xlpm._i,1)))</f>
        <v>9</v>
      </c>
      <c r="D105" s="1" t="str">
        <f>_xlfn.LET(_xlpm._i, COLUMN()-COLUMN(tblParseParts[[#Headers],[Text]]), IF(_xlpm._i&gt;tblParseParts[[#This Row],[Len]],"",MID(tblParseParts[[#This Row],[Text]],_xlpm._i,1)))</f>
        <v>9</v>
      </c>
      <c r="E105" s="1" t="str">
        <f>_xlfn.LET(_xlpm._i, COLUMN()-COLUMN(tblParseParts[[#Headers],[Text]]), IF(_xlpm._i&gt;tblParseParts[[#This Row],[Len]],"",MID(tblParseParts[[#This Row],[Text]],_xlpm._i,1)))</f>
        <v>9</v>
      </c>
      <c r="F105" s="1" t="str">
        <f>_xlfn.LET(_xlpm._i, COLUMN()-COLUMN(tblParseParts[[#Headers],[Text]]), IF(_xlpm._i&gt;tblParseParts[[#This Row],[Len]],"",MID(tblParseParts[[#This Row],[Text]],_xlpm._i,1)))</f>
        <v>9</v>
      </c>
      <c r="G105" s="1" t="str">
        <f>_xlfn.LET(_xlpm._i, COLUMN()-COLUMN(tblParseParts[[#Headers],[Text]]), IF(_xlpm._i&gt;tblParseParts[[#This Row],[Len]],"",MID(tblParseParts[[#This Row],[Text]],_xlpm._i,1)))</f>
        <v>9</v>
      </c>
      <c r="H105" s="1" t="str">
        <f>_xlfn.LET(_xlpm._i, COLUMN()-COLUMN(tblParseParts[[#Headers],[Text]]), IF(_xlpm._i&gt;tblParseParts[[#This Row],[Len]],"",MID(tblParseParts[[#This Row],[Text]],_xlpm._i,1)))</f>
        <v>-</v>
      </c>
      <c r="I105" s="1" t="str">
        <f>_xlfn.LET(_xlpm._i, COLUMN()-COLUMN(tblParseParts[[#Headers],[Text]]), IF(_xlpm._i&gt;tblParseParts[[#This Row],[Len]],"",MID(tblParseParts[[#This Row],[Text]],_xlpm._i,1)))</f>
        <v>W</v>
      </c>
      <c r="J105" s="1" t="str">
        <f>_xlfn.LET(_xlpm._i, COLUMN()-COLUMN(tblParseParts[[#Headers],[Text]]), IF(_xlpm._i&gt;tblParseParts[[#This Row],[Len]],"",MID(tblParseParts[[#This Row],[Text]],_xlpm._i,1)))</f>
        <v>1</v>
      </c>
      <c r="K105" s="1" t="str">
        <f>_xlfn.LET(_xlpm._i, COLUMN()-COLUMN(tblParseParts[[#Headers],[Text]]), IF(_xlpm._i&gt;tblParseParts[[#This Row],[Len]],"",MID(tblParseParts[[#This Row],[Text]],_xlpm._i,1)))</f>
        <v>5</v>
      </c>
      <c r="L105" s="1" t="str">
        <f>_xlfn.LET(_xlpm._i, COLUMN()-COLUMN(tblParseParts[[#Headers],[Text]]), IF(_xlpm._i&gt;tblParseParts[[#This Row],[Len]],"",MID(tblParseParts[[#This Row],[Text]],_xlpm._i,1)))</f>
        <v>T</v>
      </c>
      <c r="M105" s="1" t="str">
        <f>_xlfn.LET(_xlpm._i, COLUMN()-COLUMN(tblParseParts[[#Headers],[Text]]), IF(_xlpm._i&gt;tblParseParts[[#This Row],[Len]],"",MID(tblParseParts[[#This Row],[Text]],_xlpm._i,1)))</f>
        <v>Z</v>
      </c>
      <c r="N105" s="1" t="str">
        <f>_xlfn.LET(_xlpm._i, COLUMN()-COLUMN(tblParseParts[[#Headers],[Text]]), IF(_xlpm._i&gt;tblParseParts[[#This Row],[Len]],"",MID(tblParseParts[[#This Row],[Text]],_xlpm._i,1)))</f>
        <v/>
      </c>
      <c r="O105" s="1" t="str">
        <f>_xlfn.LET(_xlpm._i, COLUMN()-COLUMN(tblParseParts[[#Headers],[Text]]), IF(_xlpm._i&gt;tblParseParts[[#This Row],[Len]],"",MID(tblParseParts[[#This Row],[Text]],_xlpm._i,1)))</f>
        <v/>
      </c>
      <c r="P105" s="1" t="str">
        <f>_xlfn.LET(_xlpm._i, COLUMN()-COLUMN(tblParseParts[[#Headers],[Text]]), IF(_xlpm._i&gt;tblParseParts[[#This Row],[Len]],"",MID(tblParseParts[[#This Row],[Text]],_xlpm._i,1)))</f>
        <v/>
      </c>
      <c r="Q105" s="1" t="str">
        <f>_xlfn.LET(_xlpm._i, COLUMN()-COLUMN(tblParseParts[[#Headers],[Text]]), IF(_xlpm._i&gt;tblParseParts[[#This Row],[Len]],"",MID(tblParseParts[[#This Row],[Text]],_xlpm._i,1)))</f>
        <v/>
      </c>
      <c r="R105" s="1" t="str">
        <f>_xlfn.LET(_xlpm._i, COLUMN()-COLUMN(tblParseParts[[#Headers],[Text]]), IF(_xlpm._i&gt;tblParseParts[[#This Row],[Len]],"",MID(tblParseParts[[#This Row],[Text]],_xlpm._i,1)))</f>
        <v/>
      </c>
      <c r="S105" s="1" t="str">
        <f>_xlfn.LET(_xlpm._i, COLUMN()-COLUMN(tblParseParts[[#Headers],[Text]]), IF(_xlpm._i&gt;tblParseParts[[#This Row],[Len]],"",MID(tblParseParts[[#This Row],[Text]],_xlpm._i,1)))</f>
        <v/>
      </c>
      <c r="T105" s="1" t="str">
        <f>_xlfn.LET(_xlpm._i, COLUMN()-COLUMN(tblParseParts[[#Headers],[Text]]), IF(_xlpm._i&gt;tblParseParts[[#This Row],[Len]],"",MID(tblParseParts[[#This Row],[Text]],_xlpm._i,1)))</f>
        <v/>
      </c>
      <c r="U105" s="1" t="str">
        <f>_xlfn.LET(_xlpm._i, COLUMN()-COLUMN(tblParseParts[[#Headers],[Text]]), IF(_xlpm._i&gt;tblParseParts[[#This Row],[Len]],"",MID(tblParseParts[[#This Row],[Text]],_xlpm._i,1)))</f>
        <v/>
      </c>
      <c r="V105" s="1" t="str">
        <f>_xlfn.LET(_xlpm._i, COLUMN()-COLUMN(tblParseParts[[#Headers],[Text]]), IF(_xlpm._i&gt;tblParseParts[[#This Row],[Len]],"",MID(tblParseParts[[#This Row],[Text]],_xlpm._i,1)))</f>
        <v/>
      </c>
      <c r="W105" s="1" t="str">
        <f>_xlfn.LET(_xlpm._i, COLUMN()-COLUMN(tblParseParts[[#Headers],[Text]]), IF(_xlpm._i&gt;tblParseParts[[#This Row],[Len]],"",MID(tblParseParts[[#This Row],[Text]],_xlpm._i,1)))</f>
        <v/>
      </c>
      <c r="X105" s="1" t="str">
        <f>_xlfn.LET(_xlpm._i, COLUMN()-COLUMN(tblParseParts[[#Headers],[Text]]), IF(_xlpm._i&gt;tblParseParts[[#This Row],[Len]],"",MID(tblParseParts[[#This Row],[Text]],_xlpm._i,1)))</f>
        <v/>
      </c>
      <c r="Y105" s="1" t="str">
        <f>_xlfn.LET(_xlpm._i, COLUMN()-COLUMN(tblParseParts[[#Headers],[Text]]), IF(_xlpm._i&gt;tblParseParts[[#This Row],[Len]],"",MID(tblParseParts[[#This Row],[Text]],_xlpm._i,1)))</f>
        <v/>
      </c>
      <c r="Z105" s="1" t="str">
        <f>_xlfn.LET(_xlpm._i, COLUMN()-COLUMN(tblParseParts[[#Headers],[Text]]), IF(_xlpm._i&gt;tblParseParts[[#This Row],[Len]],"",MID(tblParseParts[[#This Row],[Text]],_xlpm._i,1)))</f>
        <v/>
      </c>
      <c r="AA105" s="1" t="str">
        <f>_xlfn.LET(_xlpm._i, COLUMN()-COLUMN(tblParseParts[[#Headers],[Text]]), IF(_xlpm._i&gt;tblParseParts[[#This Row],[Len]],"",MID(tblParseParts[[#This Row],[Text]],_xlpm._i,1)))</f>
        <v/>
      </c>
      <c r="AB105" s="1" t="str">
        <f>_xlfn.LET(_xlpm._i, COLUMN()-COLUMN(tblParseParts[[#Headers],[Text]]), IF(_xlpm._i&gt;tblParseParts[[#This Row],[Len]],"",MID(tblParseParts[[#This Row],[Text]],_xlpm._i,1)))</f>
        <v/>
      </c>
      <c r="AC105" s="1" t="str">
        <f>_xlfn.LET(_xlpm._i, COLUMN()-COLUMN(tblParseParts[[#Headers],[Text]]), IF(_xlpm._i&gt;tblParseParts[[#This Row],[Len]],"",MID(tblParseParts[[#This Row],[Text]],_xlpm._i,1)))</f>
        <v/>
      </c>
      <c r="AD105" s="1" t="str">
        <f>_xlfn.LET(_xlpm._i, COLUMN()-COLUMN(tblParseParts[[#Headers],[Text]]), IF(_xlpm._i&gt;tblParseParts[[#This Row],[Len]],"",MID(tblParseParts[[#This Row],[Text]],_xlpm._i,1)))</f>
        <v/>
      </c>
      <c r="AE105" s="1" t="str">
        <f>_xlfn.LET(_xlpm._i, COLUMN()-COLUMN(tblParseParts[[#Headers],[Text]]), IF(_xlpm._i&gt;tblParseParts[[#This Row],[Len]],"",MID(tblParseParts[[#This Row],[Text]],_xlpm._i,1)))</f>
        <v/>
      </c>
      <c r="AF105" s="1" t="str">
        <f>_xlfn.LET(_xlpm._i, COLUMN()-COLUMN(tblParseParts[[#Headers],[Text]]), IF(_xlpm._i&gt;tblParseParts[[#This Row],[Len]],"",MID(tblParseParts[[#This Row],[Text]],_xlpm._i,1)))</f>
        <v/>
      </c>
      <c r="AG105" s="1" t="str">
        <f>_xlfn.LET(_xlpm._i, COLUMN()-COLUMN(tblParseParts[[#Headers],[Text]]), IF(_xlpm._i&gt;tblParseParts[[#This Row],[Len]],"",MID(tblParseParts[[#This Row],[Text]],_xlpm._i,1)))</f>
        <v/>
      </c>
      <c r="AH105" s="1" t="str">
        <f>_xlfn.LET(_xlpm._i, COLUMN()-COLUMN(tblParseParts[[#Headers],[Text]]), IF(_xlpm._i&gt;tblParseParts[[#This Row],[Len]],"",MID(tblParseParts[[#This Row],[Text]],_xlpm._i,1)))</f>
        <v/>
      </c>
      <c r="AI105" s="1" t="str">
        <f>_xlfn.LET(_xlpm._i, COLUMN()-COLUMN(tblParseParts[[#Headers],[Text]]), IF(_xlpm._i&gt;tblParseParts[[#This Row],[Len]],"",MID(tblParseParts[[#This Row],[Text]],_xlpm._i,1)))</f>
        <v/>
      </c>
      <c r="AJ105" s="11">
        <f>LEN(tblParseParts[[#This Row],[Text]])</f>
        <v>11</v>
      </c>
      <c r="AK105" s="11">
        <f>_xlfn.LET(_xlpm._range,tblParseParts[[#This Row],[1]:[33]], _xlfn.IFNA(_xlfn.XMATCH("T",_xlpm._range,0,1),0))</f>
        <v>10</v>
      </c>
      <c r="AL10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105" s="11">
        <f>_xlfn.LET(_xlpm._range,tblParseParts[[#This Row],[1]:[33]], _xlfn.IFNA(_xlfn.XMATCH(":",_xlpm._range,0,-1),0))</f>
        <v>0</v>
      </c>
      <c r="AN105" s="11" cm="1">
        <f t="array" ref="AN105">_xlfn.LET(_xlpm._last,INDEX(tblParseParts[[#This Row],[1]:[33]],1,tblParseParts[[#This Row],[Len]]),IF(_xlpm._last="Z",tblParseParts[[#This Row],[Len]],0))</f>
        <v>11</v>
      </c>
      <c r="AO105" s="11">
        <f>N(tblParseParts[[#This Row],[Tpos]]&gt;0)</f>
        <v>1</v>
      </c>
      <c r="AP105" s="11">
        <f>N(tblParseParts[[#This Row],[Tpos]]=1)</f>
        <v>0</v>
      </c>
      <c r="AQ105" s="11">
        <f>N(tblParseParts[[#This Row],[SignLastPos]]=1)</f>
        <v>0</v>
      </c>
      <c r="AR105" s="11">
        <f>tblParseParts[[#This Row],[Len]]-tblParseParts[[#This Row],[LastSignFirstPos]]</f>
        <v>11</v>
      </c>
      <c r="AS105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05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05" s="11">
        <f>N(tblParseParts[[#This Row],[ColonLastPos]]&gt;tblParseParts[[#This Row],[SignLastPos]])</f>
        <v>0</v>
      </c>
      <c r="AV105" s="11">
        <f>N(((tblParseParts[[#This Row],[UnSignedLen]]=2)+(tblParseParts[[#This Row],[UnSignedLen]]=6))&lt;&gt;0)</f>
        <v>0</v>
      </c>
      <c r="AW105" s="11">
        <f>N(tblParseParts[[#This Row],[ZlastPos]]=tblParseParts[[#This Row],[Len]])</f>
        <v>1</v>
      </c>
      <c r="AX10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153</v>
      </c>
      <c r="AY105" s="11">
        <f>_xlfn.LET(_xlpm._x,_xlfn.XLOOKUP(tblParseParts[[#This Row],[Hash]],tblParsePartsLogic[Hash],tblParsePartsLogic[PartsFlag],""),IF(_xlpm._x="","!!",_xlpm._x))</f>
        <v>5</v>
      </c>
      <c r="AZ105" s="11">
        <f>_xlfn.LET(_xlpm._x,_xlfn.XLOOKUP(tblParseParts[[#This Row],[Hash]],tblParsePartsLogic[Hash],tblParsePartsLogic[DateMark],""),IF(_xlpm._x="","!!",_xlpm._x))</f>
        <v>2</v>
      </c>
      <c r="BA105" s="11">
        <f>_xlfn.LET(_xlpm._x,_xlfn.XLOOKUP(tblParseParts[[#This Row],[Hash]],tblParsePartsLogic[Hash],tblParsePartsLogic[TZMark],""),IF(_xlpm._x="","!!",_xlpm._x))</f>
        <v>1</v>
      </c>
      <c r="BB105" s="11">
        <f>_xlfn.LET(_xlpm._x,_xlfn.XLOOKUP(tblParseParts[[#This Row],[Hash]],tblParsePartsLogic[Hash],tblParsePartsLogic[ISOCompliant],""),IF(_xlpm._x="","!!",_xlpm._x))</f>
        <v>0</v>
      </c>
    </row>
    <row r="106" spans="1:54" x14ac:dyDescent="0.25">
      <c r="A106">
        <v>87</v>
      </c>
      <c r="B106" s="23" t="s">
        <v>161</v>
      </c>
      <c r="C106" s="1" t="str">
        <f>_xlfn.LET(_xlpm._i, COLUMN()-COLUMN(tblParseParts[[#Headers],[Text]]), IF(_xlpm._i&gt;tblParseParts[[#This Row],[Len]],"",MID(tblParseParts[[#This Row],[Text]],_xlpm._i,1)))</f>
        <v>2</v>
      </c>
      <c r="D106" s="1" t="str">
        <f>_xlfn.LET(_xlpm._i, COLUMN()-COLUMN(tblParseParts[[#Headers],[Text]]), IF(_xlpm._i&gt;tblParseParts[[#This Row],[Len]],"",MID(tblParseParts[[#This Row],[Text]],_xlpm._i,1)))</f>
        <v>0</v>
      </c>
      <c r="E106" s="1" t="str">
        <f>_xlfn.LET(_xlpm._i, COLUMN()-COLUMN(tblParseParts[[#Headers],[Text]]), IF(_xlpm._i&gt;tblParseParts[[#This Row],[Len]],"",MID(tblParseParts[[#This Row],[Text]],_xlpm._i,1)))</f>
        <v>2</v>
      </c>
      <c r="F106" s="1" t="str">
        <f>_xlfn.LET(_xlpm._i, COLUMN()-COLUMN(tblParseParts[[#Headers],[Text]]), IF(_xlpm._i&gt;tblParseParts[[#This Row],[Len]],"",MID(tblParseParts[[#This Row],[Text]],_xlpm._i,1)))</f>
        <v>3</v>
      </c>
      <c r="G106" s="1" t="str">
        <f>_xlfn.LET(_xlpm._i, COLUMN()-COLUMN(tblParseParts[[#Headers],[Text]]), IF(_xlpm._i&gt;tblParseParts[[#This Row],[Len]],"",MID(tblParseParts[[#This Row],[Text]],_xlpm._i,1)))</f>
        <v>-</v>
      </c>
      <c r="H106" s="1" t="str">
        <f>_xlfn.LET(_xlpm._i, COLUMN()-COLUMN(tblParseParts[[#Headers],[Text]]), IF(_xlpm._i&gt;tblParseParts[[#This Row],[Len]],"",MID(tblParseParts[[#This Row],[Text]],_xlpm._i,1)))</f>
        <v>1</v>
      </c>
      <c r="I106" s="1" t="str">
        <f>_xlfn.LET(_xlpm._i, COLUMN()-COLUMN(tblParseParts[[#Headers],[Text]]), IF(_xlpm._i&gt;tblParseParts[[#This Row],[Len]],"",MID(tblParseParts[[#This Row],[Text]],_xlpm._i,1)))</f>
        <v>0</v>
      </c>
      <c r="J106" s="1" t="str">
        <f>_xlfn.LET(_xlpm._i, COLUMN()-COLUMN(tblParseParts[[#Headers],[Text]]), IF(_xlpm._i&gt;tblParseParts[[#This Row],[Len]],"",MID(tblParseParts[[#This Row],[Text]],_xlpm._i,1)))</f>
        <v>-</v>
      </c>
      <c r="K106" s="1" t="str">
        <f>_xlfn.LET(_xlpm._i, COLUMN()-COLUMN(tblParseParts[[#Headers],[Text]]), IF(_xlpm._i&gt;tblParseParts[[#This Row],[Len]],"",MID(tblParseParts[[#This Row],[Text]],_xlpm._i,1)))</f>
        <v>2</v>
      </c>
      <c r="L106" s="1" t="str">
        <f>_xlfn.LET(_xlpm._i, COLUMN()-COLUMN(tblParseParts[[#Headers],[Text]]), IF(_xlpm._i&gt;tblParseParts[[#This Row],[Len]],"",MID(tblParseParts[[#This Row],[Text]],_xlpm._i,1)))</f>
        <v>4</v>
      </c>
      <c r="M106" s="1" t="str">
        <f>_xlfn.LET(_xlpm._i, COLUMN()-COLUMN(tblParseParts[[#Headers],[Text]]), IF(_xlpm._i&gt;tblParseParts[[#This Row],[Len]],"",MID(tblParseParts[[#This Row],[Text]],_xlpm._i,1)))</f>
        <v>T</v>
      </c>
      <c r="N106" s="1" t="str">
        <f>_xlfn.LET(_xlpm._i, COLUMN()-COLUMN(tblParseParts[[#Headers],[Text]]), IF(_xlpm._i&gt;tblParseParts[[#This Row],[Len]],"",MID(tblParseParts[[#This Row],[Text]],_xlpm._i,1)))</f>
        <v>Z</v>
      </c>
      <c r="O106" s="1" t="str">
        <f>_xlfn.LET(_xlpm._i, COLUMN()-COLUMN(tblParseParts[[#Headers],[Text]]), IF(_xlpm._i&gt;tblParseParts[[#This Row],[Len]],"",MID(tblParseParts[[#This Row],[Text]],_xlpm._i,1)))</f>
        <v/>
      </c>
      <c r="P106" s="1" t="str">
        <f>_xlfn.LET(_xlpm._i, COLUMN()-COLUMN(tblParseParts[[#Headers],[Text]]), IF(_xlpm._i&gt;tblParseParts[[#This Row],[Len]],"",MID(tblParseParts[[#This Row],[Text]],_xlpm._i,1)))</f>
        <v/>
      </c>
      <c r="Q106" s="1" t="str">
        <f>_xlfn.LET(_xlpm._i, COLUMN()-COLUMN(tblParseParts[[#Headers],[Text]]), IF(_xlpm._i&gt;tblParseParts[[#This Row],[Len]],"",MID(tblParseParts[[#This Row],[Text]],_xlpm._i,1)))</f>
        <v/>
      </c>
      <c r="R106" s="1" t="str">
        <f>_xlfn.LET(_xlpm._i, COLUMN()-COLUMN(tblParseParts[[#Headers],[Text]]), IF(_xlpm._i&gt;tblParseParts[[#This Row],[Len]],"",MID(tblParseParts[[#This Row],[Text]],_xlpm._i,1)))</f>
        <v/>
      </c>
      <c r="S106" s="1" t="str">
        <f>_xlfn.LET(_xlpm._i, COLUMN()-COLUMN(tblParseParts[[#Headers],[Text]]), IF(_xlpm._i&gt;tblParseParts[[#This Row],[Len]],"",MID(tblParseParts[[#This Row],[Text]],_xlpm._i,1)))</f>
        <v/>
      </c>
      <c r="T106" s="1" t="str">
        <f>_xlfn.LET(_xlpm._i, COLUMN()-COLUMN(tblParseParts[[#Headers],[Text]]), IF(_xlpm._i&gt;tblParseParts[[#This Row],[Len]],"",MID(tblParseParts[[#This Row],[Text]],_xlpm._i,1)))</f>
        <v/>
      </c>
      <c r="U106" s="1" t="str">
        <f>_xlfn.LET(_xlpm._i, COLUMN()-COLUMN(tblParseParts[[#Headers],[Text]]), IF(_xlpm._i&gt;tblParseParts[[#This Row],[Len]],"",MID(tblParseParts[[#This Row],[Text]],_xlpm._i,1)))</f>
        <v/>
      </c>
      <c r="V106" s="1" t="str">
        <f>_xlfn.LET(_xlpm._i, COLUMN()-COLUMN(tblParseParts[[#Headers],[Text]]), IF(_xlpm._i&gt;tblParseParts[[#This Row],[Len]],"",MID(tblParseParts[[#This Row],[Text]],_xlpm._i,1)))</f>
        <v/>
      </c>
      <c r="W106" s="1" t="str">
        <f>_xlfn.LET(_xlpm._i, COLUMN()-COLUMN(tblParseParts[[#Headers],[Text]]), IF(_xlpm._i&gt;tblParseParts[[#This Row],[Len]],"",MID(tblParseParts[[#This Row],[Text]],_xlpm._i,1)))</f>
        <v/>
      </c>
      <c r="X106" s="1" t="str">
        <f>_xlfn.LET(_xlpm._i, COLUMN()-COLUMN(tblParseParts[[#Headers],[Text]]), IF(_xlpm._i&gt;tblParseParts[[#This Row],[Len]],"",MID(tblParseParts[[#This Row],[Text]],_xlpm._i,1)))</f>
        <v/>
      </c>
      <c r="Y106" s="1" t="str">
        <f>_xlfn.LET(_xlpm._i, COLUMN()-COLUMN(tblParseParts[[#Headers],[Text]]), IF(_xlpm._i&gt;tblParseParts[[#This Row],[Len]],"",MID(tblParseParts[[#This Row],[Text]],_xlpm._i,1)))</f>
        <v/>
      </c>
      <c r="Z106" s="1" t="str">
        <f>_xlfn.LET(_xlpm._i, COLUMN()-COLUMN(tblParseParts[[#Headers],[Text]]), IF(_xlpm._i&gt;tblParseParts[[#This Row],[Len]],"",MID(tblParseParts[[#This Row],[Text]],_xlpm._i,1)))</f>
        <v/>
      </c>
      <c r="AA106" s="1" t="str">
        <f>_xlfn.LET(_xlpm._i, COLUMN()-COLUMN(tblParseParts[[#Headers],[Text]]), IF(_xlpm._i&gt;tblParseParts[[#This Row],[Len]],"",MID(tblParseParts[[#This Row],[Text]],_xlpm._i,1)))</f>
        <v/>
      </c>
      <c r="AB106" s="1" t="str">
        <f>_xlfn.LET(_xlpm._i, COLUMN()-COLUMN(tblParseParts[[#Headers],[Text]]), IF(_xlpm._i&gt;tblParseParts[[#This Row],[Len]],"",MID(tblParseParts[[#This Row],[Text]],_xlpm._i,1)))</f>
        <v/>
      </c>
      <c r="AC106" s="1" t="str">
        <f>_xlfn.LET(_xlpm._i, COLUMN()-COLUMN(tblParseParts[[#Headers],[Text]]), IF(_xlpm._i&gt;tblParseParts[[#This Row],[Len]],"",MID(tblParseParts[[#This Row],[Text]],_xlpm._i,1)))</f>
        <v/>
      </c>
      <c r="AD106" s="1" t="str">
        <f>_xlfn.LET(_xlpm._i, COLUMN()-COLUMN(tblParseParts[[#Headers],[Text]]), IF(_xlpm._i&gt;tblParseParts[[#This Row],[Len]],"",MID(tblParseParts[[#This Row],[Text]],_xlpm._i,1)))</f>
        <v/>
      </c>
      <c r="AE106" s="1" t="str">
        <f>_xlfn.LET(_xlpm._i, COLUMN()-COLUMN(tblParseParts[[#Headers],[Text]]), IF(_xlpm._i&gt;tblParseParts[[#This Row],[Len]],"",MID(tblParseParts[[#This Row],[Text]],_xlpm._i,1)))</f>
        <v/>
      </c>
      <c r="AF106" s="1" t="str">
        <f>_xlfn.LET(_xlpm._i, COLUMN()-COLUMN(tblParseParts[[#Headers],[Text]]), IF(_xlpm._i&gt;tblParseParts[[#This Row],[Len]],"",MID(tblParseParts[[#This Row],[Text]],_xlpm._i,1)))</f>
        <v/>
      </c>
      <c r="AG106" s="1" t="str">
        <f>_xlfn.LET(_xlpm._i, COLUMN()-COLUMN(tblParseParts[[#Headers],[Text]]), IF(_xlpm._i&gt;tblParseParts[[#This Row],[Len]],"",MID(tblParseParts[[#This Row],[Text]],_xlpm._i,1)))</f>
        <v/>
      </c>
      <c r="AH106" s="1" t="str">
        <f>_xlfn.LET(_xlpm._i, COLUMN()-COLUMN(tblParseParts[[#Headers],[Text]]), IF(_xlpm._i&gt;tblParseParts[[#This Row],[Len]],"",MID(tblParseParts[[#This Row],[Text]],_xlpm._i,1)))</f>
        <v/>
      </c>
      <c r="AI106" s="1" t="str">
        <f>_xlfn.LET(_xlpm._i, COLUMN()-COLUMN(tblParseParts[[#Headers],[Text]]), IF(_xlpm._i&gt;tblParseParts[[#This Row],[Len]],"",MID(tblParseParts[[#This Row],[Text]],_xlpm._i,1)))</f>
        <v/>
      </c>
      <c r="AJ106" s="11">
        <f>LEN(tblParseParts[[#This Row],[Text]])</f>
        <v>12</v>
      </c>
      <c r="AK106" s="11">
        <f>_xlfn.LET(_xlpm._range,tblParseParts[[#This Row],[1]:[33]], _xlfn.IFNA(_xlfn.XMATCH("T",_xlpm._range,0,1),0))</f>
        <v>11</v>
      </c>
      <c r="AL10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8</v>
      </c>
      <c r="AM106" s="11">
        <f>_xlfn.LET(_xlpm._range,tblParseParts[[#This Row],[1]:[33]], _xlfn.IFNA(_xlfn.XMATCH(":",_xlpm._range,0,-1),0))</f>
        <v>0</v>
      </c>
      <c r="AN106" s="11" cm="1">
        <f t="array" ref="AN106">_xlfn.LET(_xlpm._last,INDEX(tblParseParts[[#This Row],[1]:[33]],1,tblParseParts[[#This Row],[Len]]),IF(_xlpm._last="Z",tblParseParts[[#This Row],[Len]],0))</f>
        <v>12</v>
      </c>
      <c r="AO106" s="11">
        <f>N(tblParseParts[[#This Row],[Tpos]]&gt;0)</f>
        <v>1</v>
      </c>
      <c r="AP106" s="11">
        <f>N(tblParseParts[[#This Row],[Tpos]]=1)</f>
        <v>0</v>
      </c>
      <c r="AQ106" s="11">
        <f>N(tblParseParts[[#This Row],[SignLastPos]]=1)</f>
        <v>0</v>
      </c>
      <c r="AR106" s="11">
        <f>tblParseParts[[#This Row],[Len]]-tblParseParts[[#This Row],[LastSignFirstPos]]</f>
        <v>12</v>
      </c>
      <c r="AS106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06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06" s="11">
        <f>N(tblParseParts[[#This Row],[ColonLastPos]]&gt;tblParseParts[[#This Row],[SignLastPos]])</f>
        <v>0</v>
      </c>
      <c r="AV106" s="11">
        <f>N(((tblParseParts[[#This Row],[UnSignedLen]]=2)+(tblParseParts[[#This Row],[UnSignedLen]]=6))&lt;&gt;0)</f>
        <v>0</v>
      </c>
      <c r="AW106" s="11">
        <f>N(tblParseParts[[#This Row],[ZlastPos]]=tblParseParts[[#This Row],[Len]])</f>
        <v>1</v>
      </c>
      <c r="AX10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153</v>
      </c>
      <c r="AY106" s="11">
        <f>_xlfn.LET(_xlpm._x,_xlfn.XLOOKUP(tblParseParts[[#This Row],[Hash]],tblParsePartsLogic[Hash],tblParsePartsLogic[PartsFlag],""),IF(_xlpm._x="","!!",_xlpm._x))</f>
        <v>5</v>
      </c>
      <c r="AZ106" s="11">
        <f>_xlfn.LET(_xlpm._x,_xlfn.XLOOKUP(tblParseParts[[#This Row],[Hash]],tblParsePartsLogic[Hash],tblParsePartsLogic[DateMark],""),IF(_xlpm._x="","!!",_xlpm._x))</f>
        <v>2</v>
      </c>
      <c r="BA106" s="11">
        <f>_xlfn.LET(_xlpm._x,_xlfn.XLOOKUP(tblParseParts[[#This Row],[Hash]],tblParsePartsLogic[Hash],tblParsePartsLogic[TZMark],""),IF(_xlpm._x="","!!",_xlpm._x))</f>
        <v>1</v>
      </c>
      <c r="BB106" s="11">
        <f>_xlfn.LET(_xlpm._x,_xlfn.XLOOKUP(tblParseParts[[#This Row],[Hash]],tblParsePartsLogic[Hash],tblParsePartsLogic[ISOCompliant],""),IF(_xlpm._x="","!!",_xlpm._x))</f>
        <v>0</v>
      </c>
    </row>
    <row r="107" spans="1:54" x14ac:dyDescent="0.25">
      <c r="A107">
        <v>88</v>
      </c>
      <c r="B107" s="23" t="s">
        <v>162</v>
      </c>
      <c r="C107" s="1" t="str">
        <f>_xlfn.LET(_xlpm._i, COLUMN()-COLUMN(tblParseParts[[#Headers],[Text]]), IF(_xlpm._i&gt;tblParseParts[[#This Row],[Len]],"",MID(tblParseParts[[#This Row],[Text]],_xlpm._i,1)))</f>
        <v>2</v>
      </c>
      <c r="D107" s="1" t="str">
        <f>_xlfn.LET(_xlpm._i, COLUMN()-COLUMN(tblParseParts[[#Headers],[Text]]), IF(_xlpm._i&gt;tblParseParts[[#This Row],[Len]],"",MID(tblParseParts[[#This Row],[Text]],_xlpm._i,1)))</f>
        <v>0</v>
      </c>
      <c r="E107" s="1" t="str">
        <f>_xlfn.LET(_xlpm._i, COLUMN()-COLUMN(tblParseParts[[#Headers],[Text]]), IF(_xlpm._i&gt;tblParseParts[[#This Row],[Len]],"",MID(tblParseParts[[#This Row],[Text]],_xlpm._i,1)))</f>
        <v>2</v>
      </c>
      <c r="F107" s="1" t="str">
        <f>_xlfn.LET(_xlpm._i, COLUMN()-COLUMN(tblParseParts[[#Headers],[Text]]), IF(_xlpm._i&gt;tblParseParts[[#This Row],[Len]],"",MID(tblParseParts[[#This Row],[Text]],_xlpm._i,1)))</f>
        <v>3</v>
      </c>
      <c r="G107" s="1" t="str">
        <f>_xlfn.LET(_xlpm._i, COLUMN()-COLUMN(tblParseParts[[#Headers],[Text]]), IF(_xlpm._i&gt;tblParseParts[[#This Row],[Len]],"",MID(tblParseParts[[#This Row],[Text]],_xlpm._i,1)))</f>
        <v>-</v>
      </c>
      <c r="H107" s="1" t="str">
        <f>_xlfn.LET(_xlpm._i, COLUMN()-COLUMN(tblParseParts[[#Headers],[Text]]), IF(_xlpm._i&gt;tblParseParts[[#This Row],[Len]],"",MID(tblParseParts[[#This Row],[Text]],_xlpm._i,1)))</f>
        <v>W</v>
      </c>
      <c r="I107" s="1" t="str">
        <f>_xlfn.LET(_xlpm._i, COLUMN()-COLUMN(tblParseParts[[#Headers],[Text]]), IF(_xlpm._i&gt;tblParseParts[[#This Row],[Len]],"",MID(tblParseParts[[#This Row],[Text]],_xlpm._i,1)))</f>
        <v>1</v>
      </c>
      <c r="J107" s="1" t="str">
        <f>_xlfn.LET(_xlpm._i, COLUMN()-COLUMN(tblParseParts[[#Headers],[Text]]), IF(_xlpm._i&gt;tblParseParts[[#This Row],[Len]],"",MID(tblParseParts[[#This Row],[Text]],_xlpm._i,1)))</f>
        <v>5</v>
      </c>
      <c r="K107" s="1" t="str">
        <f>_xlfn.LET(_xlpm._i, COLUMN()-COLUMN(tblParseParts[[#Headers],[Text]]), IF(_xlpm._i&gt;tblParseParts[[#This Row],[Len]],"",MID(tblParseParts[[#This Row],[Text]],_xlpm._i,1)))</f>
        <v>-</v>
      </c>
      <c r="L107" s="1" t="str">
        <f>_xlfn.LET(_xlpm._i, COLUMN()-COLUMN(tblParseParts[[#Headers],[Text]]), IF(_xlpm._i&gt;tblParseParts[[#This Row],[Len]],"",MID(tblParseParts[[#This Row],[Text]],_xlpm._i,1)))</f>
        <v>2</v>
      </c>
      <c r="M107" s="1" t="str">
        <f>_xlfn.LET(_xlpm._i, COLUMN()-COLUMN(tblParseParts[[#Headers],[Text]]), IF(_xlpm._i&gt;tblParseParts[[#This Row],[Len]],"",MID(tblParseParts[[#This Row],[Text]],_xlpm._i,1)))</f>
        <v>T</v>
      </c>
      <c r="N107" s="1" t="str">
        <f>_xlfn.LET(_xlpm._i, COLUMN()-COLUMN(tblParseParts[[#Headers],[Text]]), IF(_xlpm._i&gt;tblParseParts[[#This Row],[Len]],"",MID(tblParseParts[[#This Row],[Text]],_xlpm._i,1)))</f>
        <v>Z</v>
      </c>
      <c r="O107" s="1" t="str">
        <f>_xlfn.LET(_xlpm._i, COLUMN()-COLUMN(tblParseParts[[#Headers],[Text]]), IF(_xlpm._i&gt;tblParseParts[[#This Row],[Len]],"",MID(tblParseParts[[#This Row],[Text]],_xlpm._i,1)))</f>
        <v/>
      </c>
      <c r="P107" s="1" t="str">
        <f>_xlfn.LET(_xlpm._i, COLUMN()-COLUMN(tblParseParts[[#Headers],[Text]]), IF(_xlpm._i&gt;tblParseParts[[#This Row],[Len]],"",MID(tblParseParts[[#This Row],[Text]],_xlpm._i,1)))</f>
        <v/>
      </c>
      <c r="Q107" s="1" t="str">
        <f>_xlfn.LET(_xlpm._i, COLUMN()-COLUMN(tblParseParts[[#Headers],[Text]]), IF(_xlpm._i&gt;tblParseParts[[#This Row],[Len]],"",MID(tblParseParts[[#This Row],[Text]],_xlpm._i,1)))</f>
        <v/>
      </c>
      <c r="R107" s="1" t="str">
        <f>_xlfn.LET(_xlpm._i, COLUMN()-COLUMN(tblParseParts[[#Headers],[Text]]), IF(_xlpm._i&gt;tblParseParts[[#This Row],[Len]],"",MID(tblParseParts[[#This Row],[Text]],_xlpm._i,1)))</f>
        <v/>
      </c>
      <c r="S107" s="1" t="str">
        <f>_xlfn.LET(_xlpm._i, COLUMN()-COLUMN(tblParseParts[[#Headers],[Text]]), IF(_xlpm._i&gt;tblParseParts[[#This Row],[Len]],"",MID(tblParseParts[[#This Row],[Text]],_xlpm._i,1)))</f>
        <v/>
      </c>
      <c r="T107" s="1" t="str">
        <f>_xlfn.LET(_xlpm._i, COLUMN()-COLUMN(tblParseParts[[#Headers],[Text]]), IF(_xlpm._i&gt;tblParseParts[[#This Row],[Len]],"",MID(tblParseParts[[#This Row],[Text]],_xlpm._i,1)))</f>
        <v/>
      </c>
      <c r="U107" s="1" t="str">
        <f>_xlfn.LET(_xlpm._i, COLUMN()-COLUMN(tblParseParts[[#Headers],[Text]]), IF(_xlpm._i&gt;tblParseParts[[#This Row],[Len]],"",MID(tblParseParts[[#This Row],[Text]],_xlpm._i,1)))</f>
        <v/>
      </c>
      <c r="V107" s="1" t="str">
        <f>_xlfn.LET(_xlpm._i, COLUMN()-COLUMN(tblParseParts[[#Headers],[Text]]), IF(_xlpm._i&gt;tblParseParts[[#This Row],[Len]],"",MID(tblParseParts[[#This Row],[Text]],_xlpm._i,1)))</f>
        <v/>
      </c>
      <c r="W107" s="1" t="str">
        <f>_xlfn.LET(_xlpm._i, COLUMN()-COLUMN(tblParseParts[[#Headers],[Text]]), IF(_xlpm._i&gt;tblParseParts[[#This Row],[Len]],"",MID(tblParseParts[[#This Row],[Text]],_xlpm._i,1)))</f>
        <v/>
      </c>
      <c r="X107" s="1" t="str">
        <f>_xlfn.LET(_xlpm._i, COLUMN()-COLUMN(tblParseParts[[#Headers],[Text]]), IF(_xlpm._i&gt;tblParseParts[[#This Row],[Len]],"",MID(tblParseParts[[#This Row],[Text]],_xlpm._i,1)))</f>
        <v/>
      </c>
      <c r="Y107" s="1" t="str">
        <f>_xlfn.LET(_xlpm._i, COLUMN()-COLUMN(tblParseParts[[#Headers],[Text]]), IF(_xlpm._i&gt;tblParseParts[[#This Row],[Len]],"",MID(tblParseParts[[#This Row],[Text]],_xlpm._i,1)))</f>
        <v/>
      </c>
      <c r="Z107" s="1" t="str">
        <f>_xlfn.LET(_xlpm._i, COLUMN()-COLUMN(tblParseParts[[#Headers],[Text]]), IF(_xlpm._i&gt;tblParseParts[[#This Row],[Len]],"",MID(tblParseParts[[#This Row],[Text]],_xlpm._i,1)))</f>
        <v/>
      </c>
      <c r="AA107" s="1" t="str">
        <f>_xlfn.LET(_xlpm._i, COLUMN()-COLUMN(tblParseParts[[#Headers],[Text]]), IF(_xlpm._i&gt;tblParseParts[[#This Row],[Len]],"",MID(tblParseParts[[#This Row],[Text]],_xlpm._i,1)))</f>
        <v/>
      </c>
      <c r="AB107" s="1" t="str">
        <f>_xlfn.LET(_xlpm._i, COLUMN()-COLUMN(tblParseParts[[#Headers],[Text]]), IF(_xlpm._i&gt;tblParseParts[[#This Row],[Len]],"",MID(tblParseParts[[#This Row],[Text]],_xlpm._i,1)))</f>
        <v/>
      </c>
      <c r="AC107" s="1" t="str">
        <f>_xlfn.LET(_xlpm._i, COLUMN()-COLUMN(tblParseParts[[#Headers],[Text]]), IF(_xlpm._i&gt;tblParseParts[[#This Row],[Len]],"",MID(tblParseParts[[#This Row],[Text]],_xlpm._i,1)))</f>
        <v/>
      </c>
      <c r="AD107" s="1" t="str">
        <f>_xlfn.LET(_xlpm._i, COLUMN()-COLUMN(tblParseParts[[#Headers],[Text]]), IF(_xlpm._i&gt;tblParseParts[[#This Row],[Len]],"",MID(tblParseParts[[#This Row],[Text]],_xlpm._i,1)))</f>
        <v/>
      </c>
      <c r="AE107" s="1" t="str">
        <f>_xlfn.LET(_xlpm._i, COLUMN()-COLUMN(tblParseParts[[#Headers],[Text]]), IF(_xlpm._i&gt;tblParseParts[[#This Row],[Len]],"",MID(tblParseParts[[#This Row],[Text]],_xlpm._i,1)))</f>
        <v/>
      </c>
      <c r="AF107" s="1" t="str">
        <f>_xlfn.LET(_xlpm._i, COLUMN()-COLUMN(tblParseParts[[#Headers],[Text]]), IF(_xlpm._i&gt;tblParseParts[[#This Row],[Len]],"",MID(tblParseParts[[#This Row],[Text]],_xlpm._i,1)))</f>
        <v/>
      </c>
      <c r="AG107" s="1" t="str">
        <f>_xlfn.LET(_xlpm._i, COLUMN()-COLUMN(tblParseParts[[#Headers],[Text]]), IF(_xlpm._i&gt;tblParseParts[[#This Row],[Len]],"",MID(tblParseParts[[#This Row],[Text]],_xlpm._i,1)))</f>
        <v/>
      </c>
      <c r="AH107" s="1" t="str">
        <f>_xlfn.LET(_xlpm._i, COLUMN()-COLUMN(tblParseParts[[#Headers],[Text]]), IF(_xlpm._i&gt;tblParseParts[[#This Row],[Len]],"",MID(tblParseParts[[#This Row],[Text]],_xlpm._i,1)))</f>
        <v/>
      </c>
      <c r="AI107" s="1" t="str">
        <f>_xlfn.LET(_xlpm._i, COLUMN()-COLUMN(tblParseParts[[#Headers],[Text]]), IF(_xlpm._i&gt;tblParseParts[[#This Row],[Len]],"",MID(tblParseParts[[#This Row],[Text]],_xlpm._i,1)))</f>
        <v/>
      </c>
      <c r="AJ107" s="11">
        <f>LEN(tblParseParts[[#This Row],[Text]])</f>
        <v>12</v>
      </c>
      <c r="AK107" s="11">
        <f>_xlfn.LET(_xlpm._range,tblParseParts[[#This Row],[1]:[33]], _xlfn.IFNA(_xlfn.XMATCH("T",_xlpm._range,0,1),0))</f>
        <v>11</v>
      </c>
      <c r="AL10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07" s="11">
        <f>_xlfn.LET(_xlpm._range,tblParseParts[[#This Row],[1]:[33]], _xlfn.IFNA(_xlfn.XMATCH(":",_xlpm._range,0,-1),0))</f>
        <v>0</v>
      </c>
      <c r="AN107" s="11" cm="1">
        <f t="array" ref="AN107">_xlfn.LET(_xlpm._last,INDEX(tblParseParts[[#This Row],[1]:[33]],1,tblParseParts[[#This Row],[Len]]),IF(_xlpm._last="Z",tblParseParts[[#This Row],[Len]],0))</f>
        <v>12</v>
      </c>
      <c r="AO107" s="11">
        <f>N(tblParseParts[[#This Row],[Tpos]]&gt;0)</f>
        <v>1</v>
      </c>
      <c r="AP107" s="11">
        <f>N(tblParseParts[[#This Row],[Tpos]]=1)</f>
        <v>0</v>
      </c>
      <c r="AQ107" s="11">
        <f>N(tblParseParts[[#This Row],[SignLastPos]]=1)</f>
        <v>0</v>
      </c>
      <c r="AR107" s="11">
        <f>tblParseParts[[#This Row],[Len]]-tblParseParts[[#This Row],[LastSignFirstPos]]</f>
        <v>12</v>
      </c>
      <c r="AS107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07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07" s="11">
        <f>N(tblParseParts[[#This Row],[ColonLastPos]]&gt;tblParseParts[[#This Row],[SignLastPos]])</f>
        <v>0</v>
      </c>
      <c r="AV107" s="11">
        <f>N(((tblParseParts[[#This Row],[UnSignedLen]]=2)+(tblParseParts[[#This Row],[UnSignedLen]]=6))&lt;&gt;0)</f>
        <v>0</v>
      </c>
      <c r="AW107" s="11">
        <f>N(tblParseParts[[#This Row],[ZlastPos]]=tblParseParts[[#This Row],[Len]])</f>
        <v>1</v>
      </c>
      <c r="AX10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153</v>
      </c>
      <c r="AY107" s="11">
        <f>_xlfn.LET(_xlpm._x,_xlfn.XLOOKUP(tblParseParts[[#This Row],[Hash]],tblParsePartsLogic[Hash],tblParsePartsLogic[PartsFlag],""),IF(_xlpm._x="","!!",_xlpm._x))</f>
        <v>5</v>
      </c>
      <c r="AZ107" s="11">
        <f>_xlfn.LET(_xlpm._x,_xlfn.XLOOKUP(tblParseParts[[#This Row],[Hash]],tblParsePartsLogic[Hash],tblParsePartsLogic[DateMark],""),IF(_xlpm._x="","!!",_xlpm._x))</f>
        <v>2</v>
      </c>
      <c r="BA107" s="11">
        <f>_xlfn.LET(_xlpm._x,_xlfn.XLOOKUP(tblParseParts[[#This Row],[Hash]],tblParsePartsLogic[Hash],tblParsePartsLogic[TZMark],""),IF(_xlpm._x="","!!",_xlpm._x))</f>
        <v>1</v>
      </c>
      <c r="BB107" s="11">
        <f>_xlfn.LET(_xlpm._x,_xlfn.XLOOKUP(tblParseParts[[#This Row],[Hash]],tblParsePartsLogic[Hash],tblParsePartsLogic[ISOCompliant],""),IF(_xlpm._x="","!!",_xlpm._x))</f>
        <v>0</v>
      </c>
    </row>
    <row r="108" spans="1:54" x14ac:dyDescent="0.25">
      <c r="A108">
        <v>89</v>
      </c>
      <c r="B108" s="23" t="s">
        <v>163</v>
      </c>
      <c r="C108" s="1" t="str">
        <f>_xlfn.LET(_xlpm._i, COLUMN()-COLUMN(tblParseParts[[#Headers],[Text]]), IF(_xlpm._i&gt;tblParseParts[[#This Row],[Len]],"",MID(tblParseParts[[#This Row],[Text]],_xlpm._i,1)))</f>
        <v>9</v>
      </c>
      <c r="D108" s="1" t="str">
        <f>_xlfn.LET(_xlpm._i, COLUMN()-COLUMN(tblParseParts[[#Headers],[Text]]), IF(_xlpm._i&gt;tblParseParts[[#This Row],[Len]],"",MID(tblParseParts[[#This Row],[Text]],_xlpm._i,1)))</f>
        <v>9</v>
      </c>
      <c r="E108" s="1" t="str">
        <f>_xlfn.LET(_xlpm._i, COLUMN()-COLUMN(tblParseParts[[#Headers],[Text]]), IF(_xlpm._i&gt;tblParseParts[[#This Row],[Len]],"",MID(tblParseParts[[#This Row],[Text]],_xlpm._i,1)))</f>
        <v>9</v>
      </c>
      <c r="F108" s="1" t="str">
        <f>_xlfn.LET(_xlpm._i, COLUMN()-COLUMN(tblParseParts[[#Headers],[Text]]), IF(_xlpm._i&gt;tblParseParts[[#This Row],[Len]],"",MID(tblParseParts[[#This Row],[Text]],_xlpm._i,1)))</f>
        <v>9</v>
      </c>
      <c r="G108" s="1" t="str">
        <f>_xlfn.LET(_xlpm._i, COLUMN()-COLUMN(tblParseParts[[#Headers],[Text]]), IF(_xlpm._i&gt;tblParseParts[[#This Row],[Len]],"",MID(tblParseParts[[#This Row],[Text]],_xlpm._i,1)))</f>
        <v>9</v>
      </c>
      <c r="H108" s="1" t="str">
        <f>_xlfn.LET(_xlpm._i, COLUMN()-COLUMN(tblParseParts[[#Headers],[Text]]), IF(_xlpm._i&gt;tblParseParts[[#This Row],[Len]],"",MID(tblParseParts[[#This Row],[Text]],_xlpm._i,1)))</f>
        <v>-</v>
      </c>
      <c r="I108" s="1" t="str">
        <f>_xlfn.LET(_xlpm._i, COLUMN()-COLUMN(tblParseParts[[#Headers],[Text]]), IF(_xlpm._i&gt;tblParseParts[[#This Row],[Len]],"",MID(tblParseParts[[#This Row],[Text]],_xlpm._i,1)))</f>
        <v>1</v>
      </c>
      <c r="J108" s="1" t="str">
        <f>_xlfn.LET(_xlpm._i, COLUMN()-COLUMN(tblParseParts[[#Headers],[Text]]), IF(_xlpm._i&gt;tblParseParts[[#This Row],[Len]],"",MID(tblParseParts[[#This Row],[Text]],_xlpm._i,1)))</f>
        <v>0</v>
      </c>
      <c r="K108" s="1" t="str">
        <f>_xlfn.LET(_xlpm._i, COLUMN()-COLUMN(tblParseParts[[#Headers],[Text]]), IF(_xlpm._i&gt;tblParseParts[[#This Row],[Len]],"",MID(tblParseParts[[#This Row],[Text]],_xlpm._i,1)))</f>
        <v>-</v>
      </c>
      <c r="L108" s="1" t="str">
        <f>_xlfn.LET(_xlpm._i, COLUMN()-COLUMN(tblParseParts[[#Headers],[Text]]), IF(_xlpm._i&gt;tblParseParts[[#This Row],[Len]],"",MID(tblParseParts[[#This Row],[Text]],_xlpm._i,1)))</f>
        <v>2</v>
      </c>
      <c r="M108" s="1" t="str">
        <f>_xlfn.LET(_xlpm._i, COLUMN()-COLUMN(tblParseParts[[#Headers],[Text]]), IF(_xlpm._i&gt;tblParseParts[[#This Row],[Len]],"",MID(tblParseParts[[#This Row],[Text]],_xlpm._i,1)))</f>
        <v>4</v>
      </c>
      <c r="N108" s="1" t="str">
        <f>_xlfn.LET(_xlpm._i, COLUMN()-COLUMN(tblParseParts[[#Headers],[Text]]), IF(_xlpm._i&gt;tblParseParts[[#This Row],[Len]],"",MID(tblParseParts[[#This Row],[Text]],_xlpm._i,1)))</f>
        <v>T</v>
      </c>
      <c r="O108" s="1" t="str">
        <f>_xlfn.LET(_xlpm._i, COLUMN()-COLUMN(tblParseParts[[#Headers],[Text]]), IF(_xlpm._i&gt;tblParseParts[[#This Row],[Len]],"",MID(tblParseParts[[#This Row],[Text]],_xlpm._i,1)))</f>
        <v>Z</v>
      </c>
      <c r="P108" s="1" t="str">
        <f>_xlfn.LET(_xlpm._i, COLUMN()-COLUMN(tblParseParts[[#Headers],[Text]]), IF(_xlpm._i&gt;tblParseParts[[#This Row],[Len]],"",MID(tblParseParts[[#This Row],[Text]],_xlpm._i,1)))</f>
        <v/>
      </c>
      <c r="Q108" s="1" t="str">
        <f>_xlfn.LET(_xlpm._i, COLUMN()-COLUMN(tblParseParts[[#Headers],[Text]]), IF(_xlpm._i&gt;tblParseParts[[#This Row],[Len]],"",MID(tblParseParts[[#This Row],[Text]],_xlpm._i,1)))</f>
        <v/>
      </c>
      <c r="R108" s="1" t="str">
        <f>_xlfn.LET(_xlpm._i, COLUMN()-COLUMN(tblParseParts[[#Headers],[Text]]), IF(_xlpm._i&gt;tblParseParts[[#This Row],[Len]],"",MID(tblParseParts[[#This Row],[Text]],_xlpm._i,1)))</f>
        <v/>
      </c>
      <c r="S108" s="1" t="str">
        <f>_xlfn.LET(_xlpm._i, COLUMN()-COLUMN(tblParseParts[[#Headers],[Text]]), IF(_xlpm._i&gt;tblParseParts[[#This Row],[Len]],"",MID(tblParseParts[[#This Row],[Text]],_xlpm._i,1)))</f>
        <v/>
      </c>
      <c r="T108" s="1" t="str">
        <f>_xlfn.LET(_xlpm._i, COLUMN()-COLUMN(tblParseParts[[#Headers],[Text]]), IF(_xlpm._i&gt;tblParseParts[[#This Row],[Len]],"",MID(tblParseParts[[#This Row],[Text]],_xlpm._i,1)))</f>
        <v/>
      </c>
      <c r="U108" s="1" t="str">
        <f>_xlfn.LET(_xlpm._i, COLUMN()-COLUMN(tblParseParts[[#Headers],[Text]]), IF(_xlpm._i&gt;tblParseParts[[#This Row],[Len]],"",MID(tblParseParts[[#This Row],[Text]],_xlpm._i,1)))</f>
        <v/>
      </c>
      <c r="V108" s="1" t="str">
        <f>_xlfn.LET(_xlpm._i, COLUMN()-COLUMN(tblParseParts[[#Headers],[Text]]), IF(_xlpm._i&gt;tblParseParts[[#This Row],[Len]],"",MID(tblParseParts[[#This Row],[Text]],_xlpm._i,1)))</f>
        <v/>
      </c>
      <c r="W108" s="1" t="str">
        <f>_xlfn.LET(_xlpm._i, COLUMN()-COLUMN(tblParseParts[[#Headers],[Text]]), IF(_xlpm._i&gt;tblParseParts[[#This Row],[Len]],"",MID(tblParseParts[[#This Row],[Text]],_xlpm._i,1)))</f>
        <v/>
      </c>
      <c r="X108" s="1" t="str">
        <f>_xlfn.LET(_xlpm._i, COLUMN()-COLUMN(tblParseParts[[#Headers],[Text]]), IF(_xlpm._i&gt;tblParseParts[[#This Row],[Len]],"",MID(tblParseParts[[#This Row],[Text]],_xlpm._i,1)))</f>
        <v/>
      </c>
      <c r="Y108" s="1" t="str">
        <f>_xlfn.LET(_xlpm._i, COLUMN()-COLUMN(tblParseParts[[#Headers],[Text]]), IF(_xlpm._i&gt;tblParseParts[[#This Row],[Len]],"",MID(tblParseParts[[#This Row],[Text]],_xlpm._i,1)))</f>
        <v/>
      </c>
      <c r="Z108" s="1" t="str">
        <f>_xlfn.LET(_xlpm._i, COLUMN()-COLUMN(tblParseParts[[#Headers],[Text]]), IF(_xlpm._i&gt;tblParseParts[[#This Row],[Len]],"",MID(tblParseParts[[#This Row],[Text]],_xlpm._i,1)))</f>
        <v/>
      </c>
      <c r="AA108" s="1" t="str">
        <f>_xlfn.LET(_xlpm._i, COLUMN()-COLUMN(tblParseParts[[#Headers],[Text]]), IF(_xlpm._i&gt;tblParseParts[[#This Row],[Len]],"",MID(tblParseParts[[#This Row],[Text]],_xlpm._i,1)))</f>
        <v/>
      </c>
      <c r="AB108" s="1" t="str">
        <f>_xlfn.LET(_xlpm._i, COLUMN()-COLUMN(tblParseParts[[#Headers],[Text]]), IF(_xlpm._i&gt;tblParseParts[[#This Row],[Len]],"",MID(tblParseParts[[#This Row],[Text]],_xlpm._i,1)))</f>
        <v/>
      </c>
      <c r="AC108" s="1" t="str">
        <f>_xlfn.LET(_xlpm._i, COLUMN()-COLUMN(tblParseParts[[#Headers],[Text]]), IF(_xlpm._i&gt;tblParseParts[[#This Row],[Len]],"",MID(tblParseParts[[#This Row],[Text]],_xlpm._i,1)))</f>
        <v/>
      </c>
      <c r="AD108" s="1" t="str">
        <f>_xlfn.LET(_xlpm._i, COLUMN()-COLUMN(tblParseParts[[#Headers],[Text]]), IF(_xlpm._i&gt;tblParseParts[[#This Row],[Len]],"",MID(tblParseParts[[#This Row],[Text]],_xlpm._i,1)))</f>
        <v/>
      </c>
      <c r="AE108" s="1" t="str">
        <f>_xlfn.LET(_xlpm._i, COLUMN()-COLUMN(tblParseParts[[#Headers],[Text]]), IF(_xlpm._i&gt;tblParseParts[[#This Row],[Len]],"",MID(tblParseParts[[#This Row],[Text]],_xlpm._i,1)))</f>
        <v/>
      </c>
      <c r="AF108" s="1" t="str">
        <f>_xlfn.LET(_xlpm._i, COLUMN()-COLUMN(tblParseParts[[#Headers],[Text]]), IF(_xlpm._i&gt;tblParseParts[[#This Row],[Len]],"",MID(tblParseParts[[#This Row],[Text]],_xlpm._i,1)))</f>
        <v/>
      </c>
      <c r="AG108" s="1" t="str">
        <f>_xlfn.LET(_xlpm._i, COLUMN()-COLUMN(tblParseParts[[#Headers],[Text]]), IF(_xlpm._i&gt;tblParseParts[[#This Row],[Len]],"",MID(tblParseParts[[#This Row],[Text]],_xlpm._i,1)))</f>
        <v/>
      </c>
      <c r="AH108" s="1" t="str">
        <f>_xlfn.LET(_xlpm._i, COLUMN()-COLUMN(tblParseParts[[#Headers],[Text]]), IF(_xlpm._i&gt;tblParseParts[[#This Row],[Len]],"",MID(tblParseParts[[#This Row],[Text]],_xlpm._i,1)))</f>
        <v/>
      </c>
      <c r="AI108" s="1" t="str">
        <f>_xlfn.LET(_xlpm._i, COLUMN()-COLUMN(tblParseParts[[#Headers],[Text]]), IF(_xlpm._i&gt;tblParseParts[[#This Row],[Len]],"",MID(tblParseParts[[#This Row],[Text]],_xlpm._i,1)))</f>
        <v/>
      </c>
      <c r="AJ108" s="11">
        <f>LEN(tblParseParts[[#This Row],[Text]])</f>
        <v>13</v>
      </c>
      <c r="AK108" s="11">
        <f>_xlfn.LET(_xlpm._range,tblParseParts[[#This Row],[1]:[33]], _xlfn.IFNA(_xlfn.XMATCH("T",_xlpm._range,0,1),0))</f>
        <v>12</v>
      </c>
      <c r="AL108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08" s="11">
        <f>_xlfn.LET(_xlpm._range,tblParseParts[[#This Row],[1]:[33]], _xlfn.IFNA(_xlfn.XMATCH(":",_xlpm._range,0,-1),0))</f>
        <v>0</v>
      </c>
      <c r="AN108" s="11" cm="1">
        <f t="array" ref="AN108">_xlfn.LET(_xlpm._last,INDEX(tblParseParts[[#This Row],[1]:[33]],1,tblParseParts[[#This Row],[Len]]),IF(_xlpm._last="Z",tblParseParts[[#This Row],[Len]],0))</f>
        <v>13</v>
      </c>
      <c r="AO108" s="11">
        <f>N(tblParseParts[[#This Row],[Tpos]]&gt;0)</f>
        <v>1</v>
      </c>
      <c r="AP108" s="11">
        <f>N(tblParseParts[[#This Row],[Tpos]]=1)</f>
        <v>0</v>
      </c>
      <c r="AQ108" s="11">
        <f>N(tblParseParts[[#This Row],[SignLastPos]]=1)</f>
        <v>0</v>
      </c>
      <c r="AR108" s="11">
        <f>tblParseParts[[#This Row],[Len]]-tblParseParts[[#This Row],[LastSignFirstPos]]</f>
        <v>13</v>
      </c>
      <c r="AS108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08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08" s="11">
        <f>N(tblParseParts[[#This Row],[ColonLastPos]]&gt;tblParseParts[[#This Row],[SignLastPos]])</f>
        <v>0</v>
      </c>
      <c r="AV108" s="11">
        <f>N(((tblParseParts[[#This Row],[UnSignedLen]]=2)+(tblParseParts[[#This Row],[UnSignedLen]]=6))&lt;&gt;0)</f>
        <v>0</v>
      </c>
      <c r="AW108" s="11">
        <f>N(tblParseParts[[#This Row],[ZlastPos]]=tblParseParts[[#This Row],[Len]])</f>
        <v>1</v>
      </c>
      <c r="AX108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153</v>
      </c>
      <c r="AY108" s="11">
        <f>_xlfn.LET(_xlpm._x,_xlfn.XLOOKUP(tblParseParts[[#This Row],[Hash]],tblParsePartsLogic[Hash],tblParsePartsLogic[PartsFlag],""),IF(_xlpm._x="","!!",_xlpm._x))</f>
        <v>5</v>
      </c>
      <c r="AZ108" s="11">
        <f>_xlfn.LET(_xlpm._x,_xlfn.XLOOKUP(tblParseParts[[#This Row],[Hash]],tblParsePartsLogic[Hash],tblParsePartsLogic[DateMark],""),IF(_xlpm._x="","!!",_xlpm._x))</f>
        <v>2</v>
      </c>
      <c r="BA108" s="11">
        <f>_xlfn.LET(_xlpm._x,_xlfn.XLOOKUP(tblParseParts[[#This Row],[Hash]],tblParsePartsLogic[Hash],tblParsePartsLogic[TZMark],""),IF(_xlpm._x="","!!",_xlpm._x))</f>
        <v>1</v>
      </c>
      <c r="BB108" s="11">
        <f>_xlfn.LET(_xlpm._x,_xlfn.XLOOKUP(tblParseParts[[#This Row],[Hash]],tblParsePartsLogic[Hash],tblParsePartsLogic[ISOCompliant],""),IF(_xlpm._x="","!!",_xlpm._x))</f>
        <v>0</v>
      </c>
    </row>
    <row r="109" spans="1:54" x14ac:dyDescent="0.25">
      <c r="A109">
        <v>90</v>
      </c>
      <c r="B109" s="23" t="s">
        <v>164</v>
      </c>
      <c r="C109" s="1" t="str">
        <f>_xlfn.LET(_xlpm._i, COLUMN()-COLUMN(tblParseParts[[#Headers],[Text]]), IF(_xlpm._i&gt;tblParseParts[[#This Row],[Len]],"",MID(tblParseParts[[#This Row],[Text]],_xlpm._i,1)))</f>
        <v>9</v>
      </c>
      <c r="D109" s="1" t="str">
        <f>_xlfn.LET(_xlpm._i, COLUMN()-COLUMN(tblParseParts[[#Headers],[Text]]), IF(_xlpm._i&gt;tblParseParts[[#This Row],[Len]],"",MID(tblParseParts[[#This Row],[Text]],_xlpm._i,1)))</f>
        <v>9</v>
      </c>
      <c r="E109" s="1" t="str">
        <f>_xlfn.LET(_xlpm._i, COLUMN()-COLUMN(tblParseParts[[#Headers],[Text]]), IF(_xlpm._i&gt;tblParseParts[[#This Row],[Len]],"",MID(tblParseParts[[#This Row],[Text]],_xlpm._i,1)))</f>
        <v>9</v>
      </c>
      <c r="F109" s="1" t="str">
        <f>_xlfn.LET(_xlpm._i, COLUMN()-COLUMN(tblParseParts[[#Headers],[Text]]), IF(_xlpm._i&gt;tblParseParts[[#This Row],[Len]],"",MID(tblParseParts[[#This Row],[Text]],_xlpm._i,1)))</f>
        <v>9</v>
      </c>
      <c r="G109" s="1" t="str">
        <f>_xlfn.LET(_xlpm._i, COLUMN()-COLUMN(tblParseParts[[#Headers],[Text]]), IF(_xlpm._i&gt;tblParseParts[[#This Row],[Len]],"",MID(tblParseParts[[#This Row],[Text]],_xlpm._i,1)))</f>
        <v>9</v>
      </c>
      <c r="H109" s="1" t="str">
        <f>_xlfn.LET(_xlpm._i, COLUMN()-COLUMN(tblParseParts[[#Headers],[Text]]), IF(_xlpm._i&gt;tblParseParts[[#This Row],[Len]],"",MID(tblParseParts[[#This Row],[Text]],_xlpm._i,1)))</f>
        <v>-</v>
      </c>
      <c r="I109" s="1" t="str">
        <f>_xlfn.LET(_xlpm._i, COLUMN()-COLUMN(tblParseParts[[#Headers],[Text]]), IF(_xlpm._i&gt;tblParseParts[[#This Row],[Len]],"",MID(tblParseParts[[#This Row],[Text]],_xlpm._i,1)))</f>
        <v>W</v>
      </c>
      <c r="J109" s="1" t="str">
        <f>_xlfn.LET(_xlpm._i, COLUMN()-COLUMN(tblParseParts[[#Headers],[Text]]), IF(_xlpm._i&gt;tblParseParts[[#This Row],[Len]],"",MID(tblParseParts[[#This Row],[Text]],_xlpm._i,1)))</f>
        <v>1</v>
      </c>
      <c r="K109" s="1" t="str">
        <f>_xlfn.LET(_xlpm._i, COLUMN()-COLUMN(tblParseParts[[#Headers],[Text]]), IF(_xlpm._i&gt;tblParseParts[[#This Row],[Len]],"",MID(tblParseParts[[#This Row],[Text]],_xlpm._i,1)))</f>
        <v>5</v>
      </c>
      <c r="L109" s="1" t="str">
        <f>_xlfn.LET(_xlpm._i, COLUMN()-COLUMN(tblParseParts[[#Headers],[Text]]), IF(_xlpm._i&gt;tblParseParts[[#This Row],[Len]],"",MID(tblParseParts[[#This Row],[Text]],_xlpm._i,1)))</f>
        <v>-</v>
      </c>
      <c r="M109" s="1" t="str">
        <f>_xlfn.LET(_xlpm._i, COLUMN()-COLUMN(tblParseParts[[#Headers],[Text]]), IF(_xlpm._i&gt;tblParseParts[[#This Row],[Len]],"",MID(tblParseParts[[#This Row],[Text]],_xlpm._i,1)))</f>
        <v>2</v>
      </c>
      <c r="N109" s="1" t="str">
        <f>_xlfn.LET(_xlpm._i, COLUMN()-COLUMN(tblParseParts[[#Headers],[Text]]), IF(_xlpm._i&gt;tblParseParts[[#This Row],[Len]],"",MID(tblParseParts[[#This Row],[Text]],_xlpm._i,1)))</f>
        <v>T</v>
      </c>
      <c r="O109" s="1" t="str">
        <f>_xlfn.LET(_xlpm._i, COLUMN()-COLUMN(tblParseParts[[#Headers],[Text]]), IF(_xlpm._i&gt;tblParseParts[[#This Row],[Len]],"",MID(tblParseParts[[#This Row],[Text]],_xlpm._i,1)))</f>
        <v>Z</v>
      </c>
      <c r="P109" s="1" t="str">
        <f>_xlfn.LET(_xlpm._i, COLUMN()-COLUMN(tblParseParts[[#Headers],[Text]]), IF(_xlpm._i&gt;tblParseParts[[#This Row],[Len]],"",MID(tblParseParts[[#This Row],[Text]],_xlpm._i,1)))</f>
        <v/>
      </c>
      <c r="Q109" s="1" t="str">
        <f>_xlfn.LET(_xlpm._i, COLUMN()-COLUMN(tblParseParts[[#Headers],[Text]]), IF(_xlpm._i&gt;tblParseParts[[#This Row],[Len]],"",MID(tblParseParts[[#This Row],[Text]],_xlpm._i,1)))</f>
        <v/>
      </c>
      <c r="R109" s="1" t="str">
        <f>_xlfn.LET(_xlpm._i, COLUMN()-COLUMN(tblParseParts[[#Headers],[Text]]), IF(_xlpm._i&gt;tblParseParts[[#This Row],[Len]],"",MID(tblParseParts[[#This Row],[Text]],_xlpm._i,1)))</f>
        <v/>
      </c>
      <c r="S109" s="1" t="str">
        <f>_xlfn.LET(_xlpm._i, COLUMN()-COLUMN(tblParseParts[[#Headers],[Text]]), IF(_xlpm._i&gt;tblParseParts[[#This Row],[Len]],"",MID(tblParseParts[[#This Row],[Text]],_xlpm._i,1)))</f>
        <v/>
      </c>
      <c r="T109" s="1" t="str">
        <f>_xlfn.LET(_xlpm._i, COLUMN()-COLUMN(tblParseParts[[#Headers],[Text]]), IF(_xlpm._i&gt;tblParseParts[[#This Row],[Len]],"",MID(tblParseParts[[#This Row],[Text]],_xlpm._i,1)))</f>
        <v/>
      </c>
      <c r="U109" s="1" t="str">
        <f>_xlfn.LET(_xlpm._i, COLUMN()-COLUMN(tblParseParts[[#Headers],[Text]]), IF(_xlpm._i&gt;tblParseParts[[#This Row],[Len]],"",MID(tblParseParts[[#This Row],[Text]],_xlpm._i,1)))</f>
        <v/>
      </c>
      <c r="V109" s="1" t="str">
        <f>_xlfn.LET(_xlpm._i, COLUMN()-COLUMN(tblParseParts[[#Headers],[Text]]), IF(_xlpm._i&gt;tblParseParts[[#This Row],[Len]],"",MID(tblParseParts[[#This Row],[Text]],_xlpm._i,1)))</f>
        <v/>
      </c>
      <c r="W109" s="1" t="str">
        <f>_xlfn.LET(_xlpm._i, COLUMN()-COLUMN(tblParseParts[[#Headers],[Text]]), IF(_xlpm._i&gt;tblParseParts[[#This Row],[Len]],"",MID(tblParseParts[[#This Row],[Text]],_xlpm._i,1)))</f>
        <v/>
      </c>
      <c r="X109" s="1" t="str">
        <f>_xlfn.LET(_xlpm._i, COLUMN()-COLUMN(tblParseParts[[#Headers],[Text]]), IF(_xlpm._i&gt;tblParseParts[[#This Row],[Len]],"",MID(tblParseParts[[#This Row],[Text]],_xlpm._i,1)))</f>
        <v/>
      </c>
      <c r="Y109" s="1" t="str">
        <f>_xlfn.LET(_xlpm._i, COLUMN()-COLUMN(tblParseParts[[#Headers],[Text]]), IF(_xlpm._i&gt;tblParseParts[[#This Row],[Len]],"",MID(tblParseParts[[#This Row],[Text]],_xlpm._i,1)))</f>
        <v/>
      </c>
      <c r="Z109" s="1" t="str">
        <f>_xlfn.LET(_xlpm._i, COLUMN()-COLUMN(tblParseParts[[#Headers],[Text]]), IF(_xlpm._i&gt;tblParseParts[[#This Row],[Len]],"",MID(tblParseParts[[#This Row],[Text]],_xlpm._i,1)))</f>
        <v/>
      </c>
      <c r="AA109" s="1" t="str">
        <f>_xlfn.LET(_xlpm._i, COLUMN()-COLUMN(tblParseParts[[#Headers],[Text]]), IF(_xlpm._i&gt;tblParseParts[[#This Row],[Len]],"",MID(tblParseParts[[#This Row],[Text]],_xlpm._i,1)))</f>
        <v/>
      </c>
      <c r="AB109" s="1" t="str">
        <f>_xlfn.LET(_xlpm._i, COLUMN()-COLUMN(tblParseParts[[#Headers],[Text]]), IF(_xlpm._i&gt;tblParseParts[[#This Row],[Len]],"",MID(tblParseParts[[#This Row],[Text]],_xlpm._i,1)))</f>
        <v/>
      </c>
      <c r="AC109" s="1" t="str">
        <f>_xlfn.LET(_xlpm._i, COLUMN()-COLUMN(tblParseParts[[#Headers],[Text]]), IF(_xlpm._i&gt;tblParseParts[[#This Row],[Len]],"",MID(tblParseParts[[#This Row],[Text]],_xlpm._i,1)))</f>
        <v/>
      </c>
      <c r="AD109" s="1" t="str">
        <f>_xlfn.LET(_xlpm._i, COLUMN()-COLUMN(tblParseParts[[#Headers],[Text]]), IF(_xlpm._i&gt;tblParseParts[[#This Row],[Len]],"",MID(tblParseParts[[#This Row],[Text]],_xlpm._i,1)))</f>
        <v/>
      </c>
      <c r="AE109" s="1" t="str">
        <f>_xlfn.LET(_xlpm._i, COLUMN()-COLUMN(tblParseParts[[#Headers],[Text]]), IF(_xlpm._i&gt;tblParseParts[[#This Row],[Len]],"",MID(tblParseParts[[#This Row],[Text]],_xlpm._i,1)))</f>
        <v/>
      </c>
      <c r="AF109" s="1" t="str">
        <f>_xlfn.LET(_xlpm._i, COLUMN()-COLUMN(tblParseParts[[#Headers],[Text]]), IF(_xlpm._i&gt;tblParseParts[[#This Row],[Len]],"",MID(tblParseParts[[#This Row],[Text]],_xlpm._i,1)))</f>
        <v/>
      </c>
      <c r="AG109" s="1" t="str">
        <f>_xlfn.LET(_xlpm._i, COLUMN()-COLUMN(tblParseParts[[#Headers],[Text]]), IF(_xlpm._i&gt;tblParseParts[[#This Row],[Len]],"",MID(tblParseParts[[#This Row],[Text]],_xlpm._i,1)))</f>
        <v/>
      </c>
      <c r="AH109" s="1" t="str">
        <f>_xlfn.LET(_xlpm._i, COLUMN()-COLUMN(tblParseParts[[#Headers],[Text]]), IF(_xlpm._i&gt;tblParseParts[[#This Row],[Len]],"",MID(tblParseParts[[#This Row],[Text]],_xlpm._i,1)))</f>
        <v/>
      </c>
      <c r="AI109" s="1" t="str">
        <f>_xlfn.LET(_xlpm._i, COLUMN()-COLUMN(tblParseParts[[#Headers],[Text]]), IF(_xlpm._i&gt;tblParseParts[[#This Row],[Len]],"",MID(tblParseParts[[#This Row],[Text]],_xlpm._i,1)))</f>
        <v/>
      </c>
      <c r="AJ109" s="11">
        <f>LEN(tblParseParts[[#This Row],[Text]])</f>
        <v>13</v>
      </c>
      <c r="AK109" s="11">
        <f>_xlfn.LET(_xlpm._range,tblParseParts[[#This Row],[1]:[33]], _xlfn.IFNA(_xlfn.XMATCH("T",_xlpm._range,0,1),0))</f>
        <v>12</v>
      </c>
      <c r="AL109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09" s="11">
        <f>_xlfn.LET(_xlpm._range,tblParseParts[[#This Row],[1]:[33]], _xlfn.IFNA(_xlfn.XMATCH(":",_xlpm._range,0,-1),0))</f>
        <v>0</v>
      </c>
      <c r="AN109" s="11" cm="1">
        <f t="array" ref="AN109">_xlfn.LET(_xlpm._last,INDEX(tblParseParts[[#This Row],[1]:[33]],1,tblParseParts[[#This Row],[Len]]),IF(_xlpm._last="Z",tblParseParts[[#This Row],[Len]],0))</f>
        <v>13</v>
      </c>
      <c r="AO109" s="11">
        <f>N(tblParseParts[[#This Row],[Tpos]]&gt;0)</f>
        <v>1</v>
      </c>
      <c r="AP109" s="11">
        <f>N(tblParseParts[[#This Row],[Tpos]]=1)</f>
        <v>0</v>
      </c>
      <c r="AQ109" s="11">
        <f>N(tblParseParts[[#This Row],[SignLastPos]]=1)</f>
        <v>0</v>
      </c>
      <c r="AR109" s="11">
        <f>tblParseParts[[#This Row],[Len]]-tblParseParts[[#This Row],[LastSignFirstPos]]</f>
        <v>13</v>
      </c>
      <c r="AS109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09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09" s="11">
        <f>N(tblParseParts[[#This Row],[ColonLastPos]]&gt;tblParseParts[[#This Row],[SignLastPos]])</f>
        <v>0</v>
      </c>
      <c r="AV109" s="11">
        <f>N(((tblParseParts[[#This Row],[UnSignedLen]]=2)+(tblParseParts[[#This Row],[UnSignedLen]]=6))&lt;&gt;0)</f>
        <v>0</v>
      </c>
      <c r="AW109" s="11">
        <f>N(tblParseParts[[#This Row],[ZlastPos]]=tblParseParts[[#This Row],[Len]])</f>
        <v>1</v>
      </c>
      <c r="AX109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153</v>
      </c>
      <c r="AY109" s="11">
        <f>_xlfn.LET(_xlpm._x,_xlfn.XLOOKUP(tblParseParts[[#This Row],[Hash]],tblParsePartsLogic[Hash],tblParsePartsLogic[PartsFlag],""),IF(_xlpm._x="","!!",_xlpm._x))</f>
        <v>5</v>
      </c>
      <c r="AZ109" s="11">
        <f>_xlfn.LET(_xlpm._x,_xlfn.XLOOKUP(tblParseParts[[#This Row],[Hash]],tblParsePartsLogic[Hash],tblParsePartsLogic[DateMark],""),IF(_xlpm._x="","!!",_xlpm._x))</f>
        <v>2</v>
      </c>
      <c r="BA109" s="11">
        <f>_xlfn.LET(_xlpm._x,_xlfn.XLOOKUP(tblParseParts[[#This Row],[Hash]],tblParsePartsLogic[Hash],tblParsePartsLogic[TZMark],""),IF(_xlpm._x="","!!",_xlpm._x))</f>
        <v>1</v>
      </c>
      <c r="BB109" s="11">
        <f>_xlfn.LET(_xlpm._x,_xlfn.XLOOKUP(tblParseParts[[#This Row],[Hash]],tblParsePartsLogic[Hash],tblParsePartsLogic[ISOCompliant],""),IF(_xlpm._x="","!!",_xlpm._x))</f>
        <v>0</v>
      </c>
    </row>
    <row r="110" spans="1:54" x14ac:dyDescent="0.25">
      <c r="A110">
        <v>91</v>
      </c>
      <c r="B110" s="23" t="s">
        <v>113</v>
      </c>
      <c r="C110" s="1" t="str">
        <f>_xlfn.LET(_xlpm._i, COLUMN()-COLUMN(tblParseParts[[#Headers],[Text]]), IF(_xlpm._i&gt;tblParseParts[[#This Row],[Len]],"",MID(tblParseParts[[#This Row],[Text]],_xlpm._i,1)))</f>
        <v>2</v>
      </c>
      <c r="D110" s="1" t="str">
        <f>_xlfn.LET(_xlpm._i, COLUMN()-COLUMN(tblParseParts[[#Headers],[Text]]), IF(_xlpm._i&gt;tblParseParts[[#This Row],[Len]],"",MID(tblParseParts[[#This Row],[Text]],_xlpm._i,1)))</f>
        <v>0</v>
      </c>
      <c r="E110" s="1" t="str">
        <f>_xlfn.LET(_xlpm._i, COLUMN()-COLUMN(tblParseParts[[#Headers],[Text]]), IF(_xlpm._i&gt;tblParseParts[[#This Row],[Len]],"",MID(tblParseParts[[#This Row],[Text]],_xlpm._i,1)))</f>
        <v>2</v>
      </c>
      <c r="F110" s="1" t="str">
        <f>_xlfn.LET(_xlpm._i, COLUMN()-COLUMN(tblParseParts[[#Headers],[Text]]), IF(_xlpm._i&gt;tblParseParts[[#This Row],[Len]],"",MID(tblParseParts[[#This Row],[Text]],_xlpm._i,1)))</f>
        <v>3</v>
      </c>
      <c r="G110" s="1" t="str">
        <f>_xlfn.LET(_xlpm._i, COLUMN()-COLUMN(tblParseParts[[#Headers],[Text]]), IF(_xlpm._i&gt;tblParseParts[[#This Row],[Len]],"",MID(tblParseParts[[#This Row],[Text]],_xlpm._i,1)))</f>
        <v>T</v>
      </c>
      <c r="H110" s="1" t="str">
        <f>_xlfn.LET(_xlpm._i, COLUMN()-COLUMN(tblParseParts[[#Headers],[Text]]), IF(_xlpm._i&gt;tblParseParts[[#This Row],[Len]],"",MID(tblParseParts[[#This Row],[Text]],_xlpm._i,1)))</f>
        <v>+</v>
      </c>
      <c r="I110" s="1" t="str">
        <f>_xlfn.LET(_xlpm._i, COLUMN()-COLUMN(tblParseParts[[#Headers],[Text]]), IF(_xlpm._i&gt;tblParseParts[[#This Row],[Len]],"",MID(tblParseParts[[#This Row],[Text]],_xlpm._i,1)))</f>
        <v>0</v>
      </c>
      <c r="J110" s="1" t="str">
        <f>_xlfn.LET(_xlpm._i, COLUMN()-COLUMN(tblParseParts[[#Headers],[Text]]), IF(_xlpm._i&gt;tblParseParts[[#This Row],[Len]],"",MID(tblParseParts[[#This Row],[Text]],_xlpm._i,1)))</f>
        <v>9</v>
      </c>
      <c r="K110" s="1" t="str">
        <f>_xlfn.LET(_xlpm._i, COLUMN()-COLUMN(tblParseParts[[#Headers],[Text]]), IF(_xlpm._i&gt;tblParseParts[[#This Row],[Len]],"",MID(tblParseParts[[#This Row],[Text]],_xlpm._i,1)))</f>
        <v/>
      </c>
      <c r="L110" s="1" t="str">
        <f>_xlfn.LET(_xlpm._i, COLUMN()-COLUMN(tblParseParts[[#Headers],[Text]]), IF(_xlpm._i&gt;tblParseParts[[#This Row],[Len]],"",MID(tblParseParts[[#This Row],[Text]],_xlpm._i,1)))</f>
        <v/>
      </c>
      <c r="M110" s="1" t="str">
        <f>_xlfn.LET(_xlpm._i, COLUMN()-COLUMN(tblParseParts[[#Headers],[Text]]), IF(_xlpm._i&gt;tblParseParts[[#This Row],[Len]],"",MID(tblParseParts[[#This Row],[Text]],_xlpm._i,1)))</f>
        <v/>
      </c>
      <c r="N110" s="1" t="str">
        <f>_xlfn.LET(_xlpm._i, COLUMN()-COLUMN(tblParseParts[[#Headers],[Text]]), IF(_xlpm._i&gt;tblParseParts[[#This Row],[Len]],"",MID(tblParseParts[[#This Row],[Text]],_xlpm._i,1)))</f>
        <v/>
      </c>
      <c r="O110" s="1" t="str">
        <f>_xlfn.LET(_xlpm._i, COLUMN()-COLUMN(tblParseParts[[#Headers],[Text]]), IF(_xlpm._i&gt;tblParseParts[[#This Row],[Len]],"",MID(tblParseParts[[#This Row],[Text]],_xlpm._i,1)))</f>
        <v/>
      </c>
      <c r="P110" s="1" t="str">
        <f>_xlfn.LET(_xlpm._i, COLUMN()-COLUMN(tblParseParts[[#Headers],[Text]]), IF(_xlpm._i&gt;tblParseParts[[#This Row],[Len]],"",MID(tblParseParts[[#This Row],[Text]],_xlpm._i,1)))</f>
        <v/>
      </c>
      <c r="Q110" s="1" t="str">
        <f>_xlfn.LET(_xlpm._i, COLUMN()-COLUMN(tblParseParts[[#Headers],[Text]]), IF(_xlpm._i&gt;tblParseParts[[#This Row],[Len]],"",MID(tblParseParts[[#This Row],[Text]],_xlpm._i,1)))</f>
        <v/>
      </c>
      <c r="R110" s="1" t="str">
        <f>_xlfn.LET(_xlpm._i, COLUMN()-COLUMN(tblParseParts[[#Headers],[Text]]), IF(_xlpm._i&gt;tblParseParts[[#This Row],[Len]],"",MID(tblParseParts[[#This Row],[Text]],_xlpm._i,1)))</f>
        <v/>
      </c>
      <c r="S110" s="1" t="str">
        <f>_xlfn.LET(_xlpm._i, COLUMN()-COLUMN(tblParseParts[[#Headers],[Text]]), IF(_xlpm._i&gt;tblParseParts[[#This Row],[Len]],"",MID(tblParseParts[[#This Row],[Text]],_xlpm._i,1)))</f>
        <v/>
      </c>
      <c r="T110" s="1" t="str">
        <f>_xlfn.LET(_xlpm._i, COLUMN()-COLUMN(tblParseParts[[#Headers],[Text]]), IF(_xlpm._i&gt;tblParseParts[[#This Row],[Len]],"",MID(tblParseParts[[#This Row],[Text]],_xlpm._i,1)))</f>
        <v/>
      </c>
      <c r="U110" s="1" t="str">
        <f>_xlfn.LET(_xlpm._i, COLUMN()-COLUMN(tblParseParts[[#Headers],[Text]]), IF(_xlpm._i&gt;tblParseParts[[#This Row],[Len]],"",MID(tblParseParts[[#This Row],[Text]],_xlpm._i,1)))</f>
        <v/>
      </c>
      <c r="V110" s="1" t="str">
        <f>_xlfn.LET(_xlpm._i, COLUMN()-COLUMN(tblParseParts[[#Headers],[Text]]), IF(_xlpm._i&gt;tblParseParts[[#This Row],[Len]],"",MID(tblParseParts[[#This Row],[Text]],_xlpm._i,1)))</f>
        <v/>
      </c>
      <c r="W110" s="1" t="str">
        <f>_xlfn.LET(_xlpm._i, COLUMN()-COLUMN(tblParseParts[[#Headers],[Text]]), IF(_xlpm._i&gt;tblParseParts[[#This Row],[Len]],"",MID(tblParseParts[[#This Row],[Text]],_xlpm._i,1)))</f>
        <v/>
      </c>
      <c r="X110" s="1" t="str">
        <f>_xlfn.LET(_xlpm._i, COLUMN()-COLUMN(tblParseParts[[#Headers],[Text]]), IF(_xlpm._i&gt;tblParseParts[[#This Row],[Len]],"",MID(tblParseParts[[#This Row],[Text]],_xlpm._i,1)))</f>
        <v/>
      </c>
      <c r="Y110" s="1" t="str">
        <f>_xlfn.LET(_xlpm._i, COLUMN()-COLUMN(tblParseParts[[#Headers],[Text]]), IF(_xlpm._i&gt;tblParseParts[[#This Row],[Len]],"",MID(tblParseParts[[#This Row],[Text]],_xlpm._i,1)))</f>
        <v/>
      </c>
      <c r="Z110" s="1" t="str">
        <f>_xlfn.LET(_xlpm._i, COLUMN()-COLUMN(tblParseParts[[#Headers],[Text]]), IF(_xlpm._i&gt;tblParseParts[[#This Row],[Len]],"",MID(tblParseParts[[#This Row],[Text]],_xlpm._i,1)))</f>
        <v/>
      </c>
      <c r="AA110" s="1" t="str">
        <f>_xlfn.LET(_xlpm._i, COLUMN()-COLUMN(tblParseParts[[#Headers],[Text]]), IF(_xlpm._i&gt;tblParseParts[[#This Row],[Len]],"",MID(tblParseParts[[#This Row],[Text]],_xlpm._i,1)))</f>
        <v/>
      </c>
      <c r="AB110" s="1" t="str">
        <f>_xlfn.LET(_xlpm._i, COLUMN()-COLUMN(tblParseParts[[#Headers],[Text]]), IF(_xlpm._i&gt;tblParseParts[[#This Row],[Len]],"",MID(tblParseParts[[#This Row],[Text]],_xlpm._i,1)))</f>
        <v/>
      </c>
      <c r="AC110" s="1" t="str">
        <f>_xlfn.LET(_xlpm._i, COLUMN()-COLUMN(tblParseParts[[#Headers],[Text]]), IF(_xlpm._i&gt;tblParseParts[[#This Row],[Len]],"",MID(tblParseParts[[#This Row],[Text]],_xlpm._i,1)))</f>
        <v/>
      </c>
      <c r="AD110" s="1" t="str">
        <f>_xlfn.LET(_xlpm._i, COLUMN()-COLUMN(tblParseParts[[#Headers],[Text]]), IF(_xlpm._i&gt;tblParseParts[[#This Row],[Len]],"",MID(tblParseParts[[#This Row],[Text]],_xlpm._i,1)))</f>
        <v/>
      </c>
      <c r="AE110" s="1" t="str">
        <f>_xlfn.LET(_xlpm._i, COLUMN()-COLUMN(tblParseParts[[#Headers],[Text]]), IF(_xlpm._i&gt;tblParseParts[[#This Row],[Len]],"",MID(tblParseParts[[#This Row],[Text]],_xlpm._i,1)))</f>
        <v/>
      </c>
      <c r="AF110" s="1" t="str">
        <f>_xlfn.LET(_xlpm._i, COLUMN()-COLUMN(tblParseParts[[#Headers],[Text]]), IF(_xlpm._i&gt;tblParseParts[[#This Row],[Len]],"",MID(tblParseParts[[#This Row],[Text]],_xlpm._i,1)))</f>
        <v/>
      </c>
      <c r="AG110" s="1" t="str">
        <f>_xlfn.LET(_xlpm._i, COLUMN()-COLUMN(tblParseParts[[#Headers],[Text]]), IF(_xlpm._i&gt;tblParseParts[[#This Row],[Len]],"",MID(tblParseParts[[#This Row],[Text]],_xlpm._i,1)))</f>
        <v/>
      </c>
      <c r="AH110" s="1" t="str">
        <f>_xlfn.LET(_xlpm._i, COLUMN()-COLUMN(tblParseParts[[#Headers],[Text]]), IF(_xlpm._i&gt;tblParseParts[[#This Row],[Len]],"",MID(tblParseParts[[#This Row],[Text]],_xlpm._i,1)))</f>
        <v/>
      </c>
      <c r="AI110" s="1" t="str">
        <f>_xlfn.LET(_xlpm._i, COLUMN()-COLUMN(tblParseParts[[#Headers],[Text]]), IF(_xlpm._i&gt;tblParseParts[[#This Row],[Len]],"",MID(tblParseParts[[#This Row],[Text]],_xlpm._i,1)))</f>
        <v/>
      </c>
      <c r="AJ110" s="11">
        <f>LEN(tblParseParts[[#This Row],[Text]])</f>
        <v>8</v>
      </c>
      <c r="AK110" s="11">
        <f>_xlfn.LET(_xlpm._range,tblParseParts[[#This Row],[1]:[33]], _xlfn.IFNA(_xlfn.XMATCH("T",_xlpm._range,0,1),0))</f>
        <v>5</v>
      </c>
      <c r="AL110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110" s="11">
        <f>_xlfn.LET(_xlpm._range,tblParseParts[[#This Row],[1]:[33]], _xlfn.IFNA(_xlfn.XMATCH(":",_xlpm._range,0,-1),0))</f>
        <v>0</v>
      </c>
      <c r="AN110" s="11" cm="1">
        <f t="array" ref="AN110">_xlfn.LET(_xlpm._last,INDEX(tblParseParts[[#This Row],[1]:[33]],1,tblParseParts[[#This Row],[Len]]),IF(_xlpm._last="Z",tblParseParts[[#This Row],[Len]],0))</f>
        <v>0</v>
      </c>
      <c r="AO110" s="11">
        <f>N(tblParseParts[[#This Row],[Tpos]]&gt;0)</f>
        <v>1</v>
      </c>
      <c r="AP110" s="11">
        <f>N(tblParseParts[[#This Row],[Tpos]]=1)</f>
        <v>0</v>
      </c>
      <c r="AQ110" s="11">
        <f>N(tblParseParts[[#This Row],[SignLastPos]]=1)</f>
        <v>0</v>
      </c>
      <c r="AR110" s="11">
        <f>tblParseParts[[#This Row],[Len]]-tblParseParts[[#This Row],[LastSignFirstPos]]</f>
        <v>8</v>
      </c>
      <c r="AS110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10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10" s="11">
        <f>N(tblParseParts[[#This Row],[ColonLastPos]]&gt;tblParseParts[[#This Row],[SignLastPos]])</f>
        <v>0</v>
      </c>
      <c r="AV110" s="11">
        <f>N(((tblParseParts[[#This Row],[UnSignedLen]]=2)+(tblParseParts[[#This Row],[UnSignedLen]]=6))&lt;&gt;0)</f>
        <v>0</v>
      </c>
      <c r="AW110" s="11">
        <f>N(tblParseParts[[#This Row],[ZlastPos]]=tblParseParts[[#This Row],[Len]])</f>
        <v>0</v>
      </c>
      <c r="AX110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10" s="11">
        <f>_xlfn.LET(_xlpm._x,_xlfn.XLOOKUP(tblParseParts[[#This Row],[Hash]],tblParsePartsLogic[Hash],tblParsePartsLogic[PartsFlag],""),IF(_xlpm._x="","!!",_xlpm._x))</f>
        <v>5</v>
      </c>
      <c r="AZ110" s="11">
        <f>_xlfn.LET(_xlpm._x,_xlfn.XLOOKUP(tblParseParts[[#This Row],[Hash]],tblParsePartsLogic[Hash],tblParsePartsLogic[DateMark],""),IF(_xlpm._x="","!!",_xlpm._x))</f>
        <v>2</v>
      </c>
      <c r="BA110" s="11">
        <f>_xlfn.LET(_xlpm._x,_xlfn.XLOOKUP(tblParseParts[[#This Row],[Hash]],tblParsePartsLogic[Hash],tblParsePartsLogic[TZMark],""),IF(_xlpm._x="","!!",_xlpm._x))</f>
        <v>2</v>
      </c>
      <c r="BB110" s="11">
        <f>_xlfn.LET(_xlpm._x,_xlfn.XLOOKUP(tblParseParts[[#This Row],[Hash]],tblParsePartsLogic[Hash],tblParsePartsLogic[ISOCompliant],""),IF(_xlpm._x="","!!",_xlpm._x))</f>
        <v>0</v>
      </c>
    </row>
    <row r="111" spans="1:54" x14ac:dyDescent="0.25">
      <c r="A111">
        <v>92</v>
      </c>
      <c r="B111" s="23" t="s">
        <v>114</v>
      </c>
      <c r="C111" s="1" t="str">
        <f>_xlfn.LET(_xlpm._i, COLUMN()-COLUMN(tblParseParts[[#Headers],[Text]]), IF(_xlpm._i&gt;tblParseParts[[#This Row],[Len]],"",MID(tblParseParts[[#This Row],[Text]],_xlpm._i,1)))</f>
        <v>9</v>
      </c>
      <c r="D111" s="1" t="str">
        <f>_xlfn.LET(_xlpm._i, COLUMN()-COLUMN(tblParseParts[[#Headers],[Text]]), IF(_xlpm._i&gt;tblParseParts[[#This Row],[Len]],"",MID(tblParseParts[[#This Row],[Text]],_xlpm._i,1)))</f>
        <v>9</v>
      </c>
      <c r="E111" s="1" t="str">
        <f>_xlfn.LET(_xlpm._i, COLUMN()-COLUMN(tblParseParts[[#Headers],[Text]]), IF(_xlpm._i&gt;tblParseParts[[#This Row],[Len]],"",MID(tblParseParts[[#This Row],[Text]],_xlpm._i,1)))</f>
        <v>9</v>
      </c>
      <c r="F111" s="1" t="str">
        <f>_xlfn.LET(_xlpm._i, COLUMN()-COLUMN(tblParseParts[[#Headers],[Text]]), IF(_xlpm._i&gt;tblParseParts[[#This Row],[Len]],"",MID(tblParseParts[[#This Row],[Text]],_xlpm._i,1)))</f>
        <v>9</v>
      </c>
      <c r="G111" s="1" t="str">
        <f>_xlfn.LET(_xlpm._i, COLUMN()-COLUMN(tblParseParts[[#Headers],[Text]]), IF(_xlpm._i&gt;tblParseParts[[#This Row],[Len]],"",MID(tblParseParts[[#This Row],[Text]],_xlpm._i,1)))</f>
        <v>9</v>
      </c>
      <c r="H111" s="1" t="str">
        <f>_xlfn.LET(_xlpm._i, COLUMN()-COLUMN(tblParseParts[[#Headers],[Text]]), IF(_xlpm._i&gt;tblParseParts[[#This Row],[Len]],"",MID(tblParseParts[[#This Row],[Text]],_xlpm._i,1)))</f>
        <v>T</v>
      </c>
      <c r="I111" s="1" t="str">
        <f>_xlfn.LET(_xlpm._i, COLUMN()-COLUMN(tblParseParts[[#Headers],[Text]]), IF(_xlpm._i&gt;tblParseParts[[#This Row],[Len]],"",MID(tblParseParts[[#This Row],[Text]],_xlpm._i,1)))</f>
        <v>+</v>
      </c>
      <c r="J111" s="1" t="str">
        <f>_xlfn.LET(_xlpm._i, COLUMN()-COLUMN(tblParseParts[[#Headers],[Text]]), IF(_xlpm._i&gt;tblParseParts[[#This Row],[Len]],"",MID(tblParseParts[[#This Row],[Text]],_xlpm._i,1)))</f>
        <v>0</v>
      </c>
      <c r="K111" s="1" t="str">
        <f>_xlfn.LET(_xlpm._i, COLUMN()-COLUMN(tblParseParts[[#Headers],[Text]]), IF(_xlpm._i&gt;tblParseParts[[#This Row],[Len]],"",MID(tblParseParts[[#This Row],[Text]],_xlpm._i,1)))</f>
        <v>9</v>
      </c>
      <c r="L111" s="1" t="str">
        <f>_xlfn.LET(_xlpm._i, COLUMN()-COLUMN(tblParseParts[[#Headers],[Text]]), IF(_xlpm._i&gt;tblParseParts[[#This Row],[Len]],"",MID(tblParseParts[[#This Row],[Text]],_xlpm._i,1)))</f>
        <v/>
      </c>
      <c r="M111" s="1" t="str">
        <f>_xlfn.LET(_xlpm._i, COLUMN()-COLUMN(tblParseParts[[#Headers],[Text]]), IF(_xlpm._i&gt;tblParseParts[[#This Row],[Len]],"",MID(tblParseParts[[#This Row],[Text]],_xlpm._i,1)))</f>
        <v/>
      </c>
      <c r="N111" s="1" t="str">
        <f>_xlfn.LET(_xlpm._i, COLUMN()-COLUMN(tblParseParts[[#Headers],[Text]]), IF(_xlpm._i&gt;tblParseParts[[#This Row],[Len]],"",MID(tblParseParts[[#This Row],[Text]],_xlpm._i,1)))</f>
        <v/>
      </c>
      <c r="O111" s="1" t="str">
        <f>_xlfn.LET(_xlpm._i, COLUMN()-COLUMN(tblParseParts[[#Headers],[Text]]), IF(_xlpm._i&gt;tblParseParts[[#This Row],[Len]],"",MID(tblParseParts[[#This Row],[Text]],_xlpm._i,1)))</f>
        <v/>
      </c>
      <c r="P111" s="1" t="str">
        <f>_xlfn.LET(_xlpm._i, COLUMN()-COLUMN(tblParseParts[[#Headers],[Text]]), IF(_xlpm._i&gt;tblParseParts[[#This Row],[Len]],"",MID(tblParseParts[[#This Row],[Text]],_xlpm._i,1)))</f>
        <v/>
      </c>
      <c r="Q111" s="1" t="str">
        <f>_xlfn.LET(_xlpm._i, COLUMN()-COLUMN(tblParseParts[[#Headers],[Text]]), IF(_xlpm._i&gt;tblParseParts[[#This Row],[Len]],"",MID(tblParseParts[[#This Row],[Text]],_xlpm._i,1)))</f>
        <v/>
      </c>
      <c r="R111" s="1" t="str">
        <f>_xlfn.LET(_xlpm._i, COLUMN()-COLUMN(tblParseParts[[#Headers],[Text]]), IF(_xlpm._i&gt;tblParseParts[[#This Row],[Len]],"",MID(tblParseParts[[#This Row],[Text]],_xlpm._i,1)))</f>
        <v/>
      </c>
      <c r="S111" s="1" t="str">
        <f>_xlfn.LET(_xlpm._i, COLUMN()-COLUMN(tblParseParts[[#Headers],[Text]]), IF(_xlpm._i&gt;tblParseParts[[#This Row],[Len]],"",MID(tblParseParts[[#This Row],[Text]],_xlpm._i,1)))</f>
        <v/>
      </c>
      <c r="T111" s="1" t="str">
        <f>_xlfn.LET(_xlpm._i, COLUMN()-COLUMN(tblParseParts[[#Headers],[Text]]), IF(_xlpm._i&gt;tblParseParts[[#This Row],[Len]],"",MID(tblParseParts[[#This Row],[Text]],_xlpm._i,1)))</f>
        <v/>
      </c>
      <c r="U111" s="1" t="str">
        <f>_xlfn.LET(_xlpm._i, COLUMN()-COLUMN(tblParseParts[[#Headers],[Text]]), IF(_xlpm._i&gt;tblParseParts[[#This Row],[Len]],"",MID(tblParseParts[[#This Row],[Text]],_xlpm._i,1)))</f>
        <v/>
      </c>
      <c r="V111" s="1" t="str">
        <f>_xlfn.LET(_xlpm._i, COLUMN()-COLUMN(tblParseParts[[#Headers],[Text]]), IF(_xlpm._i&gt;tblParseParts[[#This Row],[Len]],"",MID(tblParseParts[[#This Row],[Text]],_xlpm._i,1)))</f>
        <v/>
      </c>
      <c r="W111" s="1" t="str">
        <f>_xlfn.LET(_xlpm._i, COLUMN()-COLUMN(tblParseParts[[#Headers],[Text]]), IF(_xlpm._i&gt;tblParseParts[[#This Row],[Len]],"",MID(tblParseParts[[#This Row],[Text]],_xlpm._i,1)))</f>
        <v/>
      </c>
      <c r="X111" s="1" t="str">
        <f>_xlfn.LET(_xlpm._i, COLUMN()-COLUMN(tblParseParts[[#Headers],[Text]]), IF(_xlpm._i&gt;tblParseParts[[#This Row],[Len]],"",MID(tblParseParts[[#This Row],[Text]],_xlpm._i,1)))</f>
        <v/>
      </c>
      <c r="Y111" s="1" t="str">
        <f>_xlfn.LET(_xlpm._i, COLUMN()-COLUMN(tblParseParts[[#Headers],[Text]]), IF(_xlpm._i&gt;tblParseParts[[#This Row],[Len]],"",MID(tblParseParts[[#This Row],[Text]],_xlpm._i,1)))</f>
        <v/>
      </c>
      <c r="Z111" s="1" t="str">
        <f>_xlfn.LET(_xlpm._i, COLUMN()-COLUMN(tblParseParts[[#Headers],[Text]]), IF(_xlpm._i&gt;tblParseParts[[#This Row],[Len]],"",MID(tblParseParts[[#This Row],[Text]],_xlpm._i,1)))</f>
        <v/>
      </c>
      <c r="AA111" s="1" t="str">
        <f>_xlfn.LET(_xlpm._i, COLUMN()-COLUMN(tblParseParts[[#Headers],[Text]]), IF(_xlpm._i&gt;tblParseParts[[#This Row],[Len]],"",MID(tblParseParts[[#This Row],[Text]],_xlpm._i,1)))</f>
        <v/>
      </c>
      <c r="AB111" s="1" t="str">
        <f>_xlfn.LET(_xlpm._i, COLUMN()-COLUMN(tblParseParts[[#Headers],[Text]]), IF(_xlpm._i&gt;tblParseParts[[#This Row],[Len]],"",MID(tblParseParts[[#This Row],[Text]],_xlpm._i,1)))</f>
        <v/>
      </c>
      <c r="AC111" s="1" t="str">
        <f>_xlfn.LET(_xlpm._i, COLUMN()-COLUMN(tblParseParts[[#Headers],[Text]]), IF(_xlpm._i&gt;tblParseParts[[#This Row],[Len]],"",MID(tblParseParts[[#This Row],[Text]],_xlpm._i,1)))</f>
        <v/>
      </c>
      <c r="AD111" s="1" t="str">
        <f>_xlfn.LET(_xlpm._i, COLUMN()-COLUMN(tblParseParts[[#Headers],[Text]]), IF(_xlpm._i&gt;tblParseParts[[#This Row],[Len]],"",MID(tblParseParts[[#This Row],[Text]],_xlpm._i,1)))</f>
        <v/>
      </c>
      <c r="AE111" s="1" t="str">
        <f>_xlfn.LET(_xlpm._i, COLUMN()-COLUMN(tblParseParts[[#Headers],[Text]]), IF(_xlpm._i&gt;tblParseParts[[#This Row],[Len]],"",MID(tblParseParts[[#This Row],[Text]],_xlpm._i,1)))</f>
        <v/>
      </c>
      <c r="AF111" s="1" t="str">
        <f>_xlfn.LET(_xlpm._i, COLUMN()-COLUMN(tblParseParts[[#Headers],[Text]]), IF(_xlpm._i&gt;tblParseParts[[#This Row],[Len]],"",MID(tblParseParts[[#This Row],[Text]],_xlpm._i,1)))</f>
        <v/>
      </c>
      <c r="AG111" s="1" t="str">
        <f>_xlfn.LET(_xlpm._i, COLUMN()-COLUMN(tblParseParts[[#Headers],[Text]]), IF(_xlpm._i&gt;tblParseParts[[#This Row],[Len]],"",MID(tblParseParts[[#This Row],[Text]],_xlpm._i,1)))</f>
        <v/>
      </c>
      <c r="AH111" s="1" t="str">
        <f>_xlfn.LET(_xlpm._i, COLUMN()-COLUMN(tblParseParts[[#Headers],[Text]]), IF(_xlpm._i&gt;tblParseParts[[#This Row],[Len]],"",MID(tblParseParts[[#This Row],[Text]],_xlpm._i,1)))</f>
        <v/>
      </c>
      <c r="AI111" s="1" t="str">
        <f>_xlfn.LET(_xlpm._i, COLUMN()-COLUMN(tblParseParts[[#Headers],[Text]]), IF(_xlpm._i&gt;tblParseParts[[#This Row],[Len]],"",MID(tblParseParts[[#This Row],[Text]],_xlpm._i,1)))</f>
        <v/>
      </c>
      <c r="AJ111" s="11">
        <f>LEN(tblParseParts[[#This Row],[Text]])</f>
        <v>9</v>
      </c>
      <c r="AK111" s="11">
        <f>_xlfn.LET(_xlpm._range,tblParseParts[[#This Row],[1]:[33]], _xlfn.IFNA(_xlfn.XMATCH("T",_xlpm._range,0,1),0))</f>
        <v>6</v>
      </c>
      <c r="AL111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7</v>
      </c>
      <c r="AM111" s="11">
        <f>_xlfn.LET(_xlpm._range,tblParseParts[[#This Row],[1]:[33]], _xlfn.IFNA(_xlfn.XMATCH(":",_xlpm._range,0,-1),0))</f>
        <v>0</v>
      </c>
      <c r="AN111" s="11" cm="1">
        <f t="array" ref="AN111">_xlfn.LET(_xlpm._last,INDEX(tblParseParts[[#This Row],[1]:[33]],1,tblParseParts[[#This Row],[Len]]),IF(_xlpm._last="Z",tblParseParts[[#This Row],[Len]],0))</f>
        <v>0</v>
      </c>
      <c r="AO111" s="11">
        <f>N(tblParseParts[[#This Row],[Tpos]]&gt;0)</f>
        <v>1</v>
      </c>
      <c r="AP111" s="11">
        <f>N(tblParseParts[[#This Row],[Tpos]]=1)</f>
        <v>0</v>
      </c>
      <c r="AQ111" s="11">
        <f>N(tblParseParts[[#This Row],[SignLastPos]]=1)</f>
        <v>0</v>
      </c>
      <c r="AR111" s="11">
        <f>tblParseParts[[#This Row],[Len]]-tblParseParts[[#This Row],[LastSignFirstPos]]</f>
        <v>9</v>
      </c>
      <c r="AS111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11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11" s="11">
        <f>N(tblParseParts[[#This Row],[ColonLastPos]]&gt;tblParseParts[[#This Row],[SignLastPos]])</f>
        <v>0</v>
      </c>
      <c r="AV111" s="11">
        <f>N(((tblParseParts[[#This Row],[UnSignedLen]]=2)+(tblParseParts[[#This Row],[UnSignedLen]]=6))&lt;&gt;0)</f>
        <v>0</v>
      </c>
      <c r="AW111" s="11">
        <f>N(tblParseParts[[#This Row],[ZlastPos]]=tblParseParts[[#This Row],[Len]])</f>
        <v>0</v>
      </c>
      <c r="AX111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11" s="11">
        <f>_xlfn.LET(_xlpm._x,_xlfn.XLOOKUP(tblParseParts[[#This Row],[Hash]],tblParsePartsLogic[Hash],tblParsePartsLogic[PartsFlag],""),IF(_xlpm._x="","!!",_xlpm._x))</f>
        <v>5</v>
      </c>
      <c r="AZ111" s="11">
        <f>_xlfn.LET(_xlpm._x,_xlfn.XLOOKUP(tblParseParts[[#This Row],[Hash]],tblParsePartsLogic[Hash],tblParsePartsLogic[DateMark],""),IF(_xlpm._x="","!!",_xlpm._x))</f>
        <v>2</v>
      </c>
      <c r="BA111" s="11">
        <f>_xlfn.LET(_xlpm._x,_xlfn.XLOOKUP(tblParseParts[[#This Row],[Hash]],tblParsePartsLogic[Hash],tblParsePartsLogic[TZMark],""),IF(_xlpm._x="","!!",_xlpm._x))</f>
        <v>2</v>
      </c>
      <c r="BB111" s="11">
        <f>_xlfn.LET(_xlpm._x,_xlfn.XLOOKUP(tblParseParts[[#This Row],[Hash]],tblParsePartsLogic[Hash],tblParsePartsLogic[ISOCompliant],""),IF(_xlpm._x="","!!",_xlpm._x))</f>
        <v>0</v>
      </c>
    </row>
    <row r="112" spans="1:54" x14ac:dyDescent="0.25">
      <c r="A112">
        <v>93</v>
      </c>
      <c r="B112" s="23" t="s">
        <v>115</v>
      </c>
      <c r="C112" s="1" t="str">
        <f>_xlfn.LET(_xlpm._i, COLUMN()-COLUMN(tblParseParts[[#Headers],[Text]]), IF(_xlpm._i&gt;tblParseParts[[#This Row],[Len]],"",MID(tblParseParts[[#This Row],[Text]],_xlpm._i,1)))</f>
        <v>2</v>
      </c>
      <c r="D112" s="1" t="str">
        <f>_xlfn.LET(_xlpm._i, COLUMN()-COLUMN(tblParseParts[[#Headers],[Text]]), IF(_xlpm._i&gt;tblParseParts[[#This Row],[Len]],"",MID(tblParseParts[[#This Row],[Text]],_xlpm._i,1)))</f>
        <v>0</v>
      </c>
      <c r="E112" s="1" t="str">
        <f>_xlfn.LET(_xlpm._i, COLUMN()-COLUMN(tblParseParts[[#Headers],[Text]]), IF(_xlpm._i&gt;tblParseParts[[#This Row],[Len]],"",MID(tblParseParts[[#This Row],[Text]],_xlpm._i,1)))</f>
        <v>2</v>
      </c>
      <c r="F112" s="1" t="str">
        <f>_xlfn.LET(_xlpm._i, COLUMN()-COLUMN(tblParseParts[[#Headers],[Text]]), IF(_xlpm._i&gt;tblParseParts[[#This Row],[Len]],"",MID(tblParseParts[[#This Row],[Text]],_xlpm._i,1)))</f>
        <v>3</v>
      </c>
      <c r="G112" s="1" t="str">
        <f>_xlfn.LET(_xlpm._i, COLUMN()-COLUMN(tblParseParts[[#Headers],[Text]]), IF(_xlpm._i&gt;tblParseParts[[#This Row],[Len]],"",MID(tblParseParts[[#This Row],[Text]],_xlpm._i,1)))</f>
        <v>3</v>
      </c>
      <c r="H112" s="1" t="str">
        <f>_xlfn.LET(_xlpm._i, COLUMN()-COLUMN(tblParseParts[[#Headers],[Text]]), IF(_xlpm._i&gt;tblParseParts[[#This Row],[Len]],"",MID(tblParseParts[[#This Row],[Text]],_xlpm._i,1)))</f>
        <v>2</v>
      </c>
      <c r="I112" s="1" t="str">
        <f>_xlfn.LET(_xlpm._i, COLUMN()-COLUMN(tblParseParts[[#Headers],[Text]]), IF(_xlpm._i&gt;tblParseParts[[#This Row],[Len]],"",MID(tblParseParts[[#This Row],[Text]],_xlpm._i,1)))</f>
        <v>5</v>
      </c>
      <c r="J112" s="1" t="str">
        <f>_xlfn.LET(_xlpm._i, COLUMN()-COLUMN(tblParseParts[[#Headers],[Text]]), IF(_xlpm._i&gt;tblParseParts[[#This Row],[Len]],"",MID(tblParseParts[[#This Row],[Text]],_xlpm._i,1)))</f>
        <v>T</v>
      </c>
      <c r="K112" s="1" t="str">
        <f>_xlfn.LET(_xlpm._i, COLUMN()-COLUMN(tblParseParts[[#Headers],[Text]]), IF(_xlpm._i&gt;tblParseParts[[#This Row],[Len]],"",MID(tblParseParts[[#This Row],[Text]],_xlpm._i,1)))</f>
        <v>+</v>
      </c>
      <c r="L112" s="1" t="str">
        <f>_xlfn.LET(_xlpm._i, COLUMN()-COLUMN(tblParseParts[[#Headers],[Text]]), IF(_xlpm._i&gt;tblParseParts[[#This Row],[Len]],"",MID(tblParseParts[[#This Row],[Text]],_xlpm._i,1)))</f>
        <v>0</v>
      </c>
      <c r="M112" s="1" t="str">
        <f>_xlfn.LET(_xlpm._i, COLUMN()-COLUMN(tblParseParts[[#Headers],[Text]]), IF(_xlpm._i&gt;tblParseParts[[#This Row],[Len]],"",MID(tblParseParts[[#This Row],[Text]],_xlpm._i,1)))</f>
        <v>9</v>
      </c>
      <c r="N112" s="1" t="str">
        <f>_xlfn.LET(_xlpm._i, COLUMN()-COLUMN(tblParseParts[[#Headers],[Text]]), IF(_xlpm._i&gt;tblParseParts[[#This Row],[Len]],"",MID(tblParseParts[[#This Row],[Text]],_xlpm._i,1)))</f>
        <v/>
      </c>
      <c r="O112" s="1" t="str">
        <f>_xlfn.LET(_xlpm._i, COLUMN()-COLUMN(tblParseParts[[#Headers],[Text]]), IF(_xlpm._i&gt;tblParseParts[[#This Row],[Len]],"",MID(tblParseParts[[#This Row],[Text]],_xlpm._i,1)))</f>
        <v/>
      </c>
      <c r="P112" s="1" t="str">
        <f>_xlfn.LET(_xlpm._i, COLUMN()-COLUMN(tblParseParts[[#Headers],[Text]]), IF(_xlpm._i&gt;tblParseParts[[#This Row],[Len]],"",MID(tblParseParts[[#This Row],[Text]],_xlpm._i,1)))</f>
        <v/>
      </c>
      <c r="Q112" s="1" t="str">
        <f>_xlfn.LET(_xlpm._i, COLUMN()-COLUMN(tblParseParts[[#Headers],[Text]]), IF(_xlpm._i&gt;tblParseParts[[#This Row],[Len]],"",MID(tblParseParts[[#This Row],[Text]],_xlpm._i,1)))</f>
        <v/>
      </c>
      <c r="R112" s="1" t="str">
        <f>_xlfn.LET(_xlpm._i, COLUMN()-COLUMN(tblParseParts[[#Headers],[Text]]), IF(_xlpm._i&gt;tblParseParts[[#This Row],[Len]],"",MID(tblParseParts[[#This Row],[Text]],_xlpm._i,1)))</f>
        <v/>
      </c>
      <c r="S112" s="1" t="str">
        <f>_xlfn.LET(_xlpm._i, COLUMN()-COLUMN(tblParseParts[[#Headers],[Text]]), IF(_xlpm._i&gt;tblParseParts[[#This Row],[Len]],"",MID(tblParseParts[[#This Row],[Text]],_xlpm._i,1)))</f>
        <v/>
      </c>
      <c r="T112" s="1" t="str">
        <f>_xlfn.LET(_xlpm._i, COLUMN()-COLUMN(tblParseParts[[#Headers],[Text]]), IF(_xlpm._i&gt;tblParseParts[[#This Row],[Len]],"",MID(tblParseParts[[#This Row],[Text]],_xlpm._i,1)))</f>
        <v/>
      </c>
      <c r="U112" s="1" t="str">
        <f>_xlfn.LET(_xlpm._i, COLUMN()-COLUMN(tblParseParts[[#Headers],[Text]]), IF(_xlpm._i&gt;tblParseParts[[#This Row],[Len]],"",MID(tblParseParts[[#This Row],[Text]],_xlpm._i,1)))</f>
        <v/>
      </c>
      <c r="V112" s="1" t="str">
        <f>_xlfn.LET(_xlpm._i, COLUMN()-COLUMN(tblParseParts[[#Headers],[Text]]), IF(_xlpm._i&gt;tblParseParts[[#This Row],[Len]],"",MID(tblParseParts[[#This Row],[Text]],_xlpm._i,1)))</f>
        <v/>
      </c>
      <c r="W112" s="1" t="str">
        <f>_xlfn.LET(_xlpm._i, COLUMN()-COLUMN(tblParseParts[[#Headers],[Text]]), IF(_xlpm._i&gt;tblParseParts[[#This Row],[Len]],"",MID(tblParseParts[[#This Row],[Text]],_xlpm._i,1)))</f>
        <v/>
      </c>
      <c r="X112" s="1" t="str">
        <f>_xlfn.LET(_xlpm._i, COLUMN()-COLUMN(tblParseParts[[#Headers],[Text]]), IF(_xlpm._i&gt;tblParseParts[[#This Row],[Len]],"",MID(tblParseParts[[#This Row],[Text]],_xlpm._i,1)))</f>
        <v/>
      </c>
      <c r="Y112" s="1" t="str">
        <f>_xlfn.LET(_xlpm._i, COLUMN()-COLUMN(tblParseParts[[#Headers],[Text]]), IF(_xlpm._i&gt;tblParseParts[[#This Row],[Len]],"",MID(tblParseParts[[#This Row],[Text]],_xlpm._i,1)))</f>
        <v/>
      </c>
      <c r="Z112" s="1" t="str">
        <f>_xlfn.LET(_xlpm._i, COLUMN()-COLUMN(tblParseParts[[#Headers],[Text]]), IF(_xlpm._i&gt;tblParseParts[[#This Row],[Len]],"",MID(tblParseParts[[#This Row],[Text]],_xlpm._i,1)))</f>
        <v/>
      </c>
      <c r="AA112" s="1" t="str">
        <f>_xlfn.LET(_xlpm._i, COLUMN()-COLUMN(tblParseParts[[#Headers],[Text]]), IF(_xlpm._i&gt;tblParseParts[[#This Row],[Len]],"",MID(tblParseParts[[#This Row],[Text]],_xlpm._i,1)))</f>
        <v/>
      </c>
      <c r="AB112" s="1" t="str">
        <f>_xlfn.LET(_xlpm._i, COLUMN()-COLUMN(tblParseParts[[#Headers],[Text]]), IF(_xlpm._i&gt;tblParseParts[[#This Row],[Len]],"",MID(tblParseParts[[#This Row],[Text]],_xlpm._i,1)))</f>
        <v/>
      </c>
      <c r="AC112" s="1" t="str">
        <f>_xlfn.LET(_xlpm._i, COLUMN()-COLUMN(tblParseParts[[#Headers],[Text]]), IF(_xlpm._i&gt;tblParseParts[[#This Row],[Len]],"",MID(tblParseParts[[#This Row],[Text]],_xlpm._i,1)))</f>
        <v/>
      </c>
      <c r="AD112" s="1" t="str">
        <f>_xlfn.LET(_xlpm._i, COLUMN()-COLUMN(tblParseParts[[#Headers],[Text]]), IF(_xlpm._i&gt;tblParseParts[[#This Row],[Len]],"",MID(tblParseParts[[#This Row],[Text]],_xlpm._i,1)))</f>
        <v/>
      </c>
      <c r="AE112" s="1" t="str">
        <f>_xlfn.LET(_xlpm._i, COLUMN()-COLUMN(tblParseParts[[#Headers],[Text]]), IF(_xlpm._i&gt;tblParseParts[[#This Row],[Len]],"",MID(tblParseParts[[#This Row],[Text]],_xlpm._i,1)))</f>
        <v/>
      </c>
      <c r="AF112" s="1" t="str">
        <f>_xlfn.LET(_xlpm._i, COLUMN()-COLUMN(tblParseParts[[#Headers],[Text]]), IF(_xlpm._i&gt;tblParseParts[[#This Row],[Len]],"",MID(tblParseParts[[#This Row],[Text]],_xlpm._i,1)))</f>
        <v/>
      </c>
      <c r="AG112" s="1" t="str">
        <f>_xlfn.LET(_xlpm._i, COLUMN()-COLUMN(tblParseParts[[#Headers],[Text]]), IF(_xlpm._i&gt;tblParseParts[[#This Row],[Len]],"",MID(tblParseParts[[#This Row],[Text]],_xlpm._i,1)))</f>
        <v/>
      </c>
      <c r="AH112" s="1" t="str">
        <f>_xlfn.LET(_xlpm._i, COLUMN()-COLUMN(tblParseParts[[#Headers],[Text]]), IF(_xlpm._i&gt;tblParseParts[[#This Row],[Len]],"",MID(tblParseParts[[#This Row],[Text]],_xlpm._i,1)))</f>
        <v/>
      </c>
      <c r="AI112" s="1" t="str">
        <f>_xlfn.LET(_xlpm._i, COLUMN()-COLUMN(tblParseParts[[#Headers],[Text]]), IF(_xlpm._i&gt;tblParseParts[[#This Row],[Len]],"",MID(tblParseParts[[#This Row],[Text]],_xlpm._i,1)))</f>
        <v/>
      </c>
      <c r="AJ112" s="11">
        <f>LEN(tblParseParts[[#This Row],[Text]])</f>
        <v>11</v>
      </c>
      <c r="AK112" s="11">
        <f>_xlfn.LET(_xlpm._range,tblParseParts[[#This Row],[1]:[33]], _xlfn.IFNA(_xlfn.XMATCH("T",_xlpm._range,0,1),0))</f>
        <v>8</v>
      </c>
      <c r="AL112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12" s="11">
        <f>_xlfn.LET(_xlpm._range,tblParseParts[[#This Row],[1]:[33]], _xlfn.IFNA(_xlfn.XMATCH(":",_xlpm._range,0,-1),0))</f>
        <v>0</v>
      </c>
      <c r="AN112" s="11" cm="1">
        <f t="array" ref="AN112">_xlfn.LET(_xlpm._last,INDEX(tblParseParts[[#This Row],[1]:[33]],1,tblParseParts[[#This Row],[Len]]),IF(_xlpm._last="Z",tblParseParts[[#This Row],[Len]],0))</f>
        <v>0</v>
      </c>
      <c r="AO112" s="11">
        <f>N(tblParseParts[[#This Row],[Tpos]]&gt;0)</f>
        <v>1</v>
      </c>
      <c r="AP112" s="11">
        <f>N(tblParseParts[[#This Row],[Tpos]]=1)</f>
        <v>0</v>
      </c>
      <c r="AQ112" s="11">
        <f>N(tblParseParts[[#This Row],[SignLastPos]]=1)</f>
        <v>0</v>
      </c>
      <c r="AR112" s="11">
        <f>tblParseParts[[#This Row],[Len]]-tblParseParts[[#This Row],[LastSignFirstPos]]</f>
        <v>11</v>
      </c>
      <c r="AS112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12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12" s="11">
        <f>N(tblParseParts[[#This Row],[ColonLastPos]]&gt;tblParseParts[[#This Row],[SignLastPos]])</f>
        <v>0</v>
      </c>
      <c r="AV112" s="11">
        <f>N(((tblParseParts[[#This Row],[UnSignedLen]]=2)+(tblParseParts[[#This Row],[UnSignedLen]]=6))&lt;&gt;0)</f>
        <v>0</v>
      </c>
      <c r="AW112" s="11">
        <f>N(tblParseParts[[#This Row],[ZlastPos]]=tblParseParts[[#This Row],[Len]])</f>
        <v>0</v>
      </c>
      <c r="AX112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12" s="11">
        <f>_xlfn.LET(_xlpm._x,_xlfn.XLOOKUP(tblParseParts[[#This Row],[Hash]],tblParsePartsLogic[Hash],tblParsePartsLogic[PartsFlag],""),IF(_xlpm._x="","!!",_xlpm._x))</f>
        <v>5</v>
      </c>
      <c r="AZ112" s="11">
        <f>_xlfn.LET(_xlpm._x,_xlfn.XLOOKUP(tblParseParts[[#This Row],[Hash]],tblParsePartsLogic[Hash],tblParsePartsLogic[DateMark],""),IF(_xlpm._x="","!!",_xlpm._x))</f>
        <v>2</v>
      </c>
      <c r="BA112" s="11">
        <f>_xlfn.LET(_xlpm._x,_xlfn.XLOOKUP(tblParseParts[[#This Row],[Hash]],tblParsePartsLogic[Hash],tblParsePartsLogic[TZMark],""),IF(_xlpm._x="","!!",_xlpm._x))</f>
        <v>2</v>
      </c>
      <c r="BB112" s="11">
        <f>_xlfn.LET(_xlpm._x,_xlfn.XLOOKUP(tblParseParts[[#This Row],[Hash]],tblParsePartsLogic[Hash],tblParsePartsLogic[ISOCompliant],""),IF(_xlpm._x="","!!",_xlpm._x))</f>
        <v>0</v>
      </c>
    </row>
    <row r="113" spans="1:54" x14ac:dyDescent="0.25">
      <c r="A113">
        <v>94</v>
      </c>
      <c r="B113" s="23" t="s">
        <v>116</v>
      </c>
      <c r="C113" s="1" t="str">
        <f>_xlfn.LET(_xlpm._i, COLUMN()-COLUMN(tblParseParts[[#Headers],[Text]]), IF(_xlpm._i&gt;tblParseParts[[#This Row],[Len]],"",MID(tblParseParts[[#This Row],[Text]],_xlpm._i,1)))</f>
        <v>2</v>
      </c>
      <c r="D113" s="1" t="str">
        <f>_xlfn.LET(_xlpm._i, COLUMN()-COLUMN(tblParseParts[[#Headers],[Text]]), IF(_xlpm._i&gt;tblParseParts[[#This Row],[Len]],"",MID(tblParseParts[[#This Row],[Text]],_xlpm._i,1)))</f>
        <v>0</v>
      </c>
      <c r="E113" s="1" t="str">
        <f>_xlfn.LET(_xlpm._i, COLUMN()-COLUMN(tblParseParts[[#Headers],[Text]]), IF(_xlpm._i&gt;tblParseParts[[#This Row],[Len]],"",MID(tblParseParts[[#This Row],[Text]],_xlpm._i,1)))</f>
        <v>2</v>
      </c>
      <c r="F113" s="1" t="str">
        <f>_xlfn.LET(_xlpm._i, COLUMN()-COLUMN(tblParseParts[[#Headers],[Text]]), IF(_xlpm._i&gt;tblParseParts[[#This Row],[Len]],"",MID(tblParseParts[[#This Row],[Text]],_xlpm._i,1)))</f>
        <v>3</v>
      </c>
      <c r="G113" s="1" t="str">
        <f>_xlfn.LET(_xlpm._i, COLUMN()-COLUMN(tblParseParts[[#Headers],[Text]]), IF(_xlpm._i&gt;tblParseParts[[#This Row],[Len]],"",MID(tblParseParts[[#This Row],[Text]],_xlpm._i,1)))</f>
        <v>W</v>
      </c>
      <c r="H113" s="1" t="str">
        <f>_xlfn.LET(_xlpm._i, COLUMN()-COLUMN(tblParseParts[[#Headers],[Text]]), IF(_xlpm._i&gt;tblParseParts[[#This Row],[Len]],"",MID(tblParseParts[[#This Row],[Text]],_xlpm._i,1)))</f>
        <v>1</v>
      </c>
      <c r="I113" s="1" t="str">
        <f>_xlfn.LET(_xlpm._i, COLUMN()-COLUMN(tblParseParts[[#Headers],[Text]]), IF(_xlpm._i&gt;tblParseParts[[#This Row],[Len]],"",MID(tblParseParts[[#This Row],[Text]],_xlpm._i,1)))</f>
        <v>5</v>
      </c>
      <c r="J113" s="1" t="str">
        <f>_xlfn.LET(_xlpm._i, COLUMN()-COLUMN(tblParseParts[[#Headers],[Text]]), IF(_xlpm._i&gt;tblParseParts[[#This Row],[Len]],"",MID(tblParseParts[[#This Row],[Text]],_xlpm._i,1)))</f>
        <v>T</v>
      </c>
      <c r="K113" s="1" t="str">
        <f>_xlfn.LET(_xlpm._i, COLUMN()-COLUMN(tblParseParts[[#Headers],[Text]]), IF(_xlpm._i&gt;tblParseParts[[#This Row],[Len]],"",MID(tblParseParts[[#This Row],[Text]],_xlpm._i,1)))</f>
        <v>+</v>
      </c>
      <c r="L113" s="1" t="str">
        <f>_xlfn.LET(_xlpm._i, COLUMN()-COLUMN(tblParseParts[[#Headers],[Text]]), IF(_xlpm._i&gt;tblParseParts[[#This Row],[Len]],"",MID(tblParseParts[[#This Row],[Text]],_xlpm._i,1)))</f>
        <v>0</v>
      </c>
      <c r="M113" s="1" t="str">
        <f>_xlfn.LET(_xlpm._i, COLUMN()-COLUMN(tblParseParts[[#Headers],[Text]]), IF(_xlpm._i&gt;tblParseParts[[#This Row],[Len]],"",MID(tblParseParts[[#This Row],[Text]],_xlpm._i,1)))</f>
        <v>9</v>
      </c>
      <c r="N113" s="1" t="str">
        <f>_xlfn.LET(_xlpm._i, COLUMN()-COLUMN(tblParseParts[[#Headers],[Text]]), IF(_xlpm._i&gt;tblParseParts[[#This Row],[Len]],"",MID(tblParseParts[[#This Row],[Text]],_xlpm._i,1)))</f>
        <v/>
      </c>
      <c r="O113" s="1" t="str">
        <f>_xlfn.LET(_xlpm._i, COLUMN()-COLUMN(tblParseParts[[#Headers],[Text]]), IF(_xlpm._i&gt;tblParseParts[[#This Row],[Len]],"",MID(tblParseParts[[#This Row],[Text]],_xlpm._i,1)))</f>
        <v/>
      </c>
      <c r="P113" s="1" t="str">
        <f>_xlfn.LET(_xlpm._i, COLUMN()-COLUMN(tblParseParts[[#Headers],[Text]]), IF(_xlpm._i&gt;tblParseParts[[#This Row],[Len]],"",MID(tblParseParts[[#This Row],[Text]],_xlpm._i,1)))</f>
        <v/>
      </c>
      <c r="Q113" s="1" t="str">
        <f>_xlfn.LET(_xlpm._i, COLUMN()-COLUMN(tblParseParts[[#Headers],[Text]]), IF(_xlpm._i&gt;tblParseParts[[#This Row],[Len]],"",MID(tblParseParts[[#This Row],[Text]],_xlpm._i,1)))</f>
        <v/>
      </c>
      <c r="R113" s="1" t="str">
        <f>_xlfn.LET(_xlpm._i, COLUMN()-COLUMN(tblParseParts[[#Headers],[Text]]), IF(_xlpm._i&gt;tblParseParts[[#This Row],[Len]],"",MID(tblParseParts[[#This Row],[Text]],_xlpm._i,1)))</f>
        <v/>
      </c>
      <c r="S113" s="1" t="str">
        <f>_xlfn.LET(_xlpm._i, COLUMN()-COLUMN(tblParseParts[[#Headers],[Text]]), IF(_xlpm._i&gt;tblParseParts[[#This Row],[Len]],"",MID(tblParseParts[[#This Row],[Text]],_xlpm._i,1)))</f>
        <v/>
      </c>
      <c r="T113" s="1" t="str">
        <f>_xlfn.LET(_xlpm._i, COLUMN()-COLUMN(tblParseParts[[#Headers],[Text]]), IF(_xlpm._i&gt;tblParseParts[[#This Row],[Len]],"",MID(tblParseParts[[#This Row],[Text]],_xlpm._i,1)))</f>
        <v/>
      </c>
      <c r="U113" s="1" t="str">
        <f>_xlfn.LET(_xlpm._i, COLUMN()-COLUMN(tblParseParts[[#Headers],[Text]]), IF(_xlpm._i&gt;tblParseParts[[#This Row],[Len]],"",MID(tblParseParts[[#This Row],[Text]],_xlpm._i,1)))</f>
        <v/>
      </c>
      <c r="V113" s="1" t="str">
        <f>_xlfn.LET(_xlpm._i, COLUMN()-COLUMN(tblParseParts[[#Headers],[Text]]), IF(_xlpm._i&gt;tblParseParts[[#This Row],[Len]],"",MID(tblParseParts[[#This Row],[Text]],_xlpm._i,1)))</f>
        <v/>
      </c>
      <c r="W113" s="1" t="str">
        <f>_xlfn.LET(_xlpm._i, COLUMN()-COLUMN(tblParseParts[[#Headers],[Text]]), IF(_xlpm._i&gt;tblParseParts[[#This Row],[Len]],"",MID(tblParseParts[[#This Row],[Text]],_xlpm._i,1)))</f>
        <v/>
      </c>
      <c r="X113" s="1" t="str">
        <f>_xlfn.LET(_xlpm._i, COLUMN()-COLUMN(tblParseParts[[#Headers],[Text]]), IF(_xlpm._i&gt;tblParseParts[[#This Row],[Len]],"",MID(tblParseParts[[#This Row],[Text]],_xlpm._i,1)))</f>
        <v/>
      </c>
      <c r="Y113" s="1" t="str">
        <f>_xlfn.LET(_xlpm._i, COLUMN()-COLUMN(tblParseParts[[#Headers],[Text]]), IF(_xlpm._i&gt;tblParseParts[[#This Row],[Len]],"",MID(tblParseParts[[#This Row],[Text]],_xlpm._i,1)))</f>
        <v/>
      </c>
      <c r="Z113" s="1" t="str">
        <f>_xlfn.LET(_xlpm._i, COLUMN()-COLUMN(tblParseParts[[#Headers],[Text]]), IF(_xlpm._i&gt;tblParseParts[[#This Row],[Len]],"",MID(tblParseParts[[#This Row],[Text]],_xlpm._i,1)))</f>
        <v/>
      </c>
      <c r="AA113" s="1" t="str">
        <f>_xlfn.LET(_xlpm._i, COLUMN()-COLUMN(tblParseParts[[#Headers],[Text]]), IF(_xlpm._i&gt;tblParseParts[[#This Row],[Len]],"",MID(tblParseParts[[#This Row],[Text]],_xlpm._i,1)))</f>
        <v/>
      </c>
      <c r="AB113" s="1" t="str">
        <f>_xlfn.LET(_xlpm._i, COLUMN()-COLUMN(tblParseParts[[#Headers],[Text]]), IF(_xlpm._i&gt;tblParseParts[[#This Row],[Len]],"",MID(tblParseParts[[#This Row],[Text]],_xlpm._i,1)))</f>
        <v/>
      </c>
      <c r="AC113" s="1" t="str">
        <f>_xlfn.LET(_xlpm._i, COLUMN()-COLUMN(tblParseParts[[#Headers],[Text]]), IF(_xlpm._i&gt;tblParseParts[[#This Row],[Len]],"",MID(tblParseParts[[#This Row],[Text]],_xlpm._i,1)))</f>
        <v/>
      </c>
      <c r="AD113" s="1" t="str">
        <f>_xlfn.LET(_xlpm._i, COLUMN()-COLUMN(tblParseParts[[#Headers],[Text]]), IF(_xlpm._i&gt;tblParseParts[[#This Row],[Len]],"",MID(tblParseParts[[#This Row],[Text]],_xlpm._i,1)))</f>
        <v/>
      </c>
      <c r="AE113" s="1" t="str">
        <f>_xlfn.LET(_xlpm._i, COLUMN()-COLUMN(tblParseParts[[#Headers],[Text]]), IF(_xlpm._i&gt;tblParseParts[[#This Row],[Len]],"",MID(tblParseParts[[#This Row],[Text]],_xlpm._i,1)))</f>
        <v/>
      </c>
      <c r="AF113" s="1" t="str">
        <f>_xlfn.LET(_xlpm._i, COLUMN()-COLUMN(tblParseParts[[#Headers],[Text]]), IF(_xlpm._i&gt;tblParseParts[[#This Row],[Len]],"",MID(tblParseParts[[#This Row],[Text]],_xlpm._i,1)))</f>
        <v/>
      </c>
      <c r="AG113" s="1" t="str">
        <f>_xlfn.LET(_xlpm._i, COLUMN()-COLUMN(tblParseParts[[#Headers],[Text]]), IF(_xlpm._i&gt;tblParseParts[[#This Row],[Len]],"",MID(tblParseParts[[#This Row],[Text]],_xlpm._i,1)))</f>
        <v/>
      </c>
      <c r="AH113" s="1" t="str">
        <f>_xlfn.LET(_xlpm._i, COLUMN()-COLUMN(tblParseParts[[#Headers],[Text]]), IF(_xlpm._i&gt;tblParseParts[[#This Row],[Len]],"",MID(tblParseParts[[#This Row],[Text]],_xlpm._i,1)))</f>
        <v/>
      </c>
      <c r="AI113" s="1" t="str">
        <f>_xlfn.LET(_xlpm._i, COLUMN()-COLUMN(tblParseParts[[#Headers],[Text]]), IF(_xlpm._i&gt;tblParseParts[[#This Row],[Len]],"",MID(tblParseParts[[#This Row],[Text]],_xlpm._i,1)))</f>
        <v/>
      </c>
      <c r="AJ113" s="11">
        <f>LEN(tblParseParts[[#This Row],[Text]])</f>
        <v>11</v>
      </c>
      <c r="AK113" s="11">
        <f>_xlfn.LET(_xlpm._range,tblParseParts[[#This Row],[1]:[33]], _xlfn.IFNA(_xlfn.XMATCH("T",_xlpm._range,0,1),0))</f>
        <v>8</v>
      </c>
      <c r="AL113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13" s="11">
        <f>_xlfn.LET(_xlpm._range,tblParseParts[[#This Row],[1]:[33]], _xlfn.IFNA(_xlfn.XMATCH(":",_xlpm._range,0,-1),0))</f>
        <v>0</v>
      </c>
      <c r="AN113" s="11" cm="1">
        <f t="array" ref="AN113">_xlfn.LET(_xlpm._last,INDEX(tblParseParts[[#This Row],[1]:[33]],1,tblParseParts[[#This Row],[Len]]),IF(_xlpm._last="Z",tblParseParts[[#This Row],[Len]],0))</f>
        <v>0</v>
      </c>
      <c r="AO113" s="11">
        <f>N(tblParseParts[[#This Row],[Tpos]]&gt;0)</f>
        <v>1</v>
      </c>
      <c r="AP113" s="11">
        <f>N(tblParseParts[[#This Row],[Tpos]]=1)</f>
        <v>0</v>
      </c>
      <c r="AQ113" s="11">
        <f>N(tblParseParts[[#This Row],[SignLastPos]]=1)</f>
        <v>0</v>
      </c>
      <c r="AR113" s="11">
        <f>tblParseParts[[#This Row],[Len]]-tblParseParts[[#This Row],[LastSignFirstPos]]</f>
        <v>11</v>
      </c>
      <c r="AS113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13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13" s="11">
        <f>N(tblParseParts[[#This Row],[ColonLastPos]]&gt;tblParseParts[[#This Row],[SignLastPos]])</f>
        <v>0</v>
      </c>
      <c r="AV113" s="11">
        <f>N(((tblParseParts[[#This Row],[UnSignedLen]]=2)+(tblParseParts[[#This Row],[UnSignedLen]]=6))&lt;&gt;0)</f>
        <v>0</v>
      </c>
      <c r="AW113" s="11">
        <f>N(tblParseParts[[#This Row],[ZlastPos]]=tblParseParts[[#This Row],[Len]])</f>
        <v>0</v>
      </c>
      <c r="AX113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13" s="11">
        <f>_xlfn.LET(_xlpm._x,_xlfn.XLOOKUP(tblParseParts[[#This Row],[Hash]],tblParsePartsLogic[Hash],tblParsePartsLogic[PartsFlag],""),IF(_xlpm._x="","!!",_xlpm._x))</f>
        <v>5</v>
      </c>
      <c r="AZ113" s="11">
        <f>_xlfn.LET(_xlpm._x,_xlfn.XLOOKUP(tblParseParts[[#This Row],[Hash]],tblParsePartsLogic[Hash],tblParsePartsLogic[DateMark],""),IF(_xlpm._x="","!!",_xlpm._x))</f>
        <v>2</v>
      </c>
      <c r="BA113" s="11">
        <f>_xlfn.LET(_xlpm._x,_xlfn.XLOOKUP(tblParseParts[[#This Row],[Hash]],tblParsePartsLogic[Hash],tblParsePartsLogic[TZMark],""),IF(_xlpm._x="","!!",_xlpm._x))</f>
        <v>2</v>
      </c>
      <c r="BB113" s="11">
        <f>_xlfn.LET(_xlpm._x,_xlfn.XLOOKUP(tblParseParts[[#This Row],[Hash]],tblParsePartsLogic[Hash],tblParsePartsLogic[ISOCompliant],""),IF(_xlpm._x="","!!",_xlpm._x))</f>
        <v>0</v>
      </c>
    </row>
    <row r="114" spans="1:54" x14ac:dyDescent="0.25">
      <c r="A114">
        <v>95</v>
      </c>
      <c r="B114" s="23" t="s">
        <v>117</v>
      </c>
      <c r="C114" s="1" t="str">
        <f>_xlfn.LET(_xlpm._i, COLUMN()-COLUMN(tblParseParts[[#Headers],[Text]]), IF(_xlpm._i&gt;tblParseParts[[#This Row],[Len]],"",MID(tblParseParts[[#This Row],[Text]],_xlpm._i,1)))</f>
        <v>2</v>
      </c>
      <c r="D114" s="1" t="str">
        <f>_xlfn.LET(_xlpm._i, COLUMN()-COLUMN(tblParseParts[[#Headers],[Text]]), IF(_xlpm._i&gt;tblParseParts[[#This Row],[Len]],"",MID(tblParseParts[[#This Row],[Text]],_xlpm._i,1)))</f>
        <v>0</v>
      </c>
      <c r="E114" s="1" t="str">
        <f>_xlfn.LET(_xlpm._i, COLUMN()-COLUMN(tblParseParts[[#Headers],[Text]]), IF(_xlpm._i&gt;tblParseParts[[#This Row],[Len]],"",MID(tblParseParts[[#This Row],[Text]],_xlpm._i,1)))</f>
        <v>2</v>
      </c>
      <c r="F114" s="1" t="str">
        <f>_xlfn.LET(_xlpm._i, COLUMN()-COLUMN(tblParseParts[[#Headers],[Text]]), IF(_xlpm._i&gt;tblParseParts[[#This Row],[Len]],"",MID(tblParseParts[[#This Row],[Text]],_xlpm._i,1)))</f>
        <v>3</v>
      </c>
      <c r="G114" s="1" t="str">
        <f>_xlfn.LET(_xlpm._i, COLUMN()-COLUMN(tblParseParts[[#Headers],[Text]]), IF(_xlpm._i&gt;tblParseParts[[#This Row],[Len]],"",MID(tblParseParts[[#This Row],[Text]],_xlpm._i,1)))</f>
        <v>-</v>
      </c>
      <c r="H114" s="1" t="str">
        <f>_xlfn.LET(_xlpm._i, COLUMN()-COLUMN(tblParseParts[[#Headers],[Text]]), IF(_xlpm._i&gt;tblParseParts[[#This Row],[Len]],"",MID(tblParseParts[[#This Row],[Text]],_xlpm._i,1)))</f>
        <v>1</v>
      </c>
      <c r="I114" s="1" t="str">
        <f>_xlfn.LET(_xlpm._i, COLUMN()-COLUMN(tblParseParts[[#Headers],[Text]]), IF(_xlpm._i&gt;tblParseParts[[#This Row],[Len]],"",MID(tblParseParts[[#This Row],[Text]],_xlpm._i,1)))</f>
        <v>0</v>
      </c>
      <c r="J114" s="1" t="str">
        <f>_xlfn.LET(_xlpm._i, COLUMN()-COLUMN(tblParseParts[[#Headers],[Text]]), IF(_xlpm._i&gt;tblParseParts[[#This Row],[Len]],"",MID(tblParseParts[[#This Row],[Text]],_xlpm._i,1)))</f>
        <v>T</v>
      </c>
      <c r="K114" s="1" t="str">
        <f>_xlfn.LET(_xlpm._i, COLUMN()-COLUMN(tblParseParts[[#Headers],[Text]]), IF(_xlpm._i&gt;tblParseParts[[#This Row],[Len]],"",MID(tblParseParts[[#This Row],[Text]],_xlpm._i,1)))</f>
        <v>+</v>
      </c>
      <c r="L114" s="1" t="str">
        <f>_xlfn.LET(_xlpm._i, COLUMN()-COLUMN(tblParseParts[[#Headers],[Text]]), IF(_xlpm._i&gt;tblParseParts[[#This Row],[Len]],"",MID(tblParseParts[[#This Row],[Text]],_xlpm._i,1)))</f>
        <v>0</v>
      </c>
      <c r="M114" s="1" t="str">
        <f>_xlfn.LET(_xlpm._i, COLUMN()-COLUMN(tblParseParts[[#Headers],[Text]]), IF(_xlpm._i&gt;tblParseParts[[#This Row],[Len]],"",MID(tblParseParts[[#This Row],[Text]],_xlpm._i,1)))</f>
        <v>9</v>
      </c>
      <c r="N114" s="1" t="str">
        <f>_xlfn.LET(_xlpm._i, COLUMN()-COLUMN(tblParseParts[[#Headers],[Text]]), IF(_xlpm._i&gt;tblParseParts[[#This Row],[Len]],"",MID(tblParseParts[[#This Row],[Text]],_xlpm._i,1)))</f>
        <v/>
      </c>
      <c r="O114" s="1" t="str">
        <f>_xlfn.LET(_xlpm._i, COLUMN()-COLUMN(tblParseParts[[#Headers],[Text]]), IF(_xlpm._i&gt;tblParseParts[[#This Row],[Len]],"",MID(tblParseParts[[#This Row],[Text]],_xlpm._i,1)))</f>
        <v/>
      </c>
      <c r="P114" s="1" t="str">
        <f>_xlfn.LET(_xlpm._i, COLUMN()-COLUMN(tblParseParts[[#Headers],[Text]]), IF(_xlpm._i&gt;tblParseParts[[#This Row],[Len]],"",MID(tblParseParts[[#This Row],[Text]],_xlpm._i,1)))</f>
        <v/>
      </c>
      <c r="Q114" s="1" t="str">
        <f>_xlfn.LET(_xlpm._i, COLUMN()-COLUMN(tblParseParts[[#Headers],[Text]]), IF(_xlpm._i&gt;tblParseParts[[#This Row],[Len]],"",MID(tblParseParts[[#This Row],[Text]],_xlpm._i,1)))</f>
        <v/>
      </c>
      <c r="R114" s="1" t="str">
        <f>_xlfn.LET(_xlpm._i, COLUMN()-COLUMN(tblParseParts[[#Headers],[Text]]), IF(_xlpm._i&gt;tblParseParts[[#This Row],[Len]],"",MID(tblParseParts[[#This Row],[Text]],_xlpm._i,1)))</f>
        <v/>
      </c>
      <c r="S114" s="1" t="str">
        <f>_xlfn.LET(_xlpm._i, COLUMN()-COLUMN(tblParseParts[[#Headers],[Text]]), IF(_xlpm._i&gt;tblParseParts[[#This Row],[Len]],"",MID(tblParseParts[[#This Row],[Text]],_xlpm._i,1)))</f>
        <v/>
      </c>
      <c r="T114" s="1" t="str">
        <f>_xlfn.LET(_xlpm._i, COLUMN()-COLUMN(tblParseParts[[#Headers],[Text]]), IF(_xlpm._i&gt;tblParseParts[[#This Row],[Len]],"",MID(tblParseParts[[#This Row],[Text]],_xlpm._i,1)))</f>
        <v/>
      </c>
      <c r="U114" s="1" t="str">
        <f>_xlfn.LET(_xlpm._i, COLUMN()-COLUMN(tblParseParts[[#Headers],[Text]]), IF(_xlpm._i&gt;tblParseParts[[#This Row],[Len]],"",MID(tblParseParts[[#This Row],[Text]],_xlpm._i,1)))</f>
        <v/>
      </c>
      <c r="V114" s="1" t="str">
        <f>_xlfn.LET(_xlpm._i, COLUMN()-COLUMN(tblParseParts[[#Headers],[Text]]), IF(_xlpm._i&gt;tblParseParts[[#This Row],[Len]],"",MID(tblParseParts[[#This Row],[Text]],_xlpm._i,1)))</f>
        <v/>
      </c>
      <c r="W114" s="1" t="str">
        <f>_xlfn.LET(_xlpm._i, COLUMN()-COLUMN(tblParseParts[[#Headers],[Text]]), IF(_xlpm._i&gt;tblParseParts[[#This Row],[Len]],"",MID(tblParseParts[[#This Row],[Text]],_xlpm._i,1)))</f>
        <v/>
      </c>
      <c r="X114" s="1" t="str">
        <f>_xlfn.LET(_xlpm._i, COLUMN()-COLUMN(tblParseParts[[#Headers],[Text]]), IF(_xlpm._i&gt;tblParseParts[[#This Row],[Len]],"",MID(tblParseParts[[#This Row],[Text]],_xlpm._i,1)))</f>
        <v/>
      </c>
      <c r="Y114" s="1" t="str">
        <f>_xlfn.LET(_xlpm._i, COLUMN()-COLUMN(tblParseParts[[#Headers],[Text]]), IF(_xlpm._i&gt;tblParseParts[[#This Row],[Len]],"",MID(tblParseParts[[#This Row],[Text]],_xlpm._i,1)))</f>
        <v/>
      </c>
      <c r="Z114" s="1" t="str">
        <f>_xlfn.LET(_xlpm._i, COLUMN()-COLUMN(tblParseParts[[#Headers],[Text]]), IF(_xlpm._i&gt;tblParseParts[[#This Row],[Len]],"",MID(tblParseParts[[#This Row],[Text]],_xlpm._i,1)))</f>
        <v/>
      </c>
      <c r="AA114" s="1" t="str">
        <f>_xlfn.LET(_xlpm._i, COLUMN()-COLUMN(tblParseParts[[#Headers],[Text]]), IF(_xlpm._i&gt;tblParseParts[[#This Row],[Len]],"",MID(tblParseParts[[#This Row],[Text]],_xlpm._i,1)))</f>
        <v/>
      </c>
      <c r="AB114" s="1" t="str">
        <f>_xlfn.LET(_xlpm._i, COLUMN()-COLUMN(tblParseParts[[#Headers],[Text]]), IF(_xlpm._i&gt;tblParseParts[[#This Row],[Len]],"",MID(tblParseParts[[#This Row],[Text]],_xlpm._i,1)))</f>
        <v/>
      </c>
      <c r="AC114" s="1" t="str">
        <f>_xlfn.LET(_xlpm._i, COLUMN()-COLUMN(tblParseParts[[#Headers],[Text]]), IF(_xlpm._i&gt;tblParseParts[[#This Row],[Len]],"",MID(tblParseParts[[#This Row],[Text]],_xlpm._i,1)))</f>
        <v/>
      </c>
      <c r="AD114" s="1" t="str">
        <f>_xlfn.LET(_xlpm._i, COLUMN()-COLUMN(tblParseParts[[#Headers],[Text]]), IF(_xlpm._i&gt;tblParseParts[[#This Row],[Len]],"",MID(tblParseParts[[#This Row],[Text]],_xlpm._i,1)))</f>
        <v/>
      </c>
      <c r="AE114" s="1" t="str">
        <f>_xlfn.LET(_xlpm._i, COLUMN()-COLUMN(tblParseParts[[#Headers],[Text]]), IF(_xlpm._i&gt;tblParseParts[[#This Row],[Len]],"",MID(tblParseParts[[#This Row],[Text]],_xlpm._i,1)))</f>
        <v/>
      </c>
      <c r="AF114" s="1" t="str">
        <f>_xlfn.LET(_xlpm._i, COLUMN()-COLUMN(tblParseParts[[#Headers],[Text]]), IF(_xlpm._i&gt;tblParseParts[[#This Row],[Len]],"",MID(tblParseParts[[#This Row],[Text]],_xlpm._i,1)))</f>
        <v/>
      </c>
      <c r="AG114" s="1" t="str">
        <f>_xlfn.LET(_xlpm._i, COLUMN()-COLUMN(tblParseParts[[#Headers],[Text]]), IF(_xlpm._i&gt;tblParseParts[[#This Row],[Len]],"",MID(tblParseParts[[#This Row],[Text]],_xlpm._i,1)))</f>
        <v/>
      </c>
      <c r="AH114" s="1" t="str">
        <f>_xlfn.LET(_xlpm._i, COLUMN()-COLUMN(tblParseParts[[#Headers],[Text]]), IF(_xlpm._i&gt;tblParseParts[[#This Row],[Len]],"",MID(tblParseParts[[#This Row],[Text]],_xlpm._i,1)))</f>
        <v/>
      </c>
      <c r="AI114" s="1" t="str">
        <f>_xlfn.LET(_xlpm._i, COLUMN()-COLUMN(tblParseParts[[#Headers],[Text]]), IF(_xlpm._i&gt;tblParseParts[[#This Row],[Len]],"",MID(tblParseParts[[#This Row],[Text]],_xlpm._i,1)))</f>
        <v/>
      </c>
      <c r="AJ114" s="11">
        <f>LEN(tblParseParts[[#This Row],[Text]])</f>
        <v>11</v>
      </c>
      <c r="AK114" s="11">
        <f>_xlfn.LET(_xlpm._range,tblParseParts[[#This Row],[1]:[33]], _xlfn.IFNA(_xlfn.XMATCH("T",_xlpm._range,0,1),0))</f>
        <v>8</v>
      </c>
      <c r="AL114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14" s="11">
        <f>_xlfn.LET(_xlpm._range,tblParseParts[[#This Row],[1]:[33]], _xlfn.IFNA(_xlfn.XMATCH(":",_xlpm._range,0,-1),0))</f>
        <v>0</v>
      </c>
      <c r="AN114" s="11" cm="1">
        <f t="array" ref="AN114">_xlfn.LET(_xlpm._last,INDEX(tblParseParts[[#This Row],[1]:[33]],1,tblParseParts[[#This Row],[Len]]),IF(_xlpm._last="Z",tblParseParts[[#This Row],[Len]],0))</f>
        <v>0</v>
      </c>
      <c r="AO114" s="11">
        <f>N(tblParseParts[[#This Row],[Tpos]]&gt;0)</f>
        <v>1</v>
      </c>
      <c r="AP114" s="11">
        <f>N(tblParseParts[[#This Row],[Tpos]]=1)</f>
        <v>0</v>
      </c>
      <c r="AQ114" s="11">
        <f>N(tblParseParts[[#This Row],[SignLastPos]]=1)</f>
        <v>0</v>
      </c>
      <c r="AR114" s="11">
        <f>tblParseParts[[#This Row],[Len]]-tblParseParts[[#This Row],[LastSignFirstPos]]</f>
        <v>11</v>
      </c>
      <c r="AS114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14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14" s="11">
        <f>N(tblParseParts[[#This Row],[ColonLastPos]]&gt;tblParseParts[[#This Row],[SignLastPos]])</f>
        <v>0</v>
      </c>
      <c r="AV114" s="11">
        <f>N(((tblParseParts[[#This Row],[UnSignedLen]]=2)+(tblParseParts[[#This Row],[UnSignedLen]]=6))&lt;&gt;0)</f>
        <v>0</v>
      </c>
      <c r="AW114" s="11">
        <f>N(tblParseParts[[#This Row],[ZlastPos]]=tblParseParts[[#This Row],[Len]])</f>
        <v>0</v>
      </c>
      <c r="AX114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14" s="11">
        <f>_xlfn.LET(_xlpm._x,_xlfn.XLOOKUP(tblParseParts[[#This Row],[Hash]],tblParsePartsLogic[Hash],tblParsePartsLogic[PartsFlag],""),IF(_xlpm._x="","!!",_xlpm._x))</f>
        <v>5</v>
      </c>
      <c r="AZ114" s="11">
        <f>_xlfn.LET(_xlpm._x,_xlfn.XLOOKUP(tblParseParts[[#This Row],[Hash]],tblParsePartsLogic[Hash],tblParsePartsLogic[DateMark],""),IF(_xlpm._x="","!!",_xlpm._x))</f>
        <v>2</v>
      </c>
      <c r="BA114" s="11">
        <f>_xlfn.LET(_xlpm._x,_xlfn.XLOOKUP(tblParseParts[[#This Row],[Hash]],tblParsePartsLogic[Hash],tblParsePartsLogic[TZMark],""),IF(_xlpm._x="","!!",_xlpm._x))</f>
        <v>2</v>
      </c>
      <c r="BB114" s="11">
        <f>_xlfn.LET(_xlpm._x,_xlfn.XLOOKUP(tblParseParts[[#This Row],[Hash]],tblParsePartsLogic[Hash],tblParsePartsLogic[ISOCompliant],""),IF(_xlpm._x="","!!",_xlpm._x))</f>
        <v>0</v>
      </c>
    </row>
    <row r="115" spans="1:54" x14ac:dyDescent="0.25">
      <c r="A115">
        <v>96</v>
      </c>
      <c r="B115" s="23" t="s">
        <v>118</v>
      </c>
      <c r="C115" s="1" t="str">
        <f>_xlfn.LET(_xlpm._i, COLUMN()-COLUMN(tblParseParts[[#Headers],[Text]]), IF(_xlpm._i&gt;tblParseParts[[#This Row],[Len]],"",MID(tblParseParts[[#This Row],[Text]],_xlpm._i,1)))</f>
        <v>2</v>
      </c>
      <c r="D115" s="1" t="str">
        <f>_xlfn.LET(_xlpm._i, COLUMN()-COLUMN(tblParseParts[[#Headers],[Text]]), IF(_xlpm._i&gt;tblParseParts[[#This Row],[Len]],"",MID(tblParseParts[[#This Row],[Text]],_xlpm._i,1)))</f>
        <v>0</v>
      </c>
      <c r="E115" s="1" t="str">
        <f>_xlfn.LET(_xlpm._i, COLUMN()-COLUMN(tblParseParts[[#Headers],[Text]]), IF(_xlpm._i&gt;tblParseParts[[#This Row],[Len]],"",MID(tblParseParts[[#This Row],[Text]],_xlpm._i,1)))</f>
        <v>2</v>
      </c>
      <c r="F115" s="1" t="str">
        <f>_xlfn.LET(_xlpm._i, COLUMN()-COLUMN(tblParseParts[[#Headers],[Text]]), IF(_xlpm._i&gt;tblParseParts[[#This Row],[Len]],"",MID(tblParseParts[[#This Row],[Text]],_xlpm._i,1)))</f>
        <v>3</v>
      </c>
      <c r="G115" s="1" t="str">
        <f>_xlfn.LET(_xlpm._i, COLUMN()-COLUMN(tblParseParts[[#Headers],[Text]]), IF(_xlpm._i&gt;tblParseParts[[#This Row],[Len]],"",MID(tblParseParts[[#This Row],[Text]],_xlpm._i,1)))</f>
        <v>1</v>
      </c>
      <c r="H115" s="1" t="str">
        <f>_xlfn.LET(_xlpm._i, COLUMN()-COLUMN(tblParseParts[[#Headers],[Text]]), IF(_xlpm._i&gt;tblParseParts[[#This Row],[Len]],"",MID(tblParseParts[[#This Row],[Text]],_xlpm._i,1)))</f>
        <v>0</v>
      </c>
      <c r="I115" s="1" t="str">
        <f>_xlfn.LET(_xlpm._i, COLUMN()-COLUMN(tblParseParts[[#Headers],[Text]]), IF(_xlpm._i&gt;tblParseParts[[#This Row],[Len]],"",MID(tblParseParts[[#This Row],[Text]],_xlpm._i,1)))</f>
        <v>2</v>
      </c>
      <c r="J115" s="1" t="str">
        <f>_xlfn.LET(_xlpm._i, COLUMN()-COLUMN(tblParseParts[[#Headers],[Text]]), IF(_xlpm._i&gt;tblParseParts[[#This Row],[Len]],"",MID(tblParseParts[[#This Row],[Text]],_xlpm._i,1)))</f>
        <v>4</v>
      </c>
      <c r="K115" s="1" t="str">
        <f>_xlfn.LET(_xlpm._i, COLUMN()-COLUMN(tblParseParts[[#Headers],[Text]]), IF(_xlpm._i&gt;tblParseParts[[#This Row],[Len]],"",MID(tblParseParts[[#This Row],[Text]],_xlpm._i,1)))</f>
        <v>T</v>
      </c>
      <c r="L115" s="1" t="str">
        <f>_xlfn.LET(_xlpm._i, COLUMN()-COLUMN(tblParseParts[[#Headers],[Text]]), IF(_xlpm._i&gt;tblParseParts[[#This Row],[Len]],"",MID(tblParseParts[[#This Row],[Text]],_xlpm._i,1)))</f>
        <v>+</v>
      </c>
      <c r="M115" s="1" t="str">
        <f>_xlfn.LET(_xlpm._i, COLUMN()-COLUMN(tblParseParts[[#Headers],[Text]]), IF(_xlpm._i&gt;tblParseParts[[#This Row],[Len]],"",MID(tblParseParts[[#This Row],[Text]],_xlpm._i,1)))</f>
        <v>0</v>
      </c>
      <c r="N115" s="1" t="str">
        <f>_xlfn.LET(_xlpm._i, COLUMN()-COLUMN(tblParseParts[[#Headers],[Text]]), IF(_xlpm._i&gt;tblParseParts[[#This Row],[Len]],"",MID(tblParseParts[[#This Row],[Text]],_xlpm._i,1)))</f>
        <v>9</v>
      </c>
      <c r="O115" s="1" t="str">
        <f>_xlfn.LET(_xlpm._i, COLUMN()-COLUMN(tblParseParts[[#Headers],[Text]]), IF(_xlpm._i&gt;tblParseParts[[#This Row],[Len]],"",MID(tblParseParts[[#This Row],[Text]],_xlpm._i,1)))</f>
        <v/>
      </c>
      <c r="P115" s="1" t="str">
        <f>_xlfn.LET(_xlpm._i, COLUMN()-COLUMN(tblParseParts[[#Headers],[Text]]), IF(_xlpm._i&gt;tblParseParts[[#This Row],[Len]],"",MID(tblParseParts[[#This Row],[Text]],_xlpm._i,1)))</f>
        <v/>
      </c>
      <c r="Q115" s="1" t="str">
        <f>_xlfn.LET(_xlpm._i, COLUMN()-COLUMN(tblParseParts[[#Headers],[Text]]), IF(_xlpm._i&gt;tblParseParts[[#This Row],[Len]],"",MID(tblParseParts[[#This Row],[Text]],_xlpm._i,1)))</f>
        <v/>
      </c>
      <c r="R115" s="1" t="str">
        <f>_xlfn.LET(_xlpm._i, COLUMN()-COLUMN(tblParseParts[[#Headers],[Text]]), IF(_xlpm._i&gt;tblParseParts[[#This Row],[Len]],"",MID(tblParseParts[[#This Row],[Text]],_xlpm._i,1)))</f>
        <v/>
      </c>
      <c r="S115" s="1" t="str">
        <f>_xlfn.LET(_xlpm._i, COLUMN()-COLUMN(tblParseParts[[#Headers],[Text]]), IF(_xlpm._i&gt;tblParseParts[[#This Row],[Len]],"",MID(tblParseParts[[#This Row],[Text]],_xlpm._i,1)))</f>
        <v/>
      </c>
      <c r="T115" s="1" t="str">
        <f>_xlfn.LET(_xlpm._i, COLUMN()-COLUMN(tblParseParts[[#Headers],[Text]]), IF(_xlpm._i&gt;tblParseParts[[#This Row],[Len]],"",MID(tblParseParts[[#This Row],[Text]],_xlpm._i,1)))</f>
        <v/>
      </c>
      <c r="U115" s="1" t="str">
        <f>_xlfn.LET(_xlpm._i, COLUMN()-COLUMN(tblParseParts[[#Headers],[Text]]), IF(_xlpm._i&gt;tblParseParts[[#This Row],[Len]],"",MID(tblParseParts[[#This Row],[Text]],_xlpm._i,1)))</f>
        <v/>
      </c>
      <c r="V115" s="1" t="str">
        <f>_xlfn.LET(_xlpm._i, COLUMN()-COLUMN(tblParseParts[[#Headers],[Text]]), IF(_xlpm._i&gt;tblParseParts[[#This Row],[Len]],"",MID(tblParseParts[[#This Row],[Text]],_xlpm._i,1)))</f>
        <v/>
      </c>
      <c r="W115" s="1" t="str">
        <f>_xlfn.LET(_xlpm._i, COLUMN()-COLUMN(tblParseParts[[#Headers],[Text]]), IF(_xlpm._i&gt;tblParseParts[[#This Row],[Len]],"",MID(tblParseParts[[#This Row],[Text]],_xlpm._i,1)))</f>
        <v/>
      </c>
      <c r="X115" s="1" t="str">
        <f>_xlfn.LET(_xlpm._i, COLUMN()-COLUMN(tblParseParts[[#Headers],[Text]]), IF(_xlpm._i&gt;tblParseParts[[#This Row],[Len]],"",MID(tblParseParts[[#This Row],[Text]],_xlpm._i,1)))</f>
        <v/>
      </c>
      <c r="Y115" s="1" t="str">
        <f>_xlfn.LET(_xlpm._i, COLUMN()-COLUMN(tblParseParts[[#Headers],[Text]]), IF(_xlpm._i&gt;tblParseParts[[#This Row],[Len]],"",MID(tblParseParts[[#This Row],[Text]],_xlpm._i,1)))</f>
        <v/>
      </c>
      <c r="Z115" s="1" t="str">
        <f>_xlfn.LET(_xlpm._i, COLUMN()-COLUMN(tblParseParts[[#Headers],[Text]]), IF(_xlpm._i&gt;tblParseParts[[#This Row],[Len]],"",MID(tblParseParts[[#This Row],[Text]],_xlpm._i,1)))</f>
        <v/>
      </c>
      <c r="AA115" s="1" t="str">
        <f>_xlfn.LET(_xlpm._i, COLUMN()-COLUMN(tblParseParts[[#Headers],[Text]]), IF(_xlpm._i&gt;tblParseParts[[#This Row],[Len]],"",MID(tblParseParts[[#This Row],[Text]],_xlpm._i,1)))</f>
        <v/>
      </c>
      <c r="AB115" s="1" t="str">
        <f>_xlfn.LET(_xlpm._i, COLUMN()-COLUMN(tblParseParts[[#Headers],[Text]]), IF(_xlpm._i&gt;tblParseParts[[#This Row],[Len]],"",MID(tblParseParts[[#This Row],[Text]],_xlpm._i,1)))</f>
        <v/>
      </c>
      <c r="AC115" s="1" t="str">
        <f>_xlfn.LET(_xlpm._i, COLUMN()-COLUMN(tblParseParts[[#Headers],[Text]]), IF(_xlpm._i&gt;tblParseParts[[#This Row],[Len]],"",MID(tblParseParts[[#This Row],[Text]],_xlpm._i,1)))</f>
        <v/>
      </c>
      <c r="AD115" s="1" t="str">
        <f>_xlfn.LET(_xlpm._i, COLUMN()-COLUMN(tblParseParts[[#Headers],[Text]]), IF(_xlpm._i&gt;tblParseParts[[#This Row],[Len]],"",MID(tblParseParts[[#This Row],[Text]],_xlpm._i,1)))</f>
        <v/>
      </c>
      <c r="AE115" s="1" t="str">
        <f>_xlfn.LET(_xlpm._i, COLUMN()-COLUMN(tblParseParts[[#Headers],[Text]]), IF(_xlpm._i&gt;tblParseParts[[#This Row],[Len]],"",MID(tblParseParts[[#This Row],[Text]],_xlpm._i,1)))</f>
        <v/>
      </c>
      <c r="AF115" s="1" t="str">
        <f>_xlfn.LET(_xlpm._i, COLUMN()-COLUMN(tblParseParts[[#Headers],[Text]]), IF(_xlpm._i&gt;tblParseParts[[#This Row],[Len]],"",MID(tblParseParts[[#This Row],[Text]],_xlpm._i,1)))</f>
        <v/>
      </c>
      <c r="AG115" s="1" t="str">
        <f>_xlfn.LET(_xlpm._i, COLUMN()-COLUMN(tblParseParts[[#Headers],[Text]]), IF(_xlpm._i&gt;tblParseParts[[#This Row],[Len]],"",MID(tblParseParts[[#This Row],[Text]],_xlpm._i,1)))</f>
        <v/>
      </c>
      <c r="AH115" s="1" t="str">
        <f>_xlfn.LET(_xlpm._i, COLUMN()-COLUMN(tblParseParts[[#Headers],[Text]]), IF(_xlpm._i&gt;tblParseParts[[#This Row],[Len]],"",MID(tblParseParts[[#This Row],[Text]],_xlpm._i,1)))</f>
        <v/>
      </c>
      <c r="AI115" s="1" t="str">
        <f>_xlfn.LET(_xlpm._i, COLUMN()-COLUMN(tblParseParts[[#Headers],[Text]]), IF(_xlpm._i&gt;tblParseParts[[#This Row],[Len]],"",MID(tblParseParts[[#This Row],[Text]],_xlpm._i,1)))</f>
        <v/>
      </c>
      <c r="AJ115" s="11">
        <f>LEN(tblParseParts[[#This Row],[Text]])</f>
        <v>12</v>
      </c>
      <c r="AK115" s="11">
        <f>_xlfn.LET(_xlpm._range,tblParseParts[[#This Row],[1]:[33]], _xlfn.IFNA(_xlfn.XMATCH("T",_xlpm._range,0,1),0))</f>
        <v>9</v>
      </c>
      <c r="AL11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15" s="11">
        <f>_xlfn.LET(_xlpm._range,tblParseParts[[#This Row],[1]:[33]], _xlfn.IFNA(_xlfn.XMATCH(":",_xlpm._range,0,-1),0))</f>
        <v>0</v>
      </c>
      <c r="AN115" s="11" cm="1">
        <f t="array" ref="AN115">_xlfn.LET(_xlpm._last,INDEX(tblParseParts[[#This Row],[1]:[33]],1,tblParseParts[[#This Row],[Len]]),IF(_xlpm._last="Z",tblParseParts[[#This Row],[Len]],0))</f>
        <v>0</v>
      </c>
      <c r="AO115" s="11">
        <f>N(tblParseParts[[#This Row],[Tpos]]&gt;0)</f>
        <v>1</v>
      </c>
      <c r="AP115" s="11">
        <f>N(tblParseParts[[#This Row],[Tpos]]=1)</f>
        <v>0</v>
      </c>
      <c r="AQ115" s="11">
        <f>N(tblParseParts[[#This Row],[SignLastPos]]=1)</f>
        <v>0</v>
      </c>
      <c r="AR115" s="11">
        <f>tblParseParts[[#This Row],[Len]]-tblParseParts[[#This Row],[LastSignFirstPos]]</f>
        <v>12</v>
      </c>
      <c r="AS115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15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15" s="11">
        <f>N(tblParseParts[[#This Row],[ColonLastPos]]&gt;tblParseParts[[#This Row],[SignLastPos]])</f>
        <v>0</v>
      </c>
      <c r="AV115" s="11">
        <f>N(((tblParseParts[[#This Row],[UnSignedLen]]=2)+(tblParseParts[[#This Row],[UnSignedLen]]=6))&lt;&gt;0)</f>
        <v>0</v>
      </c>
      <c r="AW115" s="11">
        <f>N(tblParseParts[[#This Row],[ZlastPos]]=tblParseParts[[#This Row],[Len]])</f>
        <v>0</v>
      </c>
      <c r="AX11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15" s="11">
        <f>_xlfn.LET(_xlpm._x,_xlfn.XLOOKUP(tblParseParts[[#This Row],[Hash]],tblParsePartsLogic[Hash],tblParsePartsLogic[PartsFlag],""),IF(_xlpm._x="","!!",_xlpm._x))</f>
        <v>5</v>
      </c>
      <c r="AZ115" s="11">
        <f>_xlfn.LET(_xlpm._x,_xlfn.XLOOKUP(tblParseParts[[#This Row],[Hash]],tblParsePartsLogic[Hash],tblParsePartsLogic[DateMark],""),IF(_xlpm._x="","!!",_xlpm._x))</f>
        <v>2</v>
      </c>
      <c r="BA115" s="11">
        <f>_xlfn.LET(_xlpm._x,_xlfn.XLOOKUP(tblParseParts[[#This Row],[Hash]],tblParsePartsLogic[Hash],tblParsePartsLogic[TZMark],""),IF(_xlpm._x="","!!",_xlpm._x))</f>
        <v>2</v>
      </c>
      <c r="BB115" s="11">
        <f>_xlfn.LET(_xlpm._x,_xlfn.XLOOKUP(tblParseParts[[#This Row],[Hash]],tblParsePartsLogic[Hash],tblParsePartsLogic[ISOCompliant],""),IF(_xlpm._x="","!!",_xlpm._x))</f>
        <v>0</v>
      </c>
    </row>
    <row r="116" spans="1:54" x14ac:dyDescent="0.25">
      <c r="A116">
        <v>97</v>
      </c>
      <c r="B116" s="23" t="s">
        <v>119</v>
      </c>
      <c r="C116" s="1" t="str">
        <f>_xlfn.LET(_xlpm._i, COLUMN()-COLUMN(tblParseParts[[#Headers],[Text]]), IF(_xlpm._i&gt;tblParseParts[[#This Row],[Len]],"",MID(tblParseParts[[#This Row],[Text]],_xlpm._i,1)))</f>
        <v>2</v>
      </c>
      <c r="D116" s="1" t="str">
        <f>_xlfn.LET(_xlpm._i, COLUMN()-COLUMN(tblParseParts[[#Headers],[Text]]), IF(_xlpm._i&gt;tblParseParts[[#This Row],[Len]],"",MID(tblParseParts[[#This Row],[Text]],_xlpm._i,1)))</f>
        <v>0</v>
      </c>
      <c r="E116" s="1" t="str">
        <f>_xlfn.LET(_xlpm._i, COLUMN()-COLUMN(tblParseParts[[#Headers],[Text]]), IF(_xlpm._i&gt;tblParseParts[[#This Row],[Len]],"",MID(tblParseParts[[#This Row],[Text]],_xlpm._i,1)))</f>
        <v>2</v>
      </c>
      <c r="F116" s="1" t="str">
        <f>_xlfn.LET(_xlpm._i, COLUMN()-COLUMN(tblParseParts[[#Headers],[Text]]), IF(_xlpm._i&gt;tblParseParts[[#This Row],[Len]],"",MID(tblParseParts[[#This Row],[Text]],_xlpm._i,1)))</f>
        <v>3</v>
      </c>
      <c r="G116" s="1" t="str">
        <f>_xlfn.LET(_xlpm._i, COLUMN()-COLUMN(tblParseParts[[#Headers],[Text]]), IF(_xlpm._i&gt;tblParseParts[[#This Row],[Len]],"",MID(tblParseParts[[#This Row],[Text]],_xlpm._i,1)))</f>
        <v>W</v>
      </c>
      <c r="H116" s="1" t="str">
        <f>_xlfn.LET(_xlpm._i, COLUMN()-COLUMN(tblParseParts[[#Headers],[Text]]), IF(_xlpm._i&gt;tblParseParts[[#This Row],[Len]],"",MID(tblParseParts[[#This Row],[Text]],_xlpm._i,1)))</f>
        <v>1</v>
      </c>
      <c r="I116" s="1" t="str">
        <f>_xlfn.LET(_xlpm._i, COLUMN()-COLUMN(tblParseParts[[#Headers],[Text]]), IF(_xlpm._i&gt;tblParseParts[[#This Row],[Len]],"",MID(tblParseParts[[#This Row],[Text]],_xlpm._i,1)))</f>
        <v>5</v>
      </c>
      <c r="J116" s="1" t="str">
        <f>_xlfn.LET(_xlpm._i, COLUMN()-COLUMN(tblParseParts[[#Headers],[Text]]), IF(_xlpm._i&gt;tblParseParts[[#This Row],[Len]],"",MID(tblParseParts[[#This Row],[Text]],_xlpm._i,1)))</f>
        <v>2</v>
      </c>
      <c r="K116" s="1" t="str">
        <f>_xlfn.LET(_xlpm._i, COLUMN()-COLUMN(tblParseParts[[#Headers],[Text]]), IF(_xlpm._i&gt;tblParseParts[[#This Row],[Len]],"",MID(tblParseParts[[#This Row],[Text]],_xlpm._i,1)))</f>
        <v>T</v>
      </c>
      <c r="L116" s="1" t="str">
        <f>_xlfn.LET(_xlpm._i, COLUMN()-COLUMN(tblParseParts[[#Headers],[Text]]), IF(_xlpm._i&gt;tblParseParts[[#This Row],[Len]],"",MID(tblParseParts[[#This Row],[Text]],_xlpm._i,1)))</f>
        <v>+</v>
      </c>
      <c r="M116" s="1" t="str">
        <f>_xlfn.LET(_xlpm._i, COLUMN()-COLUMN(tblParseParts[[#Headers],[Text]]), IF(_xlpm._i&gt;tblParseParts[[#This Row],[Len]],"",MID(tblParseParts[[#This Row],[Text]],_xlpm._i,1)))</f>
        <v>0</v>
      </c>
      <c r="N116" s="1" t="str">
        <f>_xlfn.LET(_xlpm._i, COLUMN()-COLUMN(tblParseParts[[#Headers],[Text]]), IF(_xlpm._i&gt;tblParseParts[[#This Row],[Len]],"",MID(tblParseParts[[#This Row],[Text]],_xlpm._i,1)))</f>
        <v>9</v>
      </c>
      <c r="O116" s="1" t="str">
        <f>_xlfn.LET(_xlpm._i, COLUMN()-COLUMN(tblParseParts[[#Headers],[Text]]), IF(_xlpm._i&gt;tblParseParts[[#This Row],[Len]],"",MID(tblParseParts[[#This Row],[Text]],_xlpm._i,1)))</f>
        <v/>
      </c>
      <c r="P116" s="1" t="str">
        <f>_xlfn.LET(_xlpm._i, COLUMN()-COLUMN(tblParseParts[[#Headers],[Text]]), IF(_xlpm._i&gt;tblParseParts[[#This Row],[Len]],"",MID(tblParseParts[[#This Row],[Text]],_xlpm._i,1)))</f>
        <v/>
      </c>
      <c r="Q116" s="1" t="str">
        <f>_xlfn.LET(_xlpm._i, COLUMN()-COLUMN(tblParseParts[[#Headers],[Text]]), IF(_xlpm._i&gt;tblParseParts[[#This Row],[Len]],"",MID(tblParseParts[[#This Row],[Text]],_xlpm._i,1)))</f>
        <v/>
      </c>
      <c r="R116" s="1" t="str">
        <f>_xlfn.LET(_xlpm._i, COLUMN()-COLUMN(tblParseParts[[#Headers],[Text]]), IF(_xlpm._i&gt;tblParseParts[[#This Row],[Len]],"",MID(tblParseParts[[#This Row],[Text]],_xlpm._i,1)))</f>
        <v/>
      </c>
      <c r="S116" s="1" t="str">
        <f>_xlfn.LET(_xlpm._i, COLUMN()-COLUMN(tblParseParts[[#Headers],[Text]]), IF(_xlpm._i&gt;tblParseParts[[#This Row],[Len]],"",MID(tblParseParts[[#This Row],[Text]],_xlpm._i,1)))</f>
        <v/>
      </c>
      <c r="T116" s="1" t="str">
        <f>_xlfn.LET(_xlpm._i, COLUMN()-COLUMN(tblParseParts[[#Headers],[Text]]), IF(_xlpm._i&gt;tblParseParts[[#This Row],[Len]],"",MID(tblParseParts[[#This Row],[Text]],_xlpm._i,1)))</f>
        <v/>
      </c>
      <c r="U116" s="1" t="str">
        <f>_xlfn.LET(_xlpm._i, COLUMN()-COLUMN(tblParseParts[[#Headers],[Text]]), IF(_xlpm._i&gt;tblParseParts[[#This Row],[Len]],"",MID(tblParseParts[[#This Row],[Text]],_xlpm._i,1)))</f>
        <v/>
      </c>
      <c r="V116" s="1" t="str">
        <f>_xlfn.LET(_xlpm._i, COLUMN()-COLUMN(tblParseParts[[#Headers],[Text]]), IF(_xlpm._i&gt;tblParseParts[[#This Row],[Len]],"",MID(tblParseParts[[#This Row],[Text]],_xlpm._i,1)))</f>
        <v/>
      </c>
      <c r="W116" s="1" t="str">
        <f>_xlfn.LET(_xlpm._i, COLUMN()-COLUMN(tblParseParts[[#Headers],[Text]]), IF(_xlpm._i&gt;tblParseParts[[#This Row],[Len]],"",MID(tblParseParts[[#This Row],[Text]],_xlpm._i,1)))</f>
        <v/>
      </c>
      <c r="X116" s="1" t="str">
        <f>_xlfn.LET(_xlpm._i, COLUMN()-COLUMN(tblParseParts[[#Headers],[Text]]), IF(_xlpm._i&gt;tblParseParts[[#This Row],[Len]],"",MID(tblParseParts[[#This Row],[Text]],_xlpm._i,1)))</f>
        <v/>
      </c>
      <c r="Y116" s="1" t="str">
        <f>_xlfn.LET(_xlpm._i, COLUMN()-COLUMN(tblParseParts[[#Headers],[Text]]), IF(_xlpm._i&gt;tblParseParts[[#This Row],[Len]],"",MID(tblParseParts[[#This Row],[Text]],_xlpm._i,1)))</f>
        <v/>
      </c>
      <c r="Z116" s="1" t="str">
        <f>_xlfn.LET(_xlpm._i, COLUMN()-COLUMN(tblParseParts[[#Headers],[Text]]), IF(_xlpm._i&gt;tblParseParts[[#This Row],[Len]],"",MID(tblParseParts[[#This Row],[Text]],_xlpm._i,1)))</f>
        <v/>
      </c>
      <c r="AA116" s="1" t="str">
        <f>_xlfn.LET(_xlpm._i, COLUMN()-COLUMN(tblParseParts[[#Headers],[Text]]), IF(_xlpm._i&gt;tblParseParts[[#This Row],[Len]],"",MID(tblParseParts[[#This Row],[Text]],_xlpm._i,1)))</f>
        <v/>
      </c>
      <c r="AB116" s="1" t="str">
        <f>_xlfn.LET(_xlpm._i, COLUMN()-COLUMN(tblParseParts[[#Headers],[Text]]), IF(_xlpm._i&gt;tblParseParts[[#This Row],[Len]],"",MID(tblParseParts[[#This Row],[Text]],_xlpm._i,1)))</f>
        <v/>
      </c>
      <c r="AC116" s="1" t="str">
        <f>_xlfn.LET(_xlpm._i, COLUMN()-COLUMN(tblParseParts[[#Headers],[Text]]), IF(_xlpm._i&gt;tblParseParts[[#This Row],[Len]],"",MID(tblParseParts[[#This Row],[Text]],_xlpm._i,1)))</f>
        <v/>
      </c>
      <c r="AD116" s="1" t="str">
        <f>_xlfn.LET(_xlpm._i, COLUMN()-COLUMN(tblParseParts[[#Headers],[Text]]), IF(_xlpm._i&gt;tblParseParts[[#This Row],[Len]],"",MID(tblParseParts[[#This Row],[Text]],_xlpm._i,1)))</f>
        <v/>
      </c>
      <c r="AE116" s="1" t="str">
        <f>_xlfn.LET(_xlpm._i, COLUMN()-COLUMN(tblParseParts[[#Headers],[Text]]), IF(_xlpm._i&gt;tblParseParts[[#This Row],[Len]],"",MID(tblParseParts[[#This Row],[Text]],_xlpm._i,1)))</f>
        <v/>
      </c>
      <c r="AF116" s="1" t="str">
        <f>_xlfn.LET(_xlpm._i, COLUMN()-COLUMN(tblParseParts[[#Headers],[Text]]), IF(_xlpm._i&gt;tblParseParts[[#This Row],[Len]],"",MID(tblParseParts[[#This Row],[Text]],_xlpm._i,1)))</f>
        <v/>
      </c>
      <c r="AG116" s="1" t="str">
        <f>_xlfn.LET(_xlpm._i, COLUMN()-COLUMN(tblParseParts[[#Headers],[Text]]), IF(_xlpm._i&gt;tblParseParts[[#This Row],[Len]],"",MID(tblParseParts[[#This Row],[Text]],_xlpm._i,1)))</f>
        <v/>
      </c>
      <c r="AH116" s="1" t="str">
        <f>_xlfn.LET(_xlpm._i, COLUMN()-COLUMN(tblParseParts[[#Headers],[Text]]), IF(_xlpm._i&gt;tblParseParts[[#This Row],[Len]],"",MID(tblParseParts[[#This Row],[Text]],_xlpm._i,1)))</f>
        <v/>
      </c>
      <c r="AI116" s="1" t="str">
        <f>_xlfn.LET(_xlpm._i, COLUMN()-COLUMN(tblParseParts[[#Headers],[Text]]), IF(_xlpm._i&gt;tblParseParts[[#This Row],[Len]],"",MID(tblParseParts[[#This Row],[Text]],_xlpm._i,1)))</f>
        <v/>
      </c>
      <c r="AJ116" s="11">
        <f>LEN(tblParseParts[[#This Row],[Text]])</f>
        <v>12</v>
      </c>
      <c r="AK116" s="11">
        <f>_xlfn.LET(_xlpm._range,tblParseParts[[#This Row],[1]:[33]], _xlfn.IFNA(_xlfn.XMATCH("T",_xlpm._range,0,1),0))</f>
        <v>9</v>
      </c>
      <c r="AL11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16" s="11">
        <f>_xlfn.LET(_xlpm._range,tblParseParts[[#This Row],[1]:[33]], _xlfn.IFNA(_xlfn.XMATCH(":",_xlpm._range,0,-1),0))</f>
        <v>0</v>
      </c>
      <c r="AN116" s="11" cm="1">
        <f t="array" ref="AN116">_xlfn.LET(_xlpm._last,INDEX(tblParseParts[[#This Row],[1]:[33]],1,tblParseParts[[#This Row],[Len]]),IF(_xlpm._last="Z",tblParseParts[[#This Row],[Len]],0))</f>
        <v>0</v>
      </c>
      <c r="AO116" s="11">
        <f>N(tblParseParts[[#This Row],[Tpos]]&gt;0)</f>
        <v>1</v>
      </c>
      <c r="AP116" s="11">
        <f>N(tblParseParts[[#This Row],[Tpos]]=1)</f>
        <v>0</v>
      </c>
      <c r="AQ116" s="11">
        <f>N(tblParseParts[[#This Row],[SignLastPos]]=1)</f>
        <v>0</v>
      </c>
      <c r="AR116" s="11">
        <f>tblParseParts[[#This Row],[Len]]-tblParseParts[[#This Row],[LastSignFirstPos]]</f>
        <v>12</v>
      </c>
      <c r="AS116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16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16" s="11">
        <f>N(tblParseParts[[#This Row],[ColonLastPos]]&gt;tblParseParts[[#This Row],[SignLastPos]])</f>
        <v>0</v>
      </c>
      <c r="AV116" s="11">
        <f>N(((tblParseParts[[#This Row],[UnSignedLen]]=2)+(tblParseParts[[#This Row],[UnSignedLen]]=6))&lt;&gt;0)</f>
        <v>0</v>
      </c>
      <c r="AW116" s="11">
        <f>N(tblParseParts[[#This Row],[ZlastPos]]=tblParseParts[[#This Row],[Len]])</f>
        <v>0</v>
      </c>
      <c r="AX11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16" s="11">
        <f>_xlfn.LET(_xlpm._x,_xlfn.XLOOKUP(tblParseParts[[#This Row],[Hash]],tblParsePartsLogic[Hash],tblParsePartsLogic[PartsFlag],""),IF(_xlpm._x="","!!",_xlpm._x))</f>
        <v>5</v>
      </c>
      <c r="AZ116" s="11">
        <f>_xlfn.LET(_xlpm._x,_xlfn.XLOOKUP(tblParseParts[[#This Row],[Hash]],tblParsePartsLogic[Hash],tblParsePartsLogic[DateMark],""),IF(_xlpm._x="","!!",_xlpm._x))</f>
        <v>2</v>
      </c>
      <c r="BA116" s="11">
        <f>_xlfn.LET(_xlpm._x,_xlfn.XLOOKUP(tblParseParts[[#This Row],[Hash]],tblParsePartsLogic[Hash],tblParsePartsLogic[TZMark],""),IF(_xlpm._x="","!!",_xlpm._x))</f>
        <v>2</v>
      </c>
      <c r="BB116" s="11">
        <f>_xlfn.LET(_xlpm._x,_xlfn.XLOOKUP(tblParseParts[[#This Row],[Hash]],tblParsePartsLogic[Hash],tblParsePartsLogic[ISOCompliant],""),IF(_xlpm._x="","!!",_xlpm._x))</f>
        <v>0</v>
      </c>
    </row>
    <row r="117" spans="1:54" x14ac:dyDescent="0.25">
      <c r="A117">
        <v>98</v>
      </c>
      <c r="B117" s="23" t="s">
        <v>120</v>
      </c>
      <c r="C117" s="1" t="str">
        <f>_xlfn.LET(_xlpm._i, COLUMN()-COLUMN(tblParseParts[[#Headers],[Text]]), IF(_xlpm._i&gt;tblParseParts[[#This Row],[Len]],"",MID(tblParseParts[[#This Row],[Text]],_xlpm._i,1)))</f>
        <v>-</v>
      </c>
      <c r="D117" s="1" t="str">
        <f>_xlfn.LET(_xlpm._i, COLUMN()-COLUMN(tblParseParts[[#Headers],[Text]]), IF(_xlpm._i&gt;tblParseParts[[#This Row],[Len]],"",MID(tblParseParts[[#This Row],[Text]],_xlpm._i,1)))</f>
        <v>9</v>
      </c>
      <c r="E117" s="1" t="str">
        <f>_xlfn.LET(_xlpm._i, COLUMN()-COLUMN(tblParseParts[[#Headers],[Text]]), IF(_xlpm._i&gt;tblParseParts[[#This Row],[Len]],"",MID(tblParseParts[[#This Row],[Text]],_xlpm._i,1)))</f>
        <v>9</v>
      </c>
      <c r="F117" s="1" t="str">
        <f>_xlfn.LET(_xlpm._i, COLUMN()-COLUMN(tblParseParts[[#Headers],[Text]]), IF(_xlpm._i&gt;tblParseParts[[#This Row],[Len]],"",MID(tblParseParts[[#This Row],[Text]],_xlpm._i,1)))</f>
        <v>9</v>
      </c>
      <c r="G117" s="1" t="str">
        <f>_xlfn.LET(_xlpm._i, COLUMN()-COLUMN(tblParseParts[[#Headers],[Text]]), IF(_xlpm._i&gt;tblParseParts[[#This Row],[Len]],"",MID(tblParseParts[[#This Row],[Text]],_xlpm._i,1)))</f>
        <v>9</v>
      </c>
      <c r="H117" s="1" t="str">
        <f>_xlfn.LET(_xlpm._i, COLUMN()-COLUMN(tblParseParts[[#Headers],[Text]]), IF(_xlpm._i&gt;tblParseParts[[#This Row],[Len]],"",MID(tblParseParts[[#This Row],[Text]],_xlpm._i,1)))</f>
        <v>9</v>
      </c>
      <c r="I117" s="1" t="str">
        <f>_xlfn.LET(_xlpm._i, COLUMN()-COLUMN(tblParseParts[[#Headers],[Text]]), IF(_xlpm._i&gt;tblParseParts[[#This Row],[Len]],"",MID(tblParseParts[[#This Row],[Text]],_xlpm._i,1)))</f>
        <v>W</v>
      </c>
      <c r="J117" s="1" t="str">
        <f>_xlfn.LET(_xlpm._i, COLUMN()-COLUMN(tblParseParts[[#Headers],[Text]]), IF(_xlpm._i&gt;tblParseParts[[#This Row],[Len]],"",MID(tblParseParts[[#This Row],[Text]],_xlpm._i,1)))</f>
        <v>1</v>
      </c>
      <c r="K117" s="1" t="str">
        <f>_xlfn.LET(_xlpm._i, COLUMN()-COLUMN(tblParseParts[[#Headers],[Text]]), IF(_xlpm._i&gt;tblParseParts[[#This Row],[Len]],"",MID(tblParseParts[[#This Row],[Text]],_xlpm._i,1)))</f>
        <v>5</v>
      </c>
      <c r="L117" s="1" t="str">
        <f>_xlfn.LET(_xlpm._i, COLUMN()-COLUMN(tblParseParts[[#Headers],[Text]]), IF(_xlpm._i&gt;tblParseParts[[#This Row],[Len]],"",MID(tblParseParts[[#This Row],[Text]],_xlpm._i,1)))</f>
        <v>T</v>
      </c>
      <c r="M117" s="1" t="str">
        <f>_xlfn.LET(_xlpm._i, COLUMN()-COLUMN(tblParseParts[[#Headers],[Text]]), IF(_xlpm._i&gt;tblParseParts[[#This Row],[Len]],"",MID(tblParseParts[[#This Row],[Text]],_xlpm._i,1)))</f>
        <v>+</v>
      </c>
      <c r="N117" s="1" t="str">
        <f>_xlfn.LET(_xlpm._i, COLUMN()-COLUMN(tblParseParts[[#Headers],[Text]]), IF(_xlpm._i&gt;tblParseParts[[#This Row],[Len]],"",MID(tblParseParts[[#This Row],[Text]],_xlpm._i,1)))</f>
        <v>0</v>
      </c>
      <c r="O117" s="1" t="str">
        <f>_xlfn.LET(_xlpm._i, COLUMN()-COLUMN(tblParseParts[[#Headers],[Text]]), IF(_xlpm._i&gt;tblParseParts[[#This Row],[Len]],"",MID(tblParseParts[[#This Row],[Text]],_xlpm._i,1)))</f>
        <v>9</v>
      </c>
      <c r="P117" s="1" t="str">
        <f>_xlfn.LET(_xlpm._i, COLUMN()-COLUMN(tblParseParts[[#Headers],[Text]]), IF(_xlpm._i&gt;tblParseParts[[#This Row],[Len]],"",MID(tblParseParts[[#This Row],[Text]],_xlpm._i,1)))</f>
        <v/>
      </c>
      <c r="Q117" s="1" t="str">
        <f>_xlfn.LET(_xlpm._i, COLUMN()-COLUMN(tblParseParts[[#Headers],[Text]]), IF(_xlpm._i&gt;tblParseParts[[#This Row],[Len]],"",MID(tblParseParts[[#This Row],[Text]],_xlpm._i,1)))</f>
        <v/>
      </c>
      <c r="R117" s="1" t="str">
        <f>_xlfn.LET(_xlpm._i, COLUMN()-COLUMN(tblParseParts[[#Headers],[Text]]), IF(_xlpm._i&gt;tblParseParts[[#This Row],[Len]],"",MID(tblParseParts[[#This Row],[Text]],_xlpm._i,1)))</f>
        <v/>
      </c>
      <c r="S117" s="1" t="str">
        <f>_xlfn.LET(_xlpm._i, COLUMN()-COLUMN(tblParseParts[[#Headers],[Text]]), IF(_xlpm._i&gt;tblParseParts[[#This Row],[Len]],"",MID(tblParseParts[[#This Row],[Text]],_xlpm._i,1)))</f>
        <v/>
      </c>
      <c r="T117" s="1" t="str">
        <f>_xlfn.LET(_xlpm._i, COLUMN()-COLUMN(tblParseParts[[#Headers],[Text]]), IF(_xlpm._i&gt;tblParseParts[[#This Row],[Len]],"",MID(tblParseParts[[#This Row],[Text]],_xlpm._i,1)))</f>
        <v/>
      </c>
      <c r="U117" s="1" t="str">
        <f>_xlfn.LET(_xlpm._i, COLUMN()-COLUMN(tblParseParts[[#Headers],[Text]]), IF(_xlpm._i&gt;tblParseParts[[#This Row],[Len]],"",MID(tblParseParts[[#This Row],[Text]],_xlpm._i,1)))</f>
        <v/>
      </c>
      <c r="V117" s="1" t="str">
        <f>_xlfn.LET(_xlpm._i, COLUMN()-COLUMN(tblParseParts[[#Headers],[Text]]), IF(_xlpm._i&gt;tblParseParts[[#This Row],[Len]],"",MID(tblParseParts[[#This Row],[Text]],_xlpm._i,1)))</f>
        <v/>
      </c>
      <c r="W117" s="1" t="str">
        <f>_xlfn.LET(_xlpm._i, COLUMN()-COLUMN(tblParseParts[[#Headers],[Text]]), IF(_xlpm._i&gt;tblParseParts[[#This Row],[Len]],"",MID(tblParseParts[[#This Row],[Text]],_xlpm._i,1)))</f>
        <v/>
      </c>
      <c r="X117" s="1" t="str">
        <f>_xlfn.LET(_xlpm._i, COLUMN()-COLUMN(tblParseParts[[#Headers],[Text]]), IF(_xlpm._i&gt;tblParseParts[[#This Row],[Len]],"",MID(tblParseParts[[#This Row],[Text]],_xlpm._i,1)))</f>
        <v/>
      </c>
      <c r="Y117" s="1" t="str">
        <f>_xlfn.LET(_xlpm._i, COLUMN()-COLUMN(tblParseParts[[#Headers],[Text]]), IF(_xlpm._i&gt;tblParseParts[[#This Row],[Len]],"",MID(tblParseParts[[#This Row],[Text]],_xlpm._i,1)))</f>
        <v/>
      </c>
      <c r="Z117" s="1" t="str">
        <f>_xlfn.LET(_xlpm._i, COLUMN()-COLUMN(tblParseParts[[#Headers],[Text]]), IF(_xlpm._i&gt;tblParseParts[[#This Row],[Len]],"",MID(tblParseParts[[#This Row],[Text]],_xlpm._i,1)))</f>
        <v/>
      </c>
      <c r="AA117" s="1" t="str">
        <f>_xlfn.LET(_xlpm._i, COLUMN()-COLUMN(tblParseParts[[#Headers],[Text]]), IF(_xlpm._i&gt;tblParseParts[[#This Row],[Len]],"",MID(tblParseParts[[#This Row],[Text]],_xlpm._i,1)))</f>
        <v/>
      </c>
      <c r="AB117" s="1" t="str">
        <f>_xlfn.LET(_xlpm._i, COLUMN()-COLUMN(tblParseParts[[#Headers],[Text]]), IF(_xlpm._i&gt;tblParseParts[[#This Row],[Len]],"",MID(tblParseParts[[#This Row],[Text]],_xlpm._i,1)))</f>
        <v/>
      </c>
      <c r="AC117" s="1" t="str">
        <f>_xlfn.LET(_xlpm._i, COLUMN()-COLUMN(tblParseParts[[#Headers],[Text]]), IF(_xlpm._i&gt;tblParseParts[[#This Row],[Len]],"",MID(tblParseParts[[#This Row],[Text]],_xlpm._i,1)))</f>
        <v/>
      </c>
      <c r="AD117" s="1" t="str">
        <f>_xlfn.LET(_xlpm._i, COLUMN()-COLUMN(tblParseParts[[#Headers],[Text]]), IF(_xlpm._i&gt;tblParseParts[[#This Row],[Len]],"",MID(tblParseParts[[#This Row],[Text]],_xlpm._i,1)))</f>
        <v/>
      </c>
      <c r="AE117" s="1" t="str">
        <f>_xlfn.LET(_xlpm._i, COLUMN()-COLUMN(tblParseParts[[#Headers],[Text]]), IF(_xlpm._i&gt;tblParseParts[[#This Row],[Len]],"",MID(tblParseParts[[#This Row],[Text]],_xlpm._i,1)))</f>
        <v/>
      </c>
      <c r="AF117" s="1" t="str">
        <f>_xlfn.LET(_xlpm._i, COLUMN()-COLUMN(tblParseParts[[#Headers],[Text]]), IF(_xlpm._i&gt;tblParseParts[[#This Row],[Len]],"",MID(tblParseParts[[#This Row],[Text]],_xlpm._i,1)))</f>
        <v/>
      </c>
      <c r="AG117" s="1" t="str">
        <f>_xlfn.LET(_xlpm._i, COLUMN()-COLUMN(tblParseParts[[#Headers],[Text]]), IF(_xlpm._i&gt;tblParseParts[[#This Row],[Len]],"",MID(tblParseParts[[#This Row],[Text]],_xlpm._i,1)))</f>
        <v/>
      </c>
      <c r="AH117" s="1" t="str">
        <f>_xlfn.LET(_xlpm._i, COLUMN()-COLUMN(tblParseParts[[#Headers],[Text]]), IF(_xlpm._i&gt;tblParseParts[[#This Row],[Len]],"",MID(tblParseParts[[#This Row],[Text]],_xlpm._i,1)))</f>
        <v/>
      </c>
      <c r="AI117" s="1" t="str">
        <f>_xlfn.LET(_xlpm._i, COLUMN()-COLUMN(tblParseParts[[#Headers],[Text]]), IF(_xlpm._i&gt;tblParseParts[[#This Row],[Len]],"",MID(tblParseParts[[#This Row],[Text]],_xlpm._i,1)))</f>
        <v/>
      </c>
      <c r="AJ117" s="11">
        <f>LEN(tblParseParts[[#This Row],[Text]])</f>
        <v>13</v>
      </c>
      <c r="AK117" s="11">
        <f>_xlfn.LET(_xlpm._range,tblParseParts[[#This Row],[1]:[33]], _xlfn.IFNA(_xlfn.XMATCH("T",_xlpm._range,0,1),0))</f>
        <v>10</v>
      </c>
      <c r="AL11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17" s="11">
        <f>_xlfn.LET(_xlpm._range,tblParseParts[[#This Row],[1]:[33]], _xlfn.IFNA(_xlfn.XMATCH(":",_xlpm._range,0,-1),0))</f>
        <v>0</v>
      </c>
      <c r="AN117" s="11" cm="1">
        <f t="array" ref="AN117">_xlfn.LET(_xlpm._last,INDEX(tblParseParts[[#This Row],[1]:[33]],1,tblParseParts[[#This Row],[Len]]),IF(_xlpm._last="Z",tblParseParts[[#This Row],[Len]],0))</f>
        <v>0</v>
      </c>
      <c r="AO117" s="11">
        <f>N(tblParseParts[[#This Row],[Tpos]]&gt;0)</f>
        <v>1</v>
      </c>
      <c r="AP117" s="11">
        <f>N(tblParseParts[[#This Row],[Tpos]]=1)</f>
        <v>0</v>
      </c>
      <c r="AQ117" s="11">
        <f>N(tblParseParts[[#This Row],[SignLastPos]]=1)</f>
        <v>0</v>
      </c>
      <c r="AR117" s="11">
        <f>tblParseParts[[#This Row],[Len]]-tblParseParts[[#This Row],[LastSignFirstPos]]</f>
        <v>13</v>
      </c>
      <c r="AS117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17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17" s="11">
        <f>N(tblParseParts[[#This Row],[ColonLastPos]]&gt;tblParseParts[[#This Row],[SignLastPos]])</f>
        <v>0</v>
      </c>
      <c r="AV117" s="11">
        <f>N(((tblParseParts[[#This Row],[UnSignedLen]]=2)+(tblParseParts[[#This Row],[UnSignedLen]]=6))&lt;&gt;0)</f>
        <v>0</v>
      </c>
      <c r="AW117" s="11">
        <f>N(tblParseParts[[#This Row],[ZlastPos]]=tblParseParts[[#This Row],[Len]])</f>
        <v>0</v>
      </c>
      <c r="AX11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17" s="11">
        <f>_xlfn.LET(_xlpm._x,_xlfn.XLOOKUP(tblParseParts[[#This Row],[Hash]],tblParsePartsLogic[Hash],tblParsePartsLogic[PartsFlag],""),IF(_xlpm._x="","!!",_xlpm._x))</f>
        <v>5</v>
      </c>
      <c r="AZ117" s="11">
        <f>_xlfn.LET(_xlpm._x,_xlfn.XLOOKUP(tblParseParts[[#This Row],[Hash]],tblParsePartsLogic[Hash],tblParsePartsLogic[DateMark],""),IF(_xlpm._x="","!!",_xlpm._x))</f>
        <v>2</v>
      </c>
      <c r="BA117" s="11">
        <f>_xlfn.LET(_xlpm._x,_xlfn.XLOOKUP(tblParseParts[[#This Row],[Hash]],tblParsePartsLogic[Hash],tblParsePartsLogic[TZMark],""),IF(_xlpm._x="","!!",_xlpm._x))</f>
        <v>2</v>
      </c>
      <c r="BB117" s="11">
        <f>_xlfn.LET(_xlpm._x,_xlfn.XLOOKUP(tblParseParts[[#This Row],[Hash]],tblParsePartsLogic[Hash],tblParsePartsLogic[ISOCompliant],""),IF(_xlpm._x="","!!",_xlpm._x))</f>
        <v>0</v>
      </c>
    </row>
    <row r="118" spans="1:54" x14ac:dyDescent="0.25">
      <c r="A118">
        <v>99</v>
      </c>
      <c r="B118" s="23" t="s">
        <v>121</v>
      </c>
      <c r="C118" s="1" t="str">
        <f>_xlfn.LET(_xlpm._i, COLUMN()-COLUMN(tblParseParts[[#Headers],[Text]]), IF(_xlpm._i&gt;tblParseParts[[#This Row],[Len]],"",MID(tblParseParts[[#This Row],[Text]],_xlpm._i,1)))</f>
        <v>2</v>
      </c>
      <c r="D118" s="1" t="str">
        <f>_xlfn.LET(_xlpm._i, COLUMN()-COLUMN(tblParseParts[[#Headers],[Text]]), IF(_xlpm._i&gt;tblParseParts[[#This Row],[Len]],"",MID(tblParseParts[[#This Row],[Text]],_xlpm._i,1)))</f>
        <v>0</v>
      </c>
      <c r="E118" s="1" t="str">
        <f>_xlfn.LET(_xlpm._i, COLUMN()-COLUMN(tblParseParts[[#Headers],[Text]]), IF(_xlpm._i&gt;tblParseParts[[#This Row],[Len]],"",MID(tblParseParts[[#This Row],[Text]],_xlpm._i,1)))</f>
        <v>2</v>
      </c>
      <c r="F118" s="1" t="str">
        <f>_xlfn.LET(_xlpm._i, COLUMN()-COLUMN(tblParseParts[[#Headers],[Text]]), IF(_xlpm._i&gt;tblParseParts[[#This Row],[Len]],"",MID(tblParseParts[[#This Row],[Text]],_xlpm._i,1)))</f>
        <v>3</v>
      </c>
      <c r="G118" s="1" t="str">
        <f>_xlfn.LET(_xlpm._i, COLUMN()-COLUMN(tblParseParts[[#Headers],[Text]]), IF(_xlpm._i&gt;tblParseParts[[#This Row],[Len]],"",MID(tblParseParts[[#This Row],[Text]],_xlpm._i,1)))</f>
        <v>-</v>
      </c>
      <c r="H118" s="1" t="str">
        <f>_xlfn.LET(_xlpm._i, COLUMN()-COLUMN(tblParseParts[[#Headers],[Text]]), IF(_xlpm._i&gt;tblParseParts[[#This Row],[Len]],"",MID(tblParseParts[[#This Row],[Text]],_xlpm._i,1)))</f>
        <v>3</v>
      </c>
      <c r="I118" s="1" t="str">
        <f>_xlfn.LET(_xlpm._i, COLUMN()-COLUMN(tblParseParts[[#Headers],[Text]]), IF(_xlpm._i&gt;tblParseParts[[#This Row],[Len]],"",MID(tblParseParts[[#This Row],[Text]],_xlpm._i,1)))</f>
        <v>2</v>
      </c>
      <c r="J118" s="1" t="str">
        <f>_xlfn.LET(_xlpm._i, COLUMN()-COLUMN(tblParseParts[[#Headers],[Text]]), IF(_xlpm._i&gt;tblParseParts[[#This Row],[Len]],"",MID(tblParseParts[[#This Row],[Text]],_xlpm._i,1)))</f>
        <v>5</v>
      </c>
      <c r="K118" s="1" t="str">
        <f>_xlfn.LET(_xlpm._i, COLUMN()-COLUMN(tblParseParts[[#Headers],[Text]]), IF(_xlpm._i&gt;tblParseParts[[#This Row],[Len]],"",MID(tblParseParts[[#This Row],[Text]],_xlpm._i,1)))</f>
        <v>T</v>
      </c>
      <c r="L118" s="1" t="str">
        <f>_xlfn.LET(_xlpm._i, COLUMN()-COLUMN(tblParseParts[[#Headers],[Text]]), IF(_xlpm._i&gt;tblParseParts[[#This Row],[Len]],"",MID(tblParseParts[[#This Row],[Text]],_xlpm._i,1)))</f>
        <v>+</v>
      </c>
      <c r="M118" s="1" t="str">
        <f>_xlfn.LET(_xlpm._i, COLUMN()-COLUMN(tblParseParts[[#Headers],[Text]]), IF(_xlpm._i&gt;tblParseParts[[#This Row],[Len]],"",MID(tblParseParts[[#This Row],[Text]],_xlpm._i,1)))</f>
        <v>0</v>
      </c>
      <c r="N118" s="1" t="str">
        <f>_xlfn.LET(_xlpm._i, COLUMN()-COLUMN(tblParseParts[[#Headers],[Text]]), IF(_xlpm._i&gt;tblParseParts[[#This Row],[Len]],"",MID(tblParseParts[[#This Row],[Text]],_xlpm._i,1)))</f>
        <v>9</v>
      </c>
      <c r="O118" s="1" t="str">
        <f>_xlfn.LET(_xlpm._i, COLUMN()-COLUMN(tblParseParts[[#Headers],[Text]]), IF(_xlpm._i&gt;tblParseParts[[#This Row],[Len]],"",MID(tblParseParts[[#This Row],[Text]],_xlpm._i,1)))</f>
        <v/>
      </c>
      <c r="P118" s="1" t="str">
        <f>_xlfn.LET(_xlpm._i, COLUMN()-COLUMN(tblParseParts[[#Headers],[Text]]), IF(_xlpm._i&gt;tblParseParts[[#This Row],[Len]],"",MID(tblParseParts[[#This Row],[Text]],_xlpm._i,1)))</f>
        <v/>
      </c>
      <c r="Q118" s="1" t="str">
        <f>_xlfn.LET(_xlpm._i, COLUMN()-COLUMN(tblParseParts[[#Headers],[Text]]), IF(_xlpm._i&gt;tblParseParts[[#This Row],[Len]],"",MID(tblParseParts[[#This Row],[Text]],_xlpm._i,1)))</f>
        <v/>
      </c>
      <c r="R118" s="1" t="str">
        <f>_xlfn.LET(_xlpm._i, COLUMN()-COLUMN(tblParseParts[[#Headers],[Text]]), IF(_xlpm._i&gt;tblParseParts[[#This Row],[Len]],"",MID(tblParseParts[[#This Row],[Text]],_xlpm._i,1)))</f>
        <v/>
      </c>
      <c r="S118" s="1" t="str">
        <f>_xlfn.LET(_xlpm._i, COLUMN()-COLUMN(tblParseParts[[#Headers],[Text]]), IF(_xlpm._i&gt;tblParseParts[[#This Row],[Len]],"",MID(tblParseParts[[#This Row],[Text]],_xlpm._i,1)))</f>
        <v/>
      </c>
      <c r="T118" s="1" t="str">
        <f>_xlfn.LET(_xlpm._i, COLUMN()-COLUMN(tblParseParts[[#Headers],[Text]]), IF(_xlpm._i&gt;tblParseParts[[#This Row],[Len]],"",MID(tblParseParts[[#This Row],[Text]],_xlpm._i,1)))</f>
        <v/>
      </c>
      <c r="U118" s="1" t="str">
        <f>_xlfn.LET(_xlpm._i, COLUMN()-COLUMN(tblParseParts[[#Headers],[Text]]), IF(_xlpm._i&gt;tblParseParts[[#This Row],[Len]],"",MID(tblParseParts[[#This Row],[Text]],_xlpm._i,1)))</f>
        <v/>
      </c>
      <c r="V118" s="1" t="str">
        <f>_xlfn.LET(_xlpm._i, COLUMN()-COLUMN(tblParseParts[[#Headers],[Text]]), IF(_xlpm._i&gt;tblParseParts[[#This Row],[Len]],"",MID(tblParseParts[[#This Row],[Text]],_xlpm._i,1)))</f>
        <v/>
      </c>
      <c r="W118" s="1" t="str">
        <f>_xlfn.LET(_xlpm._i, COLUMN()-COLUMN(tblParseParts[[#Headers],[Text]]), IF(_xlpm._i&gt;tblParseParts[[#This Row],[Len]],"",MID(tblParseParts[[#This Row],[Text]],_xlpm._i,1)))</f>
        <v/>
      </c>
      <c r="X118" s="1" t="str">
        <f>_xlfn.LET(_xlpm._i, COLUMN()-COLUMN(tblParseParts[[#Headers],[Text]]), IF(_xlpm._i&gt;tblParseParts[[#This Row],[Len]],"",MID(tblParseParts[[#This Row],[Text]],_xlpm._i,1)))</f>
        <v/>
      </c>
      <c r="Y118" s="1" t="str">
        <f>_xlfn.LET(_xlpm._i, COLUMN()-COLUMN(tblParseParts[[#Headers],[Text]]), IF(_xlpm._i&gt;tblParseParts[[#This Row],[Len]],"",MID(tblParseParts[[#This Row],[Text]],_xlpm._i,1)))</f>
        <v/>
      </c>
      <c r="Z118" s="1" t="str">
        <f>_xlfn.LET(_xlpm._i, COLUMN()-COLUMN(tblParseParts[[#Headers],[Text]]), IF(_xlpm._i&gt;tblParseParts[[#This Row],[Len]],"",MID(tblParseParts[[#This Row],[Text]],_xlpm._i,1)))</f>
        <v/>
      </c>
      <c r="AA118" s="1" t="str">
        <f>_xlfn.LET(_xlpm._i, COLUMN()-COLUMN(tblParseParts[[#Headers],[Text]]), IF(_xlpm._i&gt;tblParseParts[[#This Row],[Len]],"",MID(tblParseParts[[#This Row],[Text]],_xlpm._i,1)))</f>
        <v/>
      </c>
      <c r="AB118" s="1" t="str">
        <f>_xlfn.LET(_xlpm._i, COLUMN()-COLUMN(tblParseParts[[#Headers],[Text]]), IF(_xlpm._i&gt;tblParseParts[[#This Row],[Len]],"",MID(tblParseParts[[#This Row],[Text]],_xlpm._i,1)))</f>
        <v/>
      </c>
      <c r="AC118" s="1" t="str">
        <f>_xlfn.LET(_xlpm._i, COLUMN()-COLUMN(tblParseParts[[#Headers],[Text]]), IF(_xlpm._i&gt;tblParseParts[[#This Row],[Len]],"",MID(tblParseParts[[#This Row],[Text]],_xlpm._i,1)))</f>
        <v/>
      </c>
      <c r="AD118" s="1" t="str">
        <f>_xlfn.LET(_xlpm._i, COLUMN()-COLUMN(tblParseParts[[#Headers],[Text]]), IF(_xlpm._i&gt;tblParseParts[[#This Row],[Len]],"",MID(tblParseParts[[#This Row],[Text]],_xlpm._i,1)))</f>
        <v/>
      </c>
      <c r="AE118" s="1" t="str">
        <f>_xlfn.LET(_xlpm._i, COLUMN()-COLUMN(tblParseParts[[#Headers],[Text]]), IF(_xlpm._i&gt;tblParseParts[[#This Row],[Len]],"",MID(tblParseParts[[#This Row],[Text]],_xlpm._i,1)))</f>
        <v/>
      </c>
      <c r="AF118" s="1" t="str">
        <f>_xlfn.LET(_xlpm._i, COLUMN()-COLUMN(tblParseParts[[#Headers],[Text]]), IF(_xlpm._i&gt;tblParseParts[[#This Row],[Len]],"",MID(tblParseParts[[#This Row],[Text]],_xlpm._i,1)))</f>
        <v/>
      </c>
      <c r="AG118" s="1" t="str">
        <f>_xlfn.LET(_xlpm._i, COLUMN()-COLUMN(tblParseParts[[#Headers],[Text]]), IF(_xlpm._i&gt;tblParseParts[[#This Row],[Len]],"",MID(tblParseParts[[#This Row],[Text]],_xlpm._i,1)))</f>
        <v/>
      </c>
      <c r="AH118" s="1" t="str">
        <f>_xlfn.LET(_xlpm._i, COLUMN()-COLUMN(tblParseParts[[#Headers],[Text]]), IF(_xlpm._i&gt;tblParseParts[[#This Row],[Len]],"",MID(tblParseParts[[#This Row],[Text]],_xlpm._i,1)))</f>
        <v/>
      </c>
      <c r="AI118" s="1" t="str">
        <f>_xlfn.LET(_xlpm._i, COLUMN()-COLUMN(tblParseParts[[#Headers],[Text]]), IF(_xlpm._i&gt;tblParseParts[[#This Row],[Len]],"",MID(tblParseParts[[#This Row],[Text]],_xlpm._i,1)))</f>
        <v/>
      </c>
      <c r="AJ118" s="11">
        <f>LEN(tblParseParts[[#This Row],[Text]])</f>
        <v>12</v>
      </c>
      <c r="AK118" s="11">
        <f>_xlfn.LET(_xlpm._range,tblParseParts[[#This Row],[1]:[33]], _xlfn.IFNA(_xlfn.XMATCH("T",_xlpm._range,0,1),0))</f>
        <v>9</v>
      </c>
      <c r="AL118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18" s="11">
        <f>_xlfn.LET(_xlpm._range,tblParseParts[[#This Row],[1]:[33]], _xlfn.IFNA(_xlfn.XMATCH(":",_xlpm._range,0,-1),0))</f>
        <v>0</v>
      </c>
      <c r="AN118" s="11" cm="1">
        <f t="array" ref="AN118">_xlfn.LET(_xlpm._last,INDEX(tblParseParts[[#This Row],[1]:[33]],1,tblParseParts[[#This Row],[Len]]),IF(_xlpm._last="Z",tblParseParts[[#This Row],[Len]],0))</f>
        <v>0</v>
      </c>
      <c r="AO118" s="11">
        <f>N(tblParseParts[[#This Row],[Tpos]]&gt;0)</f>
        <v>1</v>
      </c>
      <c r="AP118" s="11">
        <f>N(tblParseParts[[#This Row],[Tpos]]=1)</f>
        <v>0</v>
      </c>
      <c r="AQ118" s="11">
        <f>N(tblParseParts[[#This Row],[SignLastPos]]=1)</f>
        <v>0</v>
      </c>
      <c r="AR118" s="11">
        <f>tblParseParts[[#This Row],[Len]]-tblParseParts[[#This Row],[LastSignFirstPos]]</f>
        <v>12</v>
      </c>
      <c r="AS118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18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18" s="11">
        <f>N(tblParseParts[[#This Row],[ColonLastPos]]&gt;tblParseParts[[#This Row],[SignLastPos]])</f>
        <v>0</v>
      </c>
      <c r="AV118" s="11">
        <f>N(((tblParseParts[[#This Row],[UnSignedLen]]=2)+(tblParseParts[[#This Row],[UnSignedLen]]=6))&lt;&gt;0)</f>
        <v>0</v>
      </c>
      <c r="AW118" s="11">
        <f>N(tblParseParts[[#This Row],[ZlastPos]]=tblParseParts[[#This Row],[Len]])</f>
        <v>0</v>
      </c>
      <c r="AX118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18" s="11">
        <f>_xlfn.LET(_xlpm._x,_xlfn.XLOOKUP(tblParseParts[[#This Row],[Hash]],tblParsePartsLogic[Hash],tblParsePartsLogic[PartsFlag],""),IF(_xlpm._x="","!!",_xlpm._x))</f>
        <v>5</v>
      </c>
      <c r="AZ118" s="11">
        <f>_xlfn.LET(_xlpm._x,_xlfn.XLOOKUP(tblParseParts[[#This Row],[Hash]],tblParsePartsLogic[Hash],tblParsePartsLogic[DateMark],""),IF(_xlpm._x="","!!",_xlpm._x))</f>
        <v>2</v>
      </c>
      <c r="BA118" s="11">
        <f>_xlfn.LET(_xlpm._x,_xlfn.XLOOKUP(tblParseParts[[#This Row],[Hash]],tblParsePartsLogic[Hash],tblParsePartsLogic[TZMark],""),IF(_xlpm._x="","!!",_xlpm._x))</f>
        <v>2</v>
      </c>
      <c r="BB118" s="11">
        <f>_xlfn.LET(_xlpm._x,_xlfn.XLOOKUP(tblParseParts[[#This Row],[Hash]],tblParsePartsLogic[Hash],tblParsePartsLogic[ISOCompliant],""),IF(_xlpm._x="","!!",_xlpm._x))</f>
        <v>0</v>
      </c>
    </row>
    <row r="119" spans="1:54" x14ac:dyDescent="0.25">
      <c r="A119">
        <v>100</v>
      </c>
      <c r="B119" s="23" t="s">
        <v>122</v>
      </c>
      <c r="C119" s="1" t="str">
        <f>_xlfn.LET(_xlpm._i, COLUMN()-COLUMN(tblParseParts[[#Headers],[Text]]), IF(_xlpm._i&gt;tblParseParts[[#This Row],[Len]],"",MID(tblParseParts[[#This Row],[Text]],_xlpm._i,1)))</f>
        <v>2</v>
      </c>
      <c r="D119" s="1" t="str">
        <f>_xlfn.LET(_xlpm._i, COLUMN()-COLUMN(tblParseParts[[#Headers],[Text]]), IF(_xlpm._i&gt;tblParseParts[[#This Row],[Len]],"",MID(tblParseParts[[#This Row],[Text]],_xlpm._i,1)))</f>
        <v>0</v>
      </c>
      <c r="E119" s="1" t="str">
        <f>_xlfn.LET(_xlpm._i, COLUMN()-COLUMN(tblParseParts[[#Headers],[Text]]), IF(_xlpm._i&gt;tblParseParts[[#This Row],[Len]],"",MID(tblParseParts[[#This Row],[Text]],_xlpm._i,1)))</f>
        <v>2</v>
      </c>
      <c r="F119" s="1" t="str">
        <f>_xlfn.LET(_xlpm._i, COLUMN()-COLUMN(tblParseParts[[#Headers],[Text]]), IF(_xlpm._i&gt;tblParseParts[[#This Row],[Len]],"",MID(tblParseParts[[#This Row],[Text]],_xlpm._i,1)))</f>
        <v>3</v>
      </c>
      <c r="G119" s="1" t="str">
        <f>_xlfn.LET(_xlpm._i, COLUMN()-COLUMN(tblParseParts[[#Headers],[Text]]), IF(_xlpm._i&gt;tblParseParts[[#This Row],[Len]],"",MID(tblParseParts[[#This Row],[Text]],_xlpm._i,1)))</f>
        <v>-</v>
      </c>
      <c r="H119" s="1" t="str">
        <f>_xlfn.LET(_xlpm._i, COLUMN()-COLUMN(tblParseParts[[#Headers],[Text]]), IF(_xlpm._i&gt;tblParseParts[[#This Row],[Len]],"",MID(tblParseParts[[#This Row],[Text]],_xlpm._i,1)))</f>
        <v>W</v>
      </c>
      <c r="I119" s="1" t="str">
        <f>_xlfn.LET(_xlpm._i, COLUMN()-COLUMN(tblParseParts[[#Headers],[Text]]), IF(_xlpm._i&gt;tblParseParts[[#This Row],[Len]],"",MID(tblParseParts[[#This Row],[Text]],_xlpm._i,1)))</f>
        <v>1</v>
      </c>
      <c r="J119" s="1" t="str">
        <f>_xlfn.LET(_xlpm._i, COLUMN()-COLUMN(tblParseParts[[#Headers],[Text]]), IF(_xlpm._i&gt;tblParseParts[[#This Row],[Len]],"",MID(tblParseParts[[#This Row],[Text]],_xlpm._i,1)))</f>
        <v>5</v>
      </c>
      <c r="K119" s="1" t="str">
        <f>_xlfn.LET(_xlpm._i, COLUMN()-COLUMN(tblParseParts[[#Headers],[Text]]), IF(_xlpm._i&gt;tblParseParts[[#This Row],[Len]],"",MID(tblParseParts[[#This Row],[Text]],_xlpm._i,1)))</f>
        <v>T</v>
      </c>
      <c r="L119" s="1" t="str">
        <f>_xlfn.LET(_xlpm._i, COLUMN()-COLUMN(tblParseParts[[#Headers],[Text]]), IF(_xlpm._i&gt;tblParseParts[[#This Row],[Len]],"",MID(tblParseParts[[#This Row],[Text]],_xlpm._i,1)))</f>
        <v>+</v>
      </c>
      <c r="M119" s="1" t="str">
        <f>_xlfn.LET(_xlpm._i, COLUMN()-COLUMN(tblParseParts[[#Headers],[Text]]), IF(_xlpm._i&gt;tblParseParts[[#This Row],[Len]],"",MID(tblParseParts[[#This Row],[Text]],_xlpm._i,1)))</f>
        <v>0</v>
      </c>
      <c r="N119" s="1" t="str">
        <f>_xlfn.LET(_xlpm._i, COLUMN()-COLUMN(tblParseParts[[#Headers],[Text]]), IF(_xlpm._i&gt;tblParseParts[[#This Row],[Len]],"",MID(tblParseParts[[#This Row],[Text]],_xlpm._i,1)))</f>
        <v>9</v>
      </c>
      <c r="O119" s="1" t="str">
        <f>_xlfn.LET(_xlpm._i, COLUMN()-COLUMN(tblParseParts[[#Headers],[Text]]), IF(_xlpm._i&gt;tblParseParts[[#This Row],[Len]],"",MID(tblParseParts[[#This Row],[Text]],_xlpm._i,1)))</f>
        <v/>
      </c>
      <c r="P119" s="1" t="str">
        <f>_xlfn.LET(_xlpm._i, COLUMN()-COLUMN(tblParseParts[[#Headers],[Text]]), IF(_xlpm._i&gt;tblParseParts[[#This Row],[Len]],"",MID(tblParseParts[[#This Row],[Text]],_xlpm._i,1)))</f>
        <v/>
      </c>
      <c r="Q119" s="1" t="str">
        <f>_xlfn.LET(_xlpm._i, COLUMN()-COLUMN(tblParseParts[[#Headers],[Text]]), IF(_xlpm._i&gt;tblParseParts[[#This Row],[Len]],"",MID(tblParseParts[[#This Row],[Text]],_xlpm._i,1)))</f>
        <v/>
      </c>
      <c r="R119" s="1" t="str">
        <f>_xlfn.LET(_xlpm._i, COLUMN()-COLUMN(tblParseParts[[#Headers],[Text]]), IF(_xlpm._i&gt;tblParseParts[[#This Row],[Len]],"",MID(tblParseParts[[#This Row],[Text]],_xlpm._i,1)))</f>
        <v/>
      </c>
      <c r="S119" s="1" t="str">
        <f>_xlfn.LET(_xlpm._i, COLUMN()-COLUMN(tblParseParts[[#Headers],[Text]]), IF(_xlpm._i&gt;tblParseParts[[#This Row],[Len]],"",MID(tblParseParts[[#This Row],[Text]],_xlpm._i,1)))</f>
        <v/>
      </c>
      <c r="T119" s="1" t="str">
        <f>_xlfn.LET(_xlpm._i, COLUMN()-COLUMN(tblParseParts[[#Headers],[Text]]), IF(_xlpm._i&gt;tblParseParts[[#This Row],[Len]],"",MID(tblParseParts[[#This Row],[Text]],_xlpm._i,1)))</f>
        <v/>
      </c>
      <c r="U119" s="1" t="str">
        <f>_xlfn.LET(_xlpm._i, COLUMN()-COLUMN(tblParseParts[[#Headers],[Text]]), IF(_xlpm._i&gt;tblParseParts[[#This Row],[Len]],"",MID(tblParseParts[[#This Row],[Text]],_xlpm._i,1)))</f>
        <v/>
      </c>
      <c r="V119" s="1" t="str">
        <f>_xlfn.LET(_xlpm._i, COLUMN()-COLUMN(tblParseParts[[#Headers],[Text]]), IF(_xlpm._i&gt;tblParseParts[[#This Row],[Len]],"",MID(tblParseParts[[#This Row],[Text]],_xlpm._i,1)))</f>
        <v/>
      </c>
      <c r="W119" s="1" t="str">
        <f>_xlfn.LET(_xlpm._i, COLUMN()-COLUMN(tblParseParts[[#Headers],[Text]]), IF(_xlpm._i&gt;tblParseParts[[#This Row],[Len]],"",MID(tblParseParts[[#This Row],[Text]],_xlpm._i,1)))</f>
        <v/>
      </c>
      <c r="X119" s="1" t="str">
        <f>_xlfn.LET(_xlpm._i, COLUMN()-COLUMN(tblParseParts[[#Headers],[Text]]), IF(_xlpm._i&gt;tblParseParts[[#This Row],[Len]],"",MID(tblParseParts[[#This Row],[Text]],_xlpm._i,1)))</f>
        <v/>
      </c>
      <c r="Y119" s="1" t="str">
        <f>_xlfn.LET(_xlpm._i, COLUMN()-COLUMN(tblParseParts[[#Headers],[Text]]), IF(_xlpm._i&gt;tblParseParts[[#This Row],[Len]],"",MID(tblParseParts[[#This Row],[Text]],_xlpm._i,1)))</f>
        <v/>
      </c>
      <c r="Z119" s="1" t="str">
        <f>_xlfn.LET(_xlpm._i, COLUMN()-COLUMN(tblParseParts[[#Headers],[Text]]), IF(_xlpm._i&gt;tblParseParts[[#This Row],[Len]],"",MID(tblParseParts[[#This Row],[Text]],_xlpm._i,1)))</f>
        <v/>
      </c>
      <c r="AA119" s="1" t="str">
        <f>_xlfn.LET(_xlpm._i, COLUMN()-COLUMN(tblParseParts[[#Headers],[Text]]), IF(_xlpm._i&gt;tblParseParts[[#This Row],[Len]],"",MID(tblParseParts[[#This Row],[Text]],_xlpm._i,1)))</f>
        <v/>
      </c>
      <c r="AB119" s="1" t="str">
        <f>_xlfn.LET(_xlpm._i, COLUMN()-COLUMN(tblParseParts[[#Headers],[Text]]), IF(_xlpm._i&gt;tblParseParts[[#This Row],[Len]],"",MID(tblParseParts[[#This Row],[Text]],_xlpm._i,1)))</f>
        <v/>
      </c>
      <c r="AC119" s="1" t="str">
        <f>_xlfn.LET(_xlpm._i, COLUMN()-COLUMN(tblParseParts[[#Headers],[Text]]), IF(_xlpm._i&gt;tblParseParts[[#This Row],[Len]],"",MID(tblParseParts[[#This Row],[Text]],_xlpm._i,1)))</f>
        <v/>
      </c>
      <c r="AD119" s="1" t="str">
        <f>_xlfn.LET(_xlpm._i, COLUMN()-COLUMN(tblParseParts[[#Headers],[Text]]), IF(_xlpm._i&gt;tblParseParts[[#This Row],[Len]],"",MID(tblParseParts[[#This Row],[Text]],_xlpm._i,1)))</f>
        <v/>
      </c>
      <c r="AE119" s="1" t="str">
        <f>_xlfn.LET(_xlpm._i, COLUMN()-COLUMN(tblParseParts[[#Headers],[Text]]), IF(_xlpm._i&gt;tblParseParts[[#This Row],[Len]],"",MID(tblParseParts[[#This Row],[Text]],_xlpm._i,1)))</f>
        <v/>
      </c>
      <c r="AF119" s="1" t="str">
        <f>_xlfn.LET(_xlpm._i, COLUMN()-COLUMN(tblParseParts[[#Headers],[Text]]), IF(_xlpm._i&gt;tblParseParts[[#This Row],[Len]],"",MID(tblParseParts[[#This Row],[Text]],_xlpm._i,1)))</f>
        <v/>
      </c>
      <c r="AG119" s="1" t="str">
        <f>_xlfn.LET(_xlpm._i, COLUMN()-COLUMN(tblParseParts[[#Headers],[Text]]), IF(_xlpm._i&gt;tblParseParts[[#This Row],[Len]],"",MID(tblParseParts[[#This Row],[Text]],_xlpm._i,1)))</f>
        <v/>
      </c>
      <c r="AH119" s="1" t="str">
        <f>_xlfn.LET(_xlpm._i, COLUMN()-COLUMN(tblParseParts[[#Headers],[Text]]), IF(_xlpm._i&gt;tblParseParts[[#This Row],[Len]],"",MID(tblParseParts[[#This Row],[Text]],_xlpm._i,1)))</f>
        <v/>
      </c>
      <c r="AI119" s="1" t="str">
        <f>_xlfn.LET(_xlpm._i, COLUMN()-COLUMN(tblParseParts[[#Headers],[Text]]), IF(_xlpm._i&gt;tblParseParts[[#This Row],[Len]],"",MID(tblParseParts[[#This Row],[Text]],_xlpm._i,1)))</f>
        <v/>
      </c>
      <c r="AJ119" s="11">
        <f>LEN(tblParseParts[[#This Row],[Text]])</f>
        <v>12</v>
      </c>
      <c r="AK119" s="11">
        <f>_xlfn.LET(_xlpm._range,tblParseParts[[#This Row],[1]:[33]], _xlfn.IFNA(_xlfn.XMATCH("T",_xlpm._range,0,1),0))</f>
        <v>9</v>
      </c>
      <c r="AL119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19" s="11">
        <f>_xlfn.LET(_xlpm._range,tblParseParts[[#This Row],[1]:[33]], _xlfn.IFNA(_xlfn.XMATCH(":",_xlpm._range,0,-1),0))</f>
        <v>0</v>
      </c>
      <c r="AN119" s="11" cm="1">
        <f t="array" ref="AN119">_xlfn.LET(_xlpm._last,INDEX(tblParseParts[[#This Row],[1]:[33]],1,tblParseParts[[#This Row],[Len]]),IF(_xlpm._last="Z",tblParseParts[[#This Row],[Len]],0))</f>
        <v>0</v>
      </c>
      <c r="AO119" s="11">
        <f>N(tblParseParts[[#This Row],[Tpos]]&gt;0)</f>
        <v>1</v>
      </c>
      <c r="AP119" s="11">
        <f>N(tblParseParts[[#This Row],[Tpos]]=1)</f>
        <v>0</v>
      </c>
      <c r="AQ119" s="11">
        <f>N(tblParseParts[[#This Row],[SignLastPos]]=1)</f>
        <v>0</v>
      </c>
      <c r="AR119" s="11">
        <f>tblParseParts[[#This Row],[Len]]-tblParseParts[[#This Row],[LastSignFirstPos]]</f>
        <v>12</v>
      </c>
      <c r="AS119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19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19" s="11">
        <f>N(tblParseParts[[#This Row],[ColonLastPos]]&gt;tblParseParts[[#This Row],[SignLastPos]])</f>
        <v>0</v>
      </c>
      <c r="AV119" s="11">
        <f>N(((tblParseParts[[#This Row],[UnSignedLen]]=2)+(tblParseParts[[#This Row],[UnSignedLen]]=6))&lt;&gt;0)</f>
        <v>0</v>
      </c>
      <c r="AW119" s="11">
        <f>N(tblParseParts[[#This Row],[ZlastPos]]=tblParseParts[[#This Row],[Len]])</f>
        <v>0</v>
      </c>
      <c r="AX119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19" s="11">
        <f>_xlfn.LET(_xlpm._x,_xlfn.XLOOKUP(tblParseParts[[#This Row],[Hash]],tblParsePartsLogic[Hash],tblParsePartsLogic[PartsFlag],""),IF(_xlpm._x="","!!",_xlpm._x))</f>
        <v>5</v>
      </c>
      <c r="AZ119" s="11">
        <f>_xlfn.LET(_xlpm._x,_xlfn.XLOOKUP(tblParseParts[[#This Row],[Hash]],tblParsePartsLogic[Hash],tblParsePartsLogic[DateMark],""),IF(_xlpm._x="","!!",_xlpm._x))</f>
        <v>2</v>
      </c>
      <c r="BA119" s="11">
        <f>_xlfn.LET(_xlpm._x,_xlfn.XLOOKUP(tblParseParts[[#This Row],[Hash]],tblParsePartsLogic[Hash],tblParsePartsLogic[TZMark],""),IF(_xlpm._x="","!!",_xlpm._x))</f>
        <v>2</v>
      </c>
      <c r="BB119" s="11">
        <f>_xlfn.LET(_xlpm._x,_xlfn.XLOOKUP(tblParseParts[[#This Row],[Hash]],tblParsePartsLogic[Hash],tblParsePartsLogic[ISOCompliant],""),IF(_xlpm._x="","!!",_xlpm._x))</f>
        <v>0</v>
      </c>
    </row>
    <row r="120" spans="1:54" x14ac:dyDescent="0.25">
      <c r="A120">
        <v>101</v>
      </c>
      <c r="B120" s="23" t="s">
        <v>123</v>
      </c>
      <c r="C120" s="1" t="str">
        <f>_xlfn.LET(_xlpm._i, COLUMN()-COLUMN(tblParseParts[[#Headers],[Text]]), IF(_xlpm._i&gt;tblParseParts[[#This Row],[Len]],"",MID(tblParseParts[[#This Row],[Text]],_xlpm._i,1)))</f>
        <v>9</v>
      </c>
      <c r="D120" s="1" t="str">
        <f>_xlfn.LET(_xlpm._i, COLUMN()-COLUMN(tblParseParts[[#Headers],[Text]]), IF(_xlpm._i&gt;tblParseParts[[#This Row],[Len]],"",MID(tblParseParts[[#This Row],[Text]],_xlpm._i,1)))</f>
        <v>9</v>
      </c>
      <c r="E120" s="1" t="str">
        <f>_xlfn.LET(_xlpm._i, COLUMN()-COLUMN(tblParseParts[[#Headers],[Text]]), IF(_xlpm._i&gt;tblParseParts[[#This Row],[Len]],"",MID(tblParseParts[[#This Row],[Text]],_xlpm._i,1)))</f>
        <v>9</v>
      </c>
      <c r="F120" s="1" t="str">
        <f>_xlfn.LET(_xlpm._i, COLUMN()-COLUMN(tblParseParts[[#Headers],[Text]]), IF(_xlpm._i&gt;tblParseParts[[#This Row],[Len]],"",MID(tblParseParts[[#This Row],[Text]],_xlpm._i,1)))</f>
        <v>9</v>
      </c>
      <c r="G120" s="1" t="str">
        <f>_xlfn.LET(_xlpm._i, COLUMN()-COLUMN(tblParseParts[[#Headers],[Text]]), IF(_xlpm._i&gt;tblParseParts[[#This Row],[Len]],"",MID(tblParseParts[[#This Row],[Text]],_xlpm._i,1)))</f>
        <v>9</v>
      </c>
      <c r="H120" s="1" t="str">
        <f>_xlfn.LET(_xlpm._i, COLUMN()-COLUMN(tblParseParts[[#Headers],[Text]]), IF(_xlpm._i&gt;tblParseParts[[#This Row],[Len]],"",MID(tblParseParts[[#This Row],[Text]],_xlpm._i,1)))</f>
        <v>-</v>
      </c>
      <c r="I120" s="1" t="str">
        <f>_xlfn.LET(_xlpm._i, COLUMN()-COLUMN(tblParseParts[[#Headers],[Text]]), IF(_xlpm._i&gt;tblParseParts[[#This Row],[Len]],"",MID(tblParseParts[[#This Row],[Text]],_xlpm._i,1)))</f>
        <v>1</v>
      </c>
      <c r="J120" s="1" t="str">
        <f>_xlfn.LET(_xlpm._i, COLUMN()-COLUMN(tblParseParts[[#Headers],[Text]]), IF(_xlpm._i&gt;tblParseParts[[#This Row],[Len]],"",MID(tblParseParts[[#This Row],[Text]],_xlpm._i,1)))</f>
        <v>0</v>
      </c>
      <c r="K120" s="1" t="str">
        <f>_xlfn.LET(_xlpm._i, COLUMN()-COLUMN(tblParseParts[[#Headers],[Text]]), IF(_xlpm._i&gt;tblParseParts[[#This Row],[Len]],"",MID(tblParseParts[[#This Row],[Text]],_xlpm._i,1)))</f>
        <v>T</v>
      </c>
      <c r="L120" s="1" t="str">
        <f>_xlfn.LET(_xlpm._i, COLUMN()-COLUMN(tblParseParts[[#Headers],[Text]]), IF(_xlpm._i&gt;tblParseParts[[#This Row],[Len]],"",MID(tblParseParts[[#This Row],[Text]],_xlpm._i,1)))</f>
        <v>+</v>
      </c>
      <c r="M120" s="1" t="str">
        <f>_xlfn.LET(_xlpm._i, COLUMN()-COLUMN(tblParseParts[[#Headers],[Text]]), IF(_xlpm._i&gt;tblParseParts[[#This Row],[Len]],"",MID(tblParseParts[[#This Row],[Text]],_xlpm._i,1)))</f>
        <v>0</v>
      </c>
      <c r="N120" s="1" t="str">
        <f>_xlfn.LET(_xlpm._i, COLUMN()-COLUMN(tblParseParts[[#Headers],[Text]]), IF(_xlpm._i&gt;tblParseParts[[#This Row],[Len]],"",MID(tblParseParts[[#This Row],[Text]],_xlpm._i,1)))</f>
        <v>9</v>
      </c>
      <c r="O120" s="1" t="str">
        <f>_xlfn.LET(_xlpm._i, COLUMN()-COLUMN(tblParseParts[[#Headers],[Text]]), IF(_xlpm._i&gt;tblParseParts[[#This Row],[Len]],"",MID(tblParseParts[[#This Row],[Text]],_xlpm._i,1)))</f>
        <v/>
      </c>
      <c r="P120" s="1" t="str">
        <f>_xlfn.LET(_xlpm._i, COLUMN()-COLUMN(tblParseParts[[#Headers],[Text]]), IF(_xlpm._i&gt;tblParseParts[[#This Row],[Len]],"",MID(tblParseParts[[#This Row],[Text]],_xlpm._i,1)))</f>
        <v/>
      </c>
      <c r="Q120" s="1" t="str">
        <f>_xlfn.LET(_xlpm._i, COLUMN()-COLUMN(tblParseParts[[#Headers],[Text]]), IF(_xlpm._i&gt;tblParseParts[[#This Row],[Len]],"",MID(tblParseParts[[#This Row],[Text]],_xlpm._i,1)))</f>
        <v/>
      </c>
      <c r="R120" s="1" t="str">
        <f>_xlfn.LET(_xlpm._i, COLUMN()-COLUMN(tblParseParts[[#Headers],[Text]]), IF(_xlpm._i&gt;tblParseParts[[#This Row],[Len]],"",MID(tblParseParts[[#This Row],[Text]],_xlpm._i,1)))</f>
        <v/>
      </c>
      <c r="S120" s="1" t="str">
        <f>_xlfn.LET(_xlpm._i, COLUMN()-COLUMN(tblParseParts[[#Headers],[Text]]), IF(_xlpm._i&gt;tblParseParts[[#This Row],[Len]],"",MID(tblParseParts[[#This Row],[Text]],_xlpm._i,1)))</f>
        <v/>
      </c>
      <c r="T120" s="1" t="str">
        <f>_xlfn.LET(_xlpm._i, COLUMN()-COLUMN(tblParseParts[[#Headers],[Text]]), IF(_xlpm._i&gt;tblParseParts[[#This Row],[Len]],"",MID(tblParseParts[[#This Row],[Text]],_xlpm._i,1)))</f>
        <v/>
      </c>
      <c r="U120" s="1" t="str">
        <f>_xlfn.LET(_xlpm._i, COLUMN()-COLUMN(tblParseParts[[#Headers],[Text]]), IF(_xlpm._i&gt;tblParseParts[[#This Row],[Len]],"",MID(tblParseParts[[#This Row],[Text]],_xlpm._i,1)))</f>
        <v/>
      </c>
      <c r="V120" s="1" t="str">
        <f>_xlfn.LET(_xlpm._i, COLUMN()-COLUMN(tblParseParts[[#Headers],[Text]]), IF(_xlpm._i&gt;tblParseParts[[#This Row],[Len]],"",MID(tblParseParts[[#This Row],[Text]],_xlpm._i,1)))</f>
        <v/>
      </c>
      <c r="W120" s="1" t="str">
        <f>_xlfn.LET(_xlpm._i, COLUMN()-COLUMN(tblParseParts[[#Headers],[Text]]), IF(_xlpm._i&gt;tblParseParts[[#This Row],[Len]],"",MID(tblParseParts[[#This Row],[Text]],_xlpm._i,1)))</f>
        <v/>
      </c>
      <c r="X120" s="1" t="str">
        <f>_xlfn.LET(_xlpm._i, COLUMN()-COLUMN(tblParseParts[[#Headers],[Text]]), IF(_xlpm._i&gt;tblParseParts[[#This Row],[Len]],"",MID(tblParseParts[[#This Row],[Text]],_xlpm._i,1)))</f>
        <v/>
      </c>
      <c r="Y120" s="1" t="str">
        <f>_xlfn.LET(_xlpm._i, COLUMN()-COLUMN(tblParseParts[[#Headers],[Text]]), IF(_xlpm._i&gt;tblParseParts[[#This Row],[Len]],"",MID(tblParseParts[[#This Row],[Text]],_xlpm._i,1)))</f>
        <v/>
      </c>
      <c r="Z120" s="1" t="str">
        <f>_xlfn.LET(_xlpm._i, COLUMN()-COLUMN(tblParseParts[[#Headers],[Text]]), IF(_xlpm._i&gt;tblParseParts[[#This Row],[Len]],"",MID(tblParseParts[[#This Row],[Text]],_xlpm._i,1)))</f>
        <v/>
      </c>
      <c r="AA120" s="1" t="str">
        <f>_xlfn.LET(_xlpm._i, COLUMN()-COLUMN(tblParseParts[[#Headers],[Text]]), IF(_xlpm._i&gt;tblParseParts[[#This Row],[Len]],"",MID(tblParseParts[[#This Row],[Text]],_xlpm._i,1)))</f>
        <v/>
      </c>
      <c r="AB120" s="1" t="str">
        <f>_xlfn.LET(_xlpm._i, COLUMN()-COLUMN(tblParseParts[[#Headers],[Text]]), IF(_xlpm._i&gt;tblParseParts[[#This Row],[Len]],"",MID(tblParseParts[[#This Row],[Text]],_xlpm._i,1)))</f>
        <v/>
      </c>
      <c r="AC120" s="1" t="str">
        <f>_xlfn.LET(_xlpm._i, COLUMN()-COLUMN(tblParseParts[[#Headers],[Text]]), IF(_xlpm._i&gt;tblParseParts[[#This Row],[Len]],"",MID(tblParseParts[[#This Row],[Text]],_xlpm._i,1)))</f>
        <v/>
      </c>
      <c r="AD120" s="1" t="str">
        <f>_xlfn.LET(_xlpm._i, COLUMN()-COLUMN(tblParseParts[[#Headers],[Text]]), IF(_xlpm._i&gt;tblParseParts[[#This Row],[Len]],"",MID(tblParseParts[[#This Row],[Text]],_xlpm._i,1)))</f>
        <v/>
      </c>
      <c r="AE120" s="1" t="str">
        <f>_xlfn.LET(_xlpm._i, COLUMN()-COLUMN(tblParseParts[[#Headers],[Text]]), IF(_xlpm._i&gt;tblParseParts[[#This Row],[Len]],"",MID(tblParseParts[[#This Row],[Text]],_xlpm._i,1)))</f>
        <v/>
      </c>
      <c r="AF120" s="1" t="str">
        <f>_xlfn.LET(_xlpm._i, COLUMN()-COLUMN(tblParseParts[[#Headers],[Text]]), IF(_xlpm._i&gt;tblParseParts[[#This Row],[Len]],"",MID(tblParseParts[[#This Row],[Text]],_xlpm._i,1)))</f>
        <v/>
      </c>
      <c r="AG120" s="1" t="str">
        <f>_xlfn.LET(_xlpm._i, COLUMN()-COLUMN(tblParseParts[[#Headers],[Text]]), IF(_xlpm._i&gt;tblParseParts[[#This Row],[Len]],"",MID(tblParseParts[[#This Row],[Text]],_xlpm._i,1)))</f>
        <v/>
      </c>
      <c r="AH120" s="1" t="str">
        <f>_xlfn.LET(_xlpm._i, COLUMN()-COLUMN(tblParseParts[[#Headers],[Text]]), IF(_xlpm._i&gt;tblParseParts[[#This Row],[Len]],"",MID(tblParseParts[[#This Row],[Text]],_xlpm._i,1)))</f>
        <v/>
      </c>
      <c r="AI120" s="1" t="str">
        <f>_xlfn.LET(_xlpm._i, COLUMN()-COLUMN(tblParseParts[[#Headers],[Text]]), IF(_xlpm._i&gt;tblParseParts[[#This Row],[Len]],"",MID(tblParseParts[[#This Row],[Text]],_xlpm._i,1)))</f>
        <v/>
      </c>
      <c r="AJ120" s="11">
        <f>LEN(tblParseParts[[#This Row],[Text]])</f>
        <v>12</v>
      </c>
      <c r="AK120" s="11">
        <f>_xlfn.LET(_xlpm._range,tblParseParts[[#This Row],[1]:[33]], _xlfn.IFNA(_xlfn.XMATCH("T",_xlpm._range,0,1),0))</f>
        <v>9</v>
      </c>
      <c r="AL120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20" s="11">
        <f>_xlfn.LET(_xlpm._range,tblParseParts[[#This Row],[1]:[33]], _xlfn.IFNA(_xlfn.XMATCH(":",_xlpm._range,0,-1),0))</f>
        <v>0</v>
      </c>
      <c r="AN120" s="11" cm="1">
        <f t="array" ref="AN120">_xlfn.LET(_xlpm._last,INDEX(tblParseParts[[#This Row],[1]:[33]],1,tblParseParts[[#This Row],[Len]]),IF(_xlpm._last="Z",tblParseParts[[#This Row],[Len]],0))</f>
        <v>0</v>
      </c>
      <c r="AO120" s="11">
        <f>N(tblParseParts[[#This Row],[Tpos]]&gt;0)</f>
        <v>1</v>
      </c>
      <c r="AP120" s="11">
        <f>N(tblParseParts[[#This Row],[Tpos]]=1)</f>
        <v>0</v>
      </c>
      <c r="AQ120" s="11">
        <f>N(tblParseParts[[#This Row],[SignLastPos]]=1)</f>
        <v>0</v>
      </c>
      <c r="AR120" s="11">
        <f>tblParseParts[[#This Row],[Len]]-tblParseParts[[#This Row],[LastSignFirstPos]]</f>
        <v>12</v>
      </c>
      <c r="AS120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20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20" s="11">
        <f>N(tblParseParts[[#This Row],[ColonLastPos]]&gt;tblParseParts[[#This Row],[SignLastPos]])</f>
        <v>0</v>
      </c>
      <c r="AV120" s="11">
        <f>N(((tblParseParts[[#This Row],[UnSignedLen]]=2)+(tblParseParts[[#This Row],[UnSignedLen]]=6))&lt;&gt;0)</f>
        <v>0</v>
      </c>
      <c r="AW120" s="11">
        <f>N(tblParseParts[[#This Row],[ZlastPos]]=tblParseParts[[#This Row],[Len]])</f>
        <v>0</v>
      </c>
      <c r="AX120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20" s="11">
        <f>_xlfn.LET(_xlpm._x,_xlfn.XLOOKUP(tblParseParts[[#This Row],[Hash]],tblParsePartsLogic[Hash],tblParsePartsLogic[PartsFlag],""),IF(_xlpm._x="","!!",_xlpm._x))</f>
        <v>5</v>
      </c>
      <c r="AZ120" s="11">
        <f>_xlfn.LET(_xlpm._x,_xlfn.XLOOKUP(tblParseParts[[#This Row],[Hash]],tblParsePartsLogic[Hash],tblParsePartsLogic[DateMark],""),IF(_xlpm._x="","!!",_xlpm._x))</f>
        <v>2</v>
      </c>
      <c r="BA120" s="11">
        <f>_xlfn.LET(_xlpm._x,_xlfn.XLOOKUP(tblParseParts[[#This Row],[Hash]],tblParsePartsLogic[Hash],tblParsePartsLogic[TZMark],""),IF(_xlpm._x="","!!",_xlpm._x))</f>
        <v>2</v>
      </c>
      <c r="BB120" s="11">
        <f>_xlfn.LET(_xlpm._x,_xlfn.XLOOKUP(tblParseParts[[#This Row],[Hash]],tblParsePartsLogic[Hash],tblParsePartsLogic[ISOCompliant],""),IF(_xlpm._x="","!!",_xlpm._x))</f>
        <v>0</v>
      </c>
    </row>
    <row r="121" spans="1:54" x14ac:dyDescent="0.25">
      <c r="A121">
        <v>102</v>
      </c>
      <c r="B121" s="23" t="s">
        <v>124</v>
      </c>
      <c r="C121" s="1" t="str">
        <f>_xlfn.LET(_xlpm._i, COLUMN()-COLUMN(tblParseParts[[#Headers],[Text]]), IF(_xlpm._i&gt;tblParseParts[[#This Row],[Len]],"",MID(tblParseParts[[#This Row],[Text]],_xlpm._i,1)))</f>
        <v>+</v>
      </c>
      <c r="D121" s="1" t="str">
        <f>_xlfn.LET(_xlpm._i, COLUMN()-COLUMN(tblParseParts[[#Headers],[Text]]), IF(_xlpm._i&gt;tblParseParts[[#This Row],[Len]],"",MID(tblParseParts[[#This Row],[Text]],_xlpm._i,1)))</f>
        <v>9</v>
      </c>
      <c r="E121" s="1" t="str">
        <f>_xlfn.LET(_xlpm._i, COLUMN()-COLUMN(tblParseParts[[#Headers],[Text]]), IF(_xlpm._i&gt;tblParseParts[[#This Row],[Len]],"",MID(tblParseParts[[#This Row],[Text]],_xlpm._i,1)))</f>
        <v>9</v>
      </c>
      <c r="F121" s="1" t="str">
        <f>_xlfn.LET(_xlpm._i, COLUMN()-COLUMN(tblParseParts[[#Headers],[Text]]), IF(_xlpm._i&gt;tblParseParts[[#This Row],[Len]],"",MID(tblParseParts[[#This Row],[Text]],_xlpm._i,1)))</f>
        <v>9</v>
      </c>
      <c r="G121" s="1" t="str">
        <f>_xlfn.LET(_xlpm._i, COLUMN()-COLUMN(tblParseParts[[#Headers],[Text]]), IF(_xlpm._i&gt;tblParseParts[[#This Row],[Len]],"",MID(tblParseParts[[#This Row],[Text]],_xlpm._i,1)))</f>
        <v>9</v>
      </c>
      <c r="H121" s="1" t="str">
        <f>_xlfn.LET(_xlpm._i, COLUMN()-COLUMN(tblParseParts[[#Headers],[Text]]), IF(_xlpm._i&gt;tblParseParts[[#This Row],[Len]],"",MID(tblParseParts[[#This Row],[Text]],_xlpm._i,1)))</f>
        <v>9</v>
      </c>
      <c r="I121" s="1" t="str">
        <f>_xlfn.LET(_xlpm._i, COLUMN()-COLUMN(tblParseParts[[#Headers],[Text]]), IF(_xlpm._i&gt;tblParseParts[[#This Row],[Len]],"",MID(tblParseParts[[#This Row],[Text]],_xlpm._i,1)))</f>
        <v>1</v>
      </c>
      <c r="J121" s="1" t="str">
        <f>_xlfn.LET(_xlpm._i, COLUMN()-COLUMN(tblParseParts[[#Headers],[Text]]), IF(_xlpm._i&gt;tblParseParts[[#This Row],[Len]],"",MID(tblParseParts[[#This Row],[Text]],_xlpm._i,1)))</f>
        <v>0</v>
      </c>
      <c r="K121" s="1" t="str">
        <f>_xlfn.LET(_xlpm._i, COLUMN()-COLUMN(tblParseParts[[#Headers],[Text]]), IF(_xlpm._i&gt;tblParseParts[[#This Row],[Len]],"",MID(tblParseParts[[#This Row],[Text]],_xlpm._i,1)))</f>
        <v>2</v>
      </c>
      <c r="L121" s="1" t="str">
        <f>_xlfn.LET(_xlpm._i, COLUMN()-COLUMN(tblParseParts[[#Headers],[Text]]), IF(_xlpm._i&gt;tblParseParts[[#This Row],[Len]],"",MID(tblParseParts[[#This Row],[Text]],_xlpm._i,1)))</f>
        <v>4</v>
      </c>
      <c r="M121" s="1" t="str">
        <f>_xlfn.LET(_xlpm._i, COLUMN()-COLUMN(tblParseParts[[#Headers],[Text]]), IF(_xlpm._i&gt;tblParseParts[[#This Row],[Len]],"",MID(tblParseParts[[#This Row],[Text]],_xlpm._i,1)))</f>
        <v>T</v>
      </c>
      <c r="N121" s="1" t="str">
        <f>_xlfn.LET(_xlpm._i, COLUMN()-COLUMN(tblParseParts[[#Headers],[Text]]), IF(_xlpm._i&gt;tblParseParts[[#This Row],[Len]],"",MID(tblParseParts[[#This Row],[Text]],_xlpm._i,1)))</f>
        <v>+</v>
      </c>
      <c r="O121" s="1" t="str">
        <f>_xlfn.LET(_xlpm._i, COLUMN()-COLUMN(tblParseParts[[#Headers],[Text]]), IF(_xlpm._i&gt;tblParseParts[[#This Row],[Len]],"",MID(tblParseParts[[#This Row],[Text]],_xlpm._i,1)))</f>
        <v>0</v>
      </c>
      <c r="P121" s="1" t="str">
        <f>_xlfn.LET(_xlpm._i, COLUMN()-COLUMN(tblParseParts[[#Headers],[Text]]), IF(_xlpm._i&gt;tblParseParts[[#This Row],[Len]],"",MID(tblParseParts[[#This Row],[Text]],_xlpm._i,1)))</f>
        <v>9</v>
      </c>
      <c r="Q121" s="1" t="str">
        <f>_xlfn.LET(_xlpm._i, COLUMN()-COLUMN(tblParseParts[[#Headers],[Text]]), IF(_xlpm._i&gt;tblParseParts[[#This Row],[Len]],"",MID(tblParseParts[[#This Row],[Text]],_xlpm._i,1)))</f>
        <v/>
      </c>
      <c r="R121" s="1" t="str">
        <f>_xlfn.LET(_xlpm._i, COLUMN()-COLUMN(tblParseParts[[#Headers],[Text]]), IF(_xlpm._i&gt;tblParseParts[[#This Row],[Len]],"",MID(tblParseParts[[#This Row],[Text]],_xlpm._i,1)))</f>
        <v/>
      </c>
      <c r="S121" s="1" t="str">
        <f>_xlfn.LET(_xlpm._i, COLUMN()-COLUMN(tblParseParts[[#Headers],[Text]]), IF(_xlpm._i&gt;tblParseParts[[#This Row],[Len]],"",MID(tblParseParts[[#This Row],[Text]],_xlpm._i,1)))</f>
        <v/>
      </c>
      <c r="T121" s="1" t="str">
        <f>_xlfn.LET(_xlpm._i, COLUMN()-COLUMN(tblParseParts[[#Headers],[Text]]), IF(_xlpm._i&gt;tblParseParts[[#This Row],[Len]],"",MID(tblParseParts[[#This Row],[Text]],_xlpm._i,1)))</f>
        <v/>
      </c>
      <c r="U121" s="1" t="str">
        <f>_xlfn.LET(_xlpm._i, COLUMN()-COLUMN(tblParseParts[[#Headers],[Text]]), IF(_xlpm._i&gt;tblParseParts[[#This Row],[Len]],"",MID(tblParseParts[[#This Row],[Text]],_xlpm._i,1)))</f>
        <v/>
      </c>
      <c r="V121" s="1" t="str">
        <f>_xlfn.LET(_xlpm._i, COLUMN()-COLUMN(tblParseParts[[#Headers],[Text]]), IF(_xlpm._i&gt;tblParseParts[[#This Row],[Len]],"",MID(tblParseParts[[#This Row],[Text]],_xlpm._i,1)))</f>
        <v/>
      </c>
      <c r="W121" s="1" t="str">
        <f>_xlfn.LET(_xlpm._i, COLUMN()-COLUMN(tblParseParts[[#Headers],[Text]]), IF(_xlpm._i&gt;tblParseParts[[#This Row],[Len]],"",MID(tblParseParts[[#This Row],[Text]],_xlpm._i,1)))</f>
        <v/>
      </c>
      <c r="X121" s="1" t="str">
        <f>_xlfn.LET(_xlpm._i, COLUMN()-COLUMN(tblParseParts[[#Headers],[Text]]), IF(_xlpm._i&gt;tblParseParts[[#This Row],[Len]],"",MID(tblParseParts[[#This Row],[Text]],_xlpm._i,1)))</f>
        <v/>
      </c>
      <c r="Y121" s="1" t="str">
        <f>_xlfn.LET(_xlpm._i, COLUMN()-COLUMN(tblParseParts[[#Headers],[Text]]), IF(_xlpm._i&gt;tblParseParts[[#This Row],[Len]],"",MID(tblParseParts[[#This Row],[Text]],_xlpm._i,1)))</f>
        <v/>
      </c>
      <c r="Z121" s="1" t="str">
        <f>_xlfn.LET(_xlpm._i, COLUMN()-COLUMN(tblParseParts[[#Headers],[Text]]), IF(_xlpm._i&gt;tblParseParts[[#This Row],[Len]],"",MID(tblParseParts[[#This Row],[Text]],_xlpm._i,1)))</f>
        <v/>
      </c>
      <c r="AA121" s="1" t="str">
        <f>_xlfn.LET(_xlpm._i, COLUMN()-COLUMN(tblParseParts[[#Headers],[Text]]), IF(_xlpm._i&gt;tblParseParts[[#This Row],[Len]],"",MID(tblParseParts[[#This Row],[Text]],_xlpm._i,1)))</f>
        <v/>
      </c>
      <c r="AB121" s="1" t="str">
        <f>_xlfn.LET(_xlpm._i, COLUMN()-COLUMN(tblParseParts[[#Headers],[Text]]), IF(_xlpm._i&gt;tblParseParts[[#This Row],[Len]],"",MID(tblParseParts[[#This Row],[Text]],_xlpm._i,1)))</f>
        <v/>
      </c>
      <c r="AC121" s="1" t="str">
        <f>_xlfn.LET(_xlpm._i, COLUMN()-COLUMN(tblParseParts[[#Headers],[Text]]), IF(_xlpm._i&gt;tblParseParts[[#This Row],[Len]],"",MID(tblParseParts[[#This Row],[Text]],_xlpm._i,1)))</f>
        <v/>
      </c>
      <c r="AD121" s="1" t="str">
        <f>_xlfn.LET(_xlpm._i, COLUMN()-COLUMN(tblParseParts[[#Headers],[Text]]), IF(_xlpm._i&gt;tblParseParts[[#This Row],[Len]],"",MID(tblParseParts[[#This Row],[Text]],_xlpm._i,1)))</f>
        <v/>
      </c>
      <c r="AE121" s="1" t="str">
        <f>_xlfn.LET(_xlpm._i, COLUMN()-COLUMN(tblParseParts[[#Headers],[Text]]), IF(_xlpm._i&gt;tblParseParts[[#This Row],[Len]],"",MID(tblParseParts[[#This Row],[Text]],_xlpm._i,1)))</f>
        <v/>
      </c>
      <c r="AF121" s="1" t="str">
        <f>_xlfn.LET(_xlpm._i, COLUMN()-COLUMN(tblParseParts[[#Headers],[Text]]), IF(_xlpm._i&gt;tblParseParts[[#This Row],[Len]],"",MID(tblParseParts[[#This Row],[Text]],_xlpm._i,1)))</f>
        <v/>
      </c>
      <c r="AG121" s="1" t="str">
        <f>_xlfn.LET(_xlpm._i, COLUMN()-COLUMN(tblParseParts[[#Headers],[Text]]), IF(_xlpm._i&gt;tblParseParts[[#This Row],[Len]],"",MID(tblParseParts[[#This Row],[Text]],_xlpm._i,1)))</f>
        <v/>
      </c>
      <c r="AH121" s="1" t="str">
        <f>_xlfn.LET(_xlpm._i, COLUMN()-COLUMN(tblParseParts[[#Headers],[Text]]), IF(_xlpm._i&gt;tblParseParts[[#This Row],[Len]],"",MID(tblParseParts[[#This Row],[Text]],_xlpm._i,1)))</f>
        <v/>
      </c>
      <c r="AI121" s="1" t="str">
        <f>_xlfn.LET(_xlpm._i, COLUMN()-COLUMN(tblParseParts[[#Headers],[Text]]), IF(_xlpm._i&gt;tblParseParts[[#This Row],[Len]],"",MID(tblParseParts[[#This Row],[Text]],_xlpm._i,1)))</f>
        <v/>
      </c>
      <c r="AJ121" s="11">
        <f>LEN(tblParseParts[[#This Row],[Text]])</f>
        <v>14</v>
      </c>
      <c r="AK121" s="11">
        <f>_xlfn.LET(_xlpm._range,tblParseParts[[#This Row],[1]:[33]], _xlfn.IFNA(_xlfn.XMATCH("T",_xlpm._range,0,1),0))</f>
        <v>11</v>
      </c>
      <c r="AL121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21" s="11">
        <f>_xlfn.LET(_xlpm._range,tblParseParts[[#This Row],[1]:[33]], _xlfn.IFNA(_xlfn.XMATCH(":",_xlpm._range,0,-1),0))</f>
        <v>0</v>
      </c>
      <c r="AN121" s="11" cm="1">
        <f t="array" ref="AN121">_xlfn.LET(_xlpm._last,INDEX(tblParseParts[[#This Row],[1]:[33]],1,tblParseParts[[#This Row],[Len]]),IF(_xlpm._last="Z",tblParseParts[[#This Row],[Len]],0))</f>
        <v>0</v>
      </c>
      <c r="AO121" s="11">
        <f>N(tblParseParts[[#This Row],[Tpos]]&gt;0)</f>
        <v>1</v>
      </c>
      <c r="AP121" s="11">
        <f>N(tblParseParts[[#This Row],[Tpos]]=1)</f>
        <v>0</v>
      </c>
      <c r="AQ121" s="11">
        <f>N(tblParseParts[[#This Row],[SignLastPos]]=1)</f>
        <v>0</v>
      </c>
      <c r="AR121" s="11">
        <f>tblParseParts[[#This Row],[Len]]-tblParseParts[[#This Row],[LastSignFirstPos]]</f>
        <v>14</v>
      </c>
      <c r="AS121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21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21" s="11">
        <f>N(tblParseParts[[#This Row],[ColonLastPos]]&gt;tblParseParts[[#This Row],[SignLastPos]])</f>
        <v>0</v>
      </c>
      <c r="AV121" s="11">
        <f>N(((tblParseParts[[#This Row],[UnSignedLen]]=2)+(tblParseParts[[#This Row],[UnSignedLen]]=6))&lt;&gt;0)</f>
        <v>0</v>
      </c>
      <c r="AW121" s="11">
        <f>N(tblParseParts[[#This Row],[ZlastPos]]=tblParseParts[[#This Row],[Len]])</f>
        <v>0</v>
      </c>
      <c r="AX121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21" s="11">
        <f>_xlfn.LET(_xlpm._x,_xlfn.XLOOKUP(tblParseParts[[#This Row],[Hash]],tblParsePartsLogic[Hash],tblParsePartsLogic[PartsFlag],""),IF(_xlpm._x="","!!",_xlpm._x))</f>
        <v>5</v>
      </c>
      <c r="AZ121" s="11">
        <f>_xlfn.LET(_xlpm._x,_xlfn.XLOOKUP(tblParseParts[[#This Row],[Hash]],tblParsePartsLogic[Hash],tblParsePartsLogic[DateMark],""),IF(_xlpm._x="","!!",_xlpm._x))</f>
        <v>2</v>
      </c>
      <c r="BA121" s="11">
        <f>_xlfn.LET(_xlpm._x,_xlfn.XLOOKUP(tblParseParts[[#This Row],[Hash]],tblParsePartsLogic[Hash],tblParsePartsLogic[TZMark],""),IF(_xlpm._x="","!!",_xlpm._x))</f>
        <v>2</v>
      </c>
      <c r="BB121" s="11">
        <f>_xlfn.LET(_xlpm._x,_xlfn.XLOOKUP(tblParseParts[[#This Row],[Hash]],tblParsePartsLogic[Hash],tblParsePartsLogic[ISOCompliant],""),IF(_xlpm._x="","!!",_xlpm._x))</f>
        <v>0</v>
      </c>
    </row>
    <row r="122" spans="1:54" x14ac:dyDescent="0.25">
      <c r="A122">
        <v>103</v>
      </c>
      <c r="B122" s="23" t="s">
        <v>125</v>
      </c>
      <c r="C122" s="1" t="str">
        <f>_xlfn.LET(_xlpm._i, COLUMN()-COLUMN(tblParseParts[[#Headers],[Text]]), IF(_xlpm._i&gt;tblParseParts[[#This Row],[Len]],"",MID(tblParseParts[[#This Row],[Text]],_xlpm._i,1)))</f>
        <v>9</v>
      </c>
      <c r="D122" s="1" t="str">
        <f>_xlfn.LET(_xlpm._i, COLUMN()-COLUMN(tblParseParts[[#Headers],[Text]]), IF(_xlpm._i&gt;tblParseParts[[#This Row],[Len]],"",MID(tblParseParts[[#This Row],[Text]],_xlpm._i,1)))</f>
        <v>9</v>
      </c>
      <c r="E122" s="1" t="str">
        <f>_xlfn.LET(_xlpm._i, COLUMN()-COLUMN(tblParseParts[[#Headers],[Text]]), IF(_xlpm._i&gt;tblParseParts[[#This Row],[Len]],"",MID(tblParseParts[[#This Row],[Text]],_xlpm._i,1)))</f>
        <v>9</v>
      </c>
      <c r="F122" s="1" t="str">
        <f>_xlfn.LET(_xlpm._i, COLUMN()-COLUMN(tblParseParts[[#Headers],[Text]]), IF(_xlpm._i&gt;tblParseParts[[#This Row],[Len]],"",MID(tblParseParts[[#This Row],[Text]],_xlpm._i,1)))</f>
        <v>9</v>
      </c>
      <c r="G122" s="1" t="str">
        <f>_xlfn.LET(_xlpm._i, COLUMN()-COLUMN(tblParseParts[[#Headers],[Text]]), IF(_xlpm._i&gt;tblParseParts[[#This Row],[Len]],"",MID(tblParseParts[[#This Row],[Text]],_xlpm._i,1)))</f>
        <v>9</v>
      </c>
      <c r="H122" s="1" t="str">
        <f>_xlfn.LET(_xlpm._i, COLUMN()-COLUMN(tblParseParts[[#Headers],[Text]]), IF(_xlpm._i&gt;tblParseParts[[#This Row],[Len]],"",MID(tblParseParts[[#This Row],[Text]],_xlpm._i,1)))</f>
        <v>W</v>
      </c>
      <c r="I122" s="1" t="str">
        <f>_xlfn.LET(_xlpm._i, COLUMN()-COLUMN(tblParseParts[[#Headers],[Text]]), IF(_xlpm._i&gt;tblParseParts[[#This Row],[Len]],"",MID(tblParseParts[[#This Row],[Text]],_xlpm._i,1)))</f>
        <v>1</v>
      </c>
      <c r="J122" s="1" t="str">
        <f>_xlfn.LET(_xlpm._i, COLUMN()-COLUMN(tblParseParts[[#Headers],[Text]]), IF(_xlpm._i&gt;tblParseParts[[#This Row],[Len]],"",MID(tblParseParts[[#This Row],[Text]],_xlpm._i,1)))</f>
        <v>5</v>
      </c>
      <c r="K122" s="1" t="str">
        <f>_xlfn.LET(_xlpm._i, COLUMN()-COLUMN(tblParseParts[[#Headers],[Text]]), IF(_xlpm._i&gt;tblParseParts[[#This Row],[Len]],"",MID(tblParseParts[[#This Row],[Text]],_xlpm._i,1)))</f>
        <v>2</v>
      </c>
      <c r="L122" s="1" t="str">
        <f>_xlfn.LET(_xlpm._i, COLUMN()-COLUMN(tblParseParts[[#Headers],[Text]]), IF(_xlpm._i&gt;tblParseParts[[#This Row],[Len]],"",MID(tblParseParts[[#This Row],[Text]],_xlpm._i,1)))</f>
        <v>T</v>
      </c>
      <c r="M122" s="1" t="str">
        <f>_xlfn.LET(_xlpm._i, COLUMN()-COLUMN(tblParseParts[[#Headers],[Text]]), IF(_xlpm._i&gt;tblParseParts[[#This Row],[Len]],"",MID(tblParseParts[[#This Row],[Text]],_xlpm._i,1)))</f>
        <v>+</v>
      </c>
      <c r="N122" s="1" t="str">
        <f>_xlfn.LET(_xlpm._i, COLUMN()-COLUMN(tblParseParts[[#Headers],[Text]]), IF(_xlpm._i&gt;tblParseParts[[#This Row],[Len]],"",MID(tblParseParts[[#This Row],[Text]],_xlpm._i,1)))</f>
        <v>0</v>
      </c>
      <c r="O122" s="1" t="str">
        <f>_xlfn.LET(_xlpm._i, COLUMN()-COLUMN(tblParseParts[[#Headers],[Text]]), IF(_xlpm._i&gt;tblParseParts[[#This Row],[Len]],"",MID(tblParseParts[[#This Row],[Text]],_xlpm._i,1)))</f>
        <v>9</v>
      </c>
      <c r="P122" s="1" t="str">
        <f>_xlfn.LET(_xlpm._i, COLUMN()-COLUMN(tblParseParts[[#Headers],[Text]]), IF(_xlpm._i&gt;tblParseParts[[#This Row],[Len]],"",MID(tblParseParts[[#This Row],[Text]],_xlpm._i,1)))</f>
        <v/>
      </c>
      <c r="Q122" s="1" t="str">
        <f>_xlfn.LET(_xlpm._i, COLUMN()-COLUMN(tblParseParts[[#Headers],[Text]]), IF(_xlpm._i&gt;tblParseParts[[#This Row],[Len]],"",MID(tblParseParts[[#This Row],[Text]],_xlpm._i,1)))</f>
        <v/>
      </c>
      <c r="R122" s="1" t="str">
        <f>_xlfn.LET(_xlpm._i, COLUMN()-COLUMN(tblParseParts[[#Headers],[Text]]), IF(_xlpm._i&gt;tblParseParts[[#This Row],[Len]],"",MID(tblParseParts[[#This Row],[Text]],_xlpm._i,1)))</f>
        <v/>
      </c>
      <c r="S122" s="1" t="str">
        <f>_xlfn.LET(_xlpm._i, COLUMN()-COLUMN(tblParseParts[[#Headers],[Text]]), IF(_xlpm._i&gt;tblParseParts[[#This Row],[Len]],"",MID(tblParseParts[[#This Row],[Text]],_xlpm._i,1)))</f>
        <v/>
      </c>
      <c r="T122" s="1" t="str">
        <f>_xlfn.LET(_xlpm._i, COLUMN()-COLUMN(tblParseParts[[#Headers],[Text]]), IF(_xlpm._i&gt;tblParseParts[[#This Row],[Len]],"",MID(tblParseParts[[#This Row],[Text]],_xlpm._i,1)))</f>
        <v/>
      </c>
      <c r="U122" s="1" t="str">
        <f>_xlfn.LET(_xlpm._i, COLUMN()-COLUMN(tblParseParts[[#Headers],[Text]]), IF(_xlpm._i&gt;tblParseParts[[#This Row],[Len]],"",MID(tblParseParts[[#This Row],[Text]],_xlpm._i,1)))</f>
        <v/>
      </c>
      <c r="V122" s="1" t="str">
        <f>_xlfn.LET(_xlpm._i, COLUMN()-COLUMN(tblParseParts[[#Headers],[Text]]), IF(_xlpm._i&gt;tblParseParts[[#This Row],[Len]],"",MID(tblParseParts[[#This Row],[Text]],_xlpm._i,1)))</f>
        <v/>
      </c>
      <c r="W122" s="1" t="str">
        <f>_xlfn.LET(_xlpm._i, COLUMN()-COLUMN(tblParseParts[[#Headers],[Text]]), IF(_xlpm._i&gt;tblParseParts[[#This Row],[Len]],"",MID(tblParseParts[[#This Row],[Text]],_xlpm._i,1)))</f>
        <v/>
      </c>
      <c r="X122" s="1" t="str">
        <f>_xlfn.LET(_xlpm._i, COLUMN()-COLUMN(tblParseParts[[#Headers],[Text]]), IF(_xlpm._i&gt;tblParseParts[[#This Row],[Len]],"",MID(tblParseParts[[#This Row],[Text]],_xlpm._i,1)))</f>
        <v/>
      </c>
      <c r="Y122" s="1" t="str">
        <f>_xlfn.LET(_xlpm._i, COLUMN()-COLUMN(tblParseParts[[#Headers],[Text]]), IF(_xlpm._i&gt;tblParseParts[[#This Row],[Len]],"",MID(tblParseParts[[#This Row],[Text]],_xlpm._i,1)))</f>
        <v/>
      </c>
      <c r="Z122" s="1" t="str">
        <f>_xlfn.LET(_xlpm._i, COLUMN()-COLUMN(tblParseParts[[#Headers],[Text]]), IF(_xlpm._i&gt;tblParseParts[[#This Row],[Len]],"",MID(tblParseParts[[#This Row],[Text]],_xlpm._i,1)))</f>
        <v/>
      </c>
      <c r="AA122" s="1" t="str">
        <f>_xlfn.LET(_xlpm._i, COLUMN()-COLUMN(tblParseParts[[#Headers],[Text]]), IF(_xlpm._i&gt;tblParseParts[[#This Row],[Len]],"",MID(tblParseParts[[#This Row],[Text]],_xlpm._i,1)))</f>
        <v/>
      </c>
      <c r="AB122" s="1" t="str">
        <f>_xlfn.LET(_xlpm._i, COLUMN()-COLUMN(tblParseParts[[#Headers],[Text]]), IF(_xlpm._i&gt;tblParseParts[[#This Row],[Len]],"",MID(tblParseParts[[#This Row],[Text]],_xlpm._i,1)))</f>
        <v/>
      </c>
      <c r="AC122" s="1" t="str">
        <f>_xlfn.LET(_xlpm._i, COLUMN()-COLUMN(tblParseParts[[#Headers],[Text]]), IF(_xlpm._i&gt;tblParseParts[[#This Row],[Len]],"",MID(tblParseParts[[#This Row],[Text]],_xlpm._i,1)))</f>
        <v/>
      </c>
      <c r="AD122" s="1" t="str">
        <f>_xlfn.LET(_xlpm._i, COLUMN()-COLUMN(tblParseParts[[#Headers],[Text]]), IF(_xlpm._i&gt;tblParseParts[[#This Row],[Len]],"",MID(tblParseParts[[#This Row],[Text]],_xlpm._i,1)))</f>
        <v/>
      </c>
      <c r="AE122" s="1" t="str">
        <f>_xlfn.LET(_xlpm._i, COLUMN()-COLUMN(tblParseParts[[#Headers],[Text]]), IF(_xlpm._i&gt;tblParseParts[[#This Row],[Len]],"",MID(tblParseParts[[#This Row],[Text]],_xlpm._i,1)))</f>
        <v/>
      </c>
      <c r="AF122" s="1" t="str">
        <f>_xlfn.LET(_xlpm._i, COLUMN()-COLUMN(tblParseParts[[#Headers],[Text]]), IF(_xlpm._i&gt;tblParseParts[[#This Row],[Len]],"",MID(tblParseParts[[#This Row],[Text]],_xlpm._i,1)))</f>
        <v/>
      </c>
      <c r="AG122" s="1" t="str">
        <f>_xlfn.LET(_xlpm._i, COLUMN()-COLUMN(tblParseParts[[#Headers],[Text]]), IF(_xlpm._i&gt;tblParseParts[[#This Row],[Len]],"",MID(tblParseParts[[#This Row],[Text]],_xlpm._i,1)))</f>
        <v/>
      </c>
      <c r="AH122" s="1" t="str">
        <f>_xlfn.LET(_xlpm._i, COLUMN()-COLUMN(tblParseParts[[#Headers],[Text]]), IF(_xlpm._i&gt;tblParseParts[[#This Row],[Len]],"",MID(tblParseParts[[#This Row],[Text]],_xlpm._i,1)))</f>
        <v/>
      </c>
      <c r="AI122" s="1" t="str">
        <f>_xlfn.LET(_xlpm._i, COLUMN()-COLUMN(tblParseParts[[#Headers],[Text]]), IF(_xlpm._i&gt;tblParseParts[[#This Row],[Len]],"",MID(tblParseParts[[#This Row],[Text]],_xlpm._i,1)))</f>
        <v/>
      </c>
      <c r="AJ122" s="11">
        <f>LEN(tblParseParts[[#This Row],[Text]])</f>
        <v>13</v>
      </c>
      <c r="AK122" s="11">
        <f>_xlfn.LET(_xlpm._range,tblParseParts[[#This Row],[1]:[33]], _xlfn.IFNA(_xlfn.XMATCH("T",_xlpm._range,0,1),0))</f>
        <v>10</v>
      </c>
      <c r="AL122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22" s="11">
        <f>_xlfn.LET(_xlpm._range,tblParseParts[[#This Row],[1]:[33]], _xlfn.IFNA(_xlfn.XMATCH(":",_xlpm._range,0,-1),0))</f>
        <v>0</v>
      </c>
      <c r="AN122" s="11" cm="1">
        <f t="array" ref="AN122">_xlfn.LET(_xlpm._last,INDEX(tblParseParts[[#This Row],[1]:[33]],1,tblParseParts[[#This Row],[Len]]),IF(_xlpm._last="Z",tblParseParts[[#This Row],[Len]],0))</f>
        <v>0</v>
      </c>
      <c r="AO122" s="11">
        <f>N(tblParseParts[[#This Row],[Tpos]]&gt;0)</f>
        <v>1</v>
      </c>
      <c r="AP122" s="11">
        <f>N(tblParseParts[[#This Row],[Tpos]]=1)</f>
        <v>0</v>
      </c>
      <c r="AQ122" s="11">
        <f>N(tblParseParts[[#This Row],[SignLastPos]]=1)</f>
        <v>0</v>
      </c>
      <c r="AR122" s="11">
        <f>tblParseParts[[#This Row],[Len]]-tblParseParts[[#This Row],[LastSignFirstPos]]</f>
        <v>13</v>
      </c>
      <c r="AS122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22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22" s="11">
        <f>N(tblParseParts[[#This Row],[ColonLastPos]]&gt;tblParseParts[[#This Row],[SignLastPos]])</f>
        <v>0</v>
      </c>
      <c r="AV122" s="11">
        <f>N(((tblParseParts[[#This Row],[UnSignedLen]]=2)+(tblParseParts[[#This Row],[UnSignedLen]]=6))&lt;&gt;0)</f>
        <v>0</v>
      </c>
      <c r="AW122" s="11">
        <f>N(tblParseParts[[#This Row],[ZlastPos]]=tblParseParts[[#This Row],[Len]])</f>
        <v>0</v>
      </c>
      <c r="AX122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22" s="11">
        <f>_xlfn.LET(_xlpm._x,_xlfn.XLOOKUP(tblParseParts[[#This Row],[Hash]],tblParsePartsLogic[Hash],tblParsePartsLogic[PartsFlag],""),IF(_xlpm._x="","!!",_xlpm._x))</f>
        <v>5</v>
      </c>
      <c r="AZ122" s="11">
        <f>_xlfn.LET(_xlpm._x,_xlfn.XLOOKUP(tblParseParts[[#This Row],[Hash]],tblParsePartsLogic[Hash],tblParsePartsLogic[DateMark],""),IF(_xlpm._x="","!!",_xlpm._x))</f>
        <v>2</v>
      </c>
      <c r="BA122" s="11">
        <f>_xlfn.LET(_xlpm._x,_xlfn.XLOOKUP(tblParseParts[[#This Row],[Hash]],tblParsePartsLogic[Hash],tblParsePartsLogic[TZMark],""),IF(_xlpm._x="","!!",_xlpm._x))</f>
        <v>2</v>
      </c>
      <c r="BB122" s="11">
        <f>_xlfn.LET(_xlpm._x,_xlfn.XLOOKUP(tblParseParts[[#This Row],[Hash]],tblParsePartsLogic[Hash],tblParsePartsLogic[ISOCompliant],""),IF(_xlpm._x="","!!",_xlpm._x))</f>
        <v>0</v>
      </c>
    </row>
    <row r="123" spans="1:54" x14ac:dyDescent="0.25">
      <c r="A123">
        <v>104</v>
      </c>
      <c r="B123" s="23" t="s">
        <v>126</v>
      </c>
      <c r="C123" s="1" t="str">
        <f>_xlfn.LET(_xlpm._i, COLUMN()-COLUMN(tblParseParts[[#Headers],[Text]]), IF(_xlpm._i&gt;tblParseParts[[#This Row],[Len]],"",MID(tblParseParts[[#This Row],[Text]],_xlpm._i,1)))</f>
        <v>9</v>
      </c>
      <c r="D123" s="1" t="str">
        <f>_xlfn.LET(_xlpm._i, COLUMN()-COLUMN(tblParseParts[[#Headers],[Text]]), IF(_xlpm._i&gt;tblParseParts[[#This Row],[Len]],"",MID(tblParseParts[[#This Row],[Text]],_xlpm._i,1)))</f>
        <v>9</v>
      </c>
      <c r="E123" s="1" t="str">
        <f>_xlfn.LET(_xlpm._i, COLUMN()-COLUMN(tblParseParts[[#Headers],[Text]]), IF(_xlpm._i&gt;tblParseParts[[#This Row],[Len]],"",MID(tblParseParts[[#This Row],[Text]],_xlpm._i,1)))</f>
        <v>9</v>
      </c>
      <c r="F123" s="1" t="str">
        <f>_xlfn.LET(_xlpm._i, COLUMN()-COLUMN(tblParseParts[[#Headers],[Text]]), IF(_xlpm._i&gt;tblParseParts[[#This Row],[Len]],"",MID(tblParseParts[[#This Row],[Text]],_xlpm._i,1)))</f>
        <v>9</v>
      </c>
      <c r="G123" s="1" t="str">
        <f>_xlfn.LET(_xlpm._i, COLUMN()-COLUMN(tblParseParts[[#Headers],[Text]]), IF(_xlpm._i&gt;tblParseParts[[#This Row],[Len]],"",MID(tblParseParts[[#This Row],[Text]],_xlpm._i,1)))</f>
        <v>9</v>
      </c>
      <c r="H123" s="1" t="str">
        <f>_xlfn.LET(_xlpm._i, COLUMN()-COLUMN(tblParseParts[[#Headers],[Text]]), IF(_xlpm._i&gt;tblParseParts[[#This Row],[Len]],"",MID(tblParseParts[[#This Row],[Text]],_xlpm._i,1)))</f>
        <v>-</v>
      </c>
      <c r="I123" s="1" t="str">
        <f>_xlfn.LET(_xlpm._i, COLUMN()-COLUMN(tblParseParts[[#Headers],[Text]]), IF(_xlpm._i&gt;tblParseParts[[#This Row],[Len]],"",MID(tblParseParts[[#This Row],[Text]],_xlpm._i,1)))</f>
        <v>3</v>
      </c>
      <c r="J123" s="1" t="str">
        <f>_xlfn.LET(_xlpm._i, COLUMN()-COLUMN(tblParseParts[[#Headers],[Text]]), IF(_xlpm._i&gt;tblParseParts[[#This Row],[Len]],"",MID(tblParseParts[[#This Row],[Text]],_xlpm._i,1)))</f>
        <v>2</v>
      </c>
      <c r="K123" s="1" t="str">
        <f>_xlfn.LET(_xlpm._i, COLUMN()-COLUMN(tblParseParts[[#Headers],[Text]]), IF(_xlpm._i&gt;tblParseParts[[#This Row],[Len]],"",MID(tblParseParts[[#This Row],[Text]],_xlpm._i,1)))</f>
        <v>5</v>
      </c>
      <c r="L123" s="1" t="str">
        <f>_xlfn.LET(_xlpm._i, COLUMN()-COLUMN(tblParseParts[[#Headers],[Text]]), IF(_xlpm._i&gt;tblParseParts[[#This Row],[Len]],"",MID(tblParseParts[[#This Row],[Text]],_xlpm._i,1)))</f>
        <v>T</v>
      </c>
      <c r="M123" s="1" t="str">
        <f>_xlfn.LET(_xlpm._i, COLUMN()-COLUMN(tblParseParts[[#Headers],[Text]]), IF(_xlpm._i&gt;tblParseParts[[#This Row],[Len]],"",MID(tblParseParts[[#This Row],[Text]],_xlpm._i,1)))</f>
        <v>+</v>
      </c>
      <c r="N123" s="1" t="str">
        <f>_xlfn.LET(_xlpm._i, COLUMN()-COLUMN(tblParseParts[[#Headers],[Text]]), IF(_xlpm._i&gt;tblParseParts[[#This Row],[Len]],"",MID(tblParseParts[[#This Row],[Text]],_xlpm._i,1)))</f>
        <v>0</v>
      </c>
      <c r="O123" s="1" t="str">
        <f>_xlfn.LET(_xlpm._i, COLUMN()-COLUMN(tblParseParts[[#Headers],[Text]]), IF(_xlpm._i&gt;tblParseParts[[#This Row],[Len]],"",MID(tblParseParts[[#This Row],[Text]],_xlpm._i,1)))</f>
        <v>9</v>
      </c>
      <c r="P123" s="1" t="str">
        <f>_xlfn.LET(_xlpm._i, COLUMN()-COLUMN(tblParseParts[[#Headers],[Text]]), IF(_xlpm._i&gt;tblParseParts[[#This Row],[Len]],"",MID(tblParseParts[[#This Row],[Text]],_xlpm._i,1)))</f>
        <v/>
      </c>
      <c r="Q123" s="1" t="str">
        <f>_xlfn.LET(_xlpm._i, COLUMN()-COLUMN(tblParseParts[[#Headers],[Text]]), IF(_xlpm._i&gt;tblParseParts[[#This Row],[Len]],"",MID(tblParseParts[[#This Row],[Text]],_xlpm._i,1)))</f>
        <v/>
      </c>
      <c r="R123" s="1" t="str">
        <f>_xlfn.LET(_xlpm._i, COLUMN()-COLUMN(tblParseParts[[#Headers],[Text]]), IF(_xlpm._i&gt;tblParseParts[[#This Row],[Len]],"",MID(tblParseParts[[#This Row],[Text]],_xlpm._i,1)))</f>
        <v/>
      </c>
      <c r="S123" s="1" t="str">
        <f>_xlfn.LET(_xlpm._i, COLUMN()-COLUMN(tblParseParts[[#Headers],[Text]]), IF(_xlpm._i&gt;tblParseParts[[#This Row],[Len]],"",MID(tblParseParts[[#This Row],[Text]],_xlpm._i,1)))</f>
        <v/>
      </c>
      <c r="T123" s="1" t="str">
        <f>_xlfn.LET(_xlpm._i, COLUMN()-COLUMN(tblParseParts[[#Headers],[Text]]), IF(_xlpm._i&gt;tblParseParts[[#This Row],[Len]],"",MID(tblParseParts[[#This Row],[Text]],_xlpm._i,1)))</f>
        <v/>
      </c>
      <c r="U123" s="1" t="str">
        <f>_xlfn.LET(_xlpm._i, COLUMN()-COLUMN(tblParseParts[[#Headers],[Text]]), IF(_xlpm._i&gt;tblParseParts[[#This Row],[Len]],"",MID(tblParseParts[[#This Row],[Text]],_xlpm._i,1)))</f>
        <v/>
      </c>
      <c r="V123" s="1" t="str">
        <f>_xlfn.LET(_xlpm._i, COLUMN()-COLUMN(tblParseParts[[#Headers],[Text]]), IF(_xlpm._i&gt;tblParseParts[[#This Row],[Len]],"",MID(tblParseParts[[#This Row],[Text]],_xlpm._i,1)))</f>
        <v/>
      </c>
      <c r="W123" s="1" t="str">
        <f>_xlfn.LET(_xlpm._i, COLUMN()-COLUMN(tblParseParts[[#Headers],[Text]]), IF(_xlpm._i&gt;tblParseParts[[#This Row],[Len]],"",MID(tblParseParts[[#This Row],[Text]],_xlpm._i,1)))</f>
        <v/>
      </c>
      <c r="X123" s="1" t="str">
        <f>_xlfn.LET(_xlpm._i, COLUMN()-COLUMN(tblParseParts[[#Headers],[Text]]), IF(_xlpm._i&gt;tblParseParts[[#This Row],[Len]],"",MID(tblParseParts[[#This Row],[Text]],_xlpm._i,1)))</f>
        <v/>
      </c>
      <c r="Y123" s="1" t="str">
        <f>_xlfn.LET(_xlpm._i, COLUMN()-COLUMN(tblParseParts[[#Headers],[Text]]), IF(_xlpm._i&gt;tblParseParts[[#This Row],[Len]],"",MID(tblParseParts[[#This Row],[Text]],_xlpm._i,1)))</f>
        <v/>
      </c>
      <c r="Z123" s="1" t="str">
        <f>_xlfn.LET(_xlpm._i, COLUMN()-COLUMN(tblParseParts[[#Headers],[Text]]), IF(_xlpm._i&gt;tblParseParts[[#This Row],[Len]],"",MID(tblParseParts[[#This Row],[Text]],_xlpm._i,1)))</f>
        <v/>
      </c>
      <c r="AA123" s="1" t="str">
        <f>_xlfn.LET(_xlpm._i, COLUMN()-COLUMN(tblParseParts[[#Headers],[Text]]), IF(_xlpm._i&gt;tblParseParts[[#This Row],[Len]],"",MID(tblParseParts[[#This Row],[Text]],_xlpm._i,1)))</f>
        <v/>
      </c>
      <c r="AB123" s="1" t="str">
        <f>_xlfn.LET(_xlpm._i, COLUMN()-COLUMN(tblParseParts[[#Headers],[Text]]), IF(_xlpm._i&gt;tblParseParts[[#This Row],[Len]],"",MID(tblParseParts[[#This Row],[Text]],_xlpm._i,1)))</f>
        <v/>
      </c>
      <c r="AC123" s="1" t="str">
        <f>_xlfn.LET(_xlpm._i, COLUMN()-COLUMN(tblParseParts[[#Headers],[Text]]), IF(_xlpm._i&gt;tblParseParts[[#This Row],[Len]],"",MID(tblParseParts[[#This Row],[Text]],_xlpm._i,1)))</f>
        <v/>
      </c>
      <c r="AD123" s="1" t="str">
        <f>_xlfn.LET(_xlpm._i, COLUMN()-COLUMN(tblParseParts[[#Headers],[Text]]), IF(_xlpm._i&gt;tblParseParts[[#This Row],[Len]],"",MID(tblParseParts[[#This Row],[Text]],_xlpm._i,1)))</f>
        <v/>
      </c>
      <c r="AE123" s="1" t="str">
        <f>_xlfn.LET(_xlpm._i, COLUMN()-COLUMN(tblParseParts[[#Headers],[Text]]), IF(_xlpm._i&gt;tblParseParts[[#This Row],[Len]],"",MID(tblParseParts[[#This Row],[Text]],_xlpm._i,1)))</f>
        <v/>
      </c>
      <c r="AF123" s="1" t="str">
        <f>_xlfn.LET(_xlpm._i, COLUMN()-COLUMN(tblParseParts[[#Headers],[Text]]), IF(_xlpm._i&gt;tblParseParts[[#This Row],[Len]],"",MID(tblParseParts[[#This Row],[Text]],_xlpm._i,1)))</f>
        <v/>
      </c>
      <c r="AG123" s="1" t="str">
        <f>_xlfn.LET(_xlpm._i, COLUMN()-COLUMN(tblParseParts[[#Headers],[Text]]), IF(_xlpm._i&gt;tblParseParts[[#This Row],[Len]],"",MID(tblParseParts[[#This Row],[Text]],_xlpm._i,1)))</f>
        <v/>
      </c>
      <c r="AH123" s="1" t="str">
        <f>_xlfn.LET(_xlpm._i, COLUMN()-COLUMN(tblParseParts[[#Headers],[Text]]), IF(_xlpm._i&gt;tblParseParts[[#This Row],[Len]],"",MID(tblParseParts[[#This Row],[Text]],_xlpm._i,1)))</f>
        <v/>
      </c>
      <c r="AI123" s="1" t="str">
        <f>_xlfn.LET(_xlpm._i, COLUMN()-COLUMN(tblParseParts[[#Headers],[Text]]), IF(_xlpm._i&gt;tblParseParts[[#This Row],[Len]],"",MID(tblParseParts[[#This Row],[Text]],_xlpm._i,1)))</f>
        <v/>
      </c>
      <c r="AJ123" s="11">
        <f>LEN(tblParseParts[[#This Row],[Text]])</f>
        <v>13</v>
      </c>
      <c r="AK123" s="11">
        <f>_xlfn.LET(_xlpm._range,tblParseParts[[#This Row],[1]:[33]], _xlfn.IFNA(_xlfn.XMATCH("T",_xlpm._range,0,1),0))</f>
        <v>10</v>
      </c>
      <c r="AL123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23" s="11">
        <f>_xlfn.LET(_xlpm._range,tblParseParts[[#This Row],[1]:[33]], _xlfn.IFNA(_xlfn.XMATCH(":",_xlpm._range,0,-1),0))</f>
        <v>0</v>
      </c>
      <c r="AN123" s="11" cm="1">
        <f t="array" ref="AN123">_xlfn.LET(_xlpm._last,INDEX(tblParseParts[[#This Row],[1]:[33]],1,tblParseParts[[#This Row],[Len]]),IF(_xlpm._last="Z",tblParseParts[[#This Row],[Len]],0))</f>
        <v>0</v>
      </c>
      <c r="AO123" s="11">
        <f>N(tblParseParts[[#This Row],[Tpos]]&gt;0)</f>
        <v>1</v>
      </c>
      <c r="AP123" s="11">
        <f>N(tblParseParts[[#This Row],[Tpos]]=1)</f>
        <v>0</v>
      </c>
      <c r="AQ123" s="11">
        <f>N(tblParseParts[[#This Row],[SignLastPos]]=1)</f>
        <v>0</v>
      </c>
      <c r="AR123" s="11">
        <f>tblParseParts[[#This Row],[Len]]-tblParseParts[[#This Row],[LastSignFirstPos]]</f>
        <v>13</v>
      </c>
      <c r="AS123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23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23" s="11">
        <f>N(tblParseParts[[#This Row],[ColonLastPos]]&gt;tblParseParts[[#This Row],[SignLastPos]])</f>
        <v>0</v>
      </c>
      <c r="AV123" s="11">
        <f>N(((tblParseParts[[#This Row],[UnSignedLen]]=2)+(tblParseParts[[#This Row],[UnSignedLen]]=6))&lt;&gt;0)</f>
        <v>0</v>
      </c>
      <c r="AW123" s="11">
        <f>N(tblParseParts[[#This Row],[ZlastPos]]=tblParseParts[[#This Row],[Len]])</f>
        <v>0</v>
      </c>
      <c r="AX123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23" s="11">
        <f>_xlfn.LET(_xlpm._x,_xlfn.XLOOKUP(tblParseParts[[#This Row],[Hash]],tblParsePartsLogic[Hash],tblParsePartsLogic[PartsFlag],""),IF(_xlpm._x="","!!",_xlpm._x))</f>
        <v>5</v>
      </c>
      <c r="AZ123" s="11">
        <f>_xlfn.LET(_xlpm._x,_xlfn.XLOOKUP(tblParseParts[[#This Row],[Hash]],tblParsePartsLogic[Hash],tblParsePartsLogic[DateMark],""),IF(_xlpm._x="","!!",_xlpm._x))</f>
        <v>2</v>
      </c>
      <c r="BA123" s="11">
        <f>_xlfn.LET(_xlpm._x,_xlfn.XLOOKUP(tblParseParts[[#This Row],[Hash]],tblParsePartsLogic[Hash],tblParsePartsLogic[TZMark],""),IF(_xlpm._x="","!!",_xlpm._x))</f>
        <v>2</v>
      </c>
      <c r="BB123" s="11">
        <f>_xlfn.LET(_xlpm._x,_xlfn.XLOOKUP(tblParseParts[[#This Row],[Hash]],tblParsePartsLogic[Hash],tblParsePartsLogic[ISOCompliant],""),IF(_xlpm._x="","!!",_xlpm._x))</f>
        <v>0</v>
      </c>
    </row>
    <row r="124" spans="1:54" x14ac:dyDescent="0.25">
      <c r="A124">
        <v>105</v>
      </c>
      <c r="B124" s="23" t="s">
        <v>127</v>
      </c>
      <c r="C124" s="1" t="str">
        <f>_xlfn.LET(_xlpm._i, COLUMN()-COLUMN(tblParseParts[[#Headers],[Text]]), IF(_xlpm._i&gt;tblParseParts[[#This Row],[Len]],"",MID(tblParseParts[[#This Row],[Text]],_xlpm._i,1)))</f>
        <v>9</v>
      </c>
      <c r="D124" s="1" t="str">
        <f>_xlfn.LET(_xlpm._i, COLUMN()-COLUMN(tblParseParts[[#Headers],[Text]]), IF(_xlpm._i&gt;tblParseParts[[#This Row],[Len]],"",MID(tblParseParts[[#This Row],[Text]],_xlpm._i,1)))</f>
        <v>9</v>
      </c>
      <c r="E124" s="1" t="str">
        <f>_xlfn.LET(_xlpm._i, COLUMN()-COLUMN(tblParseParts[[#Headers],[Text]]), IF(_xlpm._i&gt;tblParseParts[[#This Row],[Len]],"",MID(tblParseParts[[#This Row],[Text]],_xlpm._i,1)))</f>
        <v>9</v>
      </c>
      <c r="F124" s="1" t="str">
        <f>_xlfn.LET(_xlpm._i, COLUMN()-COLUMN(tblParseParts[[#Headers],[Text]]), IF(_xlpm._i&gt;tblParseParts[[#This Row],[Len]],"",MID(tblParseParts[[#This Row],[Text]],_xlpm._i,1)))</f>
        <v>9</v>
      </c>
      <c r="G124" s="1" t="str">
        <f>_xlfn.LET(_xlpm._i, COLUMN()-COLUMN(tblParseParts[[#Headers],[Text]]), IF(_xlpm._i&gt;tblParseParts[[#This Row],[Len]],"",MID(tblParseParts[[#This Row],[Text]],_xlpm._i,1)))</f>
        <v>9</v>
      </c>
      <c r="H124" s="1" t="str">
        <f>_xlfn.LET(_xlpm._i, COLUMN()-COLUMN(tblParseParts[[#Headers],[Text]]), IF(_xlpm._i&gt;tblParseParts[[#This Row],[Len]],"",MID(tblParseParts[[#This Row],[Text]],_xlpm._i,1)))</f>
        <v>-</v>
      </c>
      <c r="I124" s="1" t="str">
        <f>_xlfn.LET(_xlpm._i, COLUMN()-COLUMN(tblParseParts[[#Headers],[Text]]), IF(_xlpm._i&gt;tblParseParts[[#This Row],[Len]],"",MID(tblParseParts[[#This Row],[Text]],_xlpm._i,1)))</f>
        <v>W</v>
      </c>
      <c r="J124" s="1" t="str">
        <f>_xlfn.LET(_xlpm._i, COLUMN()-COLUMN(tblParseParts[[#Headers],[Text]]), IF(_xlpm._i&gt;tblParseParts[[#This Row],[Len]],"",MID(tblParseParts[[#This Row],[Text]],_xlpm._i,1)))</f>
        <v>1</v>
      </c>
      <c r="K124" s="1" t="str">
        <f>_xlfn.LET(_xlpm._i, COLUMN()-COLUMN(tblParseParts[[#Headers],[Text]]), IF(_xlpm._i&gt;tblParseParts[[#This Row],[Len]],"",MID(tblParseParts[[#This Row],[Text]],_xlpm._i,1)))</f>
        <v>5</v>
      </c>
      <c r="L124" s="1" t="str">
        <f>_xlfn.LET(_xlpm._i, COLUMN()-COLUMN(tblParseParts[[#Headers],[Text]]), IF(_xlpm._i&gt;tblParseParts[[#This Row],[Len]],"",MID(tblParseParts[[#This Row],[Text]],_xlpm._i,1)))</f>
        <v>T</v>
      </c>
      <c r="M124" s="1" t="str">
        <f>_xlfn.LET(_xlpm._i, COLUMN()-COLUMN(tblParseParts[[#Headers],[Text]]), IF(_xlpm._i&gt;tblParseParts[[#This Row],[Len]],"",MID(tblParseParts[[#This Row],[Text]],_xlpm._i,1)))</f>
        <v>+</v>
      </c>
      <c r="N124" s="1" t="str">
        <f>_xlfn.LET(_xlpm._i, COLUMN()-COLUMN(tblParseParts[[#Headers],[Text]]), IF(_xlpm._i&gt;tblParseParts[[#This Row],[Len]],"",MID(tblParseParts[[#This Row],[Text]],_xlpm._i,1)))</f>
        <v>0</v>
      </c>
      <c r="O124" s="1" t="str">
        <f>_xlfn.LET(_xlpm._i, COLUMN()-COLUMN(tblParseParts[[#Headers],[Text]]), IF(_xlpm._i&gt;tblParseParts[[#This Row],[Len]],"",MID(tblParseParts[[#This Row],[Text]],_xlpm._i,1)))</f>
        <v>9</v>
      </c>
      <c r="P124" s="1" t="str">
        <f>_xlfn.LET(_xlpm._i, COLUMN()-COLUMN(tblParseParts[[#Headers],[Text]]), IF(_xlpm._i&gt;tblParseParts[[#This Row],[Len]],"",MID(tblParseParts[[#This Row],[Text]],_xlpm._i,1)))</f>
        <v/>
      </c>
      <c r="Q124" s="1" t="str">
        <f>_xlfn.LET(_xlpm._i, COLUMN()-COLUMN(tblParseParts[[#Headers],[Text]]), IF(_xlpm._i&gt;tblParseParts[[#This Row],[Len]],"",MID(tblParseParts[[#This Row],[Text]],_xlpm._i,1)))</f>
        <v/>
      </c>
      <c r="R124" s="1" t="str">
        <f>_xlfn.LET(_xlpm._i, COLUMN()-COLUMN(tblParseParts[[#Headers],[Text]]), IF(_xlpm._i&gt;tblParseParts[[#This Row],[Len]],"",MID(tblParseParts[[#This Row],[Text]],_xlpm._i,1)))</f>
        <v/>
      </c>
      <c r="S124" s="1" t="str">
        <f>_xlfn.LET(_xlpm._i, COLUMN()-COLUMN(tblParseParts[[#Headers],[Text]]), IF(_xlpm._i&gt;tblParseParts[[#This Row],[Len]],"",MID(tblParseParts[[#This Row],[Text]],_xlpm._i,1)))</f>
        <v/>
      </c>
      <c r="T124" s="1" t="str">
        <f>_xlfn.LET(_xlpm._i, COLUMN()-COLUMN(tblParseParts[[#Headers],[Text]]), IF(_xlpm._i&gt;tblParseParts[[#This Row],[Len]],"",MID(tblParseParts[[#This Row],[Text]],_xlpm._i,1)))</f>
        <v/>
      </c>
      <c r="U124" s="1" t="str">
        <f>_xlfn.LET(_xlpm._i, COLUMN()-COLUMN(tblParseParts[[#Headers],[Text]]), IF(_xlpm._i&gt;tblParseParts[[#This Row],[Len]],"",MID(tblParseParts[[#This Row],[Text]],_xlpm._i,1)))</f>
        <v/>
      </c>
      <c r="V124" s="1" t="str">
        <f>_xlfn.LET(_xlpm._i, COLUMN()-COLUMN(tblParseParts[[#Headers],[Text]]), IF(_xlpm._i&gt;tblParseParts[[#This Row],[Len]],"",MID(tblParseParts[[#This Row],[Text]],_xlpm._i,1)))</f>
        <v/>
      </c>
      <c r="W124" s="1" t="str">
        <f>_xlfn.LET(_xlpm._i, COLUMN()-COLUMN(tblParseParts[[#Headers],[Text]]), IF(_xlpm._i&gt;tblParseParts[[#This Row],[Len]],"",MID(tblParseParts[[#This Row],[Text]],_xlpm._i,1)))</f>
        <v/>
      </c>
      <c r="X124" s="1" t="str">
        <f>_xlfn.LET(_xlpm._i, COLUMN()-COLUMN(tblParseParts[[#Headers],[Text]]), IF(_xlpm._i&gt;tblParseParts[[#This Row],[Len]],"",MID(tblParseParts[[#This Row],[Text]],_xlpm._i,1)))</f>
        <v/>
      </c>
      <c r="Y124" s="1" t="str">
        <f>_xlfn.LET(_xlpm._i, COLUMN()-COLUMN(tblParseParts[[#Headers],[Text]]), IF(_xlpm._i&gt;tblParseParts[[#This Row],[Len]],"",MID(tblParseParts[[#This Row],[Text]],_xlpm._i,1)))</f>
        <v/>
      </c>
      <c r="Z124" s="1" t="str">
        <f>_xlfn.LET(_xlpm._i, COLUMN()-COLUMN(tblParseParts[[#Headers],[Text]]), IF(_xlpm._i&gt;tblParseParts[[#This Row],[Len]],"",MID(tblParseParts[[#This Row],[Text]],_xlpm._i,1)))</f>
        <v/>
      </c>
      <c r="AA124" s="1" t="str">
        <f>_xlfn.LET(_xlpm._i, COLUMN()-COLUMN(tblParseParts[[#Headers],[Text]]), IF(_xlpm._i&gt;tblParseParts[[#This Row],[Len]],"",MID(tblParseParts[[#This Row],[Text]],_xlpm._i,1)))</f>
        <v/>
      </c>
      <c r="AB124" s="1" t="str">
        <f>_xlfn.LET(_xlpm._i, COLUMN()-COLUMN(tblParseParts[[#Headers],[Text]]), IF(_xlpm._i&gt;tblParseParts[[#This Row],[Len]],"",MID(tblParseParts[[#This Row],[Text]],_xlpm._i,1)))</f>
        <v/>
      </c>
      <c r="AC124" s="1" t="str">
        <f>_xlfn.LET(_xlpm._i, COLUMN()-COLUMN(tblParseParts[[#Headers],[Text]]), IF(_xlpm._i&gt;tblParseParts[[#This Row],[Len]],"",MID(tblParseParts[[#This Row],[Text]],_xlpm._i,1)))</f>
        <v/>
      </c>
      <c r="AD124" s="1" t="str">
        <f>_xlfn.LET(_xlpm._i, COLUMN()-COLUMN(tblParseParts[[#Headers],[Text]]), IF(_xlpm._i&gt;tblParseParts[[#This Row],[Len]],"",MID(tblParseParts[[#This Row],[Text]],_xlpm._i,1)))</f>
        <v/>
      </c>
      <c r="AE124" s="1" t="str">
        <f>_xlfn.LET(_xlpm._i, COLUMN()-COLUMN(tblParseParts[[#Headers],[Text]]), IF(_xlpm._i&gt;tblParseParts[[#This Row],[Len]],"",MID(tblParseParts[[#This Row],[Text]],_xlpm._i,1)))</f>
        <v/>
      </c>
      <c r="AF124" s="1" t="str">
        <f>_xlfn.LET(_xlpm._i, COLUMN()-COLUMN(tblParseParts[[#Headers],[Text]]), IF(_xlpm._i&gt;tblParseParts[[#This Row],[Len]],"",MID(tblParseParts[[#This Row],[Text]],_xlpm._i,1)))</f>
        <v/>
      </c>
      <c r="AG124" s="1" t="str">
        <f>_xlfn.LET(_xlpm._i, COLUMN()-COLUMN(tblParseParts[[#Headers],[Text]]), IF(_xlpm._i&gt;tblParseParts[[#This Row],[Len]],"",MID(tblParseParts[[#This Row],[Text]],_xlpm._i,1)))</f>
        <v/>
      </c>
      <c r="AH124" s="1" t="str">
        <f>_xlfn.LET(_xlpm._i, COLUMN()-COLUMN(tblParseParts[[#Headers],[Text]]), IF(_xlpm._i&gt;tblParseParts[[#This Row],[Len]],"",MID(tblParseParts[[#This Row],[Text]],_xlpm._i,1)))</f>
        <v/>
      </c>
      <c r="AI124" s="1" t="str">
        <f>_xlfn.LET(_xlpm._i, COLUMN()-COLUMN(tblParseParts[[#Headers],[Text]]), IF(_xlpm._i&gt;tblParseParts[[#This Row],[Len]],"",MID(tblParseParts[[#This Row],[Text]],_xlpm._i,1)))</f>
        <v/>
      </c>
      <c r="AJ124" s="11">
        <f>LEN(tblParseParts[[#This Row],[Text]])</f>
        <v>13</v>
      </c>
      <c r="AK124" s="11">
        <f>_xlfn.LET(_xlpm._range,tblParseParts[[#This Row],[1]:[33]], _xlfn.IFNA(_xlfn.XMATCH("T",_xlpm._range,0,1),0))</f>
        <v>10</v>
      </c>
      <c r="AL124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24" s="11">
        <f>_xlfn.LET(_xlpm._range,tblParseParts[[#This Row],[1]:[33]], _xlfn.IFNA(_xlfn.XMATCH(":",_xlpm._range,0,-1),0))</f>
        <v>0</v>
      </c>
      <c r="AN124" s="11" cm="1">
        <f t="array" ref="AN124">_xlfn.LET(_xlpm._last,INDEX(tblParseParts[[#This Row],[1]:[33]],1,tblParseParts[[#This Row],[Len]]),IF(_xlpm._last="Z",tblParseParts[[#This Row],[Len]],0))</f>
        <v>0</v>
      </c>
      <c r="AO124" s="11">
        <f>N(tblParseParts[[#This Row],[Tpos]]&gt;0)</f>
        <v>1</v>
      </c>
      <c r="AP124" s="11">
        <f>N(tblParseParts[[#This Row],[Tpos]]=1)</f>
        <v>0</v>
      </c>
      <c r="AQ124" s="11">
        <f>N(tblParseParts[[#This Row],[SignLastPos]]=1)</f>
        <v>0</v>
      </c>
      <c r="AR124" s="11">
        <f>tblParseParts[[#This Row],[Len]]-tblParseParts[[#This Row],[LastSignFirstPos]]</f>
        <v>13</v>
      </c>
      <c r="AS124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24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24" s="11">
        <f>N(tblParseParts[[#This Row],[ColonLastPos]]&gt;tblParseParts[[#This Row],[SignLastPos]])</f>
        <v>0</v>
      </c>
      <c r="AV124" s="11">
        <f>N(((tblParseParts[[#This Row],[UnSignedLen]]=2)+(tblParseParts[[#This Row],[UnSignedLen]]=6))&lt;&gt;0)</f>
        <v>0</v>
      </c>
      <c r="AW124" s="11">
        <f>N(tblParseParts[[#This Row],[ZlastPos]]=tblParseParts[[#This Row],[Len]])</f>
        <v>0</v>
      </c>
      <c r="AX124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24" s="11">
        <f>_xlfn.LET(_xlpm._x,_xlfn.XLOOKUP(tblParseParts[[#This Row],[Hash]],tblParsePartsLogic[Hash],tblParsePartsLogic[PartsFlag],""),IF(_xlpm._x="","!!",_xlpm._x))</f>
        <v>5</v>
      </c>
      <c r="AZ124" s="11">
        <f>_xlfn.LET(_xlpm._x,_xlfn.XLOOKUP(tblParseParts[[#This Row],[Hash]],tblParsePartsLogic[Hash],tblParsePartsLogic[DateMark],""),IF(_xlpm._x="","!!",_xlpm._x))</f>
        <v>2</v>
      </c>
      <c r="BA124" s="11">
        <f>_xlfn.LET(_xlpm._x,_xlfn.XLOOKUP(tblParseParts[[#This Row],[Hash]],tblParsePartsLogic[Hash],tblParsePartsLogic[TZMark],""),IF(_xlpm._x="","!!",_xlpm._x))</f>
        <v>2</v>
      </c>
      <c r="BB124" s="11">
        <f>_xlfn.LET(_xlpm._x,_xlfn.XLOOKUP(tblParseParts[[#This Row],[Hash]],tblParsePartsLogic[Hash],tblParsePartsLogic[ISOCompliant],""),IF(_xlpm._x="","!!",_xlpm._x))</f>
        <v>0</v>
      </c>
    </row>
    <row r="125" spans="1:54" x14ac:dyDescent="0.25">
      <c r="A125">
        <v>106</v>
      </c>
      <c r="B125" s="23" t="s">
        <v>128</v>
      </c>
      <c r="C125" s="1" t="str">
        <f>_xlfn.LET(_xlpm._i, COLUMN()-COLUMN(tblParseParts[[#Headers],[Text]]), IF(_xlpm._i&gt;tblParseParts[[#This Row],[Len]],"",MID(tblParseParts[[#This Row],[Text]],_xlpm._i,1)))</f>
        <v>2</v>
      </c>
      <c r="D125" s="1" t="str">
        <f>_xlfn.LET(_xlpm._i, COLUMN()-COLUMN(tblParseParts[[#Headers],[Text]]), IF(_xlpm._i&gt;tblParseParts[[#This Row],[Len]],"",MID(tblParseParts[[#This Row],[Text]],_xlpm._i,1)))</f>
        <v>0</v>
      </c>
      <c r="E125" s="1" t="str">
        <f>_xlfn.LET(_xlpm._i, COLUMN()-COLUMN(tblParseParts[[#Headers],[Text]]), IF(_xlpm._i&gt;tblParseParts[[#This Row],[Len]],"",MID(tblParseParts[[#This Row],[Text]],_xlpm._i,1)))</f>
        <v>2</v>
      </c>
      <c r="F125" s="1" t="str">
        <f>_xlfn.LET(_xlpm._i, COLUMN()-COLUMN(tblParseParts[[#Headers],[Text]]), IF(_xlpm._i&gt;tblParseParts[[#This Row],[Len]],"",MID(tblParseParts[[#This Row],[Text]],_xlpm._i,1)))</f>
        <v>3</v>
      </c>
      <c r="G125" s="1" t="str">
        <f>_xlfn.LET(_xlpm._i, COLUMN()-COLUMN(tblParseParts[[#Headers],[Text]]), IF(_xlpm._i&gt;tblParseParts[[#This Row],[Len]],"",MID(tblParseParts[[#This Row],[Text]],_xlpm._i,1)))</f>
        <v>-</v>
      </c>
      <c r="H125" s="1" t="str">
        <f>_xlfn.LET(_xlpm._i, COLUMN()-COLUMN(tblParseParts[[#Headers],[Text]]), IF(_xlpm._i&gt;tblParseParts[[#This Row],[Len]],"",MID(tblParseParts[[#This Row],[Text]],_xlpm._i,1)))</f>
        <v>1</v>
      </c>
      <c r="I125" s="1" t="str">
        <f>_xlfn.LET(_xlpm._i, COLUMN()-COLUMN(tblParseParts[[#Headers],[Text]]), IF(_xlpm._i&gt;tblParseParts[[#This Row],[Len]],"",MID(tblParseParts[[#This Row],[Text]],_xlpm._i,1)))</f>
        <v>0</v>
      </c>
      <c r="J125" s="1" t="str">
        <f>_xlfn.LET(_xlpm._i, COLUMN()-COLUMN(tblParseParts[[#Headers],[Text]]), IF(_xlpm._i&gt;tblParseParts[[#This Row],[Len]],"",MID(tblParseParts[[#This Row],[Text]],_xlpm._i,1)))</f>
        <v>-</v>
      </c>
      <c r="K125" s="1" t="str">
        <f>_xlfn.LET(_xlpm._i, COLUMN()-COLUMN(tblParseParts[[#Headers],[Text]]), IF(_xlpm._i&gt;tblParseParts[[#This Row],[Len]],"",MID(tblParseParts[[#This Row],[Text]],_xlpm._i,1)))</f>
        <v>2</v>
      </c>
      <c r="L125" s="1" t="str">
        <f>_xlfn.LET(_xlpm._i, COLUMN()-COLUMN(tblParseParts[[#Headers],[Text]]), IF(_xlpm._i&gt;tblParseParts[[#This Row],[Len]],"",MID(tblParseParts[[#This Row],[Text]],_xlpm._i,1)))</f>
        <v>4</v>
      </c>
      <c r="M125" s="1" t="str">
        <f>_xlfn.LET(_xlpm._i, COLUMN()-COLUMN(tblParseParts[[#Headers],[Text]]), IF(_xlpm._i&gt;tblParseParts[[#This Row],[Len]],"",MID(tblParseParts[[#This Row],[Text]],_xlpm._i,1)))</f>
        <v>T</v>
      </c>
      <c r="N125" s="1" t="str">
        <f>_xlfn.LET(_xlpm._i, COLUMN()-COLUMN(tblParseParts[[#Headers],[Text]]), IF(_xlpm._i&gt;tblParseParts[[#This Row],[Len]],"",MID(tblParseParts[[#This Row],[Text]],_xlpm._i,1)))</f>
        <v>+</v>
      </c>
      <c r="O125" s="1" t="str">
        <f>_xlfn.LET(_xlpm._i, COLUMN()-COLUMN(tblParseParts[[#Headers],[Text]]), IF(_xlpm._i&gt;tblParseParts[[#This Row],[Len]],"",MID(tblParseParts[[#This Row],[Text]],_xlpm._i,1)))</f>
        <v>0</v>
      </c>
      <c r="P125" s="1" t="str">
        <f>_xlfn.LET(_xlpm._i, COLUMN()-COLUMN(tblParseParts[[#Headers],[Text]]), IF(_xlpm._i&gt;tblParseParts[[#This Row],[Len]],"",MID(tblParseParts[[#This Row],[Text]],_xlpm._i,1)))</f>
        <v>9</v>
      </c>
      <c r="Q125" s="1" t="str">
        <f>_xlfn.LET(_xlpm._i, COLUMN()-COLUMN(tblParseParts[[#Headers],[Text]]), IF(_xlpm._i&gt;tblParseParts[[#This Row],[Len]],"",MID(tblParseParts[[#This Row],[Text]],_xlpm._i,1)))</f>
        <v/>
      </c>
      <c r="R125" s="1" t="str">
        <f>_xlfn.LET(_xlpm._i, COLUMN()-COLUMN(tblParseParts[[#Headers],[Text]]), IF(_xlpm._i&gt;tblParseParts[[#This Row],[Len]],"",MID(tblParseParts[[#This Row],[Text]],_xlpm._i,1)))</f>
        <v/>
      </c>
      <c r="S125" s="1" t="str">
        <f>_xlfn.LET(_xlpm._i, COLUMN()-COLUMN(tblParseParts[[#Headers],[Text]]), IF(_xlpm._i&gt;tblParseParts[[#This Row],[Len]],"",MID(tblParseParts[[#This Row],[Text]],_xlpm._i,1)))</f>
        <v/>
      </c>
      <c r="T125" s="1" t="str">
        <f>_xlfn.LET(_xlpm._i, COLUMN()-COLUMN(tblParseParts[[#Headers],[Text]]), IF(_xlpm._i&gt;tblParseParts[[#This Row],[Len]],"",MID(tblParseParts[[#This Row],[Text]],_xlpm._i,1)))</f>
        <v/>
      </c>
      <c r="U125" s="1" t="str">
        <f>_xlfn.LET(_xlpm._i, COLUMN()-COLUMN(tblParseParts[[#Headers],[Text]]), IF(_xlpm._i&gt;tblParseParts[[#This Row],[Len]],"",MID(tblParseParts[[#This Row],[Text]],_xlpm._i,1)))</f>
        <v/>
      </c>
      <c r="V125" s="1" t="str">
        <f>_xlfn.LET(_xlpm._i, COLUMN()-COLUMN(tblParseParts[[#Headers],[Text]]), IF(_xlpm._i&gt;tblParseParts[[#This Row],[Len]],"",MID(tblParseParts[[#This Row],[Text]],_xlpm._i,1)))</f>
        <v/>
      </c>
      <c r="W125" s="1" t="str">
        <f>_xlfn.LET(_xlpm._i, COLUMN()-COLUMN(tblParseParts[[#Headers],[Text]]), IF(_xlpm._i&gt;tblParseParts[[#This Row],[Len]],"",MID(tblParseParts[[#This Row],[Text]],_xlpm._i,1)))</f>
        <v/>
      </c>
      <c r="X125" s="1" t="str">
        <f>_xlfn.LET(_xlpm._i, COLUMN()-COLUMN(tblParseParts[[#Headers],[Text]]), IF(_xlpm._i&gt;tblParseParts[[#This Row],[Len]],"",MID(tblParseParts[[#This Row],[Text]],_xlpm._i,1)))</f>
        <v/>
      </c>
      <c r="Y125" s="1" t="str">
        <f>_xlfn.LET(_xlpm._i, COLUMN()-COLUMN(tblParseParts[[#Headers],[Text]]), IF(_xlpm._i&gt;tblParseParts[[#This Row],[Len]],"",MID(tblParseParts[[#This Row],[Text]],_xlpm._i,1)))</f>
        <v/>
      </c>
      <c r="Z125" s="1" t="str">
        <f>_xlfn.LET(_xlpm._i, COLUMN()-COLUMN(tblParseParts[[#Headers],[Text]]), IF(_xlpm._i&gt;tblParseParts[[#This Row],[Len]],"",MID(tblParseParts[[#This Row],[Text]],_xlpm._i,1)))</f>
        <v/>
      </c>
      <c r="AA125" s="1" t="str">
        <f>_xlfn.LET(_xlpm._i, COLUMN()-COLUMN(tblParseParts[[#Headers],[Text]]), IF(_xlpm._i&gt;tblParseParts[[#This Row],[Len]],"",MID(tblParseParts[[#This Row],[Text]],_xlpm._i,1)))</f>
        <v/>
      </c>
      <c r="AB125" s="1" t="str">
        <f>_xlfn.LET(_xlpm._i, COLUMN()-COLUMN(tblParseParts[[#Headers],[Text]]), IF(_xlpm._i&gt;tblParseParts[[#This Row],[Len]],"",MID(tblParseParts[[#This Row],[Text]],_xlpm._i,1)))</f>
        <v/>
      </c>
      <c r="AC125" s="1" t="str">
        <f>_xlfn.LET(_xlpm._i, COLUMN()-COLUMN(tblParseParts[[#Headers],[Text]]), IF(_xlpm._i&gt;tblParseParts[[#This Row],[Len]],"",MID(tblParseParts[[#This Row],[Text]],_xlpm._i,1)))</f>
        <v/>
      </c>
      <c r="AD125" s="1" t="str">
        <f>_xlfn.LET(_xlpm._i, COLUMN()-COLUMN(tblParseParts[[#Headers],[Text]]), IF(_xlpm._i&gt;tblParseParts[[#This Row],[Len]],"",MID(tblParseParts[[#This Row],[Text]],_xlpm._i,1)))</f>
        <v/>
      </c>
      <c r="AE125" s="1" t="str">
        <f>_xlfn.LET(_xlpm._i, COLUMN()-COLUMN(tblParseParts[[#Headers],[Text]]), IF(_xlpm._i&gt;tblParseParts[[#This Row],[Len]],"",MID(tblParseParts[[#This Row],[Text]],_xlpm._i,1)))</f>
        <v/>
      </c>
      <c r="AF125" s="1" t="str">
        <f>_xlfn.LET(_xlpm._i, COLUMN()-COLUMN(tblParseParts[[#Headers],[Text]]), IF(_xlpm._i&gt;tblParseParts[[#This Row],[Len]],"",MID(tblParseParts[[#This Row],[Text]],_xlpm._i,1)))</f>
        <v/>
      </c>
      <c r="AG125" s="1" t="str">
        <f>_xlfn.LET(_xlpm._i, COLUMN()-COLUMN(tblParseParts[[#Headers],[Text]]), IF(_xlpm._i&gt;tblParseParts[[#This Row],[Len]],"",MID(tblParseParts[[#This Row],[Text]],_xlpm._i,1)))</f>
        <v/>
      </c>
      <c r="AH125" s="1" t="str">
        <f>_xlfn.LET(_xlpm._i, COLUMN()-COLUMN(tblParseParts[[#Headers],[Text]]), IF(_xlpm._i&gt;tblParseParts[[#This Row],[Len]],"",MID(tblParseParts[[#This Row],[Text]],_xlpm._i,1)))</f>
        <v/>
      </c>
      <c r="AI125" s="1" t="str">
        <f>_xlfn.LET(_xlpm._i, COLUMN()-COLUMN(tblParseParts[[#Headers],[Text]]), IF(_xlpm._i&gt;tblParseParts[[#This Row],[Len]],"",MID(tblParseParts[[#This Row],[Text]],_xlpm._i,1)))</f>
        <v/>
      </c>
      <c r="AJ125" s="11">
        <f>LEN(tblParseParts[[#This Row],[Text]])</f>
        <v>14</v>
      </c>
      <c r="AK125" s="11">
        <f>_xlfn.LET(_xlpm._range,tblParseParts[[#This Row],[1]:[33]], _xlfn.IFNA(_xlfn.XMATCH("T",_xlpm._range,0,1),0))</f>
        <v>11</v>
      </c>
      <c r="AL12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25" s="11">
        <f>_xlfn.LET(_xlpm._range,tblParseParts[[#This Row],[1]:[33]], _xlfn.IFNA(_xlfn.XMATCH(":",_xlpm._range,0,-1),0))</f>
        <v>0</v>
      </c>
      <c r="AN125" s="11" cm="1">
        <f t="array" ref="AN125">_xlfn.LET(_xlpm._last,INDEX(tblParseParts[[#This Row],[1]:[33]],1,tblParseParts[[#This Row],[Len]]),IF(_xlpm._last="Z",tblParseParts[[#This Row],[Len]],0))</f>
        <v>0</v>
      </c>
      <c r="AO125" s="11">
        <f>N(tblParseParts[[#This Row],[Tpos]]&gt;0)</f>
        <v>1</v>
      </c>
      <c r="AP125" s="11">
        <f>N(tblParseParts[[#This Row],[Tpos]]=1)</f>
        <v>0</v>
      </c>
      <c r="AQ125" s="11">
        <f>N(tblParseParts[[#This Row],[SignLastPos]]=1)</f>
        <v>0</v>
      </c>
      <c r="AR125" s="11">
        <f>tblParseParts[[#This Row],[Len]]-tblParseParts[[#This Row],[LastSignFirstPos]]</f>
        <v>14</v>
      </c>
      <c r="AS125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25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25" s="11">
        <f>N(tblParseParts[[#This Row],[ColonLastPos]]&gt;tblParseParts[[#This Row],[SignLastPos]])</f>
        <v>0</v>
      </c>
      <c r="AV125" s="11">
        <f>N(((tblParseParts[[#This Row],[UnSignedLen]]=2)+(tblParseParts[[#This Row],[UnSignedLen]]=6))&lt;&gt;0)</f>
        <v>0</v>
      </c>
      <c r="AW125" s="11">
        <f>N(tblParseParts[[#This Row],[ZlastPos]]=tblParseParts[[#This Row],[Len]])</f>
        <v>0</v>
      </c>
      <c r="AX12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25" s="11">
        <f>_xlfn.LET(_xlpm._x,_xlfn.XLOOKUP(tblParseParts[[#This Row],[Hash]],tblParsePartsLogic[Hash],tblParsePartsLogic[PartsFlag],""),IF(_xlpm._x="","!!",_xlpm._x))</f>
        <v>5</v>
      </c>
      <c r="AZ125" s="11">
        <f>_xlfn.LET(_xlpm._x,_xlfn.XLOOKUP(tblParseParts[[#This Row],[Hash]],tblParsePartsLogic[Hash],tblParsePartsLogic[DateMark],""),IF(_xlpm._x="","!!",_xlpm._x))</f>
        <v>2</v>
      </c>
      <c r="BA125" s="11">
        <f>_xlfn.LET(_xlpm._x,_xlfn.XLOOKUP(tblParseParts[[#This Row],[Hash]],tblParsePartsLogic[Hash],tblParsePartsLogic[TZMark],""),IF(_xlpm._x="","!!",_xlpm._x))</f>
        <v>2</v>
      </c>
      <c r="BB125" s="11">
        <f>_xlfn.LET(_xlpm._x,_xlfn.XLOOKUP(tblParseParts[[#This Row],[Hash]],tblParsePartsLogic[Hash],tblParsePartsLogic[ISOCompliant],""),IF(_xlpm._x="","!!",_xlpm._x))</f>
        <v>0</v>
      </c>
    </row>
    <row r="126" spans="1:54" x14ac:dyDescent="0.25">
      <c r="A126">
        <v>107</v>
      </c>
      <c r="B126" s="23" t="s">
        <v>129</v>
      </c>
      <c r="C126" s="1" t="str">
        <f>_xlfn.LET(_xlpm._i, COLUMN()-COLUMN(tblParseParts[[#Headers],[Text]]), IF(_xlpm._i&gt;tblParseParts[[#This Row],[Len]],"",MID(tblParseParts[[#This Row],[Text]],_xlpm._i,1)))</f>
        <v>2</v>
      </c>
      <c r="D126" s="1" t="str">
        <f>_xlfn.LET(_xlpm._i, COLUMN()-COLUMN(tblParseParts[[#Headers],[Text]]), IF(_xlpm._i&gt;tblParseParts[[#This Row],[Len]],"",MID(tblParseParts[[#This Row],[Text]],_xlpm._i,1)))</f>
        <v>0</v>
      </c>
      <c r="E126" s="1" t="str">
        <f>_xlfn.LET(_xlpm._i, COLUMN()-COLUMN(tblParseParts[[#Headers],[Text]]), IF(_xlpm._i&gt;tblParseParts[[#This Row],[Len]],"",MID(tblParseParts[[#This Row],[Text]],_xlpm._i,1)))</f>
        <v>2</v>
      </c>
      <c r="F126" s="1" t="str">
        <f>_xlfn.LET(_xlpm._i, COLUMN()-COLUMN(tblParseParts[[#Headers],[Text]]), IF(_xlpm._i&gt;tblParseParts[[#This Row],[Len]],"",MID(tblParseParts[[#This Row],[Text]],_xlpm._i,1)))</f>
        <v>3</v>
      </c>
      <c r="G126" s="1" t="str">
        <f>_xlfn.LET(_xlpm._i, COLUMN()-COLUMN(tblParseParts[[#Headers],[Text]]), IF(_xlpm._i&gt;tblParseParts[[#This Row],[Len]],"",MID(tblParseParts[[#This Row],[Text]],_xlpm._i,1)))</f>
        <v>-</v>
      </c>
      <c r="H126" s="1" t="str">
        <f>_xlfn.LET(_xlpm._i, COLUMN()-COLUMN(tblParseParts[[#Headers],[Text]]), IF(_xlpm._i&gt;tblParseParts[[#This Row],[Len]],"",MID(tblParseParts[[#This Row],[Text]],_xlpm._i,1)))</f>
        <v>W</v>
      </c>
      <c r="I126" s="1" t="str">
        <f>_xlfn.LET(_xlpm._i, COLUMN()-COLUMN(tblParseParts[[#Headers],[Text]]), IF(_xlpm._i&gt;tblParseParts[[#This Row],[Len]],"",MID(tblParseParts[[#This Row],[Text]],_xlpm._i,1)))</f>
        <v>1</v>
      </c>
      <c r="J126" s="1" t="str">
        <f>_xlfn.LET(_xlpm._i, COLUMN()-COLUMN(tblParseParts[[#Headers],[Text]]), IF(_xlpm._i&gt;tblParseParts[[#This Row],[Len]],"",MID(tblParseParts[[#This Row],[Text]],_xlpm._i,1)))</f>
        <v>5</v>
      </c>
      <c r="K126" s="1" t="str">
        <f>_xlfn.LET(_xlpm._i, COLUMN()-COLUMN(tblParseParts[[#Headers],[Text]]), IF(_xlpm._i&gt;tblParseParts[[#This Row],[Len]],"",MID(tblParseParts[[#This Row],[Text]],_xlpm._i,1)))</f>
        <v>-</v>
      </c>
      <c r="L126" s="1" t="str">
        <f>_xlfn.LET(_xlpm._i, COLUMN()-COLUMN(tblParseParts[[#Headers],[Text]]), IF(_xlpm._i&gt;tblParseParts[[#This Row],[Len]],"",MID(tblParseParts[[#This Row],[Text]],_xlpm._i,1)))</f>
        <v>2</v>
      </c>
      <c r="M126" s="1" t="str">
        <f>_xlfn.LET(_xlpm._i, COLUMN()-COLUMN(tblParseParts[[#Headers],[Text]]), IF(_xlpm._i&gt;tblParseParts[[#This Row],[Len]],"",MID(tblParseParts[[#This Row],[Text]],_xlpm._i,1)))</f>
        <v>T</v>
      </c>
      <c r="N126" s="1" t="str">
        <f>_xlfn.LET(_xlpm._i, COLUMN()-COLUMN(tblParseParts[[#Headers],[Text]]), IF(_xlpm._i&gt;tblParseParts[[#This Row],[Len]],"",MID(tblParseParts[[#This Row],[Text]],_xlpm._i,1)))</f>
        <v>+</v>
      </c>
      <c r="O126" s="1" t="str">
        <f>_xlfn.LET(_xlpm._i, COLUMN()-COLUMN(tblParseParts[[#Headers],[Text]]), IF(_xlpm._i&gt;tblParseParts[[#This Row],[Len]],"",MID(tblParseParts[[#This Row],[Text]],_xlpm._i,1)))</f>
        <v>0</v>
      </c>
      <c r="P126" s="1" t="str">
        <f>_xlfn.LET(_xlpm._i, COLUMN()-COLUMN(tblParseParts[[#Headers],[Text]]), IF(_xlpm._i&gt;tblParseParts[[#This Row],[Len]],"",MID(tblParseParts[[#This Row],[Text]],_xlpm._i,1)))</f>
        <v>9</v>
      </c>
      <c r="Q126" s="1" t="str">
        <f>_xlfn.LET(_xlpm._i, COLUMN()-COLUMN(tblParseParts[[#Headers],[Text]]), IF(_xlpm._i&gt;tblParseParts[[#This Row],[Len]],"",MID(tblParseParts[[#This Row],[Text]],_xlpm._i,1)))</f>
        <v/>
      </c>
      <c r="R126" s="1" t="str">
        <f>_xlfn.LET(_xlpm._i, COLUMN()-COLUMN(tblParseParts[[#Headers],[Text]]), IF(_xlpm._i&gt;tblParseParts[[#This Row],[Len]],"",MID(tblParseParts[[#This Row],[Text]],_xlpm._i,1)))</f>
        <v/>
      </c>
      <c r="S126" s="1" t="str">
        <f>_xlfn.LET(_xlpm._i, COLUMN()-COLUMN(tblParseParts[[#Headers],[Text]]), IF(_xlpm._i&gt;tblParseParts[[#This Row],[Len]],"",MID(tblParseParts[[#This Row],[Text]],_xlpm._i,1)))</f>
        <v/>
      </c>
      <c r="T126" s="1" t="str">
        <f>_xlfn.LET(_xlpm._i, COLUMN()-COLUMN(tblParseParts[[#Headers],[Text]]), IF(_xlpm._i&gt;tblParseParts[[#This Row],[Len]],"",MID(tblParseParts[[#This Row],[Text]],_xlpm._i,1)))</f>
        <v/>
      </c>
      <c r="U126" s="1" t="str">
        <f>_xlfn.LET(_xlpm._i, COLUMN()-COLUMN(tblParseParts[[#Headers],[Text]]), IF(_xlpm._i&gt;tblParseParts[[#This Row],[Len]],"",MID(tblParseParts[[#This Row],[Text]],_xlpm._i,1)))</f>
        <v/>
      </c>
      <c r="V126" s="1" t="str">
        <f>_xlfn.LET(_xlpm._i, COLUMN()-COLUMN(tblParseParts[[#Headers],[Text]]), IF(_xlpm._i&gt;tblParseParts[[#This Row],[Len]],"",MID(tblParseParts[[#This Row],[Text]],_xlpm._i,1)))</f>
        <v/>
      </c>
      <c r="W126" s="1" t="str">
        <f>_xlfn.LET(_xlpm._i, COLUMN()-COLUMN(tblParseParts[[#Headers],[Text]]), IF(_xlpm._i&gt;tblParseParts[[#This Row],[Len]],"",MID(tblParseParts[[#This Row],[Text]],_xlpm._i,1)))</f>
        <v/>
      </c>
      <c r="X126" s="1" t="str">
        <f>_xlfn.LET(_xlpm._i, COLUMN()-COLUMN(tblParseParts[[#Headers],[Text]]), IF(_xlpm._i&gt;tblParseParts[[#This Row],[Len]],"",MID(tblParseParts[[#This Row],[Text]],_xlpm._i,1)))</f>
        <v/>
      </c>
      <c r="Y126" s="1" t="str">
        <f>_xlfn.LET(_xlpm._i, COLUMN()-COLUMN(tblParseParts[[#Headers],[Text]]), IF(_xlpm._i&gt;tblParseParts[[#This Row],[Len]],"",MID(tblParseParts[[#This Row],[Text]],_xlpm._i,1)))</f>
        <v/>
      </c>
      <c r="Z126" s="1" t="str">
        <f>_xlfn.LET(_xlpm._i, COLUMN()-COLUMN(tblParseParts[[#Headers],[Text]]), IF(_xlpm._i&gt;tblParseParts[[#This Row],[Len]],"",MID(tblParseParts[[#This Row],[Text]],_xlpm._i,1)))</f>
        <v/>
      </c>
      <c r="AA126" s="1" t="str">
        <f>_xlfn.LET(_xlpm._i, COLUMN()-COLUMN(tblParseParts[[#Headers],[Text]]), IF(_xlpm._i&gt;tblParseParts[[#This Row],[Len]],"",MID(tblParseParts[[#This Row],[Text]],_xlpm._i,1)))</f>
        <v/>
      </c>
      <c r="AB126" s="1" t="str">
        <f>_xlfn.LET(_xlpm._i, COLUMN()-COLUMN(tblParseParts[[#Headers],[Text]]), IF(_xlpm._i&gt;tblParseParts[[#This Row],[Len]],"",MID(tblParseParts[[#This Row],[Text]],_xlpm._i,1)))</f>
        <v/>
      </c>
      <c r="AC126" s="1" t="str">
        <f>_xlfn.LET(_xlpm._i, COLUMN()-COLUMN(tblParseParts[[#Headers],[Text]]), IF(_xlpm._i&gt;tblParseParts[[#This Row],[Len]],"",MID(tblParseParts[[#This Row],[Text]],_xlpm._i,1)))</f>
        <v/>
      </c>
      <c r="AD126" s="1" t="str">
        <f>_xlfn.LET(_xlpm._i, COLUMN()-COLUMN(tblParseParts[[#Headers],[Text]]), IF(_xlpm._i&gt;tblParseParts[[#This Row],[Len]],"",MID(tblParseParts[[#This Row],[Text]],_xlpm._i,1)))</f>
        <v/>
      </c>
      <c r="AE126" s="1" t="str">
        <f>_xlfn.LET(_xlpm._i, COLUMN()-COLUMN(tblParseParts[[#Headers],[Text]]), IF(_xlpm._i&gt;tblParseParts[[#This Row],[Len]],"",MID(tblParseParts[[#This Row],[Text]],_xlpm._i,1)))</f>
        <v/>
      </c>
      <c r="AF126" s="1" t="str">
        <f>_xlfn.LET(_xlpm._i, COLUMN()-COLUMN(tblParseParts[[#Headers],[Text]]), IF(_xlpm._i&gt;tblParseParts[[#This Row],[Len]],"",MID(tblParseParts[[#This Row],[Text]],_xlpm._i,1)))</f>
        <v/>
      </c>
      <c r="AG126" s="1" t="str">
        <f>_xlfn.LET(_xlpm._i, COLUMN()-COLUMN(tblParseParts[[#Headers],[Text]]), IF(_xlpm._i&gt;tblParseParts[[#This Row],[Len]],"",MID(tblParseParts[[#This Row],[Text]],_xlpm._i,1)))</f>
        <v/>
      </c>
      <c r="AH126" s="1" t="str">
        <f>_xlfn.LET(_xlpm._i, COLUMN()-COLUMN(tblParseParts[[#Headers],[Text]]), IF(_xlpm._i&gt;tblParseParts[[#This Row],[Len]],"",MID(tblParseParts[[#This Row],[Text]],_xlpm._i,1)))</f>
        <v/>
      </c>
      <c r="AI126" s="1" t="str">
        <f>_xlfn.LET(_xlpm._i, COLUMN()-COLUMN(tblParseParts[[#Headers],[Text]]), IF(_xlpm._i&gt;tblParseParts[[#This Row],[Len]],"",MID(tblParseParts[[#This Row],[Text]],_xlpm._i,1)))</f>
        <v/>
      </c>
      <c r="AJ126" s="11">
        <f>LEN(tblParseParts[[#This Row],[Text]])</f>
        <v>14</v>
      </c>
      <c r="AK126" s="11">
        <f>_xlfn.LET(_xlpm._range,tblParseParts[[#This Row],[1]:[33]], _xlfn.IFNA(_xlfn.XMATCH("T",_xlpm._range,0,1),0))</f>
        <v>11</v>
      </c>
      <c r="AL12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26" s="11">
        <f>_xlfn.LET(_xlpm._range,tblParseParts[[#This Row],[1]:[33]], _xlfn.IFNA(_xlfn.XMATCH(":",_xlpm._range,0,-1),0))</f>
        <v>0</v>
      </c>
      <c r="AN126" s="11" cm="1">
        <f t="array" ref="AN126">_xlfn.LET(_xlpm._last,INDEX(tblParseParts[[#This Row],[1]:[33]],1,tblParseParts[[#This Row],[Len]]),IF(_xlpm._last="Z",tblParseParts[[#This Row],[Len]],0))</f>
        <v>0</v>
      </c>
      <c r="AO126" s="11">
        <f>N(tblParseParts[[#This Row],[Tpos]]&gt;0)</f>
        <v>1</v>
      </c>
      <c r="AP126" s="11">
        <f>N(tblParseParts[[#This Row],[Tpos]]=1)</f>
        <v>0</v>
      </c>
      <c r="AQ126" s="11">
        <f>N(tblParseParts[[#This Row],[SignLastPos]]=1)</f>
        <v>0</v>
      </c>
      <c r="AR126" s="11">
        <f>tblParseParts[[#This Row],[Len]]-tblParseParts[[#This Row],[LastSignFirstPos]]</f>
        <v>14</v>
      </c>
      <c r="AS126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26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26" s="11">
        <f>N(tblParseParts[[#This Row],[ColonLastPos]]&gt;tblParseParts[[#This Row],[SignLastPos]])</f>
        <v>0</v>
      </c>
      <c r="AV126" s="11">
        <f>N(((tblParseParts[[#This Row],[UnSignedLen]]=2)+(tblParseParts[[#This Row],[UnSignedLen]]=6))&lt;&gt;0)</f>
        <v>0</v>
      </c>
      <c r="AW126" s="11">
        <f>N(tblParseParts[[#This Row],[ZlastPos]]=tblParseParts[[#This Row],[Len]])</f>
        <v>0</v>
      </c>
      <c r="AX12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26" s="11">
        <f>_xlfn.LET(_xlpm._x,_xlfn.XLOOKUP(tblParseParts[[#This Row],[Hash]],tblParsePartsLogic[Hash],tblParsePartsLogic[PartsFlag],""),IF(_xlpm._x="","!!",_xlpm._x))</f>
        <v>5</v>
      </c>
      <c r="AZ126" s="11">
        <f>_xlfn.LET(_xlpm._x,_xlfn.XLOOKUP(tblParseParts[[#This Row],[Hash]],tblParsePartsLogic[Hash],tblParsePartsLogic[DateMark],""),IF(_xlpm._x="","!!",_xlpm._x))</f>
        <v>2</v>
      </c>
      <c r="BA126" s="11">
        <f>_xlfn.LET(_xlpm._x,_xlfn.XLOOKUP(tblParseParts[[#This Row],[Hash]],tblParsePartsLogic[Hash],tblParsePartsLogic[TZMark],""),IF(_xlpm._x="","!!",_xlpm._x))</f>
        <v>2</v>
      </c>
      <c r="BB126" s="11">
        <f>_xlfn.LET(_xlpm._x,_xlfn.XLOOKUP(tblParseParts[[#This Row],[Hash]],tblParsePartsLogic[Hash],tblParsePartsLogic[ISOCompliant],""),IF(_xlpm._x="","!!",_xlpm._x))</f>
        <v>0</v>
      </c>
    </row>
    <row r="127" spans="1:54" x14ac:dyDescent="0.25">
      <c r="A127">
        <v>108</v>
      </c>
      <c r="B127" s="23" t="s">
        <v>130</v>
      </c>
      <c r="C127" s="1" t="str">
        <f>_xlfn.LET(_xlpm._i, COLUMN()-COLUMN(tblParseParts[[#Headers],[Text]]), IF(_xlpm._i&gt;tblParseParts[[#This Row],[Len]],"",MID(tblParseParts[[#This Row],[Text]],_xlpm._i,1)))</f>
        <v>9</v>
      </c>
      <c r="D127" s="1" t="str">
        <f>_xlfn.LET(_xlpm._i, COLUMN()-COLUMN(tblParseParts[[#Headers],[Text]]), IF(_xlpm._i&gt;tblParseParts[[#This Row],[Len]],"",MID(tblParseParts[[#This Row],[Text]],_xlpm._i,1)))</f>
        <v>9</v>
      </c>
      <c r="E127" s="1" t="str">
        <f>_xlfn.LET(_xlpm._i, COLUMN()-COLUMN(tblParseParts[[#Headers],[Text]]), IF(_xlpm._i&gt;tblParseParts[[#This Row],[Len]],"",MID(tblParseParts[[#This Row],[Text]],_xlpm._i,1)))</f>
        <v>9</v>
      </c>
      <c r="F127" s="1" t="str">
        <f>_xlfn.LET(_xlpm._i, COLUMN()-COLUMN(tblParseParts[[#Headers],[Text]]), IF(_xlpm._i&gt;tblParseParts[[#This Row],[Len]],"",MID(tblParseParts[[#This Row],[Text]],_xlpm._i,1)))</f>
        <v>9</v>
      </c>
      <c r="G127" s="1" t="str">
        <f>_xlfn.LET(_xlpm._i, COLUMN()-COLUMN(tblParseParts[[#Headers],[Text]]), IF(_xlpm._i&gt;tblParseParts[[#This Row],[Len]],"",MID(tblParseParts[[#This Row],[Text]],_xlpm._i,1)))</f>
        <v>9</v>
      </c>
      <c r="H127" s="1" t="str">
        <f>_xlfn.LET(_xlpm._i, COLUMN()-COLUMN(tblParseParts[[#Headers],[Text]]), IF(_xlpm._i&gt;tblParseParts[[#This Row],[Len]],"",MID(tblParseParts[[#This Row],[Text]],_xlpm._i,1)))</f>
        <v>-</v>
      </c>
      <c r="I127" s="1" t="str">
        <f>_xlfn.LET(_xlpm._i, COLUMN()-COLUMN(tblParseParts[[#Headers],[Text]]), IF(_xlpm._i&gt;tblParseParts[[#This Row],[Len]],"",MID(tblParseParts[[#This Row],[Text]],_xlpm._i,1)))</f>
        <v>1</v>
      </c>
      <c r="J127" s="1" t="str">
        <f>_xlfn.LET(_xlpm._i, COLUMN()-COLUMN(tblParseParts[[#Headers],[Text]]), IF(_xlpm._i&gt;tblParseParts[[#This Row],[Len]],"",MID(tblParseParts[[#This Row],[Text]],_xlpm._i,1)))</f>
        <v>0</v>
      </c>
      <c r="K127" s="1" t="str">
        <f>_xlfn.LET(_xlpm._i, COLUMN()-COLUMN(tblParseParts[[#Headers],[Text]]), IF(_xlpm._i&gt;tblParseParts[[#This Row],[Len]],"",MID(tblParseParts[[#This Row],[Text]],_xlpm._i,1)))</f>
        <v>-</v>
      </c>
      <c r="L127" s="1" t="str">
        <f>_xlfn.LET(_xlpm._i, COLUMN()-COLUMN(tblParseParts[[#Headers],[Text]]), IF(_xlpm._i&gt;tblParseParts[[#This Row],[Len]],"",MID(tblParseParts[[#This Row],[Text]],_xlpm._i,1)))</f>
        <v>2</v>
      </c>
      <c r="M127" s="1" t="str">
        <f>_xlfn.LET(_xlpm._i, COLUMN()-COLUMN(tblParseParts[[#Headers],[Text]]), IF(_xlpm._i&gt;tblParseParts[[#This Row],[Len]],"",MID(tblParseParts[[#This Row],[Text]],_xlpm._i,1)))</f>
        <v>4</v>
      </c>
      <c r="N127" s="1" t="str">
        <f>_xlfn.LET(_xlpm._i, COLUMN()-COLUMN(tblParseParts[[#Headers],[Text]]), IF(_xlpm._i&gt;tblParseParts[[#This Row],[Len]],"",MID(tblParseParts[[#This Row],[Text]],_xlpm._i,1)))</f>
        <v>T</v>
      </c>
      <c r="O127" s="1" t="str">
        <f>_xlfn.LET(_xlpm._i, COLUMN()-COLUMN(tblParseParts[[#Headers],[Text]]), IF(_xlpm._i&gt;tblParseParts[[#This Row],[Len]],"",MID(tblParseParts[[#This Row],[Text]],_xlpm._i,1)))</f>
        <v>+</v>
      </c>
      <c r="P127" s="1" t="str">
        <f>_xlfn.LET(_xlpm._i, COLUMN()-COLUMN(tblParseParts[[#Headers],[Text]]), IF(_xlpm._i&gt;tblParseParts[[#This Row],[Len]],"",MID(tblParseParts[[#This Row],[Text]],_xlpm._i,1)))</f>
        <v>0</v>
      </c>
      <c r="Q127" s="1" t="str">
        <f>_xlfn.LET(_xlpm._i, COLUMN()-COLUMN(tblParseParts[[#Headers],[Text]]), IF(_xlpm._i&gt;tblParseParts[[#This Row],[Len]],"",MID(tblParseParts[[#This Row],[Text]],_xlpm._i,1)))</f>
        <v>9</v>
      </c>
      <c r="R127" s="1" t="str">
        <f>_xlfn.LET(_xlpm._i, COLUMN()-COLUMN(tblParseParts[[#Headers],[Text]]), IF(_xlpm._i&gt;tblParseParts[[#This Row],[Len]],"",MID(tblParseParts[[#This Row],[Text]],_xlpm._i,1)))</f>
        <v/>
      </c>
      <c r="S127" s="1" t="str">
        <f>_xlfn.LET(_xlpm._i, COLUMN()-COLUMN(tblParseParts[[#Headers],[Text]]), IF(_xlpm._i&gt;tblParseParts[[#This Row],[Len]],"",MID(tblParseParts[[#This Row],[Text]],_xlpm._i,1)))</f>
        <v/>
      </c>
      <c r="T127" s="1" t="str">
        <f>_xlfn.LET(_xlpm._i, COLUMN()-COLUMN(tblParseParts[[#Headers],[Text]]), IF(_xlpm._i&gt;tblParseParts[[#This Row],[Len]],"",MID(tblParseParts[[#This Row],[Text]],_xlpm._i,1)))</f>
        <v/>
      </c>
      <c r="U127" s="1" t="str">
        <f>_xlfn.LET(_xlpm._i, COLUMN()-COLUMN(tblParseParts[[#Headers],[Text]]), IF(_xlpm._i&gt;tblParseParts[[#This Row],[Len]],"",MID(tblParseParts[[#This Row],[Text]],_xlpm._i,1)))</f>
        <v/>
      </c>
      <c r="V127" s="1" t="str">
        <f>_xlfn.LET(_xlpm._i, COLUMN()-COLUMN(tblParseParts[[#Headers],[Text]]), IF(_xlpm._i&gt;tblParseParts[[#This Row],[Len]],"",MID(tblParseParts[[#This Row],[Text]],_xlpm._i,1)))</f>
        <v/>
      </c>
      <c r="W127" s="1" t="str">
        <f>_xlfn.LET(_xlpm._i, COLUMN()-COLUMN(tblParseParts[[#Headers],[Text]]), IF(_xlpm._i&gt;tblParseParts[[#This Row],[Len]],"",MID(tblParseParts[[#This Row],[Text]],_xlpm._i,1)))</f>
        <v/>
      </c>
      <c r="X127" s="1" t="str">
        <f>_xlfn.LET(_xlpm._i, COLUMN()-COLUMN(tblParseParts[[#Headers],[Text]]), IF(_xlpm._i&gt;tblParseParts[[#This Row],[Len]],"",MID(tblParseParts[[#This Row],[Text]],_xlpm._i,1)))</f>
        <v/>
      </c>
      <c r="Y127" s="1" t="str">
        <f>_xlfn.LET(_xlpm._i, COLUMN()-COLUMN(tblParseParts[[#Headers],[Text]]), IF(_xlpm._i&gt;tblParseParts[[#This Row],[Len]],"",MID(tblParseParts[[#This Row],[Text]],_xlpm._i,1)))</f>
        <v/>
      </c>
      <c r="Z127" s="1" t="str">
        <f>_xlfn.LET(_xlpm._i, COLUMN()-COLUMN(tblParseParts[[#Headers],[Text]]), IF(_xlpm._i&gt;tblParseParts[[#This Row],[Len]],"",MID(tblParseParts[[#This Row],[Text]],_xlpm._i,1)))</f>
        <v/>
      </c>
      <c r="AA127" s="1" t="str">
        <f>_xlfn.LET(_xlpm._i, COLUMN()-COLUMN(tblParseParts[[#Headers],[Text]]), IF(_xlpm._i&gt;tblParseParts[[#This Row],[Len]],"",MID(tblParseParts[[#This Row],[Text]],_xlpm._i,1)))</f>
        <v/>
      </c>
      <c r="AB127" s="1" t="str">
        <f>_xlfn.LET(_xlpm._i, COLUMN()-COLUMN(tblParseParts[[#Headers],[Text]]), IF(_xlpm._i&gt;tblParseParts[[#This Row],[Len]],"",MID(tblParseParts[[#This Row],[Text]],_xlpm._i,1)))</f>
        <v/>
      </c>
      <c r="AC127" s="1" t="str">
        <f>_xlfn.LET(_xlpm._i, COLUMN()-COLUMN(tblParseParts[[#Headers],[Text]]), IF(_xlpm._i&gt;tblParseParts[[#This Row],[Len]],"",MID(tblParseParts[[#This Row],[Text]],_xlpm._i,1)))</f>
        <v/>
      </c>
      <c r="AD127" s="1" t="str">
        <f>_xlfn.LET(_xlpm._i, COLUMN()-COLUMN(tblParseParts[[#Headers],[Text]]), IF(_xlpm._i&gt;tblParseParts[[#This Row],[Len]],"",MID(tblParseParts[[#This Row],[Text]],_xlpm._i,1)))</f>
        <v/>
      </c>
      <c r="AE127" s="1" t="str">
        <f>_xlfn.LET(_xlpm._i, COLUMN()-COLUMN(tblParseParts[[#Headers],[Text]]), IF(_xlpm._i&gt;tblParseParts[[#This Row],[Len]],"",MID(tblParseParts[[#This Row],[Text]],_xlpm._i,1)))</f>
        <v/>
      </c>
      <c r="AF127" s="1" t="str">
        <f>_xlfn.LET(_xlpm._i, COLUMN()-COLUMN(tblParseParts[[#Headers],[Text]]), IF(_xlpm._i&gt;tblParseParts[[#This Row],[Len]],"",MID(tblParseParts[[#This Row],[Text]],_xlpm._i,1)))</f>
        <v/>
      </c>
      <c r="AG127" s="1" t="str">
        <f>_xlfn.LET(_xlpm._i, COLUMN()-COLUMN(tblParseParts[[#Headers],[Text]]), IF(_xlpm._i&gt;tblParseParts[[#This Row],[Len]],"",MID(tblParseParts[[#This Row],[Text]],_xlpm._i,1)))</f>
        <v/>
      </c>
      <c r="AH127" s="1" t="str">
        <f>_xlfn.LET(_xlpm._i, COLUMN()-COLUMN(tblParseParts[[#Headers],[Text]]), IF(_xlpm._i&gt;tblParseParts[[#This Row],[Len]],"",MID(tblParseParts[[#This Row],[Text]],_xlpm._i,1)))</f>
        <v/>
      </c>
      <c r="AI127" s="1" t="str">
        <f>_xlfn.LET(_xlpm._i, COLUMN()-COLUMN(tblParseParts[[#Headers],[Text]]), IF(_xlpm._i&gt;tblParseParts[[#This Row],[Len]],"",MID(tblParseParts[[#This Row],[Text]],_xlpm._i,1)))</f>
        <v/>
      </c>
      <c r="AJ127" s="11">
        <f>LEN(tblParseParts[[#This Row],[Text]])</f>
        <v>15</v>
      </c>
      <c r="AK127" s="11">
        <f>_xlfn.LET(_xlpm._range,tblParseParts[[#This Row],[1]:[33]], _xlfn.IFNA(_xlfn.XMATCH("T",_xlpm._range,0,1),0))</f>
        <v>12</v>
      </c>
      <c r="AL12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13</v>
      </c>
      <c r="AM127" s="11">
        <f>_xlfn.LET(_xlpm._range,tblParseParts[[#This Row],[1]:[33]], _xlfn.IFNA(_xlfn.XMATCH(":",_xlpm._range,0,-1),0))</f>
        <v>0</v>
      </c>
      <c r="AN127" s="11" cm="1">
        <f t="array" ref="AN127">_xlfn.LET(_xlpm._last,INDEX(tblParseParts[[#This Row],[1]:[33]],1,tblParseParts[[#This Row],[Len]]),IF(_xlpm._last="Z",tblParseParts[[#This Row],[Len]],0))</f>
        <v>0</v>
      </c>
      <c r="AO127" s="11">
        <f>N(tblParseParts[[#This Row],[Tpos]]&gt;0)</f>
        <v>1</v>
      </c>
      <c r="AP127" s="11">
        <f>N(tblParseParts[[#This Row],[Tpos]]=1)</f>
        <v>0</v>
      </c>
      <c r="AQ127" s="11">
        <f>N(tblParseParts[[#This Row],[SignLastPos]]=1)</f>
        <v>0</v>
      </c>
      <c r="AR127" s="11">
        <f>tblParseParts[[#This Row],[Len]]-tblParseParts[[#This Row],[LastSignFirstPos]]</f>
        <v>15</v>
      </c>
      <c r="AS127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27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27" s="11">
        <f>N(tblParseParts[[#This Row],[ColonLastPos]]&gt;tblParseParts[[#This Row],[SignLastPos]])</f>
        <v>0</v>
      </c>
      <c r="AV127" s="11">
        <f>N(((tblParseParts[[#This Row],[UnSignedLen]]=2)+(tblParseParts[[#This Row],[UnSignedLen]]=6))&lt;&gt;0)</f>
        <v>0</v>
      </c>
      <c r="AW127" s="11">
        <f>N(tblParseParts[[#This Row],[ZlastPos]]=tblParseParts[[#This Row],[Len]])</f>
        <v>0</v>
      </c>
      <c r="AX12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27" s="11">
        <f>_xlfn.LET(_xlpm._x,_xlfn.XLOOKUP(tblParseParts[[#This Row],[Hash]],tblParsePartsLogic[Hash],tblParsePartsLogic[PartsFlag],""),IF(_xlpm._x="","!!",_xlpm._x))</f>
        <v>5</v>
      </c>
      <c r="AZ127" s="11">
        <f>_xlfn.LET(_xlpm._x,_xlfn.XLOOKUP(tblParseParts[[#This Row],[Hash]],tblParsePartsLogic[Hash],tblParsePartsLogic[DateMark],""),IF(_xlpm._x="","!!",_xlpm._x))</f>
        <v>2</v>
      </c>
      <c r="BA127" s="11">
        <f>_xlfn.LET(_xlpm._x,_xlfn.XLOOKUP(tblParseParts[[#This Row],[Hash]],tblParsePartsLogic[Hash],tblParsePartsLogic[TZMark],""),IF(_xlpm._x="","!!",_xlpm._x))</f>
        <v>2</v>
      </c>
      <c r="BB127" s="11">
        <f>_xlfn.LET(_xlpm._x,_xlfn.XLOOKUP(tblParseParts[[#This Row],[Hash]],tblParsePartsLogic[Hash],tblParsePartsLogic[ISOCompliant],""),IF(_xlpm._x="","!!",_xlpm._x))</f>
        <v>0</v>
      </c>
    </row>
    <row r="128" spans="1:54" x14ac:dyDescent="0.25">
      <c r="A128">
        <v>109</v>
      </c>
      <c r="B128" s="23" t="s">
        <v>131</v>
      </c>
      <c r="C128" s="1" t="str">
        <f>_xlfn.LET(_xlpm._i, COLUMN()-COLUMN(tblParseParts[[#Headers],[Text]]), IF(_xlpm._i&gt;tblParseParts[[#This Row],[Len]],"",MID(tblParseParts[[#This Row],[Text]],_xlpm._i,1)))</f>
        <v>9</v>
      </c>
      <c r="D128" s="1" t="str">
        <f>_xlfn.LET(_xlpm._i, COLUMN()-COLUMN(tblParseParts[[#Headers],[Text]]), IF(_xlpm._i&gt;tblParseParts[[#This Row],[Len]],"",MID(tblParseParts[[#This Row],[Text]],_xlpm._i,1)))</f>
        <v>9</v>
      </c>
      <c r="E128" s="1" t="str">
        <f>_xlfn.LET(_xlpm._i, COLUMN()-COLUMN(tblParseParts[[#Headers],[Text]]), IF(_xlpm._i&gt;tblParseParts[[#This Row],[Len]],"",MID(tblParseParts[[#This Row],[Text]],_xlpm._i,1)))</f>
        <v>9</v>
      </c>
      <c r="F128" s="1" t="str">
        <f>_xlfn.LET(_xlpm._i, COLUMN()-COLUMN(tblParseParts[[#Headers],[Text]]), IF(_xlpm._i&gt;tblParseParts[[#This Row],[Len]],"",MID(tblParseParts[[#This Row],[Text]],_xlpm._i,1)))</f>
        <v>9</v>
      </c>
      <c r="G128" s="1" t="str">
        <f>_xlfn.LET(_xlpm._i, COLUMN()-COLUMN(tblParseParts[[#Headers],[Text]]), IF(_xlpm._i&gt;tblParseParts[[#This Row],[Len]],"",MID(tblParseParts[[#This Row],[Text]],_xlpm._i,1)))</f>
        <v>9</v>
      </c>
      <c r="H128" s="1" t="str">
        <f>_xlfn.LET(_xlpm._i, COLUMN()-COLUMN(tblParseParts[[#Headers],[Text]]), IF(_xlpm._i&gt;tblParseParts[[#This Row],[Len]],"",MID(tblParseParts[[#This Row],[Text]],_xlpm._i,1)))</f>
        <v>-</v>
      </c>
      <c r="I128" s="1" t="str">
        <f>_xlfn.LET(_xlpm._i, COLUMN()-COLUMN(tblParseParts[[#Headers],[Text]]), IF(_xlpm._i&gt;tblParseParts[[#This Row],[Len]],"",MID(tblParseParts[[#This Row],[Text]],_xlpm._i,1)))</f>
        <v>W</v>
      </c>
      <c r="J128" s="1" t="str">
        <f>_xlfn.LET(_xlpm._i, COLUMN()-COLUMN(tblParseParts[[#Headers],[Text]]), IF(_xlpm._i&gt;tblParseParts[[#This Row],[Len]],"",MID(tblParseParts[[#This Row],[Text]],_xlpm._i,1)))</f>
        <v>1</v>
      </c>
      <c r="K128" s="1" t="str">
        <f>_xlfn.LET(_xlpm._i, COLUMN()-COLUMN(tblParseParts[[#Headers],[Text]]), IF(_xlpm._i&gt;tblParseParts[[#This Row],[Len]],"",MID(tblParseParts[[#This Row],[Text]],_xlpm._i,1)))</f>
        <v>5</v>
      </c>
      <c r="L128" s="1" t="str">
        <f>_xlfn.LET(_xlpm._i, COLUMN()-COLUMN(tblParseParts[[#Headers],[Text]]), IF(_xlpm._i&gt;tblParseParts[[#This Row],[Len]],"",MID(tblParseParts[[#This Row],[Text]],_xlpm._i,1)))</f>
        <v>-</v>
      </c>
      <c r="M128" s="1" t="str">
        <f>_xlfn.LET(_xlpm._i, COLUMN()-COLUMN(tblParseParts[[#Headers],[Text]]), IF(_xlpm._i&gt;tblParseParts[[#This Row],[Len]],"",MID(tblParseParts[[#This Row],[Text]],_xlpm._i,1)))</f>
        <v>2</v>
      </c>
      <c r="N128" s="1" t="str">
        <f>_xlfn.LET(_xlpm._i, COLUMN()-COLUMN(tblParseParts[[#Headers],[Text]]), IF(_xlpm._i&gt;tblParseParts[[#This Row],[Len]],"",MID(tblParseParts[[#This Row],[Text]],_xlpm._i,1)))</f>
        <v>T</v>
      </c>
      <c r="O128" s="1" t="str">
        <f>_xlfn.LET(_xlpm._i, COLUMN()-COLUMN(tblParseParts[[#Headers],[Text]]), IF(_xlpm._i&gt;tblParseParts[[#This Row],[Len]],"",MID(tblParseParts[[#This Row],[Text]],_xlpm._i,1)))</f>
        <v>+</v>
      </c>
      <c r="P128" s="1" t="str">
        <f>_xlfn.LET(_xlpm._i, COLUMN()-COLUMN(tblParseParts[[#Headers],[Text]]), IF(_xlpm._i&gt;tblParseParts[[#This Row],[Len]],"",MID(tblParseParts[[#This Row],[Text]],_xlpm._i,1)))</f>
        <v>0</v>
      </c>
      <c r="Q128" s="1" t="str">
        <f>_xlfn.LET(_xlpm._i, COLUMN()-COLUMN(tblParseParts[[#Headers],[Text]]), IF(_xlpm._i&gt;tblParseParts[[#This Row],[Len]],"",MID(tblParseParts[[#This Row],[Text]],_xlpm._i,1)))</f>
        <v>9</v>
      </c>
      <c r="R128" s="1" t="str">
        <f>_xlfn.LET(_xlpm._i, COLUMN()-COLUMN(tblParseParts[[#Headers],[Text]]), IF(_xlpm._i&gt;tblParseParts[[#This Row],[Len]],"",MID(tblParseParts[[#This Row],[Text]],_xlpm._i,1)))</f>
        <v/>
      </c>
      <c r="S128" s="1" t="str">
        <f>_xlfn.LET(_xlpm._i, COLUMN()-COLUMN(tblParseParts[[#Headers],[Text]]), IF(_xlpm._i&gt;tblParseParts[[#This Row],[Len]],"",MID(tblParseParts[[#This Row],[Text]],_xlpm._i,1)))</f>
        <v/>
      </c>
      <c r="T128" s="1" t="str">
        <f>_xlfn.LET(_xlpm._i, COLUMN()-COLUMN(tblParseParts[[#Headers],[Text]]), IF(_xlpm._i&gt;tblParseParts[[#This Row],[Len]],"",MID(tblParseParts[[#This Row],[Text]],_xlpm._i,1)))</f>
        <v/>
      </c>
      <c r="U128" s="1" t="str">
        <f>_xlfn.LET(_xlpm._i, COLUMN()-COLUMN(tblParseParts[[#Headers],[Text]]), IF(_xlpm._i&gt;tblParseParts[[#This Row],[Len]],"",MID(tblParseParts[[#This Row],[Text]],_xlpm._i,1)))</f>
        <v/>
      </c>
      <c r="V128" s="1" t="str">
        <f>_xlfn.LET(_xlpm._i, COLUMN()-COLUMN(tblParseParts[[#Headers],[Text]]), IF(_xlpm._i&gt;tblParseParts[[#This Row],[Len]],"",MID(tblParseParts[[#This Row],[Text]],_xlpm._i,1)))</f>
        <v/>
      </c>
      <c r="W128" s="1" t="str">
        <f>_xlfn.LET(_xlpm._i, COLUMN()-COLUMN(tblParseParts[[#Headers],[Text]]), IF(_xlpm._i&gt;tblParseParts[[#This Row],[Len]],"",MID(tblParseParts[[#This Row],[Text]],_xlpm._i,1)))</f>
        <v/>
      </c>
      <c r="X128" s="1" t="str">
        <f>_xlfn.LET(_xlpm._i, COLUMN()-COLUMN(tblParseParts[[#Headers],[Text]]), IF(_xlpm._i&gt;tblParseParts[[#This Row],[Len]],"",MID(tblParseParts[[#This Row],[Text]],_xlpm._i,1)))</f>
        <v/>
      </c>
      <c r="Y128" s="1" t="str">
        <f>_xlfn.LET(_xlpm._i, COLUMN()-COLUMN(tblParseParts[[#Headers],[Text]]), IF(_xlpm._i&gt;tblParseParts[[#This Row],[Len]],"",MID(tblParseParts[[#This Row],[Text]],_xlpm._i,1)))</f>
        <v/>
      </c>
      <c r="Z128" s="1" t="str">
        <f>_xlfn.LET(_xlpm._i, COLUMN()-COLUMN(tblParseParts[[#Headers],[Text]]), IF(_xlpm._i&gt;tblParseParts[[#This Row],[Len]],"",MID(tblParseParts[[#This Row],[Text]],_xlpm._i,1)))</f>
        <v/>
      </c>
      <c r="AA128" s="1" t="str">
        <f>_xlfn.LET(_xlpm._i, COLUMN()-COLUMN(tblParseParts[[#Headers],[Text]]), IF(_xlpm._i&gt;tblParseParts[[#This Row],[Len]],"",MID(tblParseParts[[#This Row],[Text]],_xlpm._i,1)))</f>
        <v/>
      </c>
      <c r="AB128" s="1" t="str">
        <f>_xlfn.LET(_xlpm._i, COLUMN()-COLUMN(tblParseParts[[#Headers],[Text]]), IF(_xlpm._i&gt;tblParseParts[[#This Row],[Len]],"",MID(tblParseParts[[#This Row],[Text]],_xlpm._i,1)))</f>
        <v/>
      </c>
      <c r="AC128" s="1" t="str">
        <f>_xlfn.LET(_xlpm._i, COLUMN()-COLUMN(tblParseParts[[#Headers],[Text]]), IF(_xlpm._i&gt;tblParseParts[[#This Row],[Len]],"",MID(tblParseParts[[#This Row],[Text]],_xlpm._i,1)))</f>
        <v/>
      </c>
      <c r="AD128" s="1" t="str">
        <f>_xlfn.LET(_xlpm._i, COLUMN()-COLUMN(tblParseParts[[#Headers],[Text]]), IF(_xlpm._i&gt;tblParseParts[[#This Row],[Len]],"",MID(tblParseParts[[#This Row],[Text]],_xlpm._i,1)))</f>
        <v/>
      </c>
      <c r="AE128" s="1" t="str">
        <f>_xlfn.LET(_xlpm._i, COLUMN()-COLUMN(tblParseParts[[#Headers],[Text]]), IF(_xlpm._i&gt;tblParseParts[[#This Row],[Len]],"",MID(tblParseParts[[#This Row],[Text]],_xlpm._i,1)))</f>
        <v/>
      </c>
      <c r="AF128" s="1" t="str">
        <f>_xlfn.LET(_xlpm._i, COLUMN()-COLUMN(tblParseParts[[#Headers],[Text]]), IF(_xlpm._i&gt;tblParseParts[[#This Row],[Len]],"",MID(tblParseParts[[#This Row],[Text]],_xlpm._i,1)))</f>
        <v/>
      </c>
      <c r="AG128" s="1" t="str">
        <f>_xlfn.LET(_xlpm._i, COLUMN()-COLUMN(tblParseParts[[#Headers],[Text]]), IF(_xlpm._i&gt;tblParseParts[[#This Row],[Len]],"",MID(tblParseParts[[#This Row],[Text]],_xlpm._i,1)))</f>
        <v/>
      </c>
      <c r="AH128" s="1" t="str">
        <f>_xlfn.LET(_xlpm._i, COLUMN()-COLUMN(tblParseParts[[#Headers],[Text]]), IF(_xlpm._i&gt;tblParseParts[[#This Row],[Len]],"",MID(tblParseParts[[#This Row],[Text]],_xlpm._i,1)))</f>
        <v/>
      </c>
      <c r="AI128" s="1" t="str">
        <f>_xlfn.LET(_xlpm._i, COLUMN()-COLUMN(tblParseParts[[#Headers],[Text]]), IF(_xlpm._i&gt;tblParseParts[[#This Row],[Len]],"",MID(tblParseParts[[#This Row],[Text]],_xlpm._i,1)))</f>
        <v/>
      </c>
      <c r="AJ128" s="11">
        <f>LEN(tblParseParts[[#This Row],[Text]])</f>
        <v>15</v>
      </c>
      <c r="AK128" s="11">
        <f>_xlfn.LET(_xlpm._range,tblParseParts[[#This Row],[1]:[33]], _xlfn.IFNA(_xlfn.XMATCH("T",_xlpm._range,0,1),0))</f>
        <v>12</v>
      </c>
      <c r="AL128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13</v>
      </c>
      <c r="AM128" s="11">
        <f>_xlfn.LET(_xlpm._range,tblParseParts[[#This Row],[1]:[33]], _xlfn.IFNA(_xlfn.XMATCH(":",_xlpm._range,0,-1),0))</f>
        <v>0</v>
      </c>
      <c r="AN128" s="11" cm="1">
        <f t="array" ref="AN128">_xlfn.LET(_xlpm._last,INDEX(tblParseParts[[#This Row],[1]:[33]],1,tblParseParts[[#This Row],[Len]]),IF(_xlpm._last="Z",tblParseParts[[#This Row],[Len]],0))</f>
        <v>0</v>
      </c>
      <c r="AO128" s="11">
        <f>N(tblParseParts[[#This Row],[Tpos]]&gt;0)</f>
        <v>1</v>
      </c>
      <c r="AP128" s="11">
        <f>N(tblParseParts[[#This Row],[Tpos]]=1)</f>
        <v>0</v>
      </c>
      <c r="AQ128" s="11">
        <f>N(tblParseParts[[#This Row],[SignLastPos]]=1)</f>
        <v>0</v>
      </c>
      <c r="AR128" s="11">
        <f>tblParseParts[[#This Row],[Len]]-tblParseParts[[#This Row],[LastSignFirstPos]]</f>
        <v>15</v>
      </c>
      <c r="AS128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28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28" s="11">
        <f>N(tblParseParts[[#This Row],[ColonLastPos]]&gt;tblParseParts[[#This Row],[SignLastPos]])</f>
        <v>0</v>
      </c>
      <c r="AV128" s="11">
        <f>N(((tblParseParts[[#This Row],[UnSignedLen]]=2)+(tblParseParts[[#This Row],[UnSignedLen]]=6))&lt;&gt;0)</f>
        <v>0</v>
      </c>
      <c r="AW128" s="11">
        <f>N(tblParseParts[[#This Row],[ZlastPos]]=tblParseParts[[#This Row],[Len]])</f>
        <v>0</v>
      </c>
      <c r="AX128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28" s="11">
        <f>_xlfn.LET(_xlpm._x,_xlfn.XLOOKUP(tblParseParts[[#This Row],[Hash]],tblParsePartsLogic[Hash],tblParsePartsLogic[PartsFlag],""),IF(_xlpm._x="","!!",_xlpm._x))</f>
        <v>5</v>
      </c>
      <c r="AZ128" s="11">
        <f>_xlfn.LET(_xlpm._x,_xlfn.XLOOKUP(tblParseParts[[#This Row],[Hash]],tblParsePartsLogic[Hash],tblParsePartsLogic[DateMark],""),IF(_xlpm._x="","!!",_xlpm._x))</f>
        <v>2</v>
      </c>
      <c r="BA128" s="11">
        <f>_xlfn.LET(_xlpm._x,_xlfn.XLOOKUP(tblParseParts[[#This Row],[Hash]],tblParsePartsLogic[Hash],tblParsePartsLogic[TZMark],""),IF(_xlpm._x="","!!",_xlpm._x))</f>
        <v>2</v>
      </c>
      <c r="BB128" s="11">
        <f>_xlfn.LET(_xlpm._x,_xlfn.XLOOKUP(tblParseParts[[#This Row],[Hash]],tblParsePartsLogic[Hash],tblParsePartsLogic[ISOCompliant],""),IF(_xlpm._x="","!!",_xlpm._x))</f>
        <v>0</v>
      </c>
    </row>
    <row r="129" spans="1:54" x14ac:dyDescent="0.25">
      <c r="A129">
        <v>110</v>
      </c>
      <c r="B129" s="23" t="s">
        <v>132</v>
      </c>
      <c r="C129" s="1" t="str">
        <f>_xlfn.LET(_xlpm._i, COLUMN()-COLUMN(tblParseParts[[#Headers],[Text]]), IF(_xlpm._i&gt;tblParseParts[[#This Row],[Len]],"",MID(tblParseParts[[#This Row],[Text]],_xlpm._i,1)))</f>
        <v>2</v>
      </c>
      <c r="D129" s="1" t="str">
        <f>_xlfn.LET(_xlpm._i, COLUMN()-COLUMN(tblParseParts[[#Headers],[Text]]), IF(_xlpm._i&gt;tblParseParts[[#This Row],[Len]],"",MID(tblParseParts[[#This Row],[Text]],_xlpm._i,1)))</f>
        <v>0</v>
      </c>
      <c r="E129" s="1" t="str">
        <f>_xlfn.LET(_xlpm._i, COLUMN()-COLUMN(tblParseParts[[#Headers],[Text]]), IF(_xlpm._i&gt;tblParseParts[[#This Row],[Len]],"",MID(tblParseParts[[#This Row],[Text]],_xlpm._i,1)))</f>
        <v>2</v>
      </c>
      <c r="F129" s="1" t="str">
        <f>_xlfn.LET(_xlpm._i, COLUMN()-COLUMN(tblParseParts[[#Headers],[Text]]), IF(_xlpm._i&gt;tblParseParts[[#This Row],[Len]],"",MID(tblParseParts[[#This Row],[Text]],_xlpm._i,1)))</f>
        <v>3</v>
      </c>
      <c r="G129" s="1" t="str">
        <f>_xlfn.LET(_xlpm._i, COLUMN()-COLUMN(tblParseParts[[#Headers],[Text]]), IF(_xlpm._i&gt;tblParseParts[[#This Row],[Len]],"",MID(tblParseParts[[#This Row],[Text]],_xlpm._i,1)))</f>
        <v>T</v>
      </c>
      <c r="H129" s="1" t="str">
        <f>_xlfn.LET(_xlpm._i, COLUMN()-COLUMN(tblParseParts[[#Headers],[Text]]), IF(_xlpm._i&gt;tblParseParts[[#This Row],[Len]],"",MID(tblParseParts[[#This Row],[Text]],_xlpm._i,1)))</f>
        <v>+</v>
      </c>
      <c r="I129" s="1" t="str">
        <f>_xlfn.LET(_xlpm._i, COLUMN()-COLUMN(tblParseParts[[#Headers],[Text]]), IF(_xlpm._i&gt;tblParseParts[[#This Row],[Len]],"",MID(tblParseParts[[#This Row],[Text]],_xlpm._i,1)))</f>
        <v>0</v>
      </c>
      <c r="J129" s="1" t="str">
        <f>_xlfn.LET(_xlpm._i, COLUMN()-COLUMN(tblParseParts[[#Headers],[Text]]), IF(_xlpm._i&gt;tblParseParts[[#This Row],[Len]],"",MID(tblParseParts[[#This Row],[Text]],_xlpm._i,1)))</f>
        <v>9</v>
      </c>
      <c r="K129" s="1" t="str">
        <f>_xlfn.LET(_xlpm._i, COLUMN()-COLUMN(tblParseParts[[#Headers],[Text]]), IF(_xlpm._i&gt;tblParseParts[[#This Row],[Len]],"",MID(tblParseParts[[#This Row],[Text]],_xlpm._i,1)))</f>
        <v>3</v>
      </c>
      <c r="L129" s="1" t="str">
        <f>_xlfn.LET(_xlpm._i, COLUMN()-COLUMN(tblParseParts[[#Headers],[Text]]), IF(_xlpm._i&gt;tblParseParts[[#This Row],[Len]],"",MID(tblParseParts[[#This Row],[Text]],_xlpm._i,1)))</f>
        <v>0</v>
      </c>
      <c r="M129" s="1" t="str">
        <f>_xlfn.LET(_xlpm._i, COLUMN()-COLUMN(tblParseParts[[#Headers],[Text]]), IF(_xlpm._i&gt;tblParseParts[[#This Row],[Len]],"",MID(tblParseParts[[#This Row],[Text]],_xlpm._i,1)))</f>
        <v/>
      </c>
      <c r="N129" s="1" t="str">
        <f>_xlfn.LET(_xlpm._i, COLUMN()-COLUMN(tblParseParts[[#Headers],[Text]]), IF(_xlpm._i&gt;tblParseParts[[#This Row],[Len]],"",MID(tblParseParts[[#This Row],[Text]],_xlpm._i,1)))</f>
        <v/>
      </c>
      <c r="O129" s="1" t="str">
        <f>_xlfn.LET(_xlpm._i, COLUMN()-COLUMN(tblParseParts[[#Headers],[Text]]), IF(_xlpm._i&gt;tblParseParts[[#This Row],[Len]],"",MID(tblParseParts[[#This Row],[Text]],_xlpm._i,1)))</f>
        <v/>
      </c>
      <c r="P129" s="1" t="str">
        <f>_xlfn.LET(_xlpm._i, COLUMN()-COLUMN(tblParseParts[[#Headers],[Text]]), IF(_xlpm._i&gt;tblParseParts[[#This Row],[Len]],"",MID(tblParseParts[[#This Row],[Text]],_xlpm._i,1)))</f>
        <v/>
      </c>
      <c r="Q129" s="1" t="str">
        <f>_xlfn.LET(_xlpm._i, COLUMN()-COLUMN(tblParseParts[[#Headers],[Text]]), IF(_xlpm._i&gt;tblParseParts[[#This Row],[Len]],"",MID(tblParseParts[[#This Row],[Text]],_xlpm._i,1)))</f>
        <v/>
      </c>
      <c r="R129" s="1" t="str">
        <f>_xlfn.LET(_xlpm._i, COLUMN()-COLUMN(tblParseParts[[#Headers],[Text]]), IF(_xlpm._i&gt;tblParseParts[[#This Row],[Len]],"",MID(tblParseParts[[#This Row],[Text]],_xlpm._i,1)))</f>
        <v/>
      </c>
      <c r="S129" s="1" t="str">
        <f>_xlfn.LET(_xlpm._i, COLUMN()-COLUMN(tblParseParts[[#Headers],[Text]]), IF(_xlpm._i&gt;tblParseParts[[#This Row],[Len]],"",MID(tblParseParts[[#This Row],[Text]],_xlpm._i,1)))</f>
        <v/>
      </c>
      <c r="T129" s="1" t="str">
        <f>_xlfn.LET(_xlpm._i, COLUMN()-COLUMN(tblParseParts[[#Headers],[Text]]), IF(_xlpm._i&gt;tblParseParts[[#This Row],[Len]],"",MID(tblParseParts[[#This Row],[Text]],_xlpm._i,1)))</f>
        <v/>
      </c>
      <c r="U129" s="1" t="str">
        <f>_xlfn.LET(_xlpm._i, COLUMN()-COLUMN(tblParseParts[[#Headers],[Text]]), IF(_xlpm._i&gt;tblParseParts[[#This Row],[Len]],"",MID(tblParseParts[[#This Row],[Text]],_xlpm._i,1)))</f>
        <v/>
      </c>
      <c r="V129" s="1" t="str">
        <f>_xlfn.LET(_xlpm._i, COLUMN()-COLUMN(tblParseParts[[#Headers],[Text]]), IF(_xlpm._i&gt;tblParseParts[[#This Row],[Len]],"",MID(tblParseParts[[#This Row],[Text]],_xlpm._i,1)))</f>
        <v/>
      </c>
      <c r="W129" s="1" t="str">
        <f>_xlfn.LET(_xlpm._i, COLUMN()-COLUMN(tblParseParts[[#Headers],[Text]]), IF(_xlpm._i&gt;tblParseParts[[#This Row],[Len]],"",MID(tblParseParts[[#This Row],[Text]],_xlpm._i,1)))</f>
        <v/>
      </c>
      <c r="X129" s="1" t="str">
        <f>_xlfn.LET(_xlpm._i, COLUMN()-COLUMN(tblParseParts[[#Headers],[Text]]), IF(_xlpm._i&gt;tblParseParts[[#This Row],[Len]],"",MID(tblParseParts[[#This Row],[Text]],_xlpm._i,1)))</f>
        <v/>
      </c>
      <c r="Y129" s="1" t="str">
        <f>_xlfn.LET(_xlpm._i, COLUMN()-COLUMN(tblParseParts[[#Headers],[Text]]), IF(_xlpm._i&gt;tblParseParts[[#This Row],[Len]],"",MID(tblParseParts[[#This Row],[Text]],_xlpm._i,1)))</f>
        <v/>
      </c>
      <c r="Z129" s="1" t="str">
        <f>_xlfn.LET(_xlpm._i, COLUMN()-COLUMN(tblParseParts[[#Headers],[Text]]), IF(_xlpm._i&gt;tblParseParts[[#This Row],[Len]],"",MID(tblParseParts[[#This Row],[Text]],_xlpm._i,1)))</f>
        <v/>
      </c>
      <c r="AA129" s="1" t="str">
        <f>_xlfn.LET(_xlpm._i, COLUMN()-COLUMN(tblParseParts[[#Headers],[Text]]), IF(_xlpm._i&gt;tblParseParts[[#This Row],[Len]],"",MID(tblParseParts[[#This Row],[Text]],_xlpm._i,1)))</f>
        <v/>
      </c>
      <c r="AB129" s="1" t="str">
        <f>_xlfn.LET(_xlpm._i, COLUMN()-COLUMN(tblParseParts[[#Headers],[Text]]), IF(_xlpm._i&gt;tblParseParts[[#This Row],[Len]],"",MID(tblParseParts[[#This Row],[Text]],_xlpm._i,1)))</f>
        <v/>
      </c>
      <c r="AC129" s="1" t="str">
        <f>_xlfn.LET(_xlpm._i, COLUMN()-COLUMN(tblParseParts[[#Headers],[Text]]), IF(_xlpm._i&gt;tblParseParts[[#This Row],[Len]],"",MID(tblParseParts[[#This Row],[Text]],_xlpm._i,1)))</f>
        <v/>
      </c>
      <c r="AD129" s="1" t="str">
        <f>_xlfn.LET(_xlpm._i, COLUMN()-COLUMN(tblParseParts[[#Headers],[Text]]), IF(_xlpm._i&gt;tblParseParts[[#This Row],[Len]],"",MID(tblParseParts[[#This Row],[Text]],_xlpm._i,1)))</f>
        <v/>
      </c>
      <c r="AE129" s="1" t="str">
        <f>_xlfn.LET(_xlpm._i, COLUMN()-COLUMN(tblParseParts[[#Headers],[Text]]), IF(_xlpm._i&gt;tblParseParts[[#This Row],[Len]],"",MID(tblParseParts[[#This Row],[Text]],_xlpm._i,1)))</f>
        <v/>
      </c>
      <c r="AF129" s="1" t="str">
        <f>_xlfn.LET(_xlpm._i, COLUMN()-COLUMN(tblParseParts[[#Headers],[Text]]), IF(_xlpm._i&gt;tblParseParts[[#This Row],[Len]],"",MID(tblParseParts[[#This Row],[Text]],_xlpm._i,1)))</f>
        <v/>
      </c>
      <c r="AG129" s="1" t="str">
        <f>_xlfn.LET(_xlpm._i, COLUMN()-COLUMN(tblParseParts[[#Headers],[Text]]), IF(_xlpm._i&gt;tblParseParts[[#This Row],[Len]],"",MID(tblParseParts[[#This Row],[Text]],_xlpm._i,1)))</f>
        <v/>
      </c>
      <c r="AH129" s="1" t="str">
        <f>_xlfn.LET(_xlpm._i, COLUMN()-COLUMN(tblParseParts[[#Headers],[Text]]), IF(_xlpm._i&gt;tblParseParts[[#This Row],[Len]],"",MID(tblParseParts[[#This Row],[Text]],_xlpm._i,1)))</f>
        <v/>
      </c>
      <c r="AI129" s="1" t="str">
        <f>_xlfn.LET(_xlpm._i, COLUMN()-COLUMN(tblParseParts[[#Headers],[Text]]), IF(_xlpm._i&gt;tblParseParts[[#This Row],[Len]],"",MID(tblParseParts[[#This Row],[Text]],_xlpm._i,1)))</f>
        <v/>
      </c>
      <c r="AJ129" s="11">
        <f>LEN(tblParseParts[[#This Row],[Text]])</f>
        <v>10</v>
      </c>
      <c r="AK129" s="11">
        <f>_xlfn.LET(_xlpm._range,tblParseParts[[#This Row],[1]:[33]], _xlfn.IFNA(_xlfn.XMATCH("T",_xlpm._range,0,1),0))</f>
        <v>5</v>
      </c>
      <c r="AL129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129" s="11">
        <f>_xlfn.LET(_xlpm._range,tblParseParts[[#This Row],[1]:[33]], _xlfn.IFNA(_xlfn.XMATCH(":",_xlpm._range,0,-1),0))</f>
        <v>0</v>
      </c>
      <c r="AN129" s="11" cm="1">
        <f t="array" ref="AN129">_xlfn.LET(_xlpm._last,INDEX(tblParseParts[[#This Row],[1]:[33]],1,tblParseParts[[#This Row],[Len]]),IF(_xlpm._last="Z",tblParseParts[[#This Row],[Len]],0))</f>
        <v>0</v>
      </c>
      <c r="AO129" s="11">
        <f>N(tblParseParts[[#This Row],[Tpos]]&gt;0)</f>
        <v>1</v>
      </c>
      <c r="AP129" s="11">
        <f>N(tblParseParts[[#This Row],[Tpos]]=1)</f>
        <v>0</v>
      </c>
      <c r="AQ129" s="11">
        <f>N(tblParseParts[[#This Row],[SignLastPos]]=1)</f>
        <v>0</v>
      </c>
      <c r="AR129" s="11">
        <f>tblParseParts[[#This Row],[Len]]-tblParseParts[[#This Row],[LastSignFirstPos]]</f>
        <v>10</v>
      </c>
      <c r="AS129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29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29" s="11">
        <f>N(tblParseParts[[#This Row],[ColonLastPos]]&gt;tblParseParts[[#This Row],[SignLastPos]])</f>
        <v>0</v>
      </c>
      <c r="AV129" s="11">
        <f>N(((tblParseParts[[#This Row],[UnSignedLen]]=2)+(tblParseParts[[#This Row],[UnSignedLen]]=6))&lt;&gt;0)</f>
        <v>0</v>
      </c>
      <c r="AW129" s="11">
        <f>N(tblParseParts[[#This Row],[ZlastPos]]=tblParseParts[[#This Row],[Len]])</f>
        <v>0</v>
      </c>
      <c r="AX129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29" s="11">
        <f>_xlfn.LET(_xlpm._x,_xlfn.XLOOKUP(tblParseParts[[#This Row],[Hash]],tblParsePartsLogic[Hash],tblParsePartsLogic[PartsFlag],""),IF(_xlpm._x="","!!",_xlpm._x))</f>
        <v>5</v>
      </c>
      <c r="AZ129" s="11">
        <f>_xlfn.LET(_xlpm._x,_xlfn.XLOOKUP(tblParseParts[[#This Row],[Hash]],tblParsePartsLogic[Hash],tblParsePartsLogic[DateMark],""),IF(_xlpm._x="","!!",_xlpm._x))</f>
        <v>2</v>
      </c>
      <c r="BA129" s="11">
        <f>_xlfn.LET(_xlpm._x,_xlfn.XLOOKUP(tblParseParts[[#This Row],[Hash]],tblParsePartsLogic[Hash],tblParsePartsLogic[TZMark],""),IF(_xlpm._x="","!!",_xlpm._x))</f>
        <v>2</v>
      </c>
      <c r="BB129" s="11">
        <f>_xlfn.LET(_xlpm._x,_xlfn.XLOOKUP(tblParseParts[[#This Row],[Hash]],tblParsePartsLogic[Hash],tblParsePartsLogic[ISOCompliant],""),IF(_xlpm._x="","!!",_xlpm._x))</f>
        <v>0</v>
      </c>
    </row>
    <row r="130" spans="1:54" x14ac:dyDescent="0.25">
      <c r="A130">
        <v>111</v>
      </c>
      <c r="B130" s="23" t="s">
        <v>133</v>
      </c>
      <c r="C130" s="1" t="str">
        <f>_xlfn.LET(_xlpm._i, COLUMN()-COLUMN(tblParseParts[[#Headers],[Text]]), IF(_xlpm._i&gt;tblParseParts[[#This Row],[Len]],"",MID(tblParseParts[[#This Row],[Text]],_xlpm._i,1)))</f>
        <v>9</v>
      </c>
      <c r="D130" s="1" t="str">
        <f>_xlfn.LET(_xlpm._i, COLUMN()-COLUMN(tblParseParts[[#Headers],[Text]]), IF(_xlpm._i&gt;tblParseParts[[#This Row],[Len]],"",MID(tblParseParts[[#This Row],[Text]],_xlpm._i,1)))</f>
        <v>9</v>
      </c>
      <c r="E130" s="1" t="str">
        <f>_xlfn.LET(_xlpm._i, COLUMN()-COLUMN(tblParseParts[[#Headers],[Text]]), IF(_xlpm._i&gt;tblParseParts[[#This Row],[Len]],"",MID(tblParseParts[[#This Row],[Text]],_xlpm._i,1)))</f>
        <v>9</v>
      </c>
      <c r="F130" s="1" t="str">
        <f>_xlfn.LET(_xlpm._i, COLUMN()-COLUMN(tblParseParts[[#Headers],[Text]]), IF(_xlpm._i&gt;tblParseParts[[#This Row],[Len]],"",MID(tblParseParts[[#This Row],[Text]],_xlpm._i,1)))</f>
        <v>9</v>
      </c>
      <c r="G130" s="1" t="str">
        <f>_xlfn.LET(_xlpm._i, COLUMN()-COLUMN(tblParseParts[[#Headers],[Text]]), IF(_xlpm._i&gt;tblParseParts[[#This Row],[Len]],"",MID(tblParseParts[[#This Row],[Text]],_xlpm._i,1)))</f>
        <v>9</v>
      </c>
      <c r="H130" s="1" t="str">
        <f>_xlfn.LET(_xlpm._i, COLUMN()-COLUMN(tblParseParts[[#Headers],[Text]]), IF(_xlpm._i&gt;tblParseParts[[#This Row],[Len]],"",MID(tblParseParts[[#This Row],[Text]],_xlpm._i,1)))</f>
        <v>T</v>
      </c>
      <c r="I130" s="1" t="str">
        <f>_xlfn.LET(_xlpm._i, COLUMN()-COLUMN(tblParseParts[[#Headers],[Text]]), IF(_xlpm._i&gt;tblParseParts[[#This Row],[Len]],"",MID(tblParseParts[[#This Row],[Text]],_xlpm._i,1)))</f>
        <v>+</v>
      </c>
      <c r="J130" s="1" t="str">
        <f>_xlfn.LET(_xlpm._i, COLUMN()-COLUMN(tblParseParts[[#Headers],[Text]]), IF(_xlpm._i&gt;tblParseParts[[#This Row],[Len]],"",MID(tblParseParts[[#This Row],[Text]],_xlpm._i,1)))</f>
        <v>0</v>
      </c>
      <c r="K130" s="1" t="str">
        <f>_xlfn.LET(_xlpm._i, COLUMN()-COLUMN(tblParseParts[[#Headers],[Text]]), IF(_xlpm._i&gt;tblParseParts[[#This Row],[Len]],"",MID(tblParseParts[[#This Row],[Text]],_xlpm._i,1)))</f>
        <v>9</v>
      </c>
      <c r="L130" s="1" t="str">
        <f>_xlfn.LET(_xlpm._i, COLUMN()-COLUMN(tblParseParts[[#Headers],[Text]]), IF(_xlpm._i&gt;tblParseParts[[#This Row],[Len]],"",MID(tblParseParts[[#This Row],[Text]],_xlpm._i,1)))</f>
        <v>3</v>
      </c>
      <c r="M130" s="1" t="str">
        <f>_xlfn.LET(_xlpm._i, COLUMN()-COLUMN(tblParseParts[[#Headers],[Text]]), IF(_xlpm._i&gt;tblParseParts[[#This Row],[Len]],"",MID(tblParseParts[[#This Row],[Text]],_xlpm._i,1)))</f>
        <v>0</v>
      </c>
      <c r="N130" s="1" t="str">
        <f>_xlfn.LET(_xlpm._i, COLUMN()-COLUMN(tblParseParts[[#Headers],[Text]]), IF(_xlpm._i&gt;tblParseParts[[#This Row],[Len]],"",MID(tblParseParts[[#This Row],[Text]],_xlpm._i,1)))</f>
        <v/>
      </c>
      <c r="O130" s="1" t="str">
        <f>_xlfn.LET(_xlpm._i, COLUMN()-COLUMN(tblParseParts[[#Headers],[Text]]), IF(_xlpm._i&gt;tblParseParts[[#This Row],[Len]],"",MID(tblParseParts[[#This Row],[Text]],_xlpm._i,1)))</f>
        <v/>
      </c>
      <c r="P130" s="1" t="str">
        <f>_xlfn.LET(_xlpm._i, COLUMN()-COLUMN(tblParseParts[[#Headers],[Text]]), IF(_xlpm._i&gt;tblParseParts[[#This Row],[Len]],"",MID(tblParseParts[[#This Row],[Text]],_xlpm._i,1)))</f>
        <v/>
      </c>
      <c r="Q130" s="1" t="str">
        <f>_xlfn.LET(_xlpm._i, COLUMN()-COLUMN(tblParseParts[[#Headers],[Text]]), IF(_xlpm._i&gt;tblParseParts[[#This Row],[Len]],"",MID(tblParseParts[[#This Row],[Text]],_xlpm._i,1)))</f>
        <v/>
      </c>
      <c r="R130" s="1" t="str">
        <f>_xlfn.LET(_xlpm._i, COLUMN()-COLUMN(tblParseParts[[#Headers],[Text]]), IF(_xlpm._i&gt;tblParseParts[[#This Row],[Len]],"",MID(tblParseParts[[#This Row],[Text]],_xlpm._i,1)))</f>
        <v/>
      </c>
      <c r="S130" s="1" t="str">
        <f>_xlfn.LET(_xlpm._i, COLUMN()-COLUMN(tblParseParts[[#Headers],[Text]]), IF(_xlpm._i&gt;tblParseParts[[#This Row],[Len]],"",MID(tblParseParts[[#This Row],[Text]],_xlpm._i,1)))</f>
        <v/>
      </c>
      <c r="T130" s="1" t="str">
        <f>_xlfn.LET(_xlpm._i, COLUMN()-COLUMN(tblParseParts[[#Headers],[Text]]), IF(_xlpm._i&gt;tblParseParts[[#This Row],[Len]],"",MID(tblParseParts[[#This Row],[Text]],_xlpm._i,1)))</f>
        <v/>
      </c>
      <c r="U130" s="1" t="str">
        <f>_xlfn.LET(_xlpm._i, COLUMN()-COLUMN(tblParseParts[[#Headers],[Text]]), IF(_xlpm._i&gt;tblParseParts[[#This Row],[Len]],"",MID(tblParseParts[[#This Row],[Text]],_xlpm._i,1)))</f>
        <v/>
      </c>
      <c r="V130" s="1" t="str">
        <f>_xlfn.LET(_xlpm._i, COLUMN()-COLUMN(tblParseParts[[#Headers],[Text]]), IF(_xlpm._i&gt;tblParseParts[[#This Row],[Len]],"",MID(tblParseParts[[#This Row],[Text]],_xlpm._i,1)))</f>
        <v/>
      </c>
      <c r="W130" s="1" t="str">
        <f>_xlfn.LET(_xlpm._i, COLUMN()-COLUMN(tblParseParts[[#Headers],[Text]]), IF(_xlpm._i&gt;tblParseParts[[#This Row],[Len]],"",MID(tblParseParts[[#This Row],[Text]],_xlpm._i,1)))</f>
        <v/>
      </c>
      <c r="X130" s="1" t="str">
        <f>_xlfn.LET(_xlpm._i, COLUMN()-COLUMN(tblParseParts[[#Headers],[Text]]), IF(_xlpm._i&gt;tblParseParts[[#This Row],[Len]],"",MID(tblParseParts[[#This Row],[Text]],_xlpm._i,1)))</f>
        <v/>
      </c>
      <c r="Y130" s="1" t="str">
        <f>_xlfn.LET(_xlpm._i, COLUMN()-COLUMN(tblParseParts[[#Headers],[Text]]), IF(_xlpm._i&gt;tblParseParts[[#This Row],[Len]],"",MID(tblParseParts[[#This Row],[Text]],_xlpm._i,1)))</f>
        <v/>
      </c>
      <c r="Z130" s="1" t="str">
        <f>_xlfn.LET(_xlpm._i, COLUMN()-COLUMN(tblParseParts[[#Headers],[Text]]), IF(_xlpm._i&gt;tblParseParts[[#This Row],[Len]],"",MID(tblParseParts[[#This Row],[Text]],_xlpm._i,1)))</f>
        <v/>
      </c>
      <c r="AA130" s="1" t="str">
        <f>_xlfn.LET(_xlpm._i, COLUMN()-COLUMN(tblParseParts[[#Headers],[Text]]), IF(_xlpm._i&gt;tblParseParts[[#This Row],[Len]],"",MID(tblParseParts[[#This Row],[Text]],_xlpm._i,1)))</f>
        <v/>
      </c>
      <c r="AB130" s="1" t="str">
        <f>_xlfn.LET(_xlpm._i, COLUMN()-COLUMN(tblParseParts[[#Headers],[Text]]), IF(_xlpm._i&gt;tblParseParts[[#This Row],[Len]],"",MID(tblParseParts[[#This Row],[Text]],_xlpm._i,1)))</f>
        <v/>
      </c>
      <c r="AC130" s="1" t="str">
        <f>_xlfn.LET(_xlpm._i, COLUMN()-COLUMN(tblParseParts[[#Headers],[Text]]), IF(_xlpm._i&gt;tblParseParts[[#This Row],[Len]],"",MID(tblParseParts[[#This Row],[Text]],_xlpm._i,1)))</f>
        <v/>
      </c>
      <c r="AD130" s="1" t="str">
        <f>_xlfn.LET(_xlpm._i, COLUMN()-COLUMN(tblParseParts[[#Headers],[Text]]), IF(_xlpm._i&gt;tblParseParts[[#This Row],[Len]],"",MID(tblParseParts[[#This Row],[Text]],_xlpm._i,1)))</f>
        <v/>
      </c>
      <c r="AE130" s="1" t="str">
        <f>_xlfn.LET(_xlpm._i, COLUMN()-COLUMN(tblParseParts[[#Headers],[Text]]), IF(_xlpm._i&gt;tblParseParts[[#This Row],[Len]],"",MID(tblParseParts[[#This Row],[Text]],_xlpm._i,1)))</f>
        <v/>
      </c>
      <c r="AF130" s="1" t="str">
        <f>_xlfn.LET(_xlpm._i, COLUMN()-COLUMN(tblParseParts[[#Headers],[Text]]), IF(_xlpm._i&gt;tblParseParts[[#This Row],[Len]],"",MID(tblParseParts[[#This Row],[Text]],_xlpm._i,1)))</f>
        <v/>
      </c>
      <c r="AG130" s="1" t="str">
        <f>_xlfn.LET(_xlpm._i, COLUMN()-COLUMN(tblParseParts[[#Headers],[Text]]), IF(_xlpm._i&gt;tblParseParts[[#This Row],[Len]],"",MID(tblParseParts[[#This Row],[Text]],_xlpm._i,1)))</f>
        <v/>
      </c>
      <c r="AH130" s="1" t="str">
        <f>_xlfn.LET(_xlpm._i, COLUMN()-COLUMN(tblParseParts[[#Headers],[Text]]), IF(_xlpm._i&gt;tblParseParts[[#This Row],[Len]],"",MID(tblParseParts[[#This Row],[Text]],_xlpm._i,1)))</f>
        <v/>
      </c>
      <c r="AI130" s="1" t="str">
        <f>_xlfn.LET(_xlpm._i, COLUMN()-COLUMN(tblParseParts[[#Headers],[Text]]), IF(_xlpm._i&gt;tblParseParts[[#This Row],[Len]],"",MID(tblParseParts[[#This Row],[Text]],_xlpm._i,1)))</f>
        <v/>
      </c>
      <c r="AJ130" s="11">
        <f>LEN(tblParseParts[[#This Row],[Text]])</f>
        <v>11</v>
      </c>
      <c r="AK130" s="11">
        <f>_xlfn.LET(_xlpm._range,tblParseParts[[#This Row],[1]:[33]], _xlfn.IFNA(_xlfn.XMATCH("T",_xlpm._range,0,1),0))</f>
        <v>6</v>
      </c>
      <c r="AL130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7</v>
      </c>
      <c r="AM130" s="11">
        <f>_xlfn.LET(_xlpm._range,tblParseParts[[#This Row],[1]:[33]], _xlfn.IFNA(_xlfn.XMATCH(":",_xlpm._range,0,-1),0))</f>
        <v>0</v>
      </c>
      <c r="AN130" s="11" cm="1">
        <f t="array" ref="AN130">_xlfn.LET(_xlpm._last,INDEX(tblParseParts[[#This Row],[1]:[33]],1,tblParseParts[[#This Row],[Len]]),IF(_xlpm._last="Z",tblParseParts[[#This Row],[Len]],0))</f>
        <v>0</v>
      </c>
      <c r="AO130" s="11">
        <f>N(tblParseParts[[#This Row],[Tpos]]&gt;0)</f>
        <v>1</v>
      </c>
      <c r="AP130" s="11">
        <f>N(tblParseParts[[#This Row],[Tpos]]=1)</f>
        <v>0</v>
      </c>
      <c r="AQ130" s="11">
        <f>N(tblParseParts[[#This Row],[SignLastPos]]=1)</f>
        <v>0</v>
      </c>
      <c r="AR130" s="11">
        <f>tblParseParts[[#This Row],[Len]]-tblParseParts[[#This Row],[LastSignFirstPos]]</f>
        <v>11</v>
      </c>
      <c r="AS130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30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30" s="11">
        <f>N(tblParseParts[[#This Row],[ColonLastPos]]&gt;tblParseParts[[#This Row],[SignLastPos]])</f>
        <v>0</v>
      </c>
      <c r="AV130" s="11">
        <f>N(((tblParseParts[[#This Row],[UnSignedLen]]=2)+(tblParseParts[[#This Row],[UnSignedLen]]=6))&lt;&gt;0)</f>
        <v>0</v>
      </c>
      <c r="AW130" s="11">
        <f>N(tblParseParts[[#This Row],[ZlastPos]]=tblParseParts[[#This Row],[Len]])</f>
        <v>0</v>
      </c>
      <c r="AX130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30" s="11">
        <f>_xlfn.LET(_xlpm._x,_xlfn.XLOOKUP(tblParseParts[[#This Row],[Hash]],tblParsePartsLogic[Hash],tblParsePartsLogic[PartsFlag],""),IF(_xlpm._x="","!!",_xlpm._x))</f>
        <v>5</v>
      </c>
      <c r="AZ130" s="11">
        <f>_xlfn.LET(_xlpm._x,_xlfn.XLOOKUP(tblParseParts[[#This Row],[Hash]],tblParsePartsLogic[Hash],tblParsePartsLogic[DateMark],""),IF(_xlpm._x="","!!",_xlpm._x))</f>
        <v>2</v>
      </c>
      <c r="BA130" s="11">
        <f>_xlfn.LET(_xlpm._x,_xlfn.XLOOKUP(tblParseParts[[#This Row],[Hash]],tblParsePartsLogic[Hash],tblParsePartsLogic[TZMark],""),IF(_xlpm._x="","!!",_xlpm._x))</f>
        <v>2</v>
      </c>
      <c r="BB130" s="11">
        <f>_xlfn.LET(_xlpm._x,_xlfn.XLOOKUP(tblParseParts[[#This Row],[Hash]],tblParsePartsLogic[Hash],tblParsePartsLogic[ISOCompliant],""),IF(_xlpm._x="","!!",_xlpm._x))</f>
        <v>0</v>
      </c>
    </row>
    <row r="131" spans="1:54" x14ac:dyDescent="0.25">
      <c r="A131">
        <v>112</v>
      </c>
      <c r="B131" s="23" t="s">
        <v>134</v>
      </c>
      <c r="C131" s="1" t="str">
        <f>_xlfn.LET(_xlpm._i, COLUMN()-COLUMN(tblParseParts[[#Headers],[Text]]), IF(_xlpm._i&gt;tblParseParts[[#This Row],[Len]],"",MID(tblParseParts[[#This Row],[Text]],_xlpm._i,1)))</f>
        <v>2</v>
      </c>
      <c r="D131" s="1" t="str">
        <f>_xlfn.LET(_xlpm._i, COLUMN()-COLUMN(tblParseParts[[#Headers],[Text]]), IF(_xlpm._i&gt;tblParseParts[[#This Row],[Len]],"",MID(tblParseParts[[#This Row],[Text]],_xlpm._i,1)))</f>
        <v>0</v>
      </c>
      <c r="E131" s="1" t="str">
        <f>_xlfn.LET(_xlpm._i, COLUMN()-COLUMN(tblParseParts[[#Headers],[Text]]), IF(_xlpm._i&gt;tblParseParts[[#This Row],[Len]],"",MID(tblParseParts[[#This Row],[Text]],_xlpm._i,1)))</f>
        <v>2</v>
      </c>
      <c r="F131" s="1" t="str">
        <f>_xlfn.LET(_xlpm._i, COLUMN()-COLUMN(tblParseParts[[#Headers],[Text]]), IF(_xlpm._i&gt;tblParseParts[[#This Row],[Len]],"",MID(tblParseParts[[#This Row],[Text]],_xlpm._i,1)))</f>
        <v>3</v>
      </c>
      <c r="G131" s="1" t="str">
        <f>_xlfn.LET(_xlpm._i, COLUMN()-COLUMN(tblParseParts[[#Headers],[Text]]), IF(_xlpm._i&gt;tblParseParts[[#This Row],[Len]],"",MID(tblParseParts[[#This Row],[Text]],_xlpm._i,1)))</f>
        <v>3</v>
      </c>
      <c r="H131" s="1" t="str">
        <f>_xlfn.LET(_xlpm._i, COLUMN()-COLUMN(tblParseParts[[#Headers],[Text]]), IF(_xlpm._i&gt;tblParseParts[[#This Row],[Len]],"",MID(tblParseParts[[#This Row],[Text]],_xlpm._i,1)))</f>
        <v>2</v>
      </c>
      <c r="I131" s="1" t="str">
        <f>_xlfn.LET(_xlpm._i, COLUMN()-COLUMN(tblParseParts[[#Headers],[Text]]), IF(_xlpm._i&gt;tblParseParts[[#This Row],[Len]],"",MID(tblParseParts[[#This Row],[Text]],_xlpm._i,1)))</f>
        <v>5</v>
      </c>
      <c r="J131" s="1" t="str">
        <f>_xlfn.LET(_xlpm._i, COLUMN()-COLUMN(tblParseParts[[#Headers],[Text]]), IF(_xlpm._i&gt;tblParseParts[[#This Row],[Len]],"",MID(tblParseParts[[#This Row],[Text]],_xlpm._i,1)))</f>
        <v>T</v>
      </c>
      <c r="K131" s="1" t="str">
        <f>_xlfn.LET(_xlpm._i, COLUMN()-COLUMN(tblParseParts[[#Headers],[Text]]), IF(_xlpm._i&gt;tblParseParts[[#This Row],[Len]],"",MID(tblParseParts[[#This Row],[Text]],_xlpm._i,1)))</f>
        <v>+</v>
      </c>
      <c r="L131" s="1" t="str">
        <f>_xlfn.LET(_xlpm._i, COLUMN()-COLUMN(tblParseParts[[#Headers],[Text]]), IF(_xlpm._i&gt;tblParseParts[[#This Row],[Len]],"",MID(tblParseParts[[#This Row],[Text]],_xlpm._i,1)))</f>
        <v>0</v>
      </c>
      <c r="M131" s="1" t="str">
        <f>_xlfn.LET(_xlpm._i, COLUMN()-COLUMN(tblParseParts[[#Headers],[Text]]), IF(_xlpm._i&gt;tblParseParts[[#This Row],[Len]],"",MID(tblParseParts[[#This Row],[Text]],_xlpm._i,1)))</f>
        <v>9</v>
      </c>
      <c r="N131" s="1" t="str">
        <f>_xlfn.LET(_xlpm._i, COLUMN()-COLUMN(tblParseParts[[#Headers],[Text]]), IF(_xlpm._i&gt;tblParseParts[[#This Row],[Len]],"",MID(tblParseParts[[#This Row],[Text]],_xlpm._i,1)))</f>
        <v>3</v>
      </c>
      <c r="O131" s="1" t="str">
        <f>_xlfn.LET(_xlpm._i, COLUMN()-COLUMN(tblParseParts[[#Headers],[Text]]), IF(_xlpm._i&gt;tblParseParts[[#This Row],[Len]],"",MID(tblParseParts[[#This Row],[Text]],_xlpm._i,1)))</f>
        <v>0</v>
      </c>
      <c r="P131" s="1" t="str">
        <f>_xlfn.LET(_xlpm._i, COLUMN()-COLUMN(tblParseParts[[#Headers],[Text]]), IF(_xlpm._i&gt;tblParseParts[[#This Row],[Len]],"",MID(tblParseParts[[#This Row],[Text]],_xlpm._i,1)))</f>
        <v/>
      </c>
      <c r="Q131" s="1" t="str">
        <f>_xlfn.LET(_xlpm._i, COLUMN()-COLUMN(tblParseParts[[#Headers],[Text]]), IF(_xlpm._i&gt;tblParseParts[[#This Row],[Len]],"",MID(tblParseParts[[#This Row],[Text]],_xlpm._i,1)))</f>
        <v/>
      </c>
      <c r="R131" s="1" t="str">
        <f>_xlfn.LET(_xlpm._i, COLUMN()-COLUMN(tblParseParts[[#Headers],[Text]]), IF(_xlpm._i&gt;tblParseParts[[#This Row],[Len]],"",MID(tblParseParts[[#This Row],[Text]],_xlpm._i,1)))</f>
        <v/>
      </c>
      <c r="S131" s="1" t="str">
        <f>_xlfn.LET(_xlpm._i, COLUMN()-COLUMN(tblParseParts[[#Headers],[Text]]), IF(_xlpm._i&gt;tblParseParts[[#This Row],[Len]],"",MID(tblParseParts[[#This Row],[Text]],_xlpm._i,1)))</f>
        <v/>
      </c>
      <c r="T131" s="1" t="str">
        <f>_xlfn.LET(_xlpm._i, COLUMN()-COLUMN(tblParseParts[[#Headers],[Text]]), IF(_xlpm._i&gt;tblParseParts[[#This Row],[Len]],"",MID(tblParseParts[[#This Row],[Text]],_xlpm._i,1)))</f>
        <v/>
      </c>
      <c r="U131" s="1" t="str">
        <f>_xlfn.LET(_xlpm._i, COLUMN()-COLUMN(tblParseParts[[#Headers],[Text]]), IF(_xlpm._i&gt;tblParseParts[[#This Row],[Len]],"",MID(tblParseParts[[#This Row],[Text]],_xlpm._i,1)))</f>
        <v/>
      </c>
      <c r="V131" s="1" t="str">
        <f>_xlfn.LET(_xlpm._i, COLUMN()-COLUMN(tblParseParts[[#Headers],[Text]]), IF(_xlpm._i&gt;tblParseParts[[#This Row],[Len]],"",MID(tblParseParts[[#This Row],[Text]],_xlpm._i,1)))</f>
        <v/>
      </c>
      <c r="W131" s="1" t="str">
        <f>_xlfn.LET(_xlpm._i, COLUMN()-COLUMN(tblParseParts[[#Headers],[Text]]), IF(_xlpm._i&gt;tblParseParts[[#This Row],[Len]],"",MID(tblParseParts[[#This Row],[Text]],_xlpm._i,1)))</f>
        <v/>
      </c>
      <c r="X131" s="1" t="str">
        <f>_xlfn.LET(_xlpm._i, COLUMN()-COLUMN(tblParseParts[[#Headers],[Text]]), IF(_xlpm._i&gt;tblParseParts[[#This Row],[Len]],"",MID(tblParseParts[[#This Row],[Text]],_xlpm._i,1)))</f>
        <v/>
      </c>
      <c r="Y131" s="1" t="str">
        <f>_xlfn.LET(_xlpm._i, COLUMN()-COLUMN(tblParseParts[[#Headers],[Text]]), IF(_xlpm._i&gt;tblParseParts[[#This Row],[Len]],"",MID(tblParseParts[[#This Row],[Text]],_xlpm._i,1)))</f>
        <v/>
      </c>
      <c r="Z131" s="1" t="str">
        <f>_xlfn.LET(_xlpm._i, COLUMN()-COLUMN(tblParseParts[[#Headers],[Text]]), IF(_xlpm._i&gt;tblParseParts[[#This Row],[Len]],"",MID(tblParseParts[[#This Row],[Text]],_xlpm._i,1)))</f>
        <v/>
      </c>
      <c r="AA131" s="1" t="str">
        <f>_xlfn.LET(_xlpm._i, COLUMN()-COLUMN(tblParseParts[[#Headers],[Text]]), IF(_xlpm._i&gt;tblParseParts[[#This Row],[Len]],"",MID(tblParseParts[[#This Row],[Text]],_xlpm._i,1)))</f>
        <v/>
      </c>
      <c r="AB131" s="1" t="str">
        <f>_xlfn.LET(_xlpm._i, COLUMN()-COLUMN(tblParseParts[[#Headers],[Text]]), IF(_xlpm._i&gt;tblParseParts[[#This Row],[Len]],"",MID(tblParseParts[[#This Row],[Text]],_xlpm._i,1)))</f>
        <v/>
      </c>
      <c r="AC131" s="1" t="str">
        <f>_xlfn.LET(_xlpm._i, COLUMN()-COLUMN(tblParseParts[[#Headers],[Text]]), IF(_xlpm._i&gt;tblParseParts[[#This Row],[Len]],"",MID(tblParseParts[[#This Row],[Text]],_xlpm._i,1)))</f>
        <v/>
      </c>
      <c r="AD131" s="1" t="str">
        <f>_xlfn.LET(_xlpm._i, COLUMN()-COLUMN(tblParseParts[[#Headers],[Text]]), IF(_xlpm._i&gt;tblParseParts[[#This Row],[Len]],"",MID(tblParseParts[[#This Row],[Text]],_xlpm._i,1)))</f>
        <v/>
      </c>
      <c r="AE131" s="1" t="str">
        <f>_xlfn.LET(_xlpm._i, COLUMN()-COLUMN(tblParseParts[[#Headers],[Text]]), IF(_xlpm._i&gt;tblParseParts[[#This Row],[Len]],"",MID(tblParseParts[[#This Row],[Text]],_xlpm._i,1)))</f>
        <v/>
      </c>
      <c r="AF131" s="1" t="str">
        <f>_xlfn.LET(_xlpm._i, COLUMN()-COLUMN(tblParseParts[[#Headers],[Text]]), IF(_xlpm._i&gt;tblParseParts[[#This Row],[Len]],"",MID(tblParseParts[[#This Row],[Text]],_xlpm._i,1)))</f>
        <v/>
      </c>
      <c r="AG131" s="1" t="str">
        <f>_xlfn.LET(_xlpm._i, COLUMN()-COLUMN(tblParseParts[[#Headers],[Text]]), IF(_xlpm._i&gt;tblParseParts[[#This Row],[Len]],"",MID(tblParseParts[[#This Row],[Text]],_xlpm._i,1)))</f>
        <v/>
      </c>
      <c r="AH131" s="1" t="str">
        <f>_xlfn.LET(_xlpm._i, COLUMN()-COLUMN(tblParseParts[[#Headers],[Text]]), IF(_xlpm._i&gt;tblParseParts[[#This Row],[Len]],"",MID(tblParseParts[[#This Row],[Text]],_xlpm._i,1)))</f>
        <v/>
      </c>
      <c r="AI131" s="1" t="str">
        <f>_xlfn.LET(_xlpm._i, COLUMN()-COLUMN(tblParseParts[[#Headers],[Text]]), IF(_xlpm._i&gt;tblParseParts[[#This Row],[Len]],"",MID(tblParseParts[[#This Row],[Text]],_xlpm._i,1)))</f>
        <v/>
      </c>
      <c r="AJ131" s="11">
        <f>LEN(tblParseParts[[#This Row],[Text]])</f>
        <v>13</v>
      </c>
      <c r="AK131" s="11">
        <f>_xlfn.LET(_xlpm._range,tblParseParts[[#This Row],[1]:[33]], _xlfn.IFNA(_xlfn.XMATCH("T",_xlpm._range,0,1),0))</f>
        <v>8</v>
      </c>
      <c r="AL131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31" s="11">
        <f>_xlfn.LET(_xlpm._range,tblParseParts[[#This Row],[1]:[33]], _xlfn.IFNA(_xlfn.XMATCH(":",_xlpm._range,0,-1),0))</f>
        <v>0</v>
      </c>
      <c r="AN131" s="11" cm="1">
        <f t="array" ref="AN131">_xlfn.LET(_xlpm._last,INDEX(tblParseParts[[#This Row],[1]:[33]],1,tblParseParts[[#This Row],[Len]]),IF(_xlpm._last="Z",tblParseParts[[#This Row],[Len]],0))</f>
        <v>0</v>
      </c>
      <c r="AO131" s="11">
        <f>N(tblParseParts[[#This Row],[Tpos]]&gt;0)</f>
        <v>1</v>
      </c>
      <c r="AP131" s="11">
        <f>N(tblParseParts[[#This Row],[Tpos]]=1)</f>
        <v>0</v>
      </c>
      <c r="AQ131" s="11">
        <f>N(tblParseParts[[#This Row],[SignLastPos]]=1)</f>
        <v>0</v>
      </c>
      <c r="AR131" s="11">
        <f>tblParseParts[[#This Row],[Len]]-tblParseParts[[#This Row],[LastSignFirstPos]]</f>
        <v>13</v>
      </c>
      <c r="AS131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31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31" s="11">
        <f>N(tblParseParts[[#This Row],[ColonLastPos]]&gt;tblParseParts[[#This Row],[SignLastPos]])</f>
        <v>0</v>
      </c>
      <c r="AV131" s="11">
        <f>N(((tblParseParts[[#This Row],[UnSignedLen]]=2)+(tblParseParts[[#This Row],[UnSignedLen]]=6))&lt;&gt;0)</f>
        <v>0</v>
      </c>
      <c r="AW131" s="11">
        <f>N(tblParseParts[[#This Row],[ZlastPos]]=tblParseParts[[#This Row],[Len]])</f>
        <v>0</v>
      </c>
      <c r="AX131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31" s="11">
        <f>_xlfn.LET(_xlpm._x,_xlfn.XLOOKUP(tblParseParts[[#This Row],[Hash]],tblParsePartsLogic[Hash],tblParsePartsLogic[PartsFlag],""),IF(_xlpm._x="","!!",_xlpm._x))</f>
        <v>5</v>
      </c>
      <c r="AZ131" s="11">
        <f>_xlfn.LET(_xlpm._x,_xlfn.XLOOKUP(tblParseParts[[#This Row],[Hash]],tblParsePartsLogic[Hash],tblParsePartsLogic[DateMark],""),IF(_xlpm._x="","!!",_xlpm._x))</f>
        <v>2</v>
      </c>
      <c r="BA131" s="11">
        <f>_xlfn.LET(_xlpm._x,_xlfn.XLOOKUP(tblParseParts[[#This Row],[Hash]],tblParsePartsLogic[Hash],tblParsePartsLogic[TZMark],""),IF(_xlpm._x="","!!",_xlpm._x))</f>
        <v>2</v>
      </c>
      <c r="BB131" s="11">
        <f>_xlfn.LET(_xlpm._x,_xlfn.XLOOKUP(tblParseParts[[#This Row],[Hash]],tblParsePartsLogic[Hash],tblParsePartsLogic[ISOCompliant],""),IF(_xlpm._x="","!!",_xlpm._x))</f>
        <v>0</v>
      </c>
    </row>
    <row r="132" spans="1:54" x14ac:dyDescent="0.25">
      <c r="A132">
        <v>113</v>
      </c>
      <c r="B132" s="23" t="s">
        <v>135</v>
      </c>
      <c r="C132" s="1" t="str">
        <f>_xlfn.LET(_xlpm._i, COLUMN()-COLUMN(tblParseParts[[#Headers],[Text]]), IF(_xlpm._i&gt;tblParseParts[[#This Row],[Len]],"",MID(tblParseParts[[#This Row],[Text]],_xlpm._i,1)))</f>
        <v>2</v>
      </c>
      <c r="D132" s="1" t="str">
        <f>_xlfn.LET(_xlpm._i, COLUMN()-COLUMN(tblParseParts[[#Headers],[Text]]), IF(_xlpm._i&gt;tblParseParts[[#This Row],[Len]],"",MID(tblParseParts[[#This Row],[Text]],_xlpm._i,1)))</f>
        <v>0</v>
      </c>
      <c r="E132" s="1" t="str">
        <f>_xlfn.LET(_xlpm._i, COLUMN()-COLUMN(tblParseParts[[#Headers],[Text]]), IF(_xlpm._i&gt;tblParseParts[[#This Row],[Len]],"",MID(tblParseParts[[#This Row],[Text]],_xlpm._i,1)))</f>
        <v>2</v>
      </c>
      <c r="F132" s="1" t="str">
        <f>_xlfn.LET(_xlpm._i, COLUMN()-COLUMN(tblParseParts[[#Headers],[Text]]), IF(_xlpm._i&gt;tblParseParts[[#This Row],[Len]],"",MID(tblParseParts[[#This Row],[Text]],_xlpm._i,1)))</f>
        <v>3</v>
      </c>
      <c r="G132" s="1" t="str">
        <f>_xlfn.LET(_xlpm._i, COLUMN()-COLUMN(tblParseParts[[#Headers],[Text]]), IF(_xlpm._i&gt;tblParseParts[[#This Row],[Len]],"",MID(tblParseParts[[#This Row],[Text]],_xlpm._i,1)))</f>
        <v>W</v>
      </c>
      <c r="H132" s="1" t="str">
        <f>_xlfn.LET(_xlpm._i, COLUMN()-COLUMN(tblParseParts[[#Headers],[Text]]), IF(_xlpm._i&gt;tblParseParts[[#This Row],[Len]],"",MID(tblParseParts[[#This Row],[Text]],_xlpm._i,1)))</f>
        <v>1</v>
      </c>
      <c r="I132" s="1" t="str">
        <f>_xlfn.LET(_xlpm._i, COLUMN()-COLUMN(tblParseParts[[#Headers],[Text]]), IF(_xlpm._i&gt;tblParseParts[[#This Row],[Len]],"",MID(tblParseParts[[#This Row],[Text]],_xlpm._i,1)))</f>
        <v>5</v>
      </c>
      <c r="J132" s="1" t="str">
        <f>_xlfn.LET(_xlpm._i, COLUMN()-COLUMN(tblParseParts[[#Headers],[Text]]), IF(_xlpm._i&gt;tblParseParts[[#This Row],[Len]],"",MID(tblParseParts[[#This Row],[Text]],_xlpm._i,1)))</f>
        <v>T</v>
      </c>
      <c r="K132" s="1" t="str">
        <f>_xlfn.LET(_xlpm._i, COLUMN()-COLUMN(tblParseParts[[#Headers],[Text]]), IF(_xlpm._i&gt;tblParseParts[[#This Row],[Len]],"",MID(tblParseParts[[#This Row],[Text]],_xlpm._i,1)))</f>
        <v>+</v>
      </c>
      <c r="L132" s="1" t="str">
        <f>_xlfn.LET(_xlpm._i, COLUMN()-COLUMN(tblParseParts[[#Headers],[Text]]), IF(_xlpm._i&gt;tblParseParts[[#This Row],[Len]],"",MID(tblParseParts[[#This Row],[Text]],_xlpm._i,1)))</f>
        <v>0</v>
      </c>
      <c r="M132" s="1" t="str">
        <f>_xlfn.LET(_xlpm._i, COLUMN()-COLUMN(tblParseParts[[#Headers],[Text]]), IF(_xlpm._i&gt;tblParseParts[[#This Row],[Len]],"",MID(tblParseParts[[#This Row],[Text]],_xlpm._i,1)))</f>
        <v>9</v>
      </c>
      <c r="N132" s="1" t="str">
        <f>_xlfn.LET(_xlpm._i, COLUMN()-COLUMN(tblParseParts[[#Headers],[Text]]), IF(_xlpm._i&gt;tblParseParts[[#This Row],[Len]],"",MID(tblParseParts[[#This Row],[Text]],_xlpm._i,1)))</f>
        <v>3</v>
      </c>
      <c r="O132" s="1" t="str">
        <f>_xlfn.LET(_xlpm._i, COLUMN()-COLUMN(tblParseParts[[#Headers],[Text]]), IF(_xlpm._i&gt;tblParseParts[[#This Row],[Len]],"",MID(tblParseParts[[#This Row],[Text]],_xlpm._i,1)))</f>
        <v>0</v>
      </c>
      <c r="P132" s="1" t="str">
        <f>_xlfn.LET(_xlpm._i, COLUMN()-COLUMN(tblParseParts[[#Headers],[Text]]), IF(_xlpm._i&gt;tblParseParts[[#This Row],[Len]],"",MID(tblParseParts[[#This Row],[Text]],_xlpm._i,1)))</f>
        <v/>
      </c>
      <c r="Q132" s="1" t="str">
        <f>_xlfn.LET(_xlpm._i, COLUMN()-COLUMN(tblParseParts[[#Headers],[Text]]), IF(_xlpm._i&gt;tblParseParts[[#This Row],[Len]],"",MID(tblParseParts[[#This Row],[Text]],_xlpm._i,1)))</f>
        <v/>
      </c>
      <c r="R132" s="1" t="str">
        <f>_xlfn.LET(_xlpm._i, COLUMN()-COLUMN(tblParseParts[[#Headers],[Text]]), IF(_xlpm._i&gt;tblParseParts[[#This Row],[Len]],"",MID(tblParseParts[[#This Row],[Text]],_xlpm._i,1)))</f>
        <v/>
      </c>
      <c r="S132" s="1" t="str">
        <f>_xlfn.LET(_xlpm._i, COLUMN()-COLUMN(tblParseParts[[#Headers],[Text]]), IF(_xlpm._i&gt;tblParseParts[[#This Row],[Len]],"",MID(tblParseParts[[#This Row],[Text]],_xlpm._i,1)))</f>
        <v/>
      </c>
      <c r="T132" s="1" t="str">
        <f>_xlfn.LET(_xlpm._i, COLUMN()-COLUMN(tblParseParts[[#Headers],[Text]]), IF(_xlpm._i&gt;tblParseParts[[#This Row],[Len]],"",MID(tblParseParts[[#This Row],[Text]],_xlpm._i,1)))</f>
        <v/>
      </c>
      <c r="U132" s="1" t="str">
        <f>_xlfn.LET(_xlpm._i, COLUMN()-COLUMN(tblParseParts[[#Headers],[Text]]), IF(_xlpm._i&gt;tblParseParts[[#This Row],[Len]],"",MID(tblParseParts[[#This Row],[Text]],_xlpm._i,1)))</f>
        <v/>
      </c>
      <c r="V132" s="1" t="str">
        <f>_xlfn.LET(_xlpm._i, COLUMN()-COLUMN(tblParseParts[[#Headers],[Text]]), IF(_xlpm._i&gt;tblParseParts[[#This Row],[Len]],"",MID(tblParseParts[[#This Row],[Text]],_xlpm._i,1)))</f>
        <v/>
      </c>
      <c r="W132" s="1" t="str">
        <f>_xlfn.LET(_xlpm._i, COLUMN()-COLUMN(tblParseParts[[#Headers],[Text]]), IF(_xlpm._i&gt;tblParseParts[[#This Row],[Len]],"",MID(tblParseParts[[#This Row],[Text]],_xlpm._i,1)))</f>
        <v/>
      </c>
      <c r="X132" s="1" t="str">
        <f>_xlfn.LET(_xlpm._i, COLUMN()-COLUMN(tblParseParts[[#Headers],[Text]]), IF(_xlpm._i&gt;tblParseParts[[#This Row],[Len]],"",MID(tblParseParts[[#This Row],[Text]],_xlpm._i,1)))</f>
        <v/>
      </c>
      <c r="Y132" s="1" t="str">
        <f>_xlfn.LET(_xlpm._i, COLUMN()-COLUMN(tblParseParts[[#Headers],[Text]]), IF(_xlpm._i&gt;tblParseParts[[#This Row],[Len]],"",MID(tblParseParts[[#This Row],[Text]],_xlpm._i,1)))</f>
        <v/>
      </c>
      <c r="Z132" s="1" t="str">
        <f>_xlfn.LET(_xlpm._i, COLUMN()-COLUMN(tblParseParts[[#Headers],[Text]]), IF(_xlpm._i&gt;tblParseParts[[#This Row],[Len]],"",MID(tblParseParts[[#This Row],[Text]],_xlpm._i,1)))</f>
        <v/>
      </c>
      <c r="AA132" s="1" t="str">
        <f>_xlfn.LET(_xlpm._i, COLUMN()-COLUMN(tblParseParts[[#Headers],[Text]]), IF(_xlpm._i&gt;tblParseParts[[#This Row],[Len]],"",MID(tblParseParts[[#This Row],[Text]],_xlpm._i,1)))</f>
        <v/>
      </c>
      <c r="AB132" s="1" t="str">
        <f>_xlfn.LET(_xlpm._i, COLUMN()-COLUMN(tblParseParts[[#Headers],[Text]]), IF(_xlpm._i&gt;tblParseParts[[#This Row],[Len]],"",MID(tblParseParts[[#This Row],[Text]],_xlpm._i,1)))</f>
        <v/>
      </c>
      <c r="AC132" s="1" t="str">
        <f>_xlfn.LET(_xlpm._i, COLUMN()-COLUMN(tblParseParts[[#Headers],[Text]]), IF(_xlpm._i&gt;tblParseParts[[#This Row],[Len]],"",MID(tblParseParts[[#This Row],[Text]],_xlpm._i,1)))</f>
        <v/>
      </c>
      <c r="AD132" s="1" t="str">
        <f>_xlfn.LET(_xlpm._i, COLUMN()-COLUMN(tblParseParts[[#Headers],[Text]]), IF(_xlpm._i&gt;tblParseParts[[#This Row],[Len]],"",MID(tblParseParts[[#This Row],[Text]],_xlpm._i,1)))</f>
        <v/>
      </c>
      <c r="AE132" s="1" t="str">
        <f>_xlfn.LET(_xlpm._i, COLUMN()-COLUMN(tblParseParts[[#Headers],[Text]]), IF(_xlpm._i&gt;tblParseParts[[#This Row],[Len]],"",MID(tblParseParts[[#This Row],[Text]],_xlpm._i,1)))</f>
        <v/>
      </c>
      <c r="AF132" s="1" t="str">
        <f>_xlfn.LET(_xlpm._i, COLUMN()-COLUMN(tblParseParts[[#Headers],[Text]]), IF(_xlpm._i&gt;tblParseParts[[#This Row],[Len]],"",MID(tblParseParts[[#This Row],[Text]],_xlpm._i,1)))</f>
        <v/>
      </c>
      <c r="AG132" s="1" t="str">
        <f>_xlfn.LET(_xlpm._i, COLUMN()-COLUMN(tblParseParts[[#Headers],[Text]]), IF(_xlpm._i&gt;tblParseParts[[#This Row],[Len]],"",MID(tblParseParts[[#This Row],[Text]],_xlpm._i,1)))</f>
        <v/>
      </c>
      <c r="AH132" s="1" t="str">
        <f>_xlfn.LET(_xlpm._i, COLUMN()-COLUMN(tblParseParts[[#Headers],[Text]]), IF(_xlpm._i&gt;tblParseParts[[#This Row],[Len]],"",MID(tblParseParts[[#This Row],[Text]],_xlpm._i,1)))</f>
        <v/>
      </c>
      <c r="AI132" s="1" t="str">
        <f>_xlfn.LET(_xlpm._i, COLUMN()-COLUMN(tblParseParts[[#Headers],[Text]]), IF(_xlpm._i&gt;tblParseParts[[#This Row],[Len]],"",MID(tblParseParts[[#This Row],[Text]],_xlpm._i,1)))</f>
        <v/>
      </c>
      <c r="AJ132" s="11">
        <f>LEN(tblParseParts[[#This Row],[Text]])</f>
        <v>13</v>
      </c>
      <c r="AK132" s="11">
        <f>_xlfn.LET(_xlpm._range,tblParseParts[[#This Row],[1]:[33]], _xlfn.IFNA(_xlfn.XMATCH("T",_xlpm._range,0,1),0))</f>
        <v>8</v>
      </c>
      <c r="AL132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32" s="11">
        <f>_xlfn.LET(_xlpm._range,tblParseParts[[#This Row],[1]:[33]], _xlfn.IFNA(_xlfn.XMATCH(":",_xlpm._range,0,-1),0))</f>
        <v>0</v>
      </c>
      <c r="AN132" s="11" cm="1">
        <f t="array" ref="AN132">_xlfn.LET(_xlpm._last,INDEX(tblParseParts[[#This Row],[1]:[33]],1,tblParseParts[[#This Row],[Len]]),IF(_xlpm._last="Z",tblParseParts[[#This Row],[Len]],0))</f>
        <v>0</v>
      </c>
      <c r="AO132" s="11">
        <f>N(tblParseParts[[#This Row],[Tpos]]&gt;0)</f>
        <v>1</v>
      </c>
      <c r="AP132" s="11">
        <f>N(tblParseParts[[#This Row],[Tpos]]=1)</f>
        <v>0</v>
      </c>
      <c r="AQ132" s="11">
        <f>N(tblParseParts[[#This Row],[SignLastPos]]=1)</f>
        <v>0</v>
      </c>
      <c r="AR132" s="11">
        <f>tblParseParts[[#This Row],[Len]]-tblParseParts[[#This Row],[LastSignFirstPos]]</f>
        <v>13</v>
      </c>
      <c r="AS132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32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32" s="11">
        <f>N(tblParseParts[[#This Row],[ColonLastPos]]&gt;tblParseParts[[#This Row],[SignLastPos]])</f>
        <v>0</v>
      </c>
      <c r="AV132" s="11">
        <f>N(((tblParseParts[[#This Row],[UnSignedLen]]=2)+(tblParseParts[[#This Row],[UnSignedLen]]=6))&lt;&gt;0)</f>
        <v>0</v>
      </c>
      <c r="AW132" s="11">
        <f>N(tblParseParts[[#This Row],[ZlastPos]]=tblParseParts[[#This Row],[Len]])</f>
        <v>0</v>
      </c>
      <c r="AX132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32" s="11">
        <f>_xlfn.LET(_xlpm._x,_xlfn.XLOOKUP(tblParseParts[[#This Row],[Hash]],tblParsePartsLogic[Hash],tblParsePartsLogic[PartsFlag],""),IF(_xlpm._x="","!!",_xlpm._x))</f>
        <v>5</v>
      </c>
      <c r="AZ132" s="11">
        <f>_xlfn.LET(_xlpm._x,_xlfn.XLOOKUP(tblParseParts[[#This Row],[Hash]],tblParsePartsLogic[Hash],tblParsePartsLogic[DateMark],""),IF(_xlpm._x="","!!",_xlpm._x))</f>
        <v>2</v>
      </c>
      <c r="BA132" s="11">
        <f>_xlfn.LET(_xlpm._x,_xlfn.XLOOKUP(tblParseParts[[#This Row],[Hash]],tblParsePartsLogic[Hash],tblParsePartsLogic[TZMark],""),IF(_xlpm._x="","!!",_xlpm._x))</f>
        <v>2</v>
      </c>
      <c r="BB132" s="11">
        <f>_xlfn.LET(_xlpm._x,_xlfn.XLOOKUP(tblParseParts[[#This Row],[Hash]],tblParsePartsLogic[Hash],tblParsePartsLogic[ISOCompliant],""),IF(_xlpm._x="","!!",_xlpm._x))</f>
        <v>0</v>
      </c>
    </row>
    <row r="133" spans="1:54" x14ac:dyDescent="0.25">
      <c r="A133">
        <v>114</v>
      </c>
      <c r="B133" s="23" t="s">
        <v>167</v>
      </c>
      <c r="C133" s="1" t="str">
        <f>_xlfn.LET(_xlpm._i, COLUMN()-COLUMN(tblParseParts[[#Headers],[Text]]), IF(_xlpm._i&gt;tblParseParts[[#This Row],[Len]],"",MID(tblParseParts[[#This Row],[Text]],_xlpm._i,1)))</f>
        <v>2</v>
      </c>
      <c r="D133" s="1" t="str">
        <f>_xlfn.LET(_xlpm._i, COLUMN()-COLUMN(tblParseParts[[#Headers],[Text]]), IF(_xlpm._i&gt;tblParseParts[[#This Row],[Len]],"",MID(tblParseParts[[#This Row],[Text]],_xlpm._i,1)))</f>
        <v>0</v>
      </c>
      <c r="E133" s="1" t="str">
        <f>_xlfn.LET(_xlpm._i, COLUMN()-COLUMN(tblParseParts[[#Headers],[Text]]), IF(_xlpm._i&gt;tblParseParts[[#This Row],[Len]],"",MID(tblParseParts[[#This Row],[Text]],_xlpm._i,1)))</f>
        <v>2</v>
      </c>
      <c r="F133" s="1" t="str">
        <f>_xlfn.LET(_xlpm._i, COLUMN()-COLUMN(tblParseParts[[#Headers],[Text]]), IF(_xlpm._i&gt;tblParseParts[[#This Row],[Len]],"",MID(tblParseParts[[#This Row],[Text]],_xlpm._i,1)))</f>
        <v>3</v>
      </c>
      <c r="G133" s="1" t="str">
        <f>_xlfn.LET(_xlpm._i, COLUMN()-COLUMN(tblParseParts[[#Headers],[Text]]), IF(_xlpm._i&gt;tblParseParts[[#This Row],[Len]],"",MID(tblParseParts[[#This Row],[Text]],_xlpm._i,1)))</f>
        <v>-</v>
      </c>
      <c r="H133" s="1" t="str">
        <f>_xlfn.LET(_xlpm._i, COLUMN()-COLUMN(tblParseParts[[#Headers],[Text]]), IF(_xlpm._i&gt;tblParseParts[[#This Row],[Len]],"",MID(tblParseParts[[#This Row],[Text]],_xlpm._i,1)))</f>
        <v>1</v>
      </c>
      <c r="I133" s="1" t="str">
        <f>_xlfn.LET(_xlpm._i, COLUMN()-COLUMN(tblParseParts[[#Headers],[Text]]), IF(_xlpm._i&gt;tblParseParts[[#This Row],[Len]],"",MID(tblParseParts[[#This Row],[Text]],_xlpm._i,1)))</f>
        <v>0</v>
      </c>
      <c r="J133" s="1" t="str">
        <f>_xlfn.LET(_xlpm._i, COLUMN()-COLUMN(tblParseParts[[#Headers],[Text]]), IF(_xlpm._i&gt;tblParseParts[[#This Row],[Len]],"",MID(tblParseParts[[#This Row],[Text]],_xlpm._i,1)))</f>
        <v>T</v>
      </c>
      <c r="K133" s="1" t="str">
        <f>_xlfn.LET(_xlpm._i, COLUMN()-COLUMN(tblParseParts[[#Headers],[Text]]), IF(_xlpm._i&gt;tblParseParts[[#This Row],[Len]],"",MID(tblParseParts[[#This Row],[Text]],_xlpm._i,1)))</f>
        <v>+</v>
      </c>
      <c r="L133" s="1" t="str">
        <f>_xlfn.LET(_xlpm._i, COLUMN()-COLUMN(tblParseParts[[#Headers],[Text]]), IF(_xlpm._i&gt;tblParseParts[[#This Row],[Len]],"",MID(tblParseParts[[#This Row],[Text]],_xlpm._i,1)))</f>
        <v>0</v>
      </c>
      <c r="M133" s="1" t="str">
        <f>_xlfn.LET(_xlpm._i, COLUMN()-COLUMN(tblParseParts[[#Headers],[Text]]), IF(_xlpm._i&gt;tblParseParts[[#This Row],[Len]],"",MID(tblParseParts[[#This Row],[Text]],_xlpm._i,1)))</f>
        <v>9</v>
      </c>
      <c r="N133" s="1" t="str">
        <f>_xlfn.LET(_xlpm._i, COLUMN()-COLUMN(tblParseParts[[#Headers],[Text]]), IF(_xlpm._i&gt;tblParseParts[[#This Row],[Len]],"",MID(tblParseParts[[#This Row],[Text]],_xlpm._i,1)))</f>
        <v>:</v>
      </c>
      <c r="O133" s="1" t="str">
        <f>_xlfn.LET(_xlpm._i, COLUMN()-COLUMN(tblParseParts[[#Headers],[Text]]), IF(_xlpm._i&gt;tblParseParts[[#This Row],[Len]],"",MID(tblParseParts[[#This Row],[Text]],_xlpm._i,1)))</f>
        <v>3</v>
      </c>
      <c r="P133" s="1" t="str">
        <f>_xlfn.LET(_xlpm._i, COLUMN()-COLUMN(tblParseParts[[#Headers],[Text]]), IF(_xlpm._i&gt;tblParseParts[[#This Row],[Len]],"",MID(tblParseParts[[#This Row],[Text]],_xlpm._i,1)))</f>
        <v>0</v>
      </c>
      <c r="Q133" s="1" t="str">
        <f>_xlfn.LET(_xlpm._i, COLUMN()-COLUMN(tblParseParts[[#Headers],[Text]]), IF(_xlpm._i&gt;tblParseParts[[#This Row],[Len]],"",MID(tblParseParts[[#This Row],[Text]],_xlpm._i,1)))</f>
        <v/>
      </c>
      <c r="R133" s="1" t="str">
        <f>_xlfn.LET(_xlpm._i, COLUMN()-COLUMN(tblParseParts[[#Headers],[Text]]), IF(_xlpm._i&gt;tblParseParts[[#This Row],[Len]],"",MID(tblParseParts[[#This Row],[Text]],_xlpm._i,1)))</f>
        <v/>
      </c>
      <c r="S133" s="1" t="str">
        <f>_xlfn.LET(_xlpm._i, COLUMN()-COLUMN(tblParseParts[[#Headers],[Text]]), IF(_xlpm._i&gt;tblParseParts[[#This Row],[Len]],"",MID(tblParseParts[[#This Row],[Text]],_xlpm._i,1)))</f>
        <v/>
      </c>
      <c r="T133" s="1" t="str">
        <f>_xlfn.LET(_xlpm._i, COLUMN()-COLUMN(tblParseParts[[#Headers],[Text]]), IF(_xlpm._i&gt;tblParseParts[[#This Row],[Len]],"",MID(tblParseParts[[#This Row],[Text]],_xlpm._i,1)))</f>
        <v/>
      </c>
      <c r="U133" s="1" t="str">
        <f>_xlfn.LET(_xlpm._i, COLUMN()-COLUMN(tblParseParts[[#Headers],[Text]]), IF(_xlpm._i&gt;tblParseParts[[#This Row],[Len]],"",MID(tblParseParts[[#This Row],[Text]],_xlpm._i,1)))</f>
        <v/>
      </c>
      <c r="V133" s="1" t="str">
        <f>_xlfn.LET(_xlpm._i, COLUMN()-COLUMN(tblParseParts[[#Headers],[Text]]), IF(_xlpm._i&gt;tblParseParts[[#This Row],[Len]],"",MID(tblParseParts[[#This Row],[Text]],_xlpm._i,1)))</f>
        <v/>
      </c>
      <c r="W133" s="1" t="str">
        <f>_xlfn.LET(_xlpm._i, COLUMN()-COLUMN(tblParseParts[[#Headers],[Text]]), IF(_xlpm._i&gt;tblParseParts[[#This Row],[Len]],"",MID(tblParseParts[[#This Row],[Text]],_xlpm._i,1)))</f>
        <v/>
      </c>
      <c r="X133" s="1" t="str">
        <f>_xlfn.LET(_xlpm._i, COLUMN()-COLUMN(tblParseParts[[#Headers],[Text]]), IF(_xlpm._i&gt;tblParseParts[[#This Row],[Len]],"",MID(tblParseParts[[#This Row],[Text]],_xlpm._i,1)))</f>
        <v/>
      </c>
      <c r="Y133" s="1" t="str">
        <f>_xlfn.LET(_xlpm._i, COLUMN()-COLUMN(tblParseParts[[#Headers],[Text]]), IF(_xlpm._i&gt;tblParseParts[[#This Row],[Len]],"",MID(tblParseParts[[#This Row],[Text]],_xlpm._i,1)))</f>
        <v/>
      </c>
      <c r="Z133" s="1" t="str">
        <f>_xlfn.LET(_xlpm._i, COLUMN()-COLUMN(tblParseParts[[#Headers],[Text]]), IF(_xlpm._i&gt;tblParseParts[[#This Row],[Len]],"",MID(tblParseParts[[#This Row],[Text]],_xlpm._i,1)))</f>
        <v/>
      </c>
      <c r="AA133" s="1" t="str">
        <f>_xlfn.LET(_xlpm._i, COLUMN()-COLUMN(tblParseParts[[#Headers],[Text]]), IF(_xlpm._i&gt;tblParseParts[[#This Row],[Len]],"",MID(tblParseParts[[#This Row],[Text]],_xlpm._i,1)))</f>
        <v/>
      </c>
      <c r="AB133" s="1" t="str">
        <f>_xlfn.LET(_xlpm._i, COLUMN()-COLUMN(tblParseParts[[#Headers],[Text]]), IF(_xlpm._i&gt;tblParseParts[[#This Row],[Len]],"",MID(tblParseParts[[#This Row],[Text]],_xlpm._i,1)))</f>
        <v/>
      </c>
      <c r="AC133" s="1" t="str">
        <f>_xlfn.LET(_xlpm._i, COLUMN()-COLUMN(tblParseParts[[#Headers],[Text]]), IF(_xlpm._i&gt;tblParseParts[[#This Row],[Len]],"",MID(tblParseParts[[#This Row],[Text]],_xlpm._i,1)))</f>
        <v/>
      </c>
      <c r="AD133" s="1" t="str">
        <f>_xlfn.LET(_xlpm._i, COLUMN()-COLUMN(tblParseParts[[#Headers],[Text]]), IF(_xlpm._i&gt;tblParseParts[[#This Row],[Len]],"",MID(tblParseParts[[#This Row],[Text]],_xlpm._i,1)))</f>
        <v/>
      </c>
      <c r="AE133" s="1" t="str">
        <f>_xlfn.LET(_xlpm._i, COLUMN()-COLUMN(tblParseParts[[#Headers],[Text]]), IF(_xlpm._i&gt;tblParseParts[[#This Row],[Len]],"",MID(tblParseParts[[#This Row],[Text]],_xlpm._i,1)))</f>
        <v/>
      </c>
      <c r="AF133" s="1" t="str">
        <f>_xlfn.LET(_xlpm._i, COLUMN()-COLUMN(tblParseParts[[#Headers],[Text]]), IF(_xlpm._i&gt;tblParseParts[[#This Row],[Len]],"",MID(tblParseParts[[#This Row],[Text]],_xlpm._i,1)))</f>
        <v/>
      </c>
      <c r="AG133" s="1" t="str">
        <f>_xlfn.LET(_xlpm._i, COLUMN()-COLUMN(tblParseParts[[#Headers],[Text]]), IF(_xlpm._i&gt;tblParseParts[[#This Row],[Len]],"",MID(tblParseParts[[#This Row],[Text]],_xlpm._i,1)))</f>
        <v/>
      </c>
      <c r="AH133" s="1" t="str">
        <f>_xlfn.LET(_xlpm._i, COLUMN()-COLUMN(tblParseParts[[#Headers],[Text]]), IF(_xlpm._i&gt;tblParseParts[[#This Row],[Len]],"",MID(tblParseParts[[#This Row],[Text]],_xlpm._i,1)))</f>
        <v/>
      </c>
      <c r="AI133" s="1" t="str">
        <f>_xlfn.LET(_xlpm._i, COLUMN()-COLUMN(tblParseParts[[#Headers],[Text]]), IF(_xlpm._i&gt;tblParseParts[[#This Row],[Len]],"",MID(tblParseParts[[#This Row],[Text]],_xlpm._i,1)))</f>
        <v/>
      </c>
      <c r="AJ133" s="11">
        <f>LEN(tblParseParts[[#This Row],[Text]])</f>
        <v>14</v>
      </c>
      <c r="AK133" s="11">
        <f>_xlfn.LET(_xlpm._range,tblParseParts[[#This Row],[1]:[33]], _xlfn.IFNA(_xlfn.XMATCH("T",_xlpm._range,0,1),0))</f>
        <v>8</v>
      </c>
      <c r="AL133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33" s="11">
        <f>_xlfn.LET(_xlpm._range,tblParseParts[[#This Row],[1]:[33]], _xlfn.IFNA(_xlfn.XMATCH(":",_xlpm._range,0,-1),0))</f>
        <v>12</v>
      </c>
      <c r="AN133" s="11" cm="1">
        <f t="array" ref="AN133">_xlfn.LET(_xlpm._last,INDEX(tblParseParts[[#This Row],[1]:[33]],1,tblParseParts[[#This Row],[Len]]),IF(_xlpm._last="Z",tblParseParts[[#This Row],[Len]],0))</f>
        <v>0</v>
      </c>
      <c r="AO133" s="11">
        <f>N(tblParseParts[[#This Row],[Tpos]]&gt;0)</f>
        <v>1</v>
      </c>
      <c r="AP133" s="11">
        <f>N(tblParseParts[[#This Row],[Tpos]]=1)</f>
        <v>0</v>
      </c>
      <c r="AQ133" s="11">
        <f>N(tblParseParts[[#This Row],[SignLastPos]]=1)</f>
        <v>0</v>
      </c>
      <c r="AR133" s="11">
        <f>tblParseParts[[#This Row],[Len]]-tblParseParts[[#This Row],[LastSignFirstPos]]</f>
        <v>14</v>
      </c>
      <c r="AS133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33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33" s="11">
        <f>N(tblParseParts[[#This Row],[ColonLastPos]]&gt;tblParseParts[[#This Row],[SignLastPos]])</f>
        <v>1</v>
      </c>
      <c r="AV133" s="11">
        <f>N(((tblParseParts[[#This Row],[UnSignedLen]]=2)+(tblParseParts[[#This Row],[UnSignedLen]]=6))&lt;&gt;0)</f>
        <v>0</v>
      </c>
      <c r="AW133" s="11">
        <f>N(tblParseParts[[#This Row],[ZlastPos]]=tblParseParts[[#This Row],[Len]])</f>
        <v>0</v>
      </c>
      <c r="AX133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33" s="11">
        <f>_xlfn.LET(_xlpm._x,_xlfn.XLOOKUP(tblParseParts[[#This Row],[Hash]],tblParsePartsLogic[Hash],tblParsePartsLogic[PartsFlag],""),IF(_xlpm._x="","!!",_xlpm._x))</f>
        <v>5</v>
      </c>
      <c r="AZ133" s="11">
        <f>_xlfn.LET(_xlpm._x,_xlfn.XLOOKUP(tblParseParts[[#This Row],[Hash]],tblParsePartsLogic[Hash],tblParsePartsLogic[DateMark],""),IF(_xlpm._x="","!!",_xlpm._x))</f>
        <v>2</v>
      </c>
      <c r="BA133" s="11">
        <f>_xlfn.LET(_xlpm._x,_xlfn.XLOOKUP(tblParseParts[[#This Row],[Hash]],tblParsePartsLogic[Hash],tblParsePartsLogic[TZMark],""),IF(_xlpm._x="","!!",_xlpm._x))</f>
        <v>2</v>
      </c>
      <c r="BB133" s="11">
        <f>_xlfn.LET(_xlpm._x,_xlfn.XLOOKUP(tblParseParts[[#This Row],[Hash]],tblParsePartsLogic[Hash],tblParsePartsLogic[ISOCompliant],""),IF(_xlpm._x="","!!",_xlpm._x))</f>
        <v>0</v>
      </c>
    </row>
    <row r="134" spans="1:54" x14ac:dyDescent="0.25">
      <c r="A134">
        <v>115</v>
      </c>
      <c r="B134" s="23" t="s">
        <v>136</v>
      </c>
      <c r="C134" s="1" t="str">
        <f>_xlfn.LET(_xlpm._i, COLUMN()-COLUMN(tblParseParts[[#Headers],[Text]]), IF(_xlpm._i&gt;tblParseParts[[#This Row],[Len]],"",MID(tblParseParts[[#This Row],[Text]],_xlpm._i,1)))</f>
        <v>2</v>
      </c>
      <c r="D134" s="1" t="str">
        <f>_xlfn.LET(_xlpm._i, COLUMN()-COLUMN(tblParseParts[[#Headers],[Text]]), IF(_xlpm._i&gt;tblParseParts[[#This Row],[Len]],"",MID(tblParseParts[[#This Row],[Text]],_xlpm._i,1)))</f>
        <v>0</v>
      </c>
      <c r="E134" s="1" t="str">
        <f>_xlfn.LET(_xlpm._i, COLUMN()-COLUMN(tblParseParts[[#Headers],[Text]]), IF(_xlpm._i&gt;tblParseParts[[#This Row],[Len]],"",MID(tblParseParts[[#This Row],[Text]],_xlpm._i,1)))</f>
        <v>2</v>
      </c>
      <c r="F134" s="1" t="str">
        <f>_xlfn.LET(_xlpm._i, COLUMN()-COLUMN(tblParseParts[[#Headers],[Text]]), IF(_xlpm._i&gt;tblParseParts[[#This Row],[Len]],"",MID(tblParseParts[[#This Row],[Text]],_xlpm._i,1)))</f>
        <v>3</v>
      </c>
      <c r="G134" s="1" t="str">
        <f>_xlfn.LET(_xlpm._i, COLUMN()-COLUMN(tblParseParts[[#Headers],[Text]]), IF(_xlpm._i&gt;tblParseParts[[#This Row],[Len]],"",MID(tblParseParts[[#This Row],[Text]],_xlpm._i,1)))</f>
        <v>1</v>
      </c>
      <c r="H134" s="1" t="str">
        <f>_xlfn.LET(_xlpm._i, COLUMN()-COLUMN(tblParseParts[[#Headers],[Text]]), IF(_xlpm._i&gt;tblParseParts[[#This Row],[Len]],"",MID(tblParseParts[[#This Row],[Text]],_xlpm._i,1)))</f>
        <v>0</v>
      </c>
      <c r="I134" s="1" t="str">
        <f>_xlfn.LET(_xlpm._i, COLUMN()-COLUMN(tblParseParts[[#Headers],[Text]]), IF(_xlpm._i&gt;tblParseParts[[#This Row],[Len]],"",MID(tblParseParts[[#This Row],[Text]],_xlpm._i,1)))</f>
        <v>2</v>
      </c>
      <c r="J134" s="1" t="str">
        <f>_xlfn.LET(_xlpm._i, COLUMN()-COLUMN(tblParseParts[[#Headers],[Text]]), IF(_xlpm._i&gt;tblParseParts[[#This Row],[Len]],"",MID(tblParseParts[[#This Row],[Text]],_xlpm._i,1)))</f>
        <v>4</v>
      </c>
      <c r="K134" s="1" t="str">
        <f>_xlfn.LET(_xlpm._i, COLUMN()-COLUMN(tblParseParts[[#Headers],[Text]]), IF(_xlpm._i&gt;tblParseParts[[#This Row],[Len]],"",MID(tblParseParts[[#This Row],[Text]],_xlpm._i,1)))</f>
        <v>T</v>
      </c>
      <c r="L134" s="1" t="str">
        <f>_xlfn.LET(_xlpm._i, COLUMN()-COLUMN(tblParseParts[[#Headers],[Text]]), IF(_xlpm._i&gt;tblParseParts[[#This Row],[Len]],"",MID(tblParseParts[[#This Row],[Text]],_xlpm._i,1)))</f>
        <v>+</v>
      </c>
      <c r="M134" s="1" t="str">
        <f>_xlfn.LET(_xlpm._i, COLUMN()-COLUMN(tblParseParts[[#Headers],[Text]]), IF(_xlpm._i&gt;tblParseParts[[#This Row],[Len]],"",MID(tblParseParts[[#This Row],[Text]],_xlpm._i,1)))</f>
        <v>0</v>
      </c>
      <c r="N134" s="1" t="str">
        <f>_xlfn.LET(_xlpm._i, COLUMN()-COLUMN(tblParseParts[[#Headers],[Text]]), IF(_xlpm._i&gt;tblParseParts[[#This Row],[Len]],"",MID(tblParseParts[[#This Row],[Text]],_xlpm._i,1)))</f>
        <v>9</v>
      </c>
      <c r="O134" s="1" t="str">
        <f>_xlfn.LET(_xlpm._i, COLUMN()-COLUMN(tblParseParts[[#Headers],[Text]]), IF(_xlpm._i&gt;tblParseParts[[#This Row],[Len]],"",MID(tblParseParts[[#This Row],[Text]],_xlpm._i,1)))</f>
        <v>3</v>
      </c>
      <c r="P134" s="1" t="str">
        <f>_xlfn.LET(_xlpm._i, COLUMN()-COLUMN(tblParseParts[[#Headers],[Text]]), IF(_xlpm._i&gt;tblParseParts[[#This Row],[Len]],"",MID(tblParseParts[[#This Row],[Text]],_xlpm._i,1)))</f>
        <v>0</v>
      </c>
      <c r="Q134" s="1" t="str">
        <f>_xlfn.LET(_xlpm._i, COLUMN()-COLUMN(tblParseParts[[#Headers],[Text]]), IF(_xlpm._i&gt;tblParseParts[[#This Row],[Len]],"",MID(tblParseParts[[#This Row],[Text]],_xlpm._i,1)))</f>
        <v/>
      </c>
      <c r="R134" s="1" t="str">
        <f>_xlfn.LET(_xlpm._i, COLUMN()-COLUMN(tblParseParts[[#Headers],[Text]]), IF(_xlpm._i&gt;tblParseParts[[#This Row],[Len]],"",MID(tblParseParts[[#This Row],[Text]],_xlpm._i,1)))</f>
        <v/>
      </c>
      <c r="S134" s="1" t="str">
        <f>_xlfn.LET(_xlpm._i, COLUMN()-COLUMN(tblParseParts[[#Headers],[Text]]), IF(_xlpm._i&gt;tblParseParts[[#This Row],[Len]],"",MID(tblParseParts[[#This Row],[Text]],_xlpm._i,1)))</f>
        <v/>
      </c>
      <c r="T134" s="1" t="str">
        <f>_xlfn.LET(_xlpm._i, COLUMN()-COLUMN(tblParseParts[[#Headers],[Text]]), IF(_xlpm._i&gt;tblParseParts[[#This Row],[Len]],"",MID(tblParseParts[[#This Row],[Text]],_xlpm._i,1)))</f>
        <v/>
      </c>
      <c r="U134" s="1" t="str">
        <f>_xlfn.LET(_xlpm._i, COLUMN()-COLUMN(tblParseParts[[#Headers],[Text]]), IF(_xlpm._i&gt;tblParseParts[[#This Row],[Len]],"",MID(tblParseParts[[#This Row],[Text]],_xlpm._i,1)))</f>
        <v/>
      </c>
      <c r="V134" s="1" t="str">
        <f>_xlfn.LET(_xlpm._i, COLUMN()-COLUMN(tblParseParts[[#Headers],[Text]]), IF(_xlpm._i&gt;tblParseParts[[#This Row],[Len]],"",MID(tblParseParts[[#This Row],[Text]],_xlpm._i,1)))</f>
        <v/>
      </c>
      <c r="W134" s="1" t="str">
        <f>_xlfn.LET(_xlpm._i, COLUMN()-COLUMN(tblParseParts[[#Headers],[Text]]), IF(_xlpm._i&gt;tblParseParts[[#This Row],[Len]],"",MID(tblParseParts[[#This Row],[Text]],_xlpm._i,1)))</f>
        <v/>
      </c>
      <c r="X134" s="1" t="str">
        <f>_xlfn.LET(_xlpm._i, COLUMN()-COLUMN(tblParseParts[[#Headers],[Text]]), IF(_xlpm._i&gt;tblParseParts[[#This Row],[Len]],"",MID(tblParseParts[[#This Row],[Text]],_xlpm._i,1)))</f>
        <v/>
      </c>
      <c r="Y134" s="1" t="str">
        <f>_xlfn.LET(_xlpm._i, COLUMN()-COLUMN(tblParseParts[[#Headers],[Text]]), IF(_xlpm._i&gt;tblParseParts[[#This Row],[Len]],"",MID(tblParseParts[[#This Row],[Text]],_xlpm._i,1)))</f>
        <v/>
      </c>
      <c r="Z134" s="1" t="str">
        <f>_xlfn.LET(_xlpm._i, COLUMN()-COLUMN(tblParseParts[[#Headers],[Text]]), IF(_xlpm._i&gt;tblParseParts[[#This Row],[Len]],"",MID(tblParseParts[[#This Row],[Text]],_xlpm._i,1)))</f>
        <v/>
      </c>
      <c r="AA134" s="1" t="str">
        <f>_xlfn.LET(_xlpm._i, COLUMN()-COLUMN(tblParseParts[[#Headers],[Text]]), IF(_xlpm._i&gt;tblParseParts[[#This Row],[Len]],"",MID(tblParseParts[[#This Row],[Text]],_xlpm._i,1)))</f>
        <v/>
      </c>
      <c r="AB134" s="1" t="str">
        <f>_xlfn.LET(_xlpm._i, COLUMN()-COLUMN(tblParseParts[[#Headers],[Text]]), IF(_xlpm._i&gt;tblParseParts[[#This Row],[Len]],"",MID(tblParseParts[[#This Row],[Text]],_xlpm._i,1)))</f>
        <v/>
      </c>
      <c r="AC134" s="1" t="str">
        <f>_xlfn.LET(_xlpm._i, COLUMN()-COLUMN(tblParseParts[[#Headers],[Text]]), IF(_xlpm._i&gt;tblParseParts[[#This Row],[Len]],"",MID(tblParseParts[[#This Row],[Text]],_xlpm._i,1)))</f>
        <v/>
      </c>
      <c r="AD134" s="1" t="str">
        <f>_xlfn.LET(_xlpm._i, COLUMN()-COLUMN(tblParseParts[[#Headers],[Text]]), IF(_xlpm._i&gt;tblParseParts[[#This Row],[Len]],"",MID(tblParseParts[[#This Row],[Text]],_xlpm._i,1)))</f>
        <v/>
      </c>
      <c r="AE134" s="1" t="str">
        <f>_xlfn.LET(_xlpm._i, COLUMN()-COLUMN(tblParseParts[[#Headers],[Text]]), IF(_xlpm._i&gt;tblParseParts[[#This Row],[Len]],"",MID(tblParseParts[[#This Row],[Text]],_xlpm._i,1)))</f>
        <v/>
      </c>
      <c r="AF134" s="1" t="str">
        <f>_xlfn.LET(_xlpm._i, COLUMN()-COLUMN(tblParseParts[[#Headers],[Text]]), IF(_xlpm._i&gt;tblParseParts[[#This Row],[Len]],"",MID(tblParseParts[[#This Row],[Text]],_xlpm._i,1)))</f>
        <v/>
      </c>
      <c r="AG134" s="1" t="str">
        <f>_xlfn.LET(_xlpm._i, COLUMN()-COLUMN(tblParseParts[[#Headers],[Text]]), IF(_xlpm._i&gt;tblParseParts[[#This Row],[Len]],"",MID(tblParseParts[[#This Row],[Text]],_xlpm._i,1)))</f>
        <v/>
      </c>
      <c r="AH134" s="1" t="str">
        <f>_xlfn.LET(_xlpm._i, COLUMN()-COLUMN(tblParseParts[[#Headers],[Text]]), IF(_xlpm._i&gt;tblParseParts[[#This Row],[Len]],"",MID(tblParseParts[[#This Row],[Text]],_xlpm._i,1)))</f>
        <v/>
      </c>
      <c r="AI134" s="1" t="str">
        <f>_xlfn.LET(_xlpm._i, COLUMN()-COLUMN(tblParseParts[[#Headers],[Text]]), IF(_xlpm._i&gt;tblParseParts[[#This Row],[Len]],"",MID(tblParseParts[[#This Row],[Text]],_xlpm._i,1)))</f>
        <v/>
      </c>
      <c r="AJ134" s="11">
        <f>LEN(tblParseParts[[#This Row],[Text]])</f>
        <v>14</v>
      </c>
      <c r="AK134" s="11">
        <f>_xlfn.LET(_xlpm._range,tblParseParts[[#This Row],[1]:[33]], _xlfn.IFNA(_xlfn.XMATCH("T",_xlpm._range,0,1),0))</f>
        <v>9</v>
      </c>
      <c r="AL134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34" s="11">
        <f>_xlfn.LET(_xlpm._range,tblParseParts[[#This Row],[1]:[33]], _xlfn.IFNA(_xlfn.XMATCH(":",_xlpm._range,0,-1),0))</f>
        <v>0</v>
      </c>
      <c r="AN134" s="11" cm="1">
        <f t="array" ref="AN134">_xlfn.LET(_xlpm._last,INDEX(tblParseParts[[#This Row],[1]:[33]],1,tblParseParts[[#This Row],[Len]]),IF(_xlpm._last="Z",tblParseParts[[#This Row],[Len]],0))</f>
        <v>0</v>
      </c>
      <c r="AO134" s="11">
        <f>N(tblParseParts[[#This Row],[Tpos]]&gt;0)</f>
        <v>1</v>
      </c>
      <c r="AP134" s="11">
        <f>N(tblParseParts[[#This Row],[Tpos]]=1)</f>
        <v>0</v>
      </c>
      <c r="AQ134" s="11">
        <f>N(tblParseParts[[#This Row],[SignLastPos]]=1)</f>
        <v>0</v>
      </c>
      <c r="AR134" s="11">
        <f>tblParseParts[[#This Row],[Len]]-tblParseParts[[#This Row],[LastSignFirstPos]]</f>
        <v>14</v>
      </c>
      <c r="AS134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34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34" s="11">
        <f>N(tblParseParts[[#This Row],[ColonLastPos]]&gt;tblParseParts[[#This Row],[SignLastPos]])</f>
        <v>0</v>
      </c>
      <c r="AV134" s="11">
        <f>N(((tblParseParts[[#This Row],[UnSignedLen]]=2)+(tblParseParts[[#This Row],[UnSignedLen]]=6))&lt;&gt;0)</f>
        <v>0</v>
      </c>
      <c r="AW134" s="11">
        <f>N(tblParseParts[[#This Row],[ZlastPos]]=tblParseParts[[#This Row],[Len]])</f>
        <v>0</v>
      </c>
      <c r="AX134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34" s="11">
        <f>_xlfn.LET(_xlpm._x,_xlfn.XLOOKUP(tblParseParts[[#This Row],[Hash]],tblParsePartsLogic[Hash],tblParsePartsLogic[PartsFlag],""),IF(_xlpm._x="","!!",_xlpm._x))</f>
        <v>5</v>
      </c>
      <c r="AZ134" s="11">
        <f>_xlfn.LET(_xlpm._x,_xlfn.XLOOKUP(tblParseParts[[#This Row],[Hash]],tblParsePartsLogic[Hash],tblParsePartsLogic[DateMark],""),IF(_xlpm._x="","!!",_xlpm._x))</f>
        <v>2</v>
      </c>
      <c r="BA134" s="11">
        <f>_xlfn.LET(_xlpm._x,_xlfn.XLOOKUP(tblParseParts[[#This Row],[Hash]],tblParsePartsLogic[Hash],tblParsePartsLogic[TZMark],""),IF(_xlpm._x="","!!",_xlpm._x))</f>
        <v>2</v>
      </c>
      <c r="BB134" s="11">
        <f>_xlfn.LET(_xlpm._x,_xlfn.XLOOKUP(tblParseParts[[#This Row],[Hash]],tblParsePartsLogic[Hash],tblParsePartsLogic[ISOCompliant],""),IF(_xlpm._x="","!!",_xlpm._x))</f>
        <v>0</v>
      </c>
    </row>
    <row r="135" spans="1:54" x14ac:dyDescent="0.25">
      <c r="A135">
        <v>116</v>
      </c>
      <c r="B135" s="23" t="s">
        <v>137</v>
      </c>
      <c r="C135" s="1" t="str">
        <f>_xlfn.LET(_xlpm._i, COLUMN()-COLUMN(tblParseParts[[#Headers],[Text]]), IF(_xlpm._i&gt;tblParseParts[[#This Row],[Len]],"",MID(tblParseParts[[#This Row],[Text]],_xlpm._i,1)))</f>
        <v>2</v>
      </c>
      <c r="D135" s="1" t="str">
        <f>_xlfn.LET(_xlpm._i, COLUMN()-COLUMN(tblParseParts[[#Headers],[Text]]), IF(_xlpm._i&gt;tblParseParts[[#This Row],[Len]],"",MID(tblParseParts[[#This Row],[Text]],_xlpm._i,1)))</f>
        <v>0</v>
      </c>
      <c r="E135" s="1" t="str">
        <f>_xlfn.LET(_xlpm._i, COLUMN()-COLUMN(tblParseParts[[#Headers],[Text]]), IF(_xlpm._i&gt;tblParseParts[[#This Row],[Len]],"",MID(tblParseParts[[#This Row],[Text]],_xlpm._i,1)))</f>
        <v>2</v>
      </c>
      <c r="F135" s="1" t="str">
        <f>_xlfn.LET(_xlpm._i, COLUMN()-COLUMN(tblParseParts[[#Headers],[Text]]), IF(_xlpm._i&gt;tblParseParts[[#This Row],[Len]],"",MID(tblParseParts[[#This Row],[Text]],_xlpm._i,1)))</f>
        <v>3</v>
      </c>
      <c r="G135" s="1" t="str">
        <f>_xlfn.LET(_xlpm._i, COLUMN()-COLUMN(tblParseParts[[#Headers],[Text]]), IF(_xlpm._i&gt;tblParseParts[[#This Row],[Len]],"",MID(tblParseParts[[#This Row],[Text]],_xlpm._i,1)))</f>
        <v>W</v>
      </c>
      <c r="H135" s="1" t="str">
        <f>_xlfn.LET(_xlpm._i, COLUMN()-COLUMN(tblParseParts[[#Headers],[Text]]), IF(_xlpm._i&gt;tblParseParts[[#This Row],[Len]],"",MID(tblParseParts[[#This Row],[Text]],_xlpm._i,1)))</f>
        <v>1</v>
      </c>
      <c r="I135" s="1" t="str">
        <f>_xlfn.LET(_xlpm._i, COLUMN()-COLUMN(tblParseParts[[#Headers],[Text]]), IF(_xlpm._i&gt;tblParseParts[[#This Row],[Len]],"",MID(tblParseParts[[#This Row],[Text]],_xlpm._i,1)))</f>
        <v>5</v>
      </c>
      <c r="J135" s="1" t="str">
        <f>_xlfn.LET(_xlpm._i, COLUMN()-COLUMN(tblParseParts[[#Headers],[Text]]), IF(_xlpm._i&gt;tblParseParts[[#This Row],[Len]],"",MID(tblParseParts[[#This Row],[Text]],_xlpm._i,1)))</f>
        <v>2</v>
      </c>
      <c r="K135" s="1" t="str">
        <f>_xlfn.LET(_xlpm._i, COLUMN()-COLUMN(tblParseParts[[#Headers],[Text]]), IF(_xlpm._i&gt;tblParseParts[[#This Row],[Len]],"",MID(tblParseParts[[#This Row],[Text]],_xlpm._i,1)))</f>
        <v>T</v>
      </c>
      <c r="L135" s="1" t="str">
        <f>_xlfn.LET(_xlpm._i, COLUMN()-COLUMN(tblParseParts[[#Headers],[Text]]), IF(_xlpm._i&gt;tblParseParts[[#This Row],[Len]],"",MID(tblParseParts[[#This Row],[Text]],_xlpm._i,1)))</f>
        <v>+</v>
      </c>
      <c r="M135" s="1" t="str">
        <f>_xlfn.LET(_xlpm._i, COLUMN()-COLUMN(tblParseParts[[#Headers],[Text]]), IF(_xlpm._i&gt;tblParseParts[[#This Row],[Len]],"",MID(tblParseParts[[#This Row],[Text]],_xlpm._i,1)))</f>
        <v>0</v>
      </c>
      <c r="N135" s="1" t="str">
        <f>_xlfn.LET(_xlpm._i, COLUMN()-COLUMN(tblParseParts[[#Headers],[Text]]), IF(_xlpm._i&gt;tblParseParts[[#This Row],[Len]],"",MID(tblParseParts[[#This Row],[Text]],_xlpm._i,1)))</f>
        <v>9</v>
      </c>
      <c r="O135" s="1" t="str">
        <f>_xlfn.LET(_xlpm._i, COLUMN()-COLUMN(tblParseParts[[#Headers],[Text]]), IF(_xlpm._i&gt;tblParseParts[[#This Row],[Len]],"",MID(tblParseParts[[#This Row],[Text]],_xlpm._i,1)))</f>
        <v>3</v>
      </c>
      <c r="P135" s="1" t="str">
        <f>_xlfn.LET(_xlpm._i, COLUMN()-COLUMN(tblParseParts[[#Headers],[Text]]), IF(_xlpm._i&gt;tblParseParts[[#This Row],[Len]],"",MID(tblParseParts[[#This Row],[Text]],_xlpm._i,1)))</f>
        <v>0</v>
      </c>
      <c r="Q135" s="1" t="str">
        <f>_xlfn.LET(_xlpm._i, COLUMN()-COLUMN(tblParseParts[[#Headers],[Text]]), IF(_xlpm._i&gt;tblParseParts[[#This Row],[Len]],"",MID(tblParseParts[[#This Row],[Text]],_xlpm._i,1)))</f>
        <v/>
      </c>
      <c r="R135" s="1" t="str">
        <f>_xlfn.LET(_xlpm._i, COLUMN()-COLUMN(tblParseParts[[#Headers],[Text]]), IF(_xlpm._i&gt;tblParseParts[[#This Row],[Len]],"",MID(tblParseParts[[#This Row],[Text]],_xlpm._i,1)))</f>
        <v/>
      </c>
      <c r="S135" s="1" t="str">
        <f>_xlfn.LET(_xlpm._i, COLUMN()-COLUMN(tblParseParts[[#Headers],[Text]]), IF(_xlpm._i&gt;tblParseParts[[#This Row],[Len]],"",MID(tblParseParts[[#This Row],[Text]],_xlpm._i,1)))</f>
        <v/>
      </c>
      <c r="T135" s="1" t="str">
        <f>_xlfn.LET(_xlpm._i, COLUMN()-COLUMN(tblParseParts[[#Headers],[Text]]), IF(_xlpm._i&gt;tblParseParts[[#This Row],[Len]],"",MID(tblParseParts[[#This Row],[Text]],_xlpm._i,1)))</f>
        <v/>
      </c>
      <c r="U135" s="1" t="str">
        <f>_xlfn.LET(_xlpm._i, COLUMN()-COLUMN(tblParseParts[[#Headers],[Text]]), IF(_xlpm._i&gt;tblParseParts[[#This Row],[Len]],"",MID(tblParseParts[[#This Row],[Text]],_xlpm._i,1)))</f>
        <v/>
      </c>
      <c r="V135" s="1" t="str">
        <f>_xlfn.LET(_xlpm._i, COLUMN()-COLUMN(tblParseParts[[#Headers],[Text]]), IF(_xlpm._i&gt;tblParseParts[[#This Row],[Len]],"",MID(tblParseParts[[#This Row],[Text]],_xlpm._i,1)))</f>
        <v/>
      </c>
      <c r="W135" s="1" t="str">
        <f>_xlfn.LET(_xlpm._i, COLUMN()-COLUMN(tblParseParts[[#Headers],[Text]]), IF(_xlpm._i&gt;tblParseParts[[#This Row],[Len]],"",MID(tblParseParts[[#This Row],[Text]],_xlpm._i,1)))</f>
        <v/>
      </c>
      <c r="X135" s="1" t="str">
        <f>_xlfn.LET(_xlpm._i, COLUMN()-COLUMN(tblParseParts[[#Headers],[Text]]), IF(_xlpm._i&gt;tblParseParts[[#This Row],[Len]],"",MID(tblParseParts[[#This Row],[Text]],_xlpm._i,1)))</f>
        <v/>
      </c>
      <c r="Y135" s="1" t="str">
        <f>_xlfn.LET(_xlpm._i, COLUMN()-COLUMN(tblParseParts[[#Headers],[Text]]), IF(_xlpm._i&gt;tblParseParts[[#This Row],[Len]],"",MID(tblParseParts[[#This Row],[Text]],_xlpm._i,1)))</f>
        <v/>
      </c>
      <c r="Z135" s="1" t="str">
        <f>_xlfn.LET(_xlpm._i, COLUMN()-COLUMN(tblParseParts[[#Headers],[Text]]), IF(_xlpm._i&gt;tblParseParts[[#This Row],[Len]],"",MID(tblParseParts[[#This Row],[Text]],_xlpm._i,1)))</f>
        <v/>
      </c>
      <c r="AA135" s="1" t="str">
        <f>_xlfn.LET(_xlpm._i, COLUMN()-COLUMN(tblParseParts[[#Headers],[Text]]), IF(_xlpm._i&gt;tblParseParts[[#This Row],[Len]],"",MID(tblParseParts[[#This Row],[Text]],_xlpm._i,1)))</f>
        <v/>
      </c>
      <c r="AB135" s="1" t="str">
        <f>_xlfn.LET(_xlpm._i, COLUMN()-COLUMN(tblParseParts[[#Headers],[Text]]), IF(_xlpm._i&gt;tblParseParts[[#This Row],[Len]],"",MID(tblParseParts[[#This Row],[Text]],_xlpm._i,1)))</f>
        <v/>
      </c>
      <c r="AC135" s="1" t="str">
        <f>_xlfn.LET(_xlpm._i, COLUMN()-COLUMN(tblParseParts[[#Headers],[Text]]), IF(_xlpm._i&gt;tblParseParts[[#This Row],[Len]],"",MID(tblParseParts[[#This Row],[Text]],_xlpm._i,1)))</f>
        <v/>
      </c>
      <c r="AD135" s="1" t="str">
        <f>_xlfn.LET(_xlpm._i, COLUMN()-COLUMN(tblParseParts[[#Headers],[Text]]), IF(_xlpm._i&gt;tblParseParts[[#This Row],[Len]],"",MID(tblParseParts[[#This Row],[Text]],_xlpm._i,1)))</f>
        <v/>
      </c>
      <c r="AE135" s="1" t="str">
        <f>_xlfn.LET(_xlpm._i, COLUMN()-COLUMN(tblParseParts[[#Headers],[Text]]), IF(_xlpm._i&gt;tblParseParts[[#This Row],[Len]],"",MID(tblParseParts[[#This Row],[Text]],_xlpm._i,1)))</f>
        <v/>
      </c>
      <c r="AF135" s="1" t="str">
        <f>_xlfn.LET(_xlpm._i, COLUMN()-COLUMN(tblParseParts[[#Headers],[Text]]), IF(_xlpm._i&gt;tblParseParts[[#This Row],[Len]],"",MID(tblParseParts[[#This Row],[Text]],_xlpm._i,1)))</f>
        <v/>
      </c>
      <c r="AG135" s="1" t="str">
        <f>_xlfn.LET(_xlpm._i, COLUMN()-COLUMN(tblParseParts[[#Headers],[Text]]), IF(_xlpm._i&gt;tblParseParts[[#This Row],[Len]],"",MID(tblParseParts[[#This Row],[Text]],_xlpm._i,1)))</f>
        <v/>
      </c>
      <c r="AH135" s="1" t="str">
        <f>_xlfn.LET(_xlpm._i, COLUMN()-COLUMN(tblParseParts[[#Headers],[Text]]), IF(_xlpm._i&gt;tblParseParts[[#This Row],[Len]],"",MID(tblParseParts[[#This Row],[Text]],_xlpm._i,1)))</f>
        <v/>
      </c>
      <c r="AI135" s="1" t="str">
        <f>_xlfn.LET(_xlpm._i, COLUMN()-COLUMN(tblParseParts[[#Headers],[Text]]), IF(_xlpm._i&gt;tblParseParts[[#This Row],[Len]],"",MID(tblParseParts[[#This Row],[Text]],_xlpm._i,1)))</f>
        <v/>
      </c>
      <c r="AJ135" s="11">
        <f>LEN(tblParseParts[[#This Row],[Text]])</f>
        <v>14</v>
      </c>
      <c r="AK135" s="11">
        <f>_xlfn.LET(_xlpm._range,tblParseParts[[#This Row],[1]:[33]], _xlfn.IFNA(_xlfn.XMATCH("T",_xlpm._range,0,1),0))</f>
        <v>9</v>
      </c>
      <c r="AL13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35" s="11">
        <f>_xlfn.LET(_xlpm._range,tblParseParts[[#This Row],[1]:[33]], _xlfn.IFNA(_xlfn.XMATCH(":",_xlpm._range,0,-1),0))</f>
        <v>0</v>
      </c>
      <c r="AN135" s="11" cm="1">
        <f t="array" ref="AN135">_xlfn.LET(_xlpm._last,INDEX(tblParseParts[[#This Row],[1]:[33]],1,tblParseParts[[#This Row],[Len]]),IF(_xlpm._last="Z",tblParseParts[[#This Row],[Len]],0))</f>
        <v>0</v>
      </c>
      <c r="AO135" s="11">
        <f>N(tblParseParts[[#This Row],[Tpos]]&gt;0)</f>
        <v>1</v>
      </c>
      <c r="AP135" s="11">
        <f>N(tblParseParts[[#This Row],[Tpos]]=1)</f>
        <v>0</v>
      </c>
      <c r="AQ135" s="11">
        <f>N(tblParseParts[[#This Row],[SignLastPos]]=1)</f>
        <v>0</v>
      </c>
      <c r="AR135" s="11">
        <f>tblParseParts[[#This Row],[Len]]-tblParseParts[[#This Row],[LastSignFirstPos]]</f>
        <v>14</v>
      </c>
      <c r="AS135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35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35" s="11">
        <f>N(tblParseParts[[#This Row],[ColonLastPos]]&gt;tblParseParts[[#This Row],[SignLastPos]])</f>
        <v>0</v>
      </c>
      <c r="AV135" s="11">
        <f>N(((tblParseParts[[#This Row],[UnSignedLen]]=2)+(tblParseParts[[#This Row],[UnSignedLen]]=6))&lt;&gt;0)</f>
        <v>0</v>
      </c>
      <c r="AW135" s="11">
        <f>N(tblParseParts[[#This Row],[ZlastPos]]=tblParseParts[[#This Row],[Len]])</f>
        <v>0</v>
      </c>
      <c r="AX13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35" s="11">
        <f>_xlfn.LET(_xlpm._x,_xlfn.XLOOKUP(tblParseParts[[#This Row],[Hash]],tblParsePartsLogic[Hash],tblParsePartsLogic[PartsFlag],""),IF(_xlpm._x="","!!",_xlpm._x))</f>
        <v>5</v>
      </c>
      <c r="AZ135" s="11">
        <f>_xlfn.LET(_xlpm._x,_xlfn.XLOOKUP(tblParseParts[[#This Row],[Hash]],tblParsePartsLogic[Hash],tblParsePartsLogic[DateMark],""),IF(_xlpm._x="","!!",_xlpm._x))</f>
        <v>2</v>
      </c>
      <c r="BA135" s="11">
        <f>_xlfn.LET(_xlpm._x,_xlfn.XLOOKUP(tblParseParts[[#This Row],[Hash]],tblParsePartsLogic[Hash],tblParsePartsLogic[TZMark],""),IF(_xlpm._x="","!!",_xlpm._x))</f>
        <v>2</v>
      </c>
      <c r="BB135" s="11">
        <f>_xlfn.LET(_xlpm._x,_xlfn.XLOOKUP(tblParseParts[[#This Row],[Hash]],tblParsePartsLogic[Hash],tblParsePartsLogic[ISOCompliant],""),IF(_xlpm._x="","!!",_xlpm._x))</f>
        <v>0</v>
      </c>
    </row>
    <row r="136" spans="1:54" x14ac:dyDescent="0.25">
      <c r="A136">
        <v>117</v>
      </c>
      <c r="B136" s="23" t="s">
        <v>138</v>
      </c>
      <c r="C136" s="1" t="str">
        <f>_xlfn.LET(_xlpm._i, COLUMN()-COLUMN(tblParseParts[[#Headers],[Text]]), IF(_xlpm._i&gt;tblParseParts[[#This Row],[Len]],"",MID(tblParseParts[[#This Row],[Text]],_xlpm._i,1)))</f>
        <v>-</v>
      </c>
      <c r="D136" s="1" t="str">
        <f>_xlfn.LET(_xlpm._i, COLUMN()-COLUMN(tblParseParts[[#Headers],[Text]]), IF(_xlpm._i&gt;tblParseParts[[#This Row],[Len]],"",MID(tblParseParts[[#This Row],[Text]],_xlpm._i,1)))</f>
        <v>9</v>
      </c>
      <c r="E136" s="1" t="str">
        <f>_xlfn.LET(_xlpm._i, COLUMN()-COLUMN(tblParseParts[[#Headers],[Text]]), IF(_xlpm._i&gt;tblParseParts[[#This Row],[Len]],"",MID(tblParseParts[[#This Row],[Text]],_xlpm._i,1)))</f>
        <v>9</v>
      </c>
      <c r="F136" s="1" t="str">
        <f>_xlfn.LET(_xlpm._i, COLUMN()-COLUMN(tblParseParts[[#Headers],[Text]]), IF(_xlpm._i&gt;tblParseParts[[#This Row],[Len]],"",MID(tblParseParts[[#This Row],[Text]],_xlpm._i,1)))</f>
        <v>9</v>
      </c>
      <c r="G136" s="1" t="str">
        <f>_xlfn.LET(_xlpm._i, COLUMN()-COLUMN(tblParseParts[[#Headers],[Text]]), IF(_xlpm._i&gt;tblParseParts[[#This Row],[Len]],"",MID(tblParseParts[[#This Row],[Text]],_xlpm._i,1)))</f>
        <v>9</v>
      </c>
      <c r="H136" s="1" t="str">
        <f>_xlfn.LET(_xlpm._i, COLUMN()-COLUMN(tblParseParts[[#Headers],[Text]]), IF(_xlpm._i&gt;tblParseParts[[#This Row],[Len]],"",MID(tblParseParts[[#This Row],[Text]],_xlpm._i,1)))</f>
        <v>9</v>
      </c>
      <c r="I136" s="1" t="str">
        <f>_xlfn.LET(_xlpm._i, COLUMN()-COLUMN(tblParseParts[[#Headers],[Text]]), IF(_xlpm._i&gt;tblParseParts[[#This Row],[Len]],"",MID(tblParseParts[[#This Row],[Text]],_xlpm._i,1)))</f>
        <v>W</v>
      </c>
      <c r="J136" s="1" t="str">
        <f>_xlfn.LET(_xlpm._i, COLUMN()-COLUMN(tblParseParts[[#Headers],[Text]]), IF(_xlpm._i&gt;tblParseParts[[#This Row],[Len]],"",MID(tblParseParts[[#This Row],[Text]],_xlpm._i,1)))</f>
        <v>1</v>
      </c>
      <c r="K136" s="1" t="str">
        <f>_xlfn.LET(_xlpm._i, COLUMN()-COLUMN(tblParseParts[[#Headers],[Text]]), IF(_xlpm._i&gt;tblParseParts[[#This Row],[Len]],"",MID(tblParseParts[[#This Row],[Text]],_xlpm._i,1)))</f>
        <v>5</v>
      </c>
      <c r="L136" s="1" t="str">
        <f>_xlfn.LET(_xlpm._i, COLUMN()-COLUMN(tblParseParts[[#Headers],[Text]]), IF(_xlpm._i&gt;tblParseParts[[#This Row],[Len]],"",MID(tblParseParts[[#This Row],[Text]],_xlpm._i,1)))</f>
        <v>T</v>
      </c>
      <c r="M136" s="1" t="str">
        <f>_xlfn.LET(_xlpm._i, COLUMN()-COLUMN(tblParseParts[[#Headers],[Text]]), IF(_xlpm._i&gt;tblParseParts[[#This Row],[Len]],"",MID(tblParseParts[[#This Row],[Text]],_xlpm._i,1)))</f>
        <v>+</v>
      </c>
      <c r="N136" s="1" t="str">
        <f>_xlfn.LET(_xlpm._i, COLUMN()-COLUMN(tblParseParts[[#Headers],[Text]]), IF(_xlpm._i&gt;tblParseParts[[#This Row],[Len]],"",MID(tblParseParts[[#This Row],[Text]],_xlpm._i,1)))</f>
        <v>0</v>
      </c>
      <c r="O136" s="1" t="str">
        <f>_xlfn.LET(_xlpm._i, COLUMN()-COLUMN(tblParseParts[[#Headers],[Text]]), IF(_xlpm._i&gt;tblParseParts[[#This Row],[Len]],"",MID(tblParseParts[[#This Row],[Text]],_xlpm._i,1)))</f>
        <v>9</v>
      </c>
      <c r="P136" s="1" t="str">
        <f>_xlfn.LET(_xlpm._i, COLUMN()-COLUMN(tblParseParts[[#Headers],[Text]]), IF(_xlpm._i&gt;tblParseParts[[#This Row],[Len]],"",MID(tblParseParts[[#This Row],[Text]],_xlpm._i,1)))</f>
        <v>3</v>
      </c>
      <c r="Q136" s="1" t="str">
        <f>_xlfn.LET(_xlpm._i, COLUMN()-COLUMN(tblParseParts[[#Headers],[Text]]), IF(_xlpm._i&gt;tblParseParts[[#This Row],[Len]],"",MID(tblParseParts[[#This Row],[Text]],_xlpm._i,1)))</f>
        <v>0</v>
      </c>
      <c r="R136" s="1" t="str">
        <f>_xlfn.LET(_xlpm._i, COLUMN()-COLUMN(tblParseParts[[#Headers],[Text]]), IF(_xlpm._i&gt;tblParseParts[[#This Row],[Len]],"",MID(tblParseParts[[#This Row],[Text]],_xlpm._i,1)))</f>
        <v/>
      </c>
      <c r="S136" s="1" t="str">
        <f>_xlfn.LET(_xlpm._i, COLUMN()-COLUMN(tblParseParts[[#Headers],[Text]]), IF(_xlpm._i&gt;tblParseParts[[#This Row],[Len]],"",MID(tblParseParts[[#This Row],[Text]],_xlpm._i,1)))</f>
        <v/>
      </c>
      <c r="T136" s="1" t="str">
        <f>_xlfn.LET(_xlpm._i, COLUMN()-COLUMN(tblParseParts[[#Headers],[Text]]), IF(_xlpm._i&gt;tblParseParts[[#This Row],[Len]],"",MID(tblParseParts[[#This Row],[Text]],_xlpm._i,1)))</f>
        <v/>
      </c>
      <c r="U136" s="1" t="str">
        <f>_xlfn.LET(_xlpm._i, COLUMN()-COLUMN(tblParseParts[[#Headers],[Text]]), IF(_xlpm._i&gt;tblParseParts[[#This Row],[Len]],"",MID(tblParseParts[[#This Row],[Text]],_xlpm._i,1)))</f>
        <v/>
      </c>
      <c r="V136" s="1" t="str">
        <f>_xlfn.LET(_xlpm._i, COLUMN()-COLUMN(tblParseParts[[#Headers],[Text]]), IF(_xlpm._i&gt;tblParseParts[[#This Row],[Len]],"",MID(tblParseParts[[#This Row],[Text]],_xlpm._i,1)))</f>
        <v/>
      </c>
      <c r="W136" s="1" t="str">
        <f>_xlfn.LET(_xlpm._i, COLUMN()-COLUMN(tblParseParts[[#Headers],[Text]]), IF(_xlpm._i&gt;tblParseParts[[#This Row],[Len]],"",MID(tblParseParts[[#This Row],[Text]],_xlpm._i,1)))</f>
        <v/>
      </c>
      <c r="X136" s="1" t="str">
        <f>_xlfn.LET(_xlpm._i, COLUMN()-COLUMN(tblParseParts[[#Headers],[Text]]), IF(_xlpm._i&gt;tblParseParts[[#This Row],[Len]],"",MID(tblParseParts[[#This Row],[Text]],_xlpm._i,1)))</f>
        <v/>
      </c>
      <c r="Y136" s="1" t="str">
        <f>_xlfn.LET(_xlpm._i, COLUMN()-COLUMN(tblParseParts[[#Headers],[Text]]), IF(_xlpm._i&gt;tblParseParts[[#This Row],[Len]],"",MID(tblParseParts[[#This Row],[Text]],_xlpm._i,1)))</f>
        <v/>
      </c>
      <c r="Z136" s="1" t="str">
        <f>_xlfn.LET(_xlpm._i, COLUMN()-COLUMN(tblParseParts[[#Headers],[Text]]), IF(_xlpm._i&gt;tblParseParts[[#This Row],[Len]],"",MID(tblParseParts[[#This Row],[Text]],_xlpm._i,1)))</f>
        <v/>
      </c>
      <c r="AA136" s="1" t="str">
        <f>_xlfn.LET(_xlpm._i, COLUMN()-COLUMN(tblParseParts[[#Headers],[Text]]), IF(_xlpm._i&gt;tblParseParts[[#This Row],[Len]],"",MID(tblParseParts[[#This Row],[Text]],_xlpm._i,1)))</f>
        <v/>
      </c>
      <c r="AB136" s="1" t="str">
        <f>_xlfn.LET(_xlpm._i, COLUMN()-COLUMN(tblParseParts[[#Headers],[Text]]), IF(_xlpm._i&gt;tblParseParts[[#This Row],[Len]],"",MID(tblParseParts[[#This Row],[Text]],_xlpm._i,1)))</f>
        <v/>
      </c>
      <c r="AC136" s="1" t="str">
        <f>_xlfn.LET(_xlpm._i, COLUMN()-COLUMN(tblParseParts[[#Headers],[Text]]), IF(_xlpm._i&gt;tblParseParts[[#This Row],[Len]],"",MID(tblParseParts[[#This Row],[Text]],_xlpm._i,1)))</f>
        <v/>
      </c>
      <c r="AD136" s="1" t="str">
        <f>_xlfn.LET(_xlpm._i, COLUMN()-COLUMN(tblParseParts[[#Headers],[Text]]), IF(_xlpm._i&gt;tblParseParts[[#This Row],[Len]],"",MID(tblParseParts[[#This Row],[Text]],_xlpm._i,1)))</f>
        <v/>
      </c>
      <c r="AE136" s="1" t="str">
        <f>_xlfn.LET(_xlpm._i, COLUMN()-COLUMN(tblParseParts[[#Headers],[Text]]), IF(_xlpm._i&gt;tblParseParts[[#This Row],[Len]],"",MID(tblParseParts[[#This Row],[Text]],_xlpm._i,1)))</f>
        <v/>
      </c>
      <c r="AF136" s="1" t="str">
        <f>_xlfn.LET(_xlpm._i, COLUMN()-COLUMN(tblParseParts[[#Headers],[Text]]), IF(_xlpm._i&gt;tblParseParts[[#This Row],[Len]],"",MID(tblParseParts[[#This Row],[Text]],_xlpm._i,1)))</f>
        <v/>
      </c>
      <c r="AG136" s="1" t="str">
        <f>_xlfn.LET(_xlpm._i, COLUMN()-COLUMN(tblParseParts[[#Headers],[Text]]), IF(_xlpm._i&gt;tblParseParts[[#This Row],[Len]],"",MID(tblParseParts[[#This Row],[Text]],_xlpm._i,1)))</f>
        <v/>
      </c>
      <c r="AH136" s="1" t="str">
        <f>_xlfn.LET(_xlpm._i, COLUMN()-COLUMN(tblParseParts[[#Headers],[Text]]), IF(_xlpm._i&gt;tblParseParts[[#This Row],[Len]],"",MID(tblParseParts[[#This Row],[Text]],_xlpm._i,1)))</f>
        <v/>
      </c>
      <c r="AI136" s="1" t="str">
        <f>_xlfn.LET(_xlpm._i, COLUMN()-COLUMN(tblParseParts[[#Headers],[Text]]), IF(_xlpm._i&gt;tblParseParts[[#This Row],[Len]],"",MID(tblParseParts[[#This Row],[Text]],_xlpm._i,1)))</f>
        <v/>
      </c>
      <c r="AJ136" s="11">
        <f>LEN(tblParseParts[[#This Row],[Text]])</f>
        <v>15</v>
      </c>
      <c r="AK136" s="11">
        <f>_xlfn.LET(_xlpm._range,tblParseParts[[#This Row],[1]:[33]], _xlfn.IFNA(_xlfn.XMATCH("T",_xlpm._range,0,1),0))</f>
        <v>10</v>
      </c>
      <c r="AL13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36" s="11">
        <f>_xlfn.LET(_xlpm._range,tblParseParts[[#This Row],[1]:[33]], _xlfn.IFNA(_xlfn.XMATCH(":",_xlpm._range,0,-1),0))</f>
        <v>0</v>
      </c>
      <c r="AN136" s="11" cm="1">
        <f t="array" ref="AN136">_xlfn.LET(_xlpm._last,INDEX(tblParseParts[[#This Row],[1]:[33]],1,tblParseParts[[#This Row],[Len]]),IF(_xlpm._last="Z",tblParseParts[[#This Row],[Len]],0))</f>
        <v>0</v>
      </c>
      <c r="AO136" s="11">
        <f>N(tblParseParts[[#This Row],[Tpos]]&gt;0)</f>
        <v>1</v>
      </c>
      <c r="AP136" s="11">
        <f>N(tblParseParts[[#This Row],[Tpos]]=1)</f>
        <v>0</v>
      </c>
      <c r="AQ136" s="11">
        <f>N(tblParseParts[[#This Row],[SignLastPos]]=1)</f>
        <v>0</v>
      </c>
      <c r="AR136" s="11">
        <f>tblParseParts[[#This Row],[Len]]-tblParseParts[[#This Row],[LastSignFirstPos]]</f>
        <v>15</v>
      </c>
      <c r="AS136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36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36" s="11">
        <f>N(tblParseParts[[#This Row],[ColonLastPos]]&gt;tblParseParts[[#This Row],[SignLastPos]])</f>
        <v>0</v>
      </c>
      <c r="AV136" s="11">
        <f>N(((tblParseParts[[#This Row],[UnSignedLen]]=2)+(tblParseParts[[#This Row],[UnSignedLen]]=6))&lt;&gt;0)</f>
        <v>0</v>
      </c>
      <c r="AW136" s="11">
        <f>N(tblParseParts[[#This Row],[ZlastPos]]=tblParseParts[[#This Row],[Len]])</f>
        <v>0</v>
      </c>
      <c r="AX13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36" s="11">
        <f>_xlfn.LET(_xlpm._x,_xlfn.XLOOKUP(tblParseParts[[#This Row],[Hash]],tblParsePartsLogic[Hash],tblParsePartsLogic[PartsFlag],""),IF(_xlpm._x="","!!",_xlpm._x))</f>
        <v>5</v>
      </c>
      <c r="AZ136" s="11">
        <f>_xlfn.LET(_xlpm._x,_xlfn.XLOOKUP(tblParseParts[[#This Row],[Hash]],tblParsePartsLogic[Hash],tblParsePartsLogic[DateMark],""),IF(_xlpm._x="","!!",_xlpm._x))</f>
        <v>2</v>
      </c>
      <c r="BA136" s="11">
        <f>_xlfn.LET(_xlpm._x,_xlfn.XLOOKUP(tblParseParts[[#This Row],[Hash]],tblParsePartsLogic[Hash],tblParsePartsLogic[TZMark],""),IF(_xlpm._x="","!!",_xlpm._x))</f>
        <v>2</v>
      </c>
      <c r="BB136" s="11">
        <f>_xlfn.LET(_xlpm._x,_xlfn.XLOOKUP(tblParseParts[[#This Row],[Hash]],tblParsePartsLogic[Hash],tblParsePartsLogic[ISOCompliant],""),IF(_xlpm._x="","!!",_xlpm._x))</f>
        <v>0</v>
      </c>
    </row>
    <row r="137" spans="1:54" x14ac:dyDescent="0.25">
      <c r="A137">
        <v>118</v>
      </c>
      <c r="B137" s="23" t="s">
        <v>168</v>
      </c>
      <c r="C137" s="1" t="str">
        <f>_xlfn.LET(_xlpm._i, COLUMN()-COLUMN(tblParseParts[[#Headers],[Text]]), IF(_xlpm._i&gt;tblParseParts[[#This Row],[Len]],"",MID(tblParseParts[[#This Row],[Text]],_xlpm._i,1)))</f>
        <v>2</v>
      </c>
      <c r="D137" s="1" t="str">
        <f>_xlfn.LET(_xlpm._i, COLUMN()-COLUMN(tblParseParts[[#Headers],[Text]]), IF(_xlpm._i&gt;tblParseParts[[#This Row],[Len]],"",MID(tblParseParts[[#This Row],[Text]],_xlpm._i,1)))</f>
        <v>0</v>
      </c>
      <c r="E137" s="1" t="str">
        <f>_xlfn.LET(_xlpm._i, COLUMN()-COLUMN(tblParseParts[[#Headers],[Text]]), IF(_xlpm._i&gt;tblParseParts[[#This Row],[Len]],"",MID(tblParseParts[[#This Row],[Text]],_xlpm._i,1)))</f>
        <v>2</v>
      </c>
      <c r="F137" s="1" t="str">
        <f>_xlfn.LET(_xlpm._i, COLUMN()-COLUMN(tblParseParts[[#Headers],[Text]]), IF(_xlpm._i&gt;tblParseParts[[#This Row],[Len]],"",MID(tblParseParts[[#This Row],[Text]],_xlpm._i,1)))</f>
        <v>3</v>
      </c>
      <c r="G137" s="1" t="str">
        <f>_xlfn.LET(_xlpm._i, COLUMN()-COLUMN(tblParseParts[[#Headers],[Text]]), IF(_xlpm._i&gt;tblParseParts[[#This Row],[Len]],"",MID(tblParseParts[[#This Row],[Text]],_xlpm._i,1)))</f>
        <v>-</v>
      </c>
      <c r="H137" s="1" t="str">
        <f>_xlfn.LET(_xlpm._i, COLUMN()-COLUMN(tblParseParts[[#Headers],[Text]]), IF(_xlpm._i&gt;tblParseParts[[#This Row],[Len]],"",MID(tblParseParts[[#This Row],[Text]],_xlpm._i,1)))</f>
        <v>3</v>
      </c>
      <c r="I137" s="1" t="str">
        <f>_xlfn.LET(_xlpm._i, COLUMN()-COLUMN(tblParseParts[[#Headers],[Text]]), IF(_xlpm._i&gt;tblParseParts[[#This Row],[Len]],"",MID(tblParseParts[[#This Row],[Text]],_xlpm._i,1)))</f>
        <v>2</v>
      </c>
      <c r="J137" s="1" t="str">
        <f>_xlfn.LET(_xlpm._i, COLUMN()-COLUMN(tblParseParts[[#Headers],[Text]]), IF(_xlpm._i&gt;tblParseParts[[#This Row],[Len]],"",MID(tblParseParts[[#This Row],[Text]],_xlpm._i,1)))</f>
        <v>5</v>
      </c>
      <c r="K137" s="1" t="str">
        <f>_xlfn.LET(_xlpm._i, COLUMN()-COLUMN(tblParseParts[[#Headers],[Text]]), IF(_xlpm._i&gt;tblParseParts[[#This Row],[Len]],"",MID(tblParseParts[[#This Row],[Text]],_xlpm._i,1)))</f>
        <v>T</v>
      </c>
      <c r="L137" s="1" t="str">
        <f>_xlfn.LET(_xlpm._i, COLUMN()-COLUMN(tblParseParts[[#Headers],[Text]]), IF(_xlpm._i&gt;tblParseParts[[#This Row],[Len]],"",MID(tblParseParts[[#This Row],[Text]],_xlpm._i,1)))</f>
        <v>+</v>
      </c>
      <c r="M137" s="1" t="str">
        <f>_xlfn.LET(_xlpm._i, COLUMN()-COLUMN(tblParseParts[[#Headers],[Text]]), IF(_xlpm._i&gt;tblParseParts[[#This Row],[Len]],"",MID(tblParseParts[[#This Row],[Text]],_xlpm._i,1)))</f>
        <v>0</v>
      </c>
      <c r="N137" s="1" t="str">
        <f>_xlfn.LET(_xlpm._i, COLUMN()-COLUMN(tblParseParts[[#Headers],[Text]]), IF(_xlpm._i&gt;tblParseParts[[#This Row],[Len]],"",MID(tblParseParts[[#This Row],[Text]],_xlpm._i,1)))</f>
        <v>9</v>
      </c>
      <c r="O137" s="1" t="str">
        <f>_xlfn.LET(_xlpm._i, COLUMN()-COLUMN(tblParseParts[[#Headers],[Text]]), IF(_xlpm._i&gt;tblParseParts[[#This Row],[Len]],"",MID(tblParseParts[[#This Row],[Text]],_xlpm._i,1)))</f>
        <v>:</v>
      </c>
      <c r="P137" s="1" t="str">
        <f>_xlfn.LET(_xlpm._i, COLUMN()-COLUMN(tblParseParts[[#Headers],[Text]]), IF(_xlpm._i&gt;tblParseParts[[#This Row],[Len]],"",MID(tblParseParts[[#This Row],[Text]],_xlpm._i,1)))</f>
        <v>3</v>
      </c>
      <c r="Q137" s="1" t="str">
        <f>_xlfn.LET(_xlpm._i, COLUMN()-COLUMN(tblParseParts[[#Headers],[Text]]), IF(_xlpm._i&gt;tblParseParts[[#This Row],[Len]],"",MID(tblParseParts[[#This Row],[Text]],_xlpm._i,1)))</f>
        <v>0</v>
      </c>
      <c r="R137" s="1" t="str">
        <f>_xlfn.LET(_xlpm._i, COLUMN()-COLUMN(tblParseParts[[#Headers],[Text]]), IF(_xlpm._i&gt;tblParseParts[[#This Row],[Len]],"",MID(tblParseParts[[#This Row],[Text]],_xlpm._i,1)))</f>
        <v/>
      </c>
      <c r="S137" s="1" t="str">
        <f>_xlfn.LET(_xlpm._i, COLUMN()-COLUMN(tblParseParts[[#Headers],[Text]]), IF(_xlpm._i&gt;tblParseParts[[#This Row],[Len]],"",MID(tblParseParts[[#This Row],[Text]],_xlpm._i,1)))</f>
        <v/>
      </c>
      <c r="T137" s="1" t="str">
        <f>_xlfn.LET(_xlpm._i, COLUMN()-COLUMN(tblParseParts[[#Headers],[Text]]), IF(_xlpm._i&gt;tblParseParts[[#This Row],[Len]],"",MID(tblParseParts[[#This Row],[Text]],_xlpm._i,1)))</f>
        <v/>
      </c>
      <c r="U137" s="1" t="str">
        <f>_xlfn.LET(_xlpm._i, COLUMN()-COLUMN(tblParseParts[[#Headers],[Text]]), IF(_xlpm._i&gt;tblParseParts[[#This Row],[Len]],"",MID(tblParseParts[[#This Row],[Text]],_xlpm._i,1)))</f>
        <v/>
      </c>
      <c r="V137" s="1" t="str">
        <f>_xlfn.LET(_xlpm._i, COLUMN()-COLUMN(tblParseParts[[#Headers],[Text]]), IF(_xlpm._i&gt;tblParseParts[[#This Row],[Len]],"",MID(tblParseParts[[#This Row],[Text]],_xlpm._i,1)))</f>
        <v/>
      </c>
      <c r="W137" s="1" t="str">
        <f>_xlfn.LET(_xlpm._i, COLUMN()-COLUMN(tblParseParts[[#Headers],[Text]]), IF(_xlpm._i&gt;tblParseParts[[#This Row],[Len]],"",MID(tblParseParts[[#This Row],[Text]],_xlpm._i,1)))</f>
        <v/>
      </c>
      <c r="X137" s="1" t="str">
        <f>_xlfn.LET(_xlpm._i, COLUMN()-COLUMN(tblParseParts[[#Headers],[Text]]), IF(_xlpm._i&gt;tblParseParts[[#This Row],[Len]],"",MID(tblParseParts[[#This Row],[Text]],_xlpm._i,1)))</f>
        <v/>
      </c>
      <c r="Y137" s="1" t="str">
        <f>_xlfn.LET(_xlpm._i, COLUMN()-COLUMN(tblParseParts[[#Headers],[Text]]), IF(_xlpm._i&gt;tblParseParts[[#This Row],[Len]],"",MID(tblParseParts[[#This Row],[Text]],_xlpm._i,1)))</f>
        <v/>
      </c>
      <c r="Z137" s="1" t="str">
        <f>_xlfn.LET(_xlpm._i, COLUMN()-COLUMN(tblParseParts[[#Headers],[Text]]), IF(_xlpm._i&gt;tblParseParts[[#This Row],[Len]],"",MID(tblParseParts[[#This Row],[Text]],_xlpm._i,1)))</f>
        <v/>
      </c>
      <c r="AA137" s="1" t="str">
        <f>_xlfn.LET(_xlpm._i, COLUMN()-COLUMN(tblParseParts[[#Headers],[Text]]), IF(_xlpm._i&gt;tblParseParts[[#This Row],[Len]],"",MID(tblParseParts[[#This Row],[Text]],_xlpm._i,1)))</f>
        <v/>
      </c>
      <c r="AB137" s="1" t="str">
        <f>_xlfn.LET(_xlpm._i, COLUMN()-COLUMN(tblParseParts[[#Headers],[Text]]), IF(_xlpm._i&gt;tblParseParts[[#This Row],[Len]],"",MID(tblParseParts[[#This Row],[Text]],_xlpm._i,1)))</f>
        <v/>
      </c>
      <c r="AC137" s="1" t="str">
        <f>_xlfn.LET(_xlpm._i, COLUMN()-COLUMN(tblParseParts[[#Headers],[Text]]), IF(_xlpm._i&gt;tblParseParts[[#This Row],[Len]],"",MID(tblParseParts[[#This Row],[Text]],_xlpm._i,1)))</f>
        <v/>
      </c>
      <c r="AD137" s="1" t="str">
        <f>_xlfn.LET(_xlpm._i, COLUMN()-COLUMN(tblParseParts[[#Headers],[Text]]), IF(_xlpm._i&gt;tblParseParts[[#This Row],[Len]],"",MID(tblParseParts[[#This Row],[Text]],_xlpm._i,1)))</f>
        <v/>
      </c>
      <c r="AE137" s="1" t="str">
        <f>_xlfn.LET(_xlpm._i, COLUMN()-COLUMN(tblParseParts[[#Headers],[Text]]), IF(_xlpm._i&gt;tblParseParts[[#This Row],[Len]],"",MID(tblParseParts[[#This Row],[Text]],_xlpm._i,1)))</f>
        <v/>
      </c>
      <c r="AF137" s="1" t="str">
        <f>_xlfn.LET(_xlpm._i, COLUMN()-COLUMN(tblParseParts[[#Headers],[Text]]), IF(_xlpm._i&gt;tblParseParts[[#This Row],[Len]],"",MID(tblParseParts[[#This Row],[Text]],_xlpm._i,1)))</f>
        <v/>
      </c>
      <c r="AG137" s="1" t="str">
        <f>_xlfn.LET(_xlpm._i, COLUMN()-COLUMN(tblParseParts[[#Headers],[Text]]), IF(_xlpm._i&gt;tblParseParts[[#This Row],[Len]],"",MID(tblParseParts[[#This Row],[Text]],_xlpm._i,1)))</f>
        <v/>
      </c>
      <c r="AH137" s="1" t="str">
        <f>_xlfn.LET(_xlpm._i, COLUMN()-COLUMN(tblParseParts[[#Headers],[Text]]), IF(_xlpm._i&gt;tblParseParts[[#This Row],[Len]],"",MID(tblParseParts[[#This Row],[Text]],_xlpm._i,1)))</f>
        <v/>
      </c>
      <c r="AI137" s="1" t="str">
        <f>_xlfn.LET(_xlpm._i, COLUMN()-COLUMN(tblParseParts[[#Headers],[Text]]), IF(_xlpm._i&gt;tblParseParts[[#This Row],[Len]],"",MID(tblParseParts[[#This Row],[Text]],_xlpm._i,1)))</f>
        <v/>
      </c>
      <c r="AJ137" s="11">
        <f>LEN(tblParseParts[[#This Row],[Text]])</f>
        <v>15</v>
      </c>
      <c r="AK137" s="11">
        <f>_xlfn.LET(_xlpm._range,tblParseParts[[#This Row],[1]:[33]], _xlfn.IFNA(_xlfn.XMATCH("T",_xlpm._range,0,1),0))</f>
        <v>9</v>
      </c>
      <c r="AL13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37" s="11">
        <f>_xlfn.LET(_xlpm._range,tblParseParts[[#This Row],[1]:[33]], _xlfn.IFNA(_xlfn.XMATCH(":",_xlpm._range,0,-1),0))</f>
        <v>13</v>
      </c>
      <c r="AN137" s="11" cm="1">
        <f t="array" ref="AN137">_xlfn.LET(_xlpm._last,INDEX(tblParseParts[[#This Row],[1]:[33]],1,tblParseParts[[#This Row],[Len]]),IF(_xlpm._last="Z",tblParseParts[[#This Row],[Len]],0))</f>
        <v>0</v>
      </c>
      <c r="AO137" s="11">
        <f>N(tblParseParts[[#This Row],[Tpos]]&gt;0)</f>
        <v>1</v>
      </c>
      <c r="AP137" s="11">
        <f>N(tblParseParts[[#This Row],[Tpos]]=1)</f>
        <v>0</v>
      </c>
      <c r="AQ137" s="11">
        <f>N(tblParseParts[[#This Row],[SignLastPos]]=1)</f>
        <v>0</v>
      </c>
      <c r="AR137" s="11">
        <f>tblParseParts[[#This Row],[Len]]-tblParseParts[[#This Row],[LastSignFirstPos]]</f>
        <v>15</v>
      </c>
      <c r="AS137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37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37" s="11">
        <f>N(tblParseParts[[#This Row],[ColonLastPos]]&gt;tblParseParts[[#This Row],[SignLastPos]])</f>
        <v>1</v>
      </c>
      <c r="AV137" s="11">
        <f>N(((tblParseParts[[#This Row],[UnSignedLen]]=2)+(tblParseParts[[#This Row],[UnSignedLen]]=6))&lt;&gt;0)</f>
        <v>0</v>
      </c>
      <c r="AW137" s="11">
        <f>N(tblParseParts[[#This Row],[ZlastPos]]=tblParseParts[[#This Row],[Len]])</f>
        <v>0</v>
      </c>
      <c r="AX13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37" s="11">
        <f>_xlfn.LET(_xlpm._x,_xlfn.XLOOKUP(tblParseParts[[#This Row],[Hash]],tblParsePartsLogic[Hash],tblParsePartsLogic[PartsFlag],""),IF(_xlpm._x="","!!",_xlpm._x))</f>
        <v>5</v>
      </c>
      <c r="AZ137" s="11">
        <f>_xlfn.LET(_xlpm._x,_xlfn.XLOOKUP(tblParseParts[[#This Row],[Hash]],tblParsePartsLogic[Hash],tblParsePartsLogic[DateMark],""),IF(_xlpm._x="","!!",_xlpm._x))</f>
        <v>2</v>
      </c>
      <c r="BA137" s="11">
        <f>_xlfn.LET(_xlpm._x,_xlfn.XLOOKUP(tblParseParts[[#This Row],[Hash]],tblParsePartsLogic[Hash],tblParsePartsLogic[TZMark],""),IF(_xlpm._x="","!!",_xlpm._x))</f>
        <v>2</v>
      </c>
      <c r="BB137" s="11">
        <f>_xlfn.LET(_xlpm._x,_xlfn.XLOOKUP(tblParseParts[[#This Row],[Hash]],tblParsePartsLogic[Hash],tblParsePartsLogic[ISOCompliant],""),IF(_xlpm._x="","!!",_xlpm._x))</f>
        <v>0</v>
      </c>
    </row>
    <row r="138" spans="1:54" x14ac:dyDescent="0.25">
      <c r="A138">
        <v>119</v>
      </c>
      <c r="B138" s="23" t="s">
        <v>169</v>
      </c>
      <c r="C138" s="1" t="str">
        <f>_xlfn.LET(_xlpm._i, COLUMN()-COLUMN(tblParseParts[[#Headers],[Text]]), IF(_xlpm._i&gt;tblParseParts[[#This Row],[Len]],"",MID(tblParseParts[[#This Row],[Text]],_xlpm._i,1)))</f>
        <v>2</v>
      </c>
      <c r="D138" s="1" t="str">
        <f>_xlfn.LET(_xlpm._i, COLUMN()-COLUMN(tblParseParts[[#Headers],[Text]]), IF(_xlpm._i&gt;tblParseParts[[#This Row],[Len]],"",MID(tblParseParts[[#This Row],[Text]],_xlpm._i,1)))</f>
        <v>0</v>
      </c>
      <c r="E138" s="1" t="str">
        <f>_xlfn.LET(_xlpm._i, COLUMN()-COLUMN(tblParseParts[[#Headers],[Text]]), IF(_xlpm._i&gt;tblParseParts[[#This Row],[Len]],"",MID(tblParseParts[[#This Row],[Text]],_xlpm._i,1)))</f>
        <v>2</v>
      </c>
      <c r="F138" s="1" t="str">
        <f>_xlfn.LET(_xlpm._i, COLUMN()-COLUMN(tblParseParts[[#Headers],[Text]]), IF(_xlpm._i&gt;tblParseParts[[#This Row],[Len]],"",MID(tblParseParts[[#This Row],[Text]],_xlpm._i,1)))</f>
        <v>3</v>
      </c>
      <c r="G138" s="1" t="str">
        <f>_xlfn.LET(_xlpm._i, COLUMN()-COLUMN(tblParseParts[[#Headers],[Text]]), IF(_xlpm._i&gt;tblParseParts[[#This Row],[Len]],"",MID(tblParseParts[[#This Row],[Text]],_xlpm._i,1)))</f>
        <v>-</v>
      </c>
      <c r="H138" s="1" t="str">
        <f>_xlfn.LET(_xlpm._i, COLUMN()-COLUMN(tblParseParts[[#Headers],[Text]]), IF(_xlpm._i&gt;tblParseParts[[#This Row],[Len]],"",MID(tblParseParts[[#This Row],[Text]],_xlpm._i,1)))</f>
        <v>W</v>
      </c>
      <c r="I138" s="1" t="str">
        <f>_xlfn.LET(_xlpm._i, COLUMN()-COLUMN(tblParseParts[[#Headers],[Text]]), IF(_xlpm._i&gt;tblParseParts[[#This Row],[Len]],"",MID(tblParseParts[[#This Row],[Text]],_xlpm._i,1)))</f>
        <v>1</v>
      </c>
      <c r="J138" s="1" t="str">
        <f>_xlfn.LET(_xlpm._i, COLUMN()-COLUMN(tblParseParts[[#Headers],[Text]]), IF(_xlpm._i&gt;tblParseParts[[#This Row],[Len]],"",MID(tblParseParts[[#This Row],[Text]],_xlpm._i,1)))</f>
        <v>5</v>
      </c>
      <c r="K138" s="1" t="str">
        <f>_xlfn.LET(_xlpm._i, COLUMN()-COLUMN(tblParseParts[[#Headers],[Text]]), IF(_xlpm._i&gt;tblParseParts[[#This Row],[Len]],"",MID(tblParseParts[[#This Row],[Text]],_xlpm._i,1)))</f>
        <v>T</v>
      </c>
      <c r="L138" s="1" t="str">
        <f>_xlfn.LET(_xlpm._i, COLUMN()-COLUMN(tblParseParts[[#Headers],[Text]]), IF(_xlpm._i&gt;tblParseParts[[#This Row],[Len]],"",MID(tblParseParts[[#This Row],[Text]],_xlpm._i,1)))</f>
        <v>+</v>
      </c>
      <c r="M138" s="1" t="str">
        <f>_xlfn.LET(_xlpm._i, COLUMN()-COLUMN(tblParseParts[[#Headers],[Text]]), IF(_xlpm._i&gt;tblParseParts[[#This Row],[Len]],"",MID(tblParseParts[[#This Row],[Text]],_xlpm._i,1)))</f>
        <v>0</v>
      </c>
      <c r="N138" s="1" t="str">
        <f>_xlfn.LET(_xlpm._i, COLUMN()-COLUMN(tblParseParts[[#Headers],[Text]]), IF(_xlpm._i&gt;tblParseParts[[#This Row],[Len]],"",MID(tblParseParts[[#This Row],[Text]],_xlpm._i,1)))</f>
        <v>9</v>
      </c>
      <c r="O138" s="1" t="str">
        <f>_xlfn.LET(_xlpm._i, COLUMN()-COLUMN(tblParseParts[[#Headers],[Text]]), IF(_xlpm._i&gt;tblParseParts[[#This Row],[Len]],"",MID(tblParseParts[[#This Row],[Text]],_xlpm._i,1)))</f>
        <v>:</v>
      </c>
      <c r="P138" s="1" t="str">
        <f>_xlfn.LET(_xlpm._i, COLUMN()-COLUMN(tblParseParts[[#Headers],[Text]]), IF(_xlpm._i&gt;tblParseParts[[#This Row],[Len]],"",MID(tblParseParts[[#This Row],[Text]],_xlpm._i,1)))</f>
        <v>3</v>
      </c>
      <c r="Q138" s="1" t="str">
        <f>_xlfn.LET(_xlpm._i, COLUMN()-COLUMN(tblParseParts[[#Headers],[Text]]), IF(_xlpm._i&gt;tblParseParts[[#This Row],[Len]],"",MID(tblParseParts[[#This Row],[Text]],_xlpm._i,1)))</f>
        <v>0</v>
      </c>
      <c r="R138" s="1" t="str">
        <f>_xlfn.LET(_xlpm._i, COLUMN()-COLUMN(tblParseParts[[#Headers],[Text]]), IF(_xlpm._i&gt;tblParseParts[[#This Row],[Len]],"",MID(tblParseParts[[#This Row],[Text]],_xlpm._i,1)))</f>
        <v/>
      </c>
      <c r="S138" s="1" t="str">
        <f>_xlfn.LET(_xlpm._i, COLUMN()-COLUMN(tblParseParts[[#Headers],[Text]]), IF(_xlpm._i&gt;tblParseParts[[#This Row],[Len]],"",MID(tblParseParts[[#This Row],[Text]],_xlpm._i,1)))</f>
        <v/>
      </c>
      <c r="T138" s="1" t="str">
        <f>_xlfn.LET(_xlpm._i, COLUMN()-COLUMN(tblParseParts[[#Headers],[Text]]), IF(_xlpm._i&gt;tblParseParts[[#This Row],[Len]],"",MID(tblParseParts[[#This Row],[Text]],_xlpm._i,1)))</f>
        <v/>
      </c>
      <c r="U138" s="1" t="str">
        <f>_xlfn.LET(_xlpm._i, COLUMN()-COLUMN(tblParseParts[[#Headers],[Text]]), IF(_xlpm._i&gt;tblParseParts[[#This Row],[Len]],"",MID(tblParseParts[[#This Row],[Text]],_xlpm._i,1)))</f>
        <v/>
      </c>
      <c r="V138" s="1" t="str">
        <f>_xlfn.LET(_xlpm._i, COLUMN()-COLUMN(tblParseParts[[#Headers],[Text]]), IF(_xlpm._i&gt;tblParseParts[[#This Row],[Len]],"",MID(tblParseParts[[#This Row],[Text]],_xlpm._i,1)))</f>
        <v/>
      </c>
      <c r="W138" s="1" t="str">
        <f>_xlfn.LET(_xlpm._i, COLUMN()-COLUMN(tblParseParts[[#Headers],[Text]]), IF(_xlpm._i&gt;tblParseParts[[#This Row],[Len]],"",MID(tblParseParts[[#This Row],[Text]],_xlpm._i,1)))</f>
        <v/>
      </c>
      <c r="X138" s="1" t="str">
        <f>_xlfn.LET(_xlpm._i, COLUMN()-COLUMN(tblParseParts[[#Headers],[Text]]), IF(_xlpm._i&gt;tblParseParts[[#This Row],[Len]],"",MID(tblParseParts[[#This Row],[Text]],_xlpm._i,1)))</f>
        <v/>
      </c>
      <c r="Y138" s="1" t="str">
        <f>_xlfn.LET(_xlpm._i, COLUMN()-COLUMN(tblParseParts[[#Headers],[Text]]), IF(_xlpm._i&gt;tblParseParts[[#This Row],[Len]],"",MID(tblParseParts[[#This Row],[Text]],_xlpm._i,1)))</f>
        <v/>
      </c>
      <c r="Z138" s="1" t="str">
        <f>_xlfn.LET(_xlpm._i, COLUMN()-COLUMN(tblParseParts[[#Headers],[Text]]), IF(_xlpm._i&gt;tblParseParts[[#This Row],[Len]],"",MID(tblParseParts[[#This Row],[Text]],_xlpm._i,1)))</f>
        <v/>
      </c>
      <c r="AA138" s="1" t="str">
        <f>_xlfn.LET(_xlpm._i, COLUMN()-COLUMN(tblParseParts[[#Headers],[Text]]), IF(_xlpm._i&gt;tblParseParts[[#This Row],[Len]],"",MID(tblParseParts[[#This Row],[Text]],_xlpm._i,1)))</f>
        <v/>
      </c>
      <c r="AB138" s="1" t="str">
        <f>_xlfn.LET(_xlpm._i, COLUMN()-COLUMN(tblParseParts[[#Headers],[Text]]), IF(_xlpm._i&gt;tblParseParts[[#This Row],[Len]],"",MID(tblParseParts[[#This Row],[Text]],_xlpm._i,1)))</f>
        <v/>
      </c>
      <c r="AC138" s="1" t="str">
        <f>_xlfn.LET(_xlpm._i, COLUMN()-COLUMN(tblParseParts[[#Headers],[Text]]), IF(_xlpm._i&gt;tblParseParts[[#This Row],[Len]],"",MID(tblParseParts[[#This Row],[Text]],_xlpm._i,1)))</f>
        <v/>
      </c>
      <c r="AD138" s="1" t="str">
        <f>_xlfn.LET(_xlpm._i, COLUMN()-COLUMN(tblParseParts[[#Headers],[Text]]), IF(_xlpm._i&gt;tblParseParts[[#This Row],[Len]],"",MID(tblParseParts[[#This Row],[Text]],_xlpm._i,1)))</f>
        <v/>
      </c>
      <c r="AE138" s="1" t="str">
        <f>_xlfn.LET(_xlpm._i, COLUMN()-COLUMN(tblParseParts[[#Headers],[Text]]), IF(_xlpm._i&gt;tblParseParts[[#This Row],[Len]],"",MID(tblParseParts[[#This Row],[Text]],_xlpm._i,1)))</f>
        <v/>
      </c>
      <c r="AF138" s="1" t="str">
        <f>_xlfn.LET(_xlpm._i, COLUMN()-COLUMN(tblParseParts[[#Headers],[Text]]), IF(_xlpm._i&gt;tblParseParts[[#This Row],[Len]],"",MID(tblParseParts[[#This Row],[Text]],_xlpm._i,1)))</f>
        <v/>
      </c>
      <c r="AG138" s="1" t="str">
        <f>_xlfn.LET(_xlpm._i, COLUMN()-COLUMN(tblParseParts[[#Headers],[Text]]), IF(_xlpm._i&gt;tblParseParts[[#This Row],[Len]],"",MID(tblParseParts[[#This Row],[Text]],_xlpm._i,1)))</f>
        <v/>
      </c>
      <c r="AH138" s="1" t="str">
        <f>_xlfn.LET(_xlpm._i, COLUMN()-COLUMN(tblParseParts[[#Headers],[Text]]), IF(_xlpm._i&gt;tblParseParts[[#This Row],[Len]],"",MID(tblParseParts[[#This Row],[Text]],_xlpm._i,1)))</f>
        <v/>
      </c>
      <c r="AI138" s="1" t="str">
        <f>_xlfn.LET(_xlpm._i, COLUMN()-COLUMN(tblParseParts[[#Headers],[Text]]), IF(_xlpm._i&gt;tblParseParts[[#This Row],[Len]],"",MID(tblParseParts[[#This Row],[Text]],_xlpm._i,1)))</f>
        <v/>
      </c>
      <c r="AJ138" s="11">
        <f>LEN(tblParseParts[[#This Row],[Text]])</f>
        <v>15</v>
      </c>
      <c r="AK138" s="11">
        <f>_xlfn.LET(_xlpm._range,tblParseParts[[#This Row],[1]:[33]], _xlfn.IFNA(_xlfn.XMATCH("T",_xlpm._range,0,1),0))</f>
        <v>9</v>
      </c>
      <c r="AL138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38" s="11">
        <f>_xlfn.LET(_xlpm._range,tblParseParts[[#This Row],[1]:[33]], _xlfn.IFNA(_xlfn.XMATCH(":",_xlpm._range,0,-1),0))</f>
        <v>13</v>
      </c>
      <c r="AN138" s="11" cm="1">
        <f t="array" ref="AN138">_xlfn.LET(_xlpm._last,INDEX(tblParseParts[[#This Row],[1]:[33]],1,tblParseParts[[#This Row],[Len]]),IF(_xlpm._last="Z",tblParseParts[[#This Row],[Len]],0))</f>
        <v>0</v>
      </c>
      <c r="AO138" s="11">
        <f>N(tblParseParts[[#This Row],[Tpos]]&gt;0)</f>
        <v>1</v>
      </c>
      <c r="AP138" s="11">
        <f>N(tblParseParts[[#This Row],[Tpos]]=1)</f>
        <v>0</v>
      </c>
      <c r="AQ138" s="11">
        <f>N(tblParseParts[[#This Row],[SignLastPos]]=1)</f>
        <v>0</v>
      </c>
      <c r="AR138" s="11">
        <f>tblParseParts[[#This Row],[Len]]-tblParseParts[[#This Row],[LastSignFirstPos]]</f>
        <v>15</v>
      </c>
      <c r="AS138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38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38" s="11">
        <f>N(tblParseParts[[#This Row],[ColonLastPos]]&gt;tblParseParts[[#This Row],[SignLastPos]])</f>
        <v>1</v>
      </c>
      <c r="AV138" s="11">
        <f>N(((tblParseParts[[#This Row],[UnSignedLen]]=2)+(tblParseParts[[#This Row],[UnSignedLen]]=6))&lt;&gt;0)</f>
        <v>0</v>
      </c>
      <c r="AW138" s="11">
        <f>N(tblParseParts[[#This Row],[ZlastPos]]=tblParseParts[[#This Row],[Len]])</f>
        <v>0</v>
      </c>
      <c r="AX138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38" s="11">
        <f>_xlfn.LET(_xlpm._x,_xlfn.XLOOKUP(tblParseParts[[#This Row],[Hash]],tblParsePartsLogic[Hash],tblParsePartsLogic[PartsFlag],""),IF(_xlpm._x="","!!",_xlpm._x))</f>
        <v>5</v>
      </c>
      <c r="AZ138" s="11">
        <f>_xlfn.LET(_xlpm._x,_xlfn.XLOOKUP(tblParseParts[[#This Row],[Hash]],tblParsePartsLogic[Hash],tblParsePartsLogic[DateMark],""),IF(_xlpm._x="","!!",_xlpm._x))</f>
        <v>2</v>
      </c>
      <c r="BA138" s="11">
        <f>_xlfn.LET(_xlpm._x,_xlfn.XLOOKUP(tblParseParts[[#This Row],[Hash]],tblParsePartsLogic[Hash],tblParsePartsLogic[TZMark],""),IF(_xlpm._x="","!!",_xlpm._x))</f>
        <v>2</v>
      </c>
      <c r="BB138" s="11">
        <f>_xlfn.LET(_xlpm._x,_xlfn.XLOOKUP(tblParseParts[[#This Row],[Hash]],tblParsePartsLogic[Hash],tblParsePartsLogic[ISOCompliant],""),IF(_xlpm._x="","!!",_xlpm._x))</f>
        <v>0</v>
      </c>
    </row>
    <row r="139" spans="1:54" x14ac:dyDescent="0.25">
      <c r="A139">
        <v>120</v>
      </c>
      <c r="B139" s="23" t="s">
        <v>170</v>
      </c>
      <c r="C139" s="1" t="str">
        <f>_xlfn.LET(_xlpm._i, COLUMN()-COLUMN(tblParseParts[[#Headers],[Text]]), IF(_xlpm._i&gt;tblParseParts[[#This Row],[Len]],"",MID(tblParseParts[[#This Row],[Text]],_xlpm._i,1)))</f>
        <v>9</v>
      </c>
      <c r="D139" s="1" t="str">
        <f>_xlfn.LET(_xlpm._i, COLUMN()-COLUMN(tblParseParts[[#Headers],[Text]]), IF(_xlpm._i&gt;tblParseParts[[#This Row],[Len]],"",MID(tblParseParts[[#This Row],[Text]],_xlpm._i,1)))</f>
        <v>9</v>
      </c>
      <c r="E139" s="1" t="str">
        <f>_xlfn.LET(_xlpm._i, COLUMN()-COLUMN(tblParseParts[[#Headers],[Text]]), IF(_xlpm._i&gt;tblParseParts[[#This Row],[Len]],"",MID(tblParseParts[[#This Row],[Text]],_xlpm._i,1)))</f>
        <v>9</v>
      </c>
      <c r="F139" s="1" t="str">
        <f>_xlfn.LET(_xlpm._i, COLUMN()-COLUMN(tblParseParts[[#Headers],[Text]]), IF(_xlpm._i&gt;tblParseParts[[#This Row],[Len]],"",MID(tblParseParts[[#This Row],[Text]],_xlpm._i,1)))</f>
        <v>9</v>
      </c>
      <c r="G139" s="1" t="str">
        <f>_xlfn.LET(_xlpm._i, COLUMN()-COLUMN(tblParseParts[[#Headers],[Text]]), IF(_xlpm._i&gt;tblParseParts[[#This Row],[Len]],"",MID(tblParseParts[[#This Row],[Text]],_xlpm._i,1)))</f>
        <v>9</v>
      </c>
      <c r="H139" s="1" t="str">
        <f>_xlfn.LET(_xlpm._i, COLUMN()-COLUMN(tblParseParts[[#Headers],[Text]]), IF(_xlpm._i&gt;tblParseParts[[#This Row],[Len]],"",MID(tblParseParts[[#This Row],[Text]],_xlpm._i,1)))</f>
        <v>-</v>
      </c>
      <c r="I139" s="1" t="str">
        <f>_xlfn.LET(_xlpm._i, COLUMN()-COLUMN(tblParseParts[[#Headers],[Text]]), IF(_xlpm._i&gt;tblParseParts[[#This Row],[Len]],"",MID(tblParseParts[[#This Row],[Text]],_xlpm._i,1)))</f>
        <v>1</v>
      </c>
      <c r="J139" s="1" t="str">
        <f>_xlfn.LET(_xlpm._i, COLUMN()-COLUMN(tblParseParts[[#Headers],[Text]]), IF(_xlpm._i&gt;tblParseParts[[#This Row],[Len]],"",MID(tblParseParts[[#This Row],[Text]],_xlpm._i,1)))</f>
        <v>0</v>
      </c>
      <c r="K139" s="1" t="str">
        <f>_xlfn.LET(_xlpm._i, COLUMN()-COLUMN(tblParseParts[[#Headers],[Text]]), IF(_xlpm._i&gt;tblParseParts[[#This Row],[Len]],"",MID(tblParseParts[[#This Row],[Text]],_xlpm._i,1)))</f>
        <v>T</v>
      </c>
      <c r="L139" s="1" t="str">
        <f>_xlfn.LET(_xlpm._i, COLUMN()-COLUMN(tblParseParts[[#Headers],[Text]]), IF(_xlpm._i&gt;tblParseParts[[#This Row],[Len]],"",MID(tblParseParts[[#This Row],[Text]],_xlpm._i,1)))</f>
        <v>+</v>
      </c>
      <c r="M139" s="1" t="str">
        <f>_xlfn.LET(_xlpm._i, COLUMN()-COLUMN(tblParseParts[[#Headers],[Text]]), IF(_xlpm._i&gt;tblParseParts[[#This Row],[Len]],"",MID(tblParseParts[[#This Row],[Text]],_xlpm._i,1)))</f>
        <v>0</v>
      </c>
      <c r="N139" s="1" t="str">
        <f>_xlfn.LET(_xlpm._i, COLUMN()-COLUMN(tblParseParts[[#Headers],[Text]]), IF(_xlpm._i&gt;tblParseParts[[#This Row],[Len]],"",MID(tblParseParts[[#This Row],[Text]],_xlpm._i,1)))</f>
        <v>9</v>
      </c>
      <c r="O139" s="1" t="str">
        <f>_xlfn.LET(_xlpm._i, COLUMN()-COLUMN(tblParseParts[[#Headers],[Text]]), IF(_xlpm._i&gt;tblParseParts[[#This Row],[Len]],"",MID(tblParseParts[[#This Row],[Text]],_xlpm._i,1)))</f>
        <v>:</v>
      </c>
      <c r="P139" s="1" t="str">
        <f>_xlfn.LET(_xlpm._i, COLUMN()-COLUMN(tblParseParts[[#Headers],[Text]]), IF(_xlpm._i&gt;tblParseParts[[#This Row],[Len]],"",MID(tblParseParts[[#This Row],[Text]],_xlpm._i,1)))</f>
        <v>3</v>
      </c>
      <c r="Q139" s="1" t="str">
        <f>_xlfn.LET(_xlpm._i, COLUMN()-COLUMN(tblParseParts[[#Headers],[Text]]), IF(_xlpm._i&gt;tblParseParts[[#This Row],[Len]],"",MID(tblParseParts[[#This Row],[Text]],_xlpm._i,1)))</f>
        <v>0</v>
      </c>
      <c r="R139" s="1" t="str">
        <f>_xlfn.LET(_xlpm._i, COLUMN()-COLUMN(tblParseParts[[#Headers],[Text]]), IF(_xlpm._i&gt;tblParseParts[[#This Row],[Len]],"",MID(tblParseParts[[#This Row],[Text]],_xlpm._i,1)))</f>
        <v/>
      </c>
      <c r="S139" s="1" t="str">
        <f>_xlfn.LET(_xlpm._i, COLUMN()-COLUMN(tblParseParts[[#Headers],[Text]]), IF(_xlpm._i&gt;tblParseParts[[#This Row],[Len]],"",MID(tblParseParts[[#This Row],[Text]],_xlpm._i,1)))</f>
        <v/>
      </c>
      <c r="T139" s="1" t="str">
        <f>_xlfn.LET(_xlpm._i, COLUMN()-COLUMN(tblParseParts[[#Headers],[Text]]), IF(_xlpm._i&gt;tblParseParts[[#This Row],[Len]],"",MID(tblParseParts[[#This Row],[Text]],_xlpm._i,1)))</f>
        <v/>
      </c>
      <c r="U139" s="1" t="str">
        <f>_xlfn.LET(_xlpm._i, COLUMN()-COLUMN(tblParseParts[[#Headers],[Text]]), IF(_xlpm._i&gt;tblParseParts[[#This Row],[Len]],"",MID(tblParseParts[[#This Row],[Text]],_xlpm._i,1)))</f>
        <v/>
      </c>
      <c r="V139" s="1" t="str">
        <f>_xlfn.LET(_xlpm._i, COLUMN()-COLUMN(tblParseParts[[#Headers],[Text]]), IF(_xlpm._i&gt;tblParseParts[[#This Row],[Len]],"",MID(tblParseParts[[#This Row],[Text]],_xlpm._i,1)))</f>
        <v/>
      </c>
      <c r="W139" s="1" t="str">
        <f>_xlfn.LET(_xlpm._i, COLUMN()-COLUMN(tblParseParts[[#Headers],[Text]]), IF(_xlpm._i&gt;tblParseParts[[#This Row],[Len]],"",MID(tblParseParts[[#This Row],[Text]],_xlpm._i,1)))</f>
        <v/>
      </c>
      <c r="X139" s="1" t="str">
        <f>_xlfn.LET(_xlpm._i, COLUMN()-COLUMN(tblParseParts[[#Headers],[Text]]), IF(_xlpm._i&gt;tblParseParts[[#This Row],[Len]],"",MID(tblParseParts[[#This Row],[Text]],_xlpm._i,1)))</f>
        <v/>
      </c>
      <c r="Y139" s="1" t="str">
        <f>_xlfn.LET(_xlpm._i, COLUMN()-COLUMN(tblParseParts[[#Headers],[Text]]), IF(_xlpm._i&gt;tblParseParts[[#This Row],[Len]],"",MID(tblParseParts[[#This Row],[Text]],_xlpm._i,1)))</f>
        <v/>
      </c>
      <c r="Z139" s="1" t="str">
        <f>_xlfn.LET(_xlpm._i, COLUMN()-COLUMN(tblParseParts[[#Headers],[Text]]), IF(_xlpm._i&gt;tblParseParts[[#This Row],[Len]],"",MID(tblParseParts[[#This Row],[Text]],_xlpm._i,1)))</f>
        <v/>
      </c>
      <c r="AA139" s="1" t="str">
        <f>_xlfn.LET(_xlpm._i, COLUMN()-COLUMN(tblParseParts[[#Headers],[Text]]), IF(_xlpm._i&gt;tblParseParts[[#This Row],[Len]],"",MID(tblParseParts[[#This Row],[Text]],_xlpm._i,1)))</f>
        <v/>
      </c>
      <c r="AB139" s="1" t="str">
        <f>_xlfn.LET(_xlpm._i, COLUMN()-COLUMN(tblParseParts[[#Headers],[Text]]), IF(_xlpm._i&gt;tblParseParts[[#This Row],[Len]],"",MID(tblParseParts[[#This Row],[Text]],_xlpm._i,1)))</f>
        <v/>
      </c>
      <c r="AC139" s="1" t="str">
        <f>_xlfn.LET(_xlpm._i, COLUMN()-COLUMN(tblParseParts[[#Headers],[Text]]), IF(_xlpm._i&gt;tblParseParts[[#This Row],[Len]],"",MID(tblParseParts[[#This Row],[Text]],_xlpm._i,1)))</f>
        <v/>
      </c>
      <c r="AD139" s="1" t="str">
        <f>_xlfn.LET(_xlpm._i, COLUMN()-COLUMN(tblParseParts[[#Headers],[Text]]), IF(_xlpm._i&gt;tblParseParts[[#This Row],[Len]],"",MID(tblParseParts[[#This Row],[Text]],_xlpm._i,1)))</f>
        <v/>
      </c>
      <c r="AE139" s="1" t="str">
        <f>_xlfn.LET(_xlpm._i, COLUMN()-COLUMN(tblParseParts[[#Headers],[Text]]), IF(_xlpm._i&gt;tblParseParts[[#This Row],[Len]],"",MID(tblParseParts[[#This Row],[Text]],_xlpm._i,1)))</f>
        <v/>
      </c>
      <c r="AF139" s="1" t="str">
        <f>_xlfn.LET(_xlpm._i, COLUMN()-COLUMN(tblParseParts[[#Headers],[Text]]), IF(_xlpm._i&gt;tblParseParts[[#This Row],[Len]],"",MID(tblParseParts[[#This Row],[Text]],_xlpm._i,1)))</f>
        <v/>
      </c>
      <c r="AG139" s="1" t="str">
        <f>_xlfn.LET(_xlpm._i, COLUMN()-COLUMN(tblParseParts[[#Headers],[Text]]), IF(_xlpm._i&gt;tblParseParts[[#This Row],[Len]],"",MID(tblParseParts[[#This Row],[Text]],_xlpm._i,1)))</f>
        <v/>
      </c>
      <c r="AH139" s="1" t="str">
        <f>_xlfn.LET(_xlpm._i, COLUMN()-COLUMN(tblParseParts[[#Headers],[Text]]), IF(_xlpm._i&gt;tblParseParts[[#This Row],[Len]],"",MID(tblParseParts[[#This Row],[Text]],_xlpm._i,1)))</f>
        <v/>
      </c>
      <c r="AI139" s="1" t="str">
        <f>_xlfn.LET(_xlpm._i, COLUMN()-COLUMN(tblParseParts[[#Headers],[Text]]), IF(_xlpm._i&gt;tblParseParts[[#This Row],[Len]],"",MID(tblParseParts[[#This Row],[Text]],_xlpm._i,1)))</f>
        <v/>
      </c>
      <c r="AJ139" s="11">
        <f>LEN(tblParseParts[[#This Row],[Text]])</f>
        <v>15</v>
      </c>
      <c r="AK139" s="11">
        <f>_xlfn.LET(_xlpm._range,tblParseParts[[#This Row],[1]:[33]], _xlfn.IFNA(_xlfn.XMATCH("T",_xlpm._range,0,1),0))</f>
        <v>9</v>
      </c>
      <c r="AL139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39" s="11">
        <f>_xlfn.LET(_xlpm._range,tblParseParts[[#This Row],[1]:[33]], _xlfn.IFNA(_xlfn.XMATCH(":",_xlpm._range,0,-1),0))</f>
        <v>13</v>
      </c>
      <c r="AN139" s="11" cm="1">
        <f t="array" ref="AN139">_xlfn.LET(_xlpm._last,INDEX(tblParseParts[[#This Row],[1]:[33]],1,tblParseParts[[#This Row],[Len]]),IF(_xlpm._last="Z",tblParseParts[[#This Row],[Len]],0))</f>
        <v>0</v>
      </c>
      <c r="AO139" s="11">
        <f>N(tblParseParts[[#This Row],[Tpos]]&gt;0)</f>
        <v>1</v>
      </c>
      <c r="AP139" s="11">
        <f>N(tblParseParts[[#This Row],[Tpos]]=1)</f>
        <v>0</v>
      </c>
      <c r="AQ139" s="11">
        <f>N(tblParseParts[[#This Row],[SignLastPos]]=1)</f>
        <v>0</v>
      </c>
      <c r="AR139" s="11">
        <f>tblParseParts[[#This Row],[Len]]-tblParseParts[[#This Row],[LastSignFirstPos]]</f>
        <v>15</v>
      </c>
      <c r="AS139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39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39" s="11">
        <f>N(tblParseParts[[#This Row],[ColonLastPos]]&gt;tblParseParts[[#This Row],[SignLastPos]])</f>
        <v>1</v>
      </c>
      <c r="AV139" s="11">
        <f>N(((tblParseParts[[#This Row],[UnSignedLen]]=2)+(tblParseParts[[#This Row],[UnSignedLen]]=6))&lt;&gt;0)</f>
        <v>0</v>
      </c>
      <c r="AW139" s="11">
        <f>N(tblParseParts[[#This Row],[ZlastPos]]=tblParseParts[[#This Row],[Len]])</f>
        <v>0</v>
      </c>
      <c r="AX139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39" s="11">
        <f>_xlfn.LET(_xlpm._x,_xlfn.XLOOKUP(tblParseParts[[#This Row],[Hash]],tblParsePartsLogic[Hash],tblParsePartsLogic[PartsFlag],""),IF(_xlpm._x="","!!",_xlpm._x))</f>
        <v>5</v>
      </c>
      <c r="AZ139" s="11">
        <f>_xlfn.LET(_xlpm._x,_xlfn.XLOOKUP(tblParseParts[[#This Row],[Hash]],tblParsePartsLogic[Hash],tblParsePartsLogic[DateMark],""),IF(_xlpm._x="","!!",_xlpm._x))</f>
        <v>2</v>
      </c>
      <c r="BA139" s="11">
        <f>_xlfn.LET(_xlpm._x,_xlfn.XLOOKUP(tblParseParts[[#This Row],[Hash]],tblParsePartsLogic[Hash],tblParsePartsLogic[TZMark],""),IF(_xlpm._x="","!!",_xlpm._x))</f>
        <v>2</v>
      </c>
      <c r="BB139" s="11">
        <f>_xlfn.LET(_xlpm._x,_xlfn.XLOOKUP(tblParseParts[[#This Row],[Hash]],tblParsePartsLogic[Hash],tblParsePartsLogic[ISOCompliant],""),IF(_xlpm._x="","!!",_xlpm._x))</f>
        <v>0</v>
      </c>
    </row>
    <row r="140" spans="1:54" x14ac:dyDescent="0.25">
      <c r="A140">
        <v>121</v>
      </c>
      <c r="B140" s="23" t="s">
        <v>139</v>
      </c>
      <c r="C140" s="1" t="str">
        <f>_xlfn.LET(_xlpm._i, COLUMN()-COLUMN(tblParseParts[[#Headers],[Text]]), IF(_xlpm._i&gt;tblParseParts[[#This Row],[Len]],"",MID(tblParseParts[[#This Row],[Text]],_xlpm._i,1)))</f>
        <v>+</v>
      </c>
      <c r="D140" s="1" t="str">
        <f>_xlfn.LET(_xlpm._i, COLUMN()-COLUMN(tblParseParts[[#Headers],[Text]]), IF(_xlpm._i&gt;tblParseParts[[#This Row],[Len]],"",MID(tblParseParts[[#This Row],[Text]],_xlpm._i,1)))</f>
        <v>9</v>
      </c>
      <c r="E140" s="1" t="str">
        <f>_xlfn.LET(_xlpm._i, COLUMN()-COLUMN(tblParseParts[[#Headers],[Text]]), IF(_xlpm._i&gt;tblParseParts[[#This Row],[Len]],"",MID(tblParseParts[[#This Row],[Text]],_xlpm._i,1)))</f>
        <v>9</v>
      </c>
      <c r="F140" s="1" t="str">
        <f>_xlfn.LET(_xlpm._i, COLUMN()-COLUMN(tblParseParts[[#Headers],[Text]]), IF(_xlpm._i&gt;tblParseParts[[#This Row],[Len]],"",MID(tblParseParts[[#This Row],[Text]],_xlpm._i,1)))</f>
        <v>9</v>
      </c>
      <c r="G140" s="1" t="str">
        <f>_xlfn.LET(_xlpm._i, COLUMN()-COLUMN(tblParseParts[[#Headers],[Text]]), IF(_xlpm._i&gt;tblParseParts[[#This Row],[Len]],"",MID(tblParseParts[[#This Row],[Text]],_xlpm._i,1)))</f>
        <v>9</v>
      </c>
      <c r="H140" s="1" t="str">
        <f>_xlfn.LET(_xlpm._i, COLUMN()-COLUMN(tblParseParts[[#Headers],[Text]]), IF(_xlpm._i&gt;tblParseParts[[#This Row],[Len]],"",MID(tblParseParts[[#This Row],[Text]],_xlpm._i,1)))</f>
        <v>9</v>
      </c>
      <c r="I140" s="1" t="str">
        <f>_xlfn.LET(_xlpm._i, COLUMN()-COLUMN(tblParseParts[[#Headers],[Text]]), IF(_xlpm._i&gt;tblParseParts[[#This Row],[Len]],"",MID(tblParseParts[[#This Row],[Text]],_xlpm._i,1)))</f>
        <v>1</v>
      </c>
      <c r="J140" s="1" t="str">
        <f>_xlfn.LET(_xlpm._i, COLUMN()-COLUMN(tblParseParts[[#Headers],[Text]]), IF(_xlpm._i&gt;tblParseParts[[#This Row],[Len]],"",MID(tblParseParts[[#This Row],[Text]],_xlpm._i,1)))</f>
        <v>0</v>
      </c>
      <c r="K140" s="1" t="str">
        <f>_xlfn.LET(_xlpm._i, COLUMN()-COLUMN(tblParseParts[[#Headers],[Text]]), IF(_xlpm._i&gt;tblParseParts[[#This Row],[Len]],"",MID(tblParseParts[[#This Row],[Text]],_xlpm._i,1)))</f>
        <v>2</v>
      </c>
      <c r="L140" s="1" t="str">
        <f>_xlfn.LET(_xlpm._i, COLUMN()-COLUMN(tblParseParts[[#Headers],[Text]]), IF(_xlpm._i&gt;tblParseParts[[#This Row],[Len]],"",MID(tblParseParts[[#This Row],[Text]],_xlpm._i,1)))</f>
        <v>4</v>
      </c>
      <c r="M140" s="1" t="str">
        <f>_xlfn.LET(_xlpm._i, COLUMN()-COLUMN(tblParseParts[[#Headers],[Text]]), IF(_xlpm._i&gt;tblParseParts[[#This Row],[Len]],"",MID(tblParseParts[[#This Row],[Text]],_xlpm._i,1)))</f>
        <v>T</v>
      </c>
      <c r="N140" s="1" t="str">
        <f>_xlfn.LET(_xlpm._i, COLUMN()-COLUMN(tblParseParts[[#Headers],[Text]]), IF(_xlpm._i&gt;tblParseParts[[#This Row],[Len]],"",MID(tblParseParts[[#This Row],[Text]],_xlpm._i,1)))</f>
        <v>+</v>
      </c>
      <c r="O140" s="1" t="str">
        <f>_xlfn.LET(_xlpm._i, COLUMN()-COLUMN(tblParseParts[[#Headers],[Text]]), IF(_xlpm._i&gt;tblParseParts[[#This Row],[Len]],"",MID(tblParseParts[[#This Row],[Text]],_xlpm._i,1)))</f>
        <v>0</v>
      </c>
      <c r="P140" s="1" t="str">
        <f>_xlfn.LET(_xlpm._i, COLUMN()-COLUMN(tblParseParts[[#Headers],[Text]]), IF(_xlpm._i&gt;tblParseParts[[#This Row],[Len]],"",MID(tblParseParts[[#This Row],[Text]],_xlpm._i,1)))</f>
        <v>9</v>
      </c>
      <c r="Q140" s="1" t="str">
        <f>_xlfn.LET(_xlpm._i, COLUMN()-COLUMN(tblParseParts[[#Headers],[Text]]), IF(_xlpm._i&gt;tblParseParts[[#This Row],[Len]],"",MID(tblParseParts[[#This Row],[Text]],_xlpm._i,1)))</f>
        <v>3</v>
      </c>
      <c r="R140" s="1" t="str">
        <f>_xlfn.LET(_xlpm._i, COLUMN()-COLUMN(tblParseParts[[#Headers],[Text]]), IF(_xlpm._i&gt;tblParseParts[[#This Row],[Len]],"",MID(tblParseParts[[#This Row],[Text]],_xlpm._i,1)))</f>
        <v>0</v>
      </c>
      <c r="S140" s="1" t="str">
        <f>_xlfn.LET(_xlpm._i, COLUMN()-COLUMN(tblParseParts[[#Headers],[Text]]), IF(_xlpm._i&gt;tblParseParts[[#This Row],[Len]],"",MID(tblParseParts[[#This Row],[Text]],_xlpm._i,1)))</f>
        <v/>
      </c>
      <c r="T140" s="1" t="str">
        <f>_xlfn.LET(_xlpm._i, COLUMN()-COLUMN(tblParseParts[[#Headers],[Text]]), IF(_xlpm._i&gt;tblParseParts[[#This Row],[Len]],"",MID(tblParseParts[[#This Row],[Text]],_xlpm._i,1)))</f>
        <v/>
      </c>
      <c r="U140" s="1" t="str">
        <f>_xlfn.LET(_xlpm._i, COLUMN()-COLUMN(tblParseParts[[#Headers],[Text]]), IF(_xlpm._i&gt;tblParseParts[[#This Row],[Len]],"",MID(tblParseParts[[#This Row],[Text]],_xlpm._i,1)))</f>
        <v/>
      </c>
      <c r="V140" s="1" t="str">
        <f>_xlfn.LET(_xlpm._i, COLUMN()-COLUMN(tblParseParts[[#Headers],[Text]]), IF(_xlpm._i&gt;tblParseParts[[#This Row],[Len]],"",MID(tblParseParts[[#This Row],[Text]],_xlpm._i,1)))</f>
        <v/>
      </c>
      <c r="W140" s="1" t="str">
        <f>_xlfn.LET(_xlpm._i, COLUMN()-COLUMN(tblParseParts[[#Headers],[Text]]), IF(_xlpm._i&gt;tblParseParts[[#This Row],[Len]],"",MID(tblParseParts[[#This Row],[Text]],_xlpm._i,1)))</f>
        <v/>
      </c>
      <c r="X140" s="1" t="str">
        <f>_xlfn.LET(_xlpm._i, COLUMN()-COLUMN(tblParseParts[[#Headers],[Text]]), IF(_xlpm._i&gt;tblParseParts[[#This Row],[Len]],"",MID(tblParseParts[[#This Row],[Text]],_xlpm._i,1)))</f>
        <v/>
      </c>
      <c r="Y140" s="1" t="str">
        <f>_xlfn.LET(_xlpm._i, COLUMN()-COLUMN(tblParseParts[[#Headers],[Text]]), IF(_xlpm._i&gt;tblParseParts[[#This Row],[Len]],"",MID(tblParseParts[[#This Row],[Text]],_xlpm._i,1)))</f>
        <v/>
      </c>
      <c r="Z140" s="1" t="str">
        <f>_xlfn.LET(_xlpm._i, COLUMN()-COLUMN(tblParseParts[[#Headers],[Text]]), IF(_xlpm._i&gt;tblParseParts[[#This Row],[Len]],"",MID(tblParseParts[[#This Row],[Text]],_xlpm._i,1)))</f>
        <v/>
      </c>
      <c r="AA140" s="1" t="str">
        <f>_xlfn.LET(_xlpm._i, COLUMN()-COLUMN(tblParseParts[[#Headers],[Text]]), IF(_xlpm._i&gt;tblParseParts[[#This Row],[Len]],"",MID(tblParseParts[[#This Row],[Text]],_xlpm._i,1)))</f>
        <v/>
      </c>
      <c r="AB140" s="1" t="str">
        <f>_xlfn.LET(_xlpm._i, COLUMN()-COLUMN(tblParseParts[[#Headers],[Text]]), IF(_xlpm._i&gt;tblParseParts[[#This Row],[Len]],"",MID(tblParseParts[[#This Row],[Text]],_xlpm._i,1)))</f>
        <v/>
      </c>
      <c r="AC140" s="1" t="str">
        <f>_xlfn.LET(_xlpm._i, COLUMN()-COLUMN(tblParseParts[[#Headers],[Text]]), IF(_xlpm._i&gt;tblParseParts[[#This Row],[Len]],"",MID(tblParseParts[[#This Row],[Text]],_xlpm._i,1)))</f>
        <v/>
      </c>
      <c r="AD140" s="1" t="str">
        <f>_xlfn.LET(_xlpm._i, COLUMN()-COLUMN(tblParseParts[[#Headers],[Text]]), IF(_xlpm._i&gt;tblParseParts[[#This Row],[Len]],"",MID(tblParseParts[[#This Row],[Text]],_xlpm._i,1)))</f>
        <v/>
      </c>
      <c r="AE140" s="1" t="str">
        <f>_xlfn.LET(_xlpm._i, COLUMN()-COLUMN(tblParseParts[[#Headers],[Text]]), IF(_xlpm._i&gt;tblParseParts[[#This Row],[Len]],"",MID(tblParseParts[[#This Row],[Text]],_xlpm._i,1)))</f>
        <v/>
      </c>
      <c r="AF140" s="1" t="str">
        <f>_xlfn.LET(_xlpm._i, COLUMN()-COLUMN(tblParseParts[[#Headers],[Text]]), IF(_xlpm._i&gt;tblParseParts[[#This Row],[Len]],"",MID(tblParseParts[[#This Row],[Text]],_xlpm._i,1)))</f>
        <v/>
      </c>
      <c r="AG140" s="1" t="str">
        <f>_xlfn.LET(_xlpm._i, COLUMN()-COLUMN(tblParseParts[[#Headers],[Text]]), IF(_xlpm._i&gt;tblParseParts[[#This Row],[Len]],"",MID(tblParseParts[[#This Row],[Text]],_xlpm._i,1)))</f>
        <v/>
      </c>
      <c r="AH140" s="1" t="str">
        <f>_xlfn.LET(_xlpm._i, COLUMN()-COLUMN(tblParseParts[[#Headers],[Text]]), IF(_xlpm._i&gt;tblParseParts[[#This Row],[Len]],"",MID(tblParseParts[[#This Row],[Text]],_xlpm._i,1)))</f>
        <v/>
      </c>
      <c r="AI140" s="1" t="str">
        <f>_xlfn.LET(_xlpm._i, COLUMN()-COLUMN(tblParseParts[[#Headers],[Text]]), IF(_xlpm._i&gt;tblParseParts[[#This Row],[Len]],"",MID(tblParseParts[[#This Row],[Text]],_xlpm._i,1)))</f>
        <v/>
      </c>
      <c r="AJ140" s="11">
        <f>LEN(tblParseParts[[#This Row],[Text]])</f>
        <v>16</v>
      </c>
      <c r="AK140" s="11">
        <f>_xlfn.LET(_xlpm._range,tblParseParts[[#This Row],[1]:[33]], _xlfn.IFNA(_xlfn.XMATCH("T",_xlpm._range,0,1),0))</f>
        <v>11</v>
      </c>
      <c r="AL140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40" s="11">
        <f>_xlfn.LET(_xlpm._range,tblParseParts[[#This Row],[1]:[33]], _xlfn.IFNA(_xlfn.XMATCH(":",_xlpm._range,0,-1),0))</f>
        <v>0</v>
      </c>
      <c r="AN140" s="11" cm="1">
        <f t="array" ref="AN140">_xlfn.LET(_xlpm._last,INDEX(tblParseParts[[#This Row],[1]:[33]],1,tblParseParts[[#This Row],[Len]]),IF(_xlpm._last="Z",tblParseParts[[#This Row],[Len]],0))</f>
        <v>0</v>
      </c>
      <c r="AO140" s="11">
        <f>N(tblParseParts[[#This Row],[Tpos]]&gt;0)</f>
        <v>1</v>
      </c>
      <c r="AP140" s="11">
        <f>N(tblParseParts[[#This Row],[Tpos]]=1)</f>
        <v>0</v>
      </c>
      <c r="AQ140" s="11">
        <f>N(tblParseParts[[#This Row],[SignLastPos]]=1)</f>
        <v>0</v>
      </c>
      <c r="AR140" s="11">
        <f>tblParseParts[[#This Row],[Len]]-tblParseParts[[#This Row],[LastSignFirstPos]]</f>
        <v>16</v>
      </c>
      <c r="AS140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40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40" s="11">
        <f>N(tblParseParts[[#This Row],[ColonLastPos]]&gt;tblParseParts[[#This Row],[SignLastPos]])</f>
        <v>0</v>
      </c>
      <c r="AV140" s="11">
        <f>N(((tblParseParts[[#This Row],[UnSignedLen]]=2)+(tblParseParts[[#This Row],[UnSignedLen]]=6))&lt;&gt;0)</f>
        <v>0</v>
      </c>
      <c r="AW140" s="11">
        <f>N(tblParseParts[[#This Row],[ZlastPos]]=tblParseParts[[#This Row],[Len]])</f>
        <v>0</v>
      </c>
      <c r="AX140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40" s="11">
        <f>_xlfn.LET(_xlpm._x,_xlfn.XLOOKUP(tblParseParts[[#This Row],[Hash]],tblParsePartsLogic[Hash],tblParsePartsLogic[PartsFlag],""),IF(_xlpm._x="","!!",_xlpm._x))</f>
        <v>5</v>
      </c>
      <c r="AZ140" s="11">
        <f>_xlfn.LET(_xlpm._x,_xlfn.XLOOKUP(tblParseParts[[#This Row],[Hash]],tblParsePartsLogic[Hash],tblParsePartsLogic[DateMark],""),IF(_xlpm._x="","!!",_xlpm._x))</f>
        <v>2</v>
      </c>
      <c r="BA140" s="11">
        <f>_xlfn.LET(_xlpm._x,_xlfn.XLOOKUP(tblParseParts[[#This Row],[Hash]],tblParsePartsLogic[Hash],tblParsePartsLogic[TZMark],""),IF(_xlpm._x="","!!",_xlpm._x))</f>
        <v>2</v>
      </c>
      <c r="BB140" s="11">
        <f>_xlfn.LET(_xlpm._x,_xlfn.XLOOKUP(tblParseParts[[#This Row],[Hash]],tblParsePartsLogic[Hash],tblParsePartsLogic[ISOCompliant],""),IF(_xlpm._x="","!!",_xlpm._x))</f>
        <v>0</v>
      </c>
    </row>
    <row r="141" spans="1:54" x14ac:dyDescent="0.25">
      <c r="A141">
        <v>122</v>
      </c>
      <c r="B141" s="23" t="s">
        <v>140</v>
      </c>
      <c r="C141" s="1" t="str">
        <f>_xlfn.LET(_xlpm._i, COLUMN()-COLUMN(tblParseParts[[#Headers],[Text]]), IF(_xlpm._i&gt;tblParseParts[[#This Row],[Len]],"",MID(tblParseParts[[#This Row],[Text]],_xlpm._i,1)))</f>
        <v>9</v>
      </c>
      <c r="D141" s="1" t="str">
        <f>_xlfn.LET(_xlpm._i, COLUMN()-COLUMN(tblParseParts[[#Headers],[Text]]), IF(_xlpm._i&gt;tblParseParts[[#This Row],[Len]],"",MID(tblParseParts[[#This Row],[Text]],_xlpm._i,1)))</f>
        <v>9</v>
      </c>
      <c r="E141" s="1" t="str">
        <f>_xlfn.LET(_xlpm._i, COLUMN()-COLUMN(tblParseParts[[#Headers],[Text]]), IF(_xlpm._i&gt;tblParseParts[[#This Row],[Len]],"",MID(tblParseParts[[#This Row],[Text]],_xlpm._i,1)))</f>
        <v>9</v>
      </c>
      <c r="F141" s="1" t="str">
        <f>_xlfn.LET(_xlpm._i, COLUMN()-COLUMN(tblParseParts[[#Headers],[Text]]), IF(_xlpm._i&gt;tblParseParts[[#This Row],[Len]],"",MID(tblParseParts[[#This Row],[Text]],_xlpm._i,1)))</f>
        <v>9</v>
      </c>
      <c r="G141" s="1" t="str">
        <f>_xlfn.LET(_xlpm._i, COLUMN()-COLUMN(tblParseParts[[#Headers],[Text]]), IF(_xlpm._i&gt;tblParseParts[[#This Row],[Len]],"",MID(tblParseParts[[#This Row],[Text]],_xlpm._i,1)))</f>
        <v>9</v>
      </c>
      <c r="H141" s="1" t="str">
        <f>_xlfn.LET(_xlpm._i, COLUMN()-COLUMN(tblParseParts[[#Headers],[Text]]), IF(_xlpm._i&gt;tblParseParts[[#This Row],[Len]],"",MID(tblParseParts[[#This Row],[Text]],_xlpm._i,1)))</f>
        <v>W</v>
      </c>
      <c r="I141" s="1" t="str">
        <f>_xlfn.LET(_xlpm._i, COLUMN()-COLUMN(tblParseParts[[#Headers],[Text]]), IF(_xlpm._i&gt;tblParseParts[[#This Row],[Len]],"",MID(tblParseParts[[#This Row],[Text]],_xlpm._i,1)))</f>
        <v>1</v>
      </c>
      <c r="J141" s="1" t="str">
        <f>_xlfn.LET(_xlpm._i, COLUMN()-COLUMN(tblParseParts[[#Headers],[Text]]), IF(_xlpm._i&gt;tblParseParts[[#This Row],[Len]],"",MID(tblParseParts[[#This Row],[Text]],_xlpm._i,1)))</f>
        <v>5</v>
      </c>
      <c r="K141" s="1" t="str">
        <f>_xlfn.LET(_xlpm._i, COLUMN()-COLUMN(tblParseParts[[#Headers],[Text]]), IF(_xlpm._i&gt;tblParseParts[[#This Row],[Len]],"",MID(tblParseParts[[#This Row],[Text]],_xlpm._i,1)))</f>
        <v>2</v>
      </c>
      <c r="L141" s="1" t="str">
        <f>_xlfn.LET(_xlpm._i, COLUMN()-COLUMN(tblParseParts[[#Headers],[Text]]), IF(_xlpm._i&gt;tblParseParts[[#This Row],[Len]],"",MID(tblParseParts[[#This Row],[Text]],_xlpm._i,1)))</f>
        <v>T</v>
      </c>
      <c r="M141" s="1" t="str">
        <f>_xlfn.LET(_xlpm._i, COLUMN()-COLUMN(tblParseParts[[#Headers],[Text]]), IF(_xlpm._i&gt;tblParseParts[[#This Row],[Len]],"",MID(tblParseParts[[#This Row],[Text]],_xlpm._i,1)))</f>
        <v>+</v>
      </c>
      <c r="N141" s="1" t="str">
        <f>_xlfn.LET(_xlpm._i, COLUMN()-COLUMN(tblParseParts[[#Headers],[Text]]), IF(_xlpm._i&gt;tblParseParts[[#This Row],[Len]],"",MID(tblParseParts[[#This Row],[Text]],_xlpm._i,1)))</f>
        <v>0</v>
      </c>
      <c r="O141" s="1" t="str">
        <f>_xlfn.LET(_xlpm._i, COLUMN()-COLUMN(tblParseParts[[#Headers],[Text]]), IF(_xlpm._i&gt;tblParseParts[[#This Row],[Len]],"",MID(tblParseParts[[#This Row],[Text]],_xlpm._i,1)))</f>
        <v>9</v>
      </c>
      <c r="P141" s="1" t="str">
        <f>_xlfn.LET(_xlpm._i, COLUMN()-COLUMN(tblParseParts[[#Headers],[Text]]), IF(_xlpm._i&gt;tblParseParts[[#This Row],[Len]],"",MID(tblParseParts[[#This Row],[Text]],_xlpm._i,1)))</f>
        <v>3</v>
      </c>
      <c r="Q141" s="1" t="str">
        <f>_xlfn.LET(_xlpm._i, COLUMN()-COLUMN(tblParseParts[[#Headers],[Text]]), IF(_xlpm._i&gt;tblParseParts[[#This Row],[Len]],"",MID(tblParseParts[[#This Row],[Text]],_xlpm._i,1)))</f>
        <v>0</v>
      </c>
      <c r="R141" s="1" t="str">
        <f>_xlfn.LET(_xlpm._i, COLUMN()-COLUMN(tblParseParts[[#Headers],[Text]]), IF(_xlpm._i&gt;tblParseParts[[#This Row],[Len]],"",MID(tblParseParts[[#This Row],[Text]],_xlpm._i,1)))</f>
        <v/>
      </c>
      <c r="S141" s="1" t="str">
        <f>_xlfn.LET(_xlpm._i, COLUMN()-COLUMN(tblParseParts[[#Headers],[Text]]), IF(_xlpm._i&gt;tblParseParts[[#This Row],[Len]],"",MID(tblParseParts[[#This Row],[Text]],_xlpm._i,1)))</f>
        <v/>
      </c>
      <c r="T141" s="1" t="str">
        <f>_xlfn.LET(_xlpm._i, COLUMN()-COLUMN(tblParseParts[[#Headers],[Text]]), IF(_xlpm._i&gt;tblParseParts[[#This Row],[Len]],"",MID(tblParseParts[[#This Row],[Text]],_xlpm._i,1)))</f>
        <v/>
      </c>
      <c r="U141" s="1" t="str">
        <f>_xlfn.LET(_xlpm._i, COLUMN()-COLUMN(tblParseParts[[#Headers],[Text]]), IF(_xlpm._i&gt;tblParseParts[[#This Row],[Len]],"",MID(tblParseParts[[#This Row],[Text]],_xlpm._i,1)))</f>
        <v/>
      </c>
      <c r="V141" s="1" t="str">
        <f>_xlfn.LET(_xlpm._i, COLUMN()-COLUMN(tblParseParts[[#Headers],[Text]]), IF(_xlpm._i&gt;tblParseParts[[#This Row],[Len]],"",MID(tblParseParts[[#This Row],[Text]],_xlpm._i,1)))</f>
        <v/>
      </c>
      <c r="W141" s="1" t="str">
        <f>_xlfn.LET(_xlpm._i, COLUMN()-COLUMN(tblParseParts[[#Headers],[Text]]), IF(_xlpm._i&gt;tblParseParts[[#This Row],[Len]],"",MID(tblParseParts[[#This Row],[Text]],_xlpm._i,1)))</f>
        <v/>
      </c>
      <c r="X141" s="1" t="str">
        <f>_xlfn.LET(_xlpm._i, COLUMN()-COLUMN(tblParseParts[[#Headers],[Text]]), IF(_xlpm._i&gt;tblParseParts[[#This Row],[Len]],"",MID(tblParseParts[[#This Row],[Text]],_xlpm._i,1)))</f>
        <v/>
      </c>
      <c r="Y141" s="1" t="str">
        <f>_xlfn.LET(_xlpm._i, COLUMN()-COLUMN(tblParseParts[[#Headers],[Text]]), IF(_xlpm._i&gt;tblParseParts[[#This Row],[Len]],"",MID(tblParseParts[[#This Row],[Text]],_xlpm._i,1)))</f>
        <v/>
      </c>
      <c r="Z141" s="1" t="str">
        <f>_xlfn.LET(_xlpm._i, COLUMN()-COLUMN(tblParseParts[[#Headers],[Text]]), IF(_xlpm._i&gt;tblParseParts[[#This Row],[Len]],"",MID(tblParseParts[[#This Row],[Text]],_xlpm._i,1)))</f>
        <v/>
      </c>
      <c r="AA141" s="1" t="str">
        <f>_xlfn.LET(_xlpm._i, COLUMN()-COLUMN(tblParseParts[[#Headers],[Text]]), IF(_xlpm._i&gt;tblParseParts[[#This Row],[Len]],"",MID(tblParseParts[[#This Row],[Text]],_xlpm._i,1)))</f>
        <v/>
      </c>
      <c r="AB141" s="1" t="str">
        <f>_xlfn.LET(_xlpm._i, COLUMN()-COLUMN(tblParseParts[[#Headers],[Text]]), IF(_xlpm._i&gt;tblParseParts[[#This Row],[Len]],"",MID(tblParseParts[[#This Row],[Text]],_xlpm._i,1)))</f>
        <v/>
      </c>
      <c r="AC141" s="1" t="str">
        <f>_xlfn.LET(_xlpm._i, COLUMN()-COLUMN(tblParseParts[[#Headers],[Text]]), IF(_xlpm._i&gt;tblParseParts[[#This Row],[Len]],"",MID(tblParseParts[[#This Row],[Text]],_xlpm._i,1)))</f>
        <v/>
      </c>
      <c r="AD141" s="1" t="str">
        <f>_xlfn.LET(_xlpm._i, COLUMN()-COLUMN(tblParseParts[[#Headers],[Text]]), IF(_xlpm._i&gt;tblParseParts[[#This Row],[Len]],"",MID(tblParseParts[[#This Row],[Text]],_xlpm._i,1)))</f>
        <v/>
      </c>
      <c r="AE141" s="1" t="str">
        <f>_xlfn.LET(_xlpm._i, COLUMN()-COLUMN(tblParseParts[[#Headers],[Text]]), IF(_xlpm._i&gt;tblParseParts[[#This Row],[Len]],"",MID(tblParseParts[[#This Row],[Text]],_xlpm._i,1)))</f>
        <v/>
      </c>
      <c r="AF141" s="1" t="str">
        <f>_xlfn.LET(_xlpm._i, COLUMN()-COLUMN(tblParseParts[[#Headers],[Text]]), IF(_xlpm._i&gt;tblParseParts[[#This Row],[Len]],"",MID(tblParseParts[[#This Row],[Text]],_xlpm._i,1)))</f>
        <v/>
      </c>
      <c r="AG141" s="1" t="str">
        <f>_xlfn.LET(_xlpm._i, COLUMN()-COLUMN(tblParseParts[[#Headers],[Text]]), IF(_xlpm._i&gt;tblParseParts[[#This Row],[Len]],"",MID(tblParseParts[[#This Row],[Text]],_xlpm._i,1)))</f>
        <v/>
      </c>
      <c r="AH141" s="1" t="str">
        <f>_xlfn.LET(_xlpm._i, COLUMN()-COLUMN(tblParseParts[[#Headers],[Text]]), IF(_xlpm._i&gt;tblParseParts[[#This Row],[Len]],"",MID(tblParseParts[[#This Row],[Text]],_xlpm._i,1)))</f>
        <v/>
      </c>
      <c r="AI141" s="1" t="str">
        <f>_xlfn.LET(_xlpm._i, COLUMN()-COLUMN(tblParseParts[[#Headers],[Text]]), IF(_xlpm._i&gt;tblParseParts[[#This Row],[Len]],"",MID(tblParseParts[[#This Row],[Text]],_xlpm._i,1)))</f>
        <v/>
      </c>
      <c r="AJ141" s="11">
        <f>LEN(tblParseParts[[#This Row],[Text]])</f>
        <v>15</v>
      </c>
      <c r="AK141" s="11">
        <f>_xlfn.LET(_xlpm._range,tblParseParts[[#This Row],[1]:[33]], _xlfn.IFNA(_xlfn.XMATCH("T",_xlpm._range,0,1),0))</f>
        <v>10</v>
      </c>
      <c r="AL141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41" s="11">
        <f>_xlfn.LET(_xlpm._range,tblParseParts[[#This Row],[1]:[33]], _xlfn.IFNA(_xlfn.XMATCH(":",_xlpm._range,0,-1),0))</f>
        <v>0</v>
      </c>
      <c r="AN141" s="11" cm="1">
        <f t="array" ref="AN141">_xlfn.LET(_xlpm._last,INDEX(tblParseParts[[#This Row],[1]:[33]],1,tblParseParts[[#This Row],[Len]]),IF(_xlpm._last="Z",tblParseParts[[#This Row],[Len]],0))</f>
        <v>0</v>
      </c>
      <c r="AO141" s="11">
        <f>N(tblParseParts[[#This Row],[Tpos]]&gt;0)</f>
        <v>1</v>
      </c>
      <c r="AP141" s="11">
        <f>N(tblParseParts[[#This Row],[Tpos]]=1)</f>
        <v>0</v>
      </c>
      <c r="AQ141" s="11">
        <f>N(tblParseParts[[#This Row],[SignLastPos]]=1)</f>
        <v>0</v>
      </c>
      <c r="AR141" s="11">
        <f>tblParseParts[[#This Row],[Len]]-tblParseParts[[#This Row],[LastSignFirstPos]]</f>
        <v>15</v>
      </c>
      <c r="AS141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41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41" s="11">
        <f>N(tblParseParts[[#This Row],[ColonLastPos]]&gt;tblParseParts[[#This Row],[SignLastPos]])</f>
        <v>0</v>
      </c>
      <c r="AV141" s="11">
        <f>N(((tblParseParts[[#This Row],[UnSignedLen]]=2)+(tblParseParts[[#This Row],[UnSignedLen]]=6))&lt;&gt;0)</f>
        <v>0</v>
      </c>
      <c r="AW141" s="11">
        <f>N(tblParseParts[[#This Row],[ZlastPos]]=tblParseParts[[#This Row],[Len]])</f>
        <v>0</v>
      </c>
      <c r="AX141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41" s="11">
        <f>_xlfn.LET(_xlpm._x,_xlfn.XLOOKUP(tblParseParts[[#This Row],[Hash]],tblParsePartsLogic[Hash],tblParsePartsLogic[PartsFlag],""),IF(_xlpm._x="","!!",_xlpm._x))</f>
        <v>5</v>
      </c>
      <c r="AZ141" s="11">
        <f>_xlfn.LET(_xlpm._x,_xlfn.XLOOKUP(tblParseParts[[#This Row],[Hash]],tblParsePartsLogic[Hash],tblParsePartsLogic[DateMark],""),IF(_xlpm._x="","!!",_xlpm._x))</f>
        <v>2</v>
      </c>
      <c r="BA141" s="11">
        <f>_xlfn.LET(_xlpm._x,_xlfn.XLOOKUP(tblParseParts[[#This Row],[Hash]],tblParsePartsLogic[Hash],tblParsePartsLogic[TZMark],""),IF(_xlpm._x="","!!",_xlpm._x))</f>
        <v>2</v>
      </c>
      <c r="BB141" s="11">
        <f>_xlfn.LET(_xlpm._x,_xlfn.XLOOKUP(tblParseParts[[#This Row],[Hash]],tblParsePartsLogic[Hash],tblParsePartsLogic[ISOCompliant],""),IF(_xlpm._x="","!!",_xlpm._x))</f>
        <v>0</v>
      </c>
    </row>
    <row r="142" spans="1:54" x14ac:dyDescent="0.25">
      <c r="A142">
        <v>123</v>
      </c>
      <c r="B142" s="23" t="s">
        <v>171</v>
      </c>
      <c r="C142" s="1" t="str">
        <f>_xlfn.LET(_xlpm._i, COLUMN()-COLUMN(tblParseParts[[#Headers],[Text]]), IF(_xlpm._i&gt;tblParseParts[[#This Row],[Len]],"",MID(tblParseParts[[#This Row],[Text]],_xlpm._i,1)))</f>
        <v>9</v>
      </c>
      <c r="D142" s="1" t="str">
        <f>_xlfn.LET(_xlpm._i, COLUMN()-COLUMN(tblParseParts[[#Headers],[Text]]), IF(_xlpm._i&gt;tblParseParts[[#This Row],[Len]],"",MID(tblParseParts[[#This Row],[Text]],_xlpm._i,1)))</f>
        <v>9</v>
      </c>
      <c r="E142" s="1" t="str">
        <f>_xlfn.LET(_xlpm._i, COLUMN()-COLUMN(tblParseParts[[#Headers],[Text]]), IF(_xlpm._i&gt;tblParseParts[[#This Row],[Len]],"",MID(tblParseParts[[#This Row],[Text]],_xlpm._i,1)))</f>
        <v>9</v>
      </c>
      <c r="F142" s="1" t="str">
        <f>_xlfn.LET(_xlpm._i, COLUMN()-COLUMN(tblParseParts[[#Headers],[Text]]), IF(_xlpm._i&gt;tblParseParts[[#This Row],[Len]],"",MID(tblParseParts[[#This Row],[Text]],_xlpm._i,1)))</f>
        <v>9</v>
      </c>
      <c r="G142" s="1" t="str">
        <f>_xlfn.LET(_xlpm._i, COLUMN()-COLUMN(tblParseParts[[#Headers],[Text]]), IF(_xlpm._i&gt;tblParseParts[[#This Row],[Len]],"",MID(tblParseParts[[#This Row],[Text]],_xlpm._i,1)))</f>
        <v>9</v>
      </c>
      <c r="H142" s="1" t="str">
        <f>_xlfn.LET(_xlpm._i, COLUMN()-COLUMN(tblParseParts[[#Headers],[Text]]), IF(_xlpm._i&gt;tblParseParts[[#This Row],[Len]],"",MID(tblParseParts[[#This Row],[Text]],_xlpm._i,1)))</f>
        <v>-</v>
      </c>
      <c r="I142" s="1" t="str">
        <f>_xlfn.LET(_xlpm._i, COLUMN()-COLUMN(tblParseParts[[#Headers],[Text]]), IF(_xlpm._i&gt;tblParseParts[[#This Row],[Len]],"",MID(tblParseParts[[#This Row],[Text]],_xlpm._i,1)))</f>
        <v>3</v>
      </c>
      <c r="J142" s="1" t="str">
        <f>_xlfn.LET(_xlpm._i, COLUMN()-COLUMN(tblParseParts[[#Headers],[Text]]), IF(_xlpm._i&gt;tblParseParts[[#This Row],[Len]],"",MID(tblParseParts[[#This Row],[Text]],_xlpm._i,1)))</f>
        <v>2</v>
      </c>
      <c r="K142" s="1" t="str">
        <f>_xlfn.LET(_xlpm._i, COLUMN()-COLUMN(tblParseParts[[#Headers],[Text]]), IF(_xlpm._i&gt;tblParseParts[[#This Row],[Len]],"",MID(tblParseParts[[#This Row],[Text]],_xlpm._i,1)))</f>
        <v>5</v>
      </c>
      <c r="L142" s="1" t="str">
        <f>_xlfn.LET(_xlpm._i, COLUMN()-COLUMN(tblParseParts[[#Headers],[Text]]), IF(_xlpm._i&gt;tblParseParts[[#This Row],[Len]],"",MID(tblParseParts[[#This Row],[Text]],_xlpm._i,1)))</f>
        <v>T</v>
      </c>
      <c r="M142" s="1" t="str">
        <f>_xlfn.LET(_xlpm._i, COLUMN()-COLUMN(tblParseParts[[#Headers],[Text]]), IF(_xlpm._i&gt;tblParseParts[[#This Row],[Len]],"",MID(tblParseParts[[#This Row],[Text]],_xlpm._i,1)))</f>
        <v>+</v>
      </c>
      <c r="N142" s="1" t="str">
        <f>_xlfn.LET(_xlpm._i, COLUMN()-COLUMN(tblParseParts[[#Headers],[Text]]), IF(_xlpm._i&gt;tblParseParts[[#This Row],[Len]],"",MID(tblParseParts[[#This Row],[Text]],_xlpm._i,1)))</f>
        <v>0</v>
      </c>
      <c r="O142" s="1" t="str">
        <f>_xlfn.LET(_xlpm._i, COLUMN()-COLUMN(tblParseParts[[#Headers],[Text]]), IF(_xlpm._i&gt;tblParseParts[[#This Row],[Len]],"",MID(tblParseParts[[#This Row],[Text]],_xlpm._i,1)))</f>
        <v>9</v>
      </c>
      <c r="P142" s="1" t="str">
        <f>_xlfn.LET(_xlpm._i, COLUMN()-COLUMN(tblParseParts[[#Headers],[Text]]), IF(_xlpm._i&gt;tblParseParts[[#This Row],[Len]],"",MID(tblParseParts[[#This Row],[Text]],_xlpm._i,1)))</f>
        <v>:</v>
      </c>
      <c r="Q142" s="1" t="str">
        <f>_xlfn.LET(_xlpm._i, COLUMN()-COLUMN(tblParseParts[[#Headers],[Text]]), IF(_xlpm._i&gt;tblParseParts[[#This Row],[Len]],"",MID(tblParseParts[[#This Row],[Text]],_xlpm._i,1)))</f>
        <v>3</v>
      </c>
      <c r="R142" s="1" t="str">
        <f>_xlfn.LET(_xlpm._i, COLUMN()-COLUMN(tblParseParts[[#Headers],[Text]]), IF(_xlpm._i&gt;tblParseParts[[#This Row],[Len]],"",MID(tblParseParts[[#This Row],[Text]],_xlpm._i,1)))</f>
        <v>0</v>
      </c>
      <c r="S142" s="1" t="str">
        <f>_xlfn.LET(_xlpm._i, COLUMN()-COLUMN(tblParseParts[[#Headers],[Text]]), IF(_xlpm._i&gt;tblParseParts[[#This Row],[Len]],"",MID(tblParseParts[[#This Row],[Text]],_xlpm._i,1)))</f>
        <v/>
      </c>
      <c r="T142" s="1" t="str">
        <f>_xlfn.LET(_xlpm._i, COLUMN()-COLUMN(tblParseParts[[#Headers],[Text]]), IF(_xlpm._i&gt;tblParseParts[[#This Row],[Len]],"",MID(tblParseParts[[#This Row],[Text]],_xlpm._i,1)))</f>
        <v/>
      </c>
      <c r="U142" s="1" t="str">
        <f>_xlfn.LET(_xlpm._i, COLUMN()-COLUMN(tblParseParts[[#Headers],[Text]]), IF(_xlpm._i&gt;tblParseParts[[#This Row],[Len]],"",MID(tblParseParts[[#This Row],[Text]],_xlpm._i,1)))</f>
        <v/>
      </c>
      <c r="V142" s="1" t="str">
        <f>_xlfn.LET(_xlpm._i, COLUMN()-COLUMN(tblParseParts[[#Headers],[Text]]), IF(_xlpm._i&gt;tblParseParts[[#This Row],[Len]],"",MID(tblParseParts[[#This Row],[Text]],_xlpm._i,1)))</f>
        <v/>
      </c>
      <c r="W142" s="1" t="str">
        <f>_xlfn.LET(_xlpm._i, COLUMN()-COLUMN(tblParseParts[[#Headers],[Text]]), IF(_xlpm._i&gt;tblParseParts[[#This Row],[Len]],"",MID(tblParseParts[[#This Row],[Text]],_xlpm._i,1)))</f>
        <v/>
      </c>
      <c r="X142" s="1" t="str">
        <f>_xlfn.LET(_xlpm._i, COLUMN()-COLUMN(tblParseParts[[#Headers],[Text]]), IF(_xlpm._i&gt;tblParseParts[[#This Row],[Len]],"",MID(tblParseParts[[#This Row],[Text]],_xlpm._i,1)))</f>
        <v/>
      </c>
      <c r="Y142" s="1" t="str">
        <f>_xlfn.LET(_xlpm._i, COLUMN()-COLUMN(tblParseParts[[#Headers],[Text]]), IF(_xlpm._i&gt;tblParseParts[[#This Row],[Len]],"",MID(tblParseParts[[#This Row],[Text]],_xlpm._i,1)))</f>
        <v/>
      </c>
      <c r="Z142" s="1" t="str">
        <f>_xlfn.LET(_xlpm._i, COLUMN()-COLUMN(tblParseParts[[#Headers],[Text]]), IF(_xlpm._i&gt;tblParseParts[[#This Row],[Len]],"",MID(tblParseParts[[#This Row],[Text]],_xlpm._i,1)))</f>
        <v/>
      </c>
      <c r="AA142" s="1" t="str">
        <f>_xlfn.LET(_xlpm._i, COLUMN()-COLUMN(tblParseParts[[#Headers],[Text]]), IF(_xlpm._i&gt;tblParseParts[[#This Row],[Len]],"",MID(tblParseParts[[#This Row],[Text]],_xlpm._i,1)))</f>
        <v/>
      </c>
      <c r="AB142" s="1" t="str">
        <f>_xlfn.LET(_xlpm._i, COLUMN()-COLUMN(tblParseParts[[#Headers],[Text]]), IF(_xlpm._i&gt;tblParseParts[[#This Row],[Len]],"",MID(tblParseParts[[#This Row],[Text]],_xlpm._i,1)))</f>
        <v/>
      </c>
      <c r="AC142" s="1" t="str">
        <f>_xlfn.LET(_xlpm._i, COLUMN()-COLUMN(tblParseParts[[#Headers],[Text]]), IF(_xlpm._i&gt;tblParseParts[[#This Row],[Len]],"",MID(tblParseParts[[#This Row],[Text]],_xlpm._i,1)))</f>
        <v/>
      </c>
      <c r="AD142" s="1" t="str">
        <f>_xlfn.LET(_xlpm._i, COLUMN()-COLUMN(tblParseParts[[#Headers],[Text]]), IF(_xlpm._i&gt;tblParseParts[[#This Row],[Len]],"",MID(tblParseParts[[#This Row],[Text]],_xlpm._i,1)))</f>
        <v/>
      </c>
      <c r="AE142" s="1" t="str">
        <f>_xlfn.LET(_xlpm._i, COLUMN()-COLUMN(tblParseParts[[#Headers],[Text]]), IF(_xlpm._i&gt;tblParseParts[[#This Row],[Len]],"",MID(tblParseParts[[#This Row],[Text]],_xlpm._i,1)))</f>
        <v/>
      </c>
      <c r="AF142" s="1" t="str">
        <f>_xlfn.LET(_xlpm._i, COLUMN()-COLUMN(tblParseParts[[#Headers],[Text]]), IF(_xlpm._i&gt;tblParseParts[[#This Row],[Len]],"",MID(tblParseParts[[#This Row],[Text]],_xlpm._i,1)))</f>
        <v/>
      </c>
      <c r="AG142" s="1" t="str">
        <f>_xlfn.LET(_xlpm._i, COLUMN()-COLUMN(tblParseParts[[#Headers],[Text]]), IF(_xlpm._i&gt;tblParseParts[[#This Row],[Len]],"",MID(tblParseParts[[#This Row],[Text]],_xlpm._i,1)))</f>
        <v/>
      </c>
      <c r="AH142" s="1" t="str">
        <f>_xlfn.LET(_xlpm._i, COLUMN()-COLUMN(tblParseParts[[#Headers],[Text]]), IF(_xlpm._i&gt;tblParseParts[[#This Row],[Len]],"",MID(tblParseParts[[#This Row],[Text]],_xlpm._i,1)))</f>
        <v/>
      </c>
      <c r="AI142" s="1" t="str">
        <f>_xlfn.LET(_xlpm._i, COLUMN()-COLUMN(tblParseParts[[#Headers],[Text]]), IF(_xlpm._i&gt;tblParseParts[[#This Row],[Len]],"",MID(tblParseParts[[#This Row],[Text]],_xlpm._i,1)))</f>
        <v/>
      </c>
      <c r="AJ142" s="11">
        <f>LEN(tblParseParts[[#This Row],[Text]])</f>
        <v>16</v>
      </c>
      <c r="AK142" s="11">
        <f>_xlfn.LET(_xlpm._range,tblParseParts[[#This Row],[1]:[33]], _xlfn.IFNA(_xlfn.XMATCH("T",_xlpm._range,0,1),0))</f>
        <v>10</v>
      </c>
      <c r="AL142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42" s="11">
        <f>_xlfn.LET(_xlpm._range,tblParseParts[[#This Row],[1]:[33]], _xlfn.IFNA(_xlfn.XMATCH(":",_xlpm._range,0,-1),0))</f>
        <v>14</v>
      </c>
      <c r="AN142" s="11" cm="1">
        <f t="array" ref="AN142">_xlfn.LET(_xlpm._last,INDEX(tblParseParts[[#This Row],[1]:[33]],1,tblParseParts[[#This Row],[Len]]),IF(_xlpm._last="Z",tblParseParts[[#This Row],[Len]],0))</f>
        <v>0</v>
      </c>
      <c r="AO142" s="11">
        <f>N(tblParseParts[[#This Row],[Tpos]]&gt;0)</f>
        <v>1</v>
      </c>
      <c r="AP142" s="11">
        <f>N(tblParseParts[[#This Row],[Tpos]]=1)</f>
        <v>0</v>
      </c>
      <c r="AQ142" s="11">
        <f>N(tblParseParts[[#This Row],[SignLastPos]]=1)</f>
        <v>0</v>
      </c>
      <c r="AR142" s="11">
        <f>tblParseParts[[#This Row],[Len]]-tblParseParts[[#This Row],[LastSignFirstPos]]</f>
        <v>16</v>
      </c>
      <c r="AS142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42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42" s="11">
        <f>N(tblParseParts[[#This Row],[ColonLastPos]]&gt;tblParseParts[[#This Row],[SignLastPos]])</f>
        <v>1</v>
      </c>
      <c r="AV142" s="11">
        <f>N(((tblParseParts[[#This Row],[UnSignedLen]]=2)+(tblParseParts[[#This Row],[UnSignedLen]]=6))&lt;&gt;0)</f>
        <v>0</v>
      </c>
      <c r="AW142" s="11">
        <f>N(tblParseParts[[#This Row],[ZlastPos]]=tblParseParts[[#This Row],[Len]])</f>
        <v>0</v>
      </c>
      <c r="AX142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42" s="11">
        <f>_xlfn.LET(_xlpm._x,_xlfn.XLOOKUP(tblParseParts[[#This Row],[Hash]],tblParsePartsLogic[Hash],tblParsePartsLogic[PartsFlag],""),IF(_xlpm._x="","!!",_xlpm._x))</f>
        <v>5</v>
      </c>
      <c r="AZ142" s="11">
        <f>_xlfn.LET(_xlpm._x,_xlfn.XLOOKUP(tblParseParts[[#This Row],[Hash]],tblParsePartsLogic[Hash],tblParsePartsLogic[DateMark],""),IF(_xlpm._x="","!!",_xlpm._x))</f>
        <v>2</v>
      </c>
      <c r="BA142" s="11">
        <f>_xlfn.LET(_xlpm._x,_xlfn.XLOOKUP(tblParseParts[[#This Row],[Hash]],tblParsePartsLogic[Hash],tblParsePartsLogic[TZMark],""),IF(_xlpm._x="","!!",_xlpm._x))</f>
        <v>2</v>
      </c>
      <c r="BB142" s="11">
        <f>_xlfn.LET(_xlpm._x,_xlfn.XLOOKUP(tblParseParts[[#This Row],[Hash]],tblParsePartsLogic[Hash],tblParsePartsLogic[ISOCompliant],""),IF(_xlpm._x="","!!",_xlpm._x))</f>
        <v>0</v>
      </c>
    </row>
    <row r="143" spans="1:54" x14ac:dyDescent="0.25">
      <c r="A143">
        <v>124</v>
      </c>
      <c r="B143" s="23" t="s">
        <v>172</v>
      </c>
      <c r="C143" s="1" t="str">
        <f>_xlfn.LET(_xlpm._i, COLUMN()-COLUMN(tblParseParts[[#Headers],[Text]]), IF(_xlpm._i&gt;tblParseParts[[#This Row],[Len]],"",MID(tblParseParts[[#This Row],[Text]],_xlpm._i,1)))</f>
        <v>9</v>
      </c>
      <c r="D143" s="1" t="str">
        <f>_xlfn.LET(_xlpm._i, COLUMN()-COLUMN(tblParseParts[[#Headers],[Text]]), IF(_xlpm._i&gt;tblParseParts[[#This Row],[Len]],"",MID(tblParseParts[[#This Row],[Text]],_xlpm._i,1)))</f>
        <v>9</v>
      </c>
      <c r="E143" s="1" t="str">
        <f>_xlfn.LET(_xlpm._i, COLUMN()-COLUMN(tblParseParts[[#Headers],[Text]]), IF(_xlpm._i&gt;tblParseParts[[#This Row],[Len]],"",MID(tblParseParts[[#This Row],[Text]],_xlpm._i,1)))</f>
        <v>9</v>
      </c>
      <c r="F143" s="1" t="str">
        <f>_xlfn.LET(_xlpm._i, COLUMN()-COLUMN(tblParseParts[[#Headers],[Text]]), IF(_xlpm._i&gt;tblParseParts[[#This Row],[Len]],"",MID(tblParseParts[[#This Row],[Text]],_xlpm._i,1)))</f>
        <v>9</v>
      </c>
      <c r="G143" s="1" t="str">
        <f>_xlfn.LET(_xlpm._i, COLUMN()-COLUMN(tblParseParts[[#Headers],[Text]]), IF(_xlpm._i&gt;tblParseParts[[#This Row],[Len]],"",MID(tblParseParts[[#This Row],[Text]],_xlpm._i,1)))</f>
        <v>9</v>
      </c>
      <c r="H143" s="1" t="str">
        <f>_xlfn.LET(_xlpm._i, COLUMN()-COLUMN(tblParseParts[[#Headers],[Text]]), IF(_xlpm._i&gt;tblParseParts[[#This Row],[Len]],"",MID(tblParseParts[[#This Row],[Text]],_xlpm._i,1)))</f>
        <v>-</v>
      </c>
      <c r="I143" s="1" t="str">
        <f>_xlfn.LET(_xlpm._i, COLUMN()-COLUMN(tblParseParts[[#Headers],[Text]]), IF(_xlpm._i&gt;tblParseParts[[#This Row],[Len]],"",MID(tblParseParts[[#This Row],[Text]],_xlpm._i,1)))</f>
        <v>W</v>
      </c>
      <c r="J143" s="1" t="str">
        <f>_xlfn.LET(_xlpm._i, COLUMN()-COLUMN(tblParseParts[[#Headers],[Text]]), IF(_xlpm._i&gt;tblParseParts[[#This Row],[Len]],"",MID(tblParseParts[[#This Row],[Text]],_xlpm._i,1)))</f>
        <v>1</v>
      </c>
      <c r="K143" s="1" t="str">
        <f>_xlfn.LET(_xlpm._i, COLUMN()-COLUMN(tblParseParts[[#Headers],[Text]]), IF(_xlpm._i&gt;tblParseParts[[#This Row],[Len]],"",MID(tblParseParts[[#This Row],[Text]],_xlpm._i,1)))</f>
        <v>5</v>
      </c>
      <c r="L143" s="1" t="str">
        <f>_xlfn.LET(_xlpm._i, COLUMN()-COLUMN(tblParseParts[[#Headers],[Text]]), IF(_xlpm._i&gt;tblParseParts[[#This Row],[Len]],"",MID(tblParseParts[[#This Row],[Text]],_xlpm._i,1)))</f>
        <v>T</v>
      </c>
      <c r="M143" s="1" t="str">
        <f>_xlfn.LET(_xlpm._i, COLUMN()-COLUMN(tblParseParts[[#Headers],[Text]]), IF(_xlpm._i&gt;tblParseParts[[#This Row],[Len]],"",MID(tblParseParts[[#This Row],[Text]],_xlpm._i,1)))</f>
        <v>+</v>
      </c>
      <c r="N143" s="1" t="str">
        <f>_xlfn.LET(_xlpm._i, COLUMN()-COLUMN(tblParseParts[[#Headers],[Text]]), IF(_xlpm._i&gt;tblParseParts[[#This Row],[Len]],"",MID(tblParseParts[[#This Row],[Text]],_xlpm._i,1)))</f>
        <v>0</v>
      </c>
      <c r="O143" s="1" t="str">
        <f>_xlfn.LET(_xlpm._i, COLUMN()-COLUMN(tblParseParts[[#Headers],[Text]]), IF(_xlpm._i&gt;tblParseParts[[#This Row],[Len]],"",MID(tblParseParts[[#This Row],[Text]],_xlpm._i,1)))</f>
        <v>9</v>
      </c>
      <c r="P143" s="1" t="str">
        <f>_xlfn.LET(_xlpm._i, COLUMN()-COLUMN(tblParseParts[[#Headers],[Text]]), IF(_xlpm._i&gt;tblParseParts[[#This Row],[Len]],"",MID(tblParseParts[[#This Row],[Text]],_xlpm._i,1)))</f>
        <v>:</v>
      </c>
      <c r="Q143" s="1" t="str">
        <f>_xlfn.LET(_xlpm._i, COLUMN()-COLUMN(tblParseParts[[#Headers],[Text]]), IF(_xlpm._i&gt;tblParseParts[[#This Row],[Len]],"",MID(tblParseParts[[#This Row],[Text]],_xlpm._i,1)))</f>
        <v>3</v>
      </c>
      <c r="R143" s="1" t="str">
        <f>_xlfn.LET(_xlpm._i, COLUMN()-COLUMN(tblParseParts[[#Headers],[Text]]), IF(_xlpm._i&gt;tblParseParts[[#This Row],[Len]],"",MID(tblParseParts[[#This Row],[Text]],_xlpm._i,1)))</f>
        <v>0</v>
      </c>
      <c r="S143" s="1" t="str">
        <f>_xlfn.LET(_xlpm._i, COLUMN()-COLUMN(tblParseParts[[#Headers],[Text]]), IF(_xlpm._i&gt;tblParseParts[[#This Row],[Len]],"",MID(tblParseParts[[#This Row],[Text]],_xlpm._i,1)))</f>
        <v/>
      </c>
      <c r="T143" s="1" t="str">
        <f>_xlfn.LET(_xlpm._i, COLUMN()-COLUMN(tblParseParts[[#Headers],[Text]]), IF(_xlpm._i&gt;tblParseParts[[#This Row],[Len]],"",MID(tblParseParts[[#This Row],[Text]],_xlpm._i,1)))</f>
        <v/>
      </c>
      <c r="U143" s="1" t="str">
        <f>_xlfn.LET(_xlpm._i, COLUMN()-COLUMN(tblParseParts[[#Headers],[Text]]), IF(_xlpm._i&gt;tblParseParts[[#This Row],[Len]],"",MID(tblParseParts[[#This Row],[Text]],_xlpm._i,1)))</f>
        <v/>
      </c>
      <c r="V143" s="1" t="str">
        <f>_xlfn.LET(_xlpm._i, COLUMN()-COLUMN(tblParseParts[[#Headers],[Text]]), IF(_xlpm._i&gt;tblParseParts[[#This Row],[Len]],"",MID(tblParseParts[[#This Row],[Text]],_xlpm._i,1)))</f>
        <v/>
      </c>
      <c r="W143" s="1" t="str">
        <f>_xlfn.LET(_xlpm._i, COLUMN()-COLUMN(tblParseParts[[#Headers],[Text]]), IF(_xlpm._i&gt;tblParseParts[[#This Row],[Len]],"",MID(tblParseParts[[#This Row],[Text]],_xlpm._i,1)))</f>
        <v/>
      </c>
      <c r="X143" s="1" t="str">
        <f>_xlfn.LET(_xlpm._i, COLUMN()-COLUMN(tblParseParts[[#Headers],[Text]]), IF(_xlpm._i&gt;tblParseParts[[#This Row],[Len]],"",MID(tblParseParts[[#This Row],[Text]],_xlpm._i,1)))</f>
        <v/>
      </c>
      <c r="Y143" s="1" t="str">
        <f>_xlfn.LET(_xlpm._i, COLUMN()-COLUMN(tblParseParts[[#Headers],[Text]]), IF(_xlpm._i&gt;tblParseParts[[#This Row],[Len]],"",MID(tblParseParts[[#This Row],[Text]],_xlpm._i,1)))</f>
        <v/>
      </c>
      <c r="Z143" s="1" t="str">
        <f>_xlfn.LET(_xlpm._i, COLUMN()-COLUMN(tblParseParts[[#Headers],[Text]]), IF(_xlpm._i&gt;tblParseParts[[#This Row],[Len]],"",MID(tblParseParts[[#This Row],[Text]],_xlpm._i,1)))</f>
        <v/>
      </c>
      <c r="AA143" s="1" t="str">
        <f>_xlfn.LET(_xlpm._i, COLUMN()-COLUMN(tblParseParts[[#Headers],[Text]]), IF(_xlpm._i&gt;tblParseParts[[#This Row],[Len]],"",MID(tblParseParts[[#This Row],[Text]],_xlpm._i,1)))</f>
        <v/>
      </c>
      <c r="AB143" s="1" t="str">
        <f>_xlfn.LET(_xlpm._i, COLUMN()-COLUMN(tblParseParts[[#Headers],[Text]]), IF(_xlpm._i&gt;tblParseParts[[#This Row],[Len]],"",MID(tblParseParts[[#This Row],[Text]],_xlpm._i,1)))</f>
        <v/>
      </c>
      <c r="AC143" s="1" t="str">
        <f>_xlfn.LET(_xlpm._i, COLUMN()-COLUMN(tblParseParts[[#Headers],[Text]]), IF(_xlpm._i&gt;tblParseParts[[#This Row],[Len]],"",MID(tblParseParts[[#This Row],[Text]],_xlpm._i,1)))</f>
        <v/>
      </c>
      <c r="AD143" s="1" t="str">
        <f>_xlfn.LET(_xlpm._i, COLUMN()-COLUMN(tblParseParts[[#Headers],[Text]]), IF(_xlpm._i&gt;tblParseParts[[#This Row],[Len]],"",MID(tblParseParts[[#This Row],[Text]],_xlpm._i,1)))</f>
        <v/>
      </c>
      <c r="AE143" s="1" t="str">
        <f>_xlfn.LET(_xlpm._i, COLUMN()-COLUMN(tblParseParts[[#Headers],[Text]]), IF(_xlpm._i&gt;tblParseParts[[#This Row],[Len]],"",MID(tblParseParts[[#This Row],[Text]],_xlpm._i,1)))</f>
        <v/>
      </c>
      <c r="AF143" s="1" t="str">
        <f>_xlfn.LET(_xlpm._i, COLUMN()-COLUMN(tblParseParts[[#Headers],[Text]]), IF(_xlpm._i&gt;tblParseParts[[#This Row],[Len]],"",MID(tblParseParts[[#This Row],[Text]],_xlpm._i,1)))</f>
        <v/>
      </c>
      <c r="AG143" s="1" t="str">
        <f>_xlfn.LET(_xlpm._i, COLUMN()-COLUMN(tblParseParts[[#Headers],[Text]]), IF(_xlpm._i&gt;tblParseParts[[#This Row],[Len]],"",MID(tblParseParts[[#This Row],[Text]],_xlpm._i,1)))</f>
        <v/>
      </c>
      <c r="AH143" s="1" t="str">
        <f>_xlfn.LET(_xlpm._i, COLUMN()-COLUMN(tblParseParts[[#Headers],[Text]]), IF(_xlpm._i&gt;tblParseParts[[#This Row],[Len]],"",MID(tblParseParts[[#This Row],[Text]],_xlpm._i,1)))</f>
        <v/>
      </c>
      <c r="AI143" s="1" t="str">
        <f>_xlfn.LET(_xlpm._i, COLUMN()-COLUMN(tblParseParts[[#Headers],[Text]]), IF(_xlpm._i&gt;tblParseParts[[#This Row],[Len]],"",MID(tblParseParts[[#This Row],[Text]],_xlpm._i,1)))</f>
        <v/>
      </c>
      <c r="AJ143" s="11">
        <f>LEN(tblParseParts[[#This Row],[Text]])</f>
        <v>16</v>
      </c>
      <c r="AK143" s="11">
        <f>_xlfn.LET(_xlpm._range,tblParseParts[[#This Row],[1]:[33]], _xlfn.IFNA(_xlfn.XMATCH("T",_xlpm._range,0,1),0))</f>
        <v>10</v>
      </c>
      <c r="AL143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43" s="11">
        <f>_xlfn.LET(_xlpm._range,tblParseParts[[#This Row],[1]:[33]], _xlfn.IFNA(_xlfn.XMATCH(":",_xlpm._range,0,-1),0))</f>
        <v>14</v>
      </c>
      <c r="AN143" s="11" cm="1">
        <f t="array" ref="AN143">_xlfn.LET(_xlpm._last,INDEX(tblParseParts[[#This Row],[1]:[33]],1,tblParseParts[[#This Row],[Len]]),IF(_xlpm._last="Z",tblParseParts[[#This Row],[Len]],0))</f>
        <v>0</v>
      </c>
      <c r="AO143" s="11">
        <f>N(tblParseParts[[#This Row],[Tpos]]&gt;0)</f>
        <v>1</v>
      </c>
      <c r="AP143" s="11">
        <f>N(tblParseParts[[#This Row],[Tpos]]=1)</f>
        <v>0</v>
      </c>
      <c r="AQ143" s="11">
        <f>N(tblParseParts[[#This Row],[SignLastPos]]=1)</f>
        <v>0</v>
      </c>
      <c r="AR143" s="11">
        <f>tblParseParts[[#This Row],[Len]]-tblParseParts[[#This Row],[LastSignFirstPos]]</f>
        <v>16</v>
      </c>
      <c r="AS143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43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43" s="11">
        <f>N(tblParseParts[[#This Row],[ColonLastPos]]&gt;tblParseParts[[#This Row],[SignLastPos]])</f>
        <v>1</v>
      </c>
      <c r="AV143" s="11">
        <f>N(((tblParseParts[[#This Row],[UnSignedLen]]=2)+(tblParseParts[[#This Row],[UnSignedLen]]=6))&lt;&gt;0)</f>
        <v>0</v>
      </c>
      <c r="AW143" s="11">
        <f>N(tblParseParts[[#This Row],[ZlastPos]]=tblParseParts[[#This Row],[Len]])</f>
        <v>0</v>
      </c>
      <c r="AX143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43" s="11">
        <f>_xlfn.LET(_xlpm._x,_xlfn.XLOOKUP(tblParseParts[[#This Row],[Hash]],tblParsePartsLogic[Hash],tblParsePartsLogic[PartsFlag],""),IF(_xlpm._x="","!!",_xlpm._x))</f>
        <v>5</v>
      </c>
      <c r="AZ143" s="11">
        <f>_xlfn.LET(_xlpm._x,_xlfn.XLOOKUP(tblParseParts[[#This Row],[Hash]],tblParsePartsLogic[Hash],tblParsePartsLogic[DateMark],""),IF(_xlpm._x="","!!",_xlpm._x))</f>
        <v>2</v>
      </c>
      <c r="BA143" s="11">
        <f>_xlfn.LET(_xlpm._x,_xlfn.XLOOKUP(tblParseParts[[#This Row],[Hash]],tblParsePartsLogic[Hash],tblParsePartsLogic[TZMark],""),IF(_xlpm._x="","!!",_xlpm._x))</f>
        <v>2</v>
      </c>
      <c r="BB143" s="11">
        <f>_xlfn.LET(_xlpm._x,_xlfn.XLOOKUP(tblParseParts[[#This Row],[Hash]],tblParsePartsLogic[Hash],tblParsePartsLogic[ISOCompliant],""),IF(_xlpm._x="","!!",_xlpm._x))</f>
        <v>0</v>
      </c>
    </row>
    <row r="144" spans="1:54" x14ac:dyDescent="0.25">
      <c r="A144">
        <v>125</v>
      </c>
      <c r="B144" s="23" t="s">
        <v>173</v>
      </c>
      <c r="C144" s="1" t="str">
        <f>_xlfn.LET(_xlpm._i, COLUMN()-COLUMN(tblParseParts[[#Headers],[Text]]), IF(_xlpm._i&gt;tblParseParts[[#This Row],[Len]],"",MID(tblParseParts[[#This Row],[Text]],_xlpm._i,1)))</f>
        <v>2</v>
      </c>
      <c r="D144" s="1" t="str">
        <f>_xlfn.LET(_xlpm._i, COLUMN()-COLUMN(tblParseParts[[#Headers],[Text]]), IF(_xlpm._i&gt;tblParseParts[[#This Row],[Len]],"",MID(tblParseParts[[#This Row],[Text]],_xlpm._i,1)))</f>
        <v>0</v>
      </c>
      <c r="E144" s="1" t="str">
        <f>_xlfn.LET(_xlpm._i, COLUMN()-COLUMN(tblParseParts[[#Headers],[Text]]), IF(_xlpm._i&gt;tblParseParts[[#This Row],[Len]],"",MID(tblParseParts[[#This Row],[Text]],_xlpm._i,1)))</f>
        <v>2</v>
      </c>
      <c r="F144" s="1" t="str">
        <f>_xlfn.LET(_xlpm._i, COLUMN()-COLUMN(tblParseParts[[#Headers],[Text]]), IF(_xlpm._i&gt;tblParseParts[[#This Row],[Len]],"",MID(tblParseParts[[#This Row],[Text]],_xlpm._i,1)))</f>
        <v>3</v>
      </c>
      <c r="G144" s="1" t="str">
        <f>_xlfn.LET(_xlpm._i, COLUMN()-COLUMN(tblParseParts[[#Headers],[Text]]), IF(_xlpm._i&gt;tblParseParts[[#This Row],[Len]],"",MID(tblParseParts[[#This Row],[Text]],_xlpm._i,1)))</f>
        <v>-</v>
      </c>
      <c r="H144" s="1" t="str">
        <f>_xlfn.LET(_xlpm._i, COLUMN()-COLUMN(tblParseParts[[#Headers],[Text]]), IF(_xlpm._i&gt;tblParseParts[[#This Row],[Len]],"",MID(tblParseParts[[#This Row],[Text]],_xlpm._i,1)))</f>
        <v>1</v>
      </c>
      <c r="I144" s="1" t="str">
        <f>_xlfn.LET(_xlpm._i, COLUMN()-COLUMN(tblParseParts[[#Headers],[Text]]), IF(_xlpm._i&gt;tblParseParts[[#This Row],[Len]],"",MID(tblParseParts[[#This Row],[Text]],_xlpm._i,1)))</f>
        <v>0</v>
      </c>
      <c r="J144" s="1" t="str">
        <f>_xlfn.LET(_xlpm._i, COLUMN()-COLUMN(tblParseParts[[#Headers],[Text]]), IF(_xlpm._i&gt;tblParseParts[[#This Row],[Len]],"",MID(tblParseParts[[#This Row],[Text]],_xlpm._i,1)))</f>
        <v>-</v>
      </c>
      <c r="K144" s="1" t="str">
        <f>_xlfn.LET(_xlpm._i, COLUMN()-COLUMN(tblParseParts[[#Headers],[Text]]), IF(_xlpm._i&gt;tblParseParts[[#This Row],[Len]],"",MID(tblParseParts[[#This Row],[Text]],_xlpm._i,1)))</f>
        <v>2</v>
      </c>
      <c r="L144" s="1" t="str">
        <f>_xlfn.LET(_xlpm._i, COLUMN()-COLUMN(tblParseParts[[#Headers],[Text]]), IF(_xlpm._i&gt;tblParseParts[[#This Row],[Len]],"",MID(tblParseParts[[#This Row],[Text]],_xlpm._i,1)))</f>
        <v>4</v>
      </c>
      <c r="M144" s="1" t="str">
        <f>_xlfn.LET(_xlpm._i, COLUMN()-COLUMN(tblParseParts[[#Headers],[Text]]), IF(_xlpm._i&gt;tblParseParts[[#This Row],[Len]],"",MID(tblParseParts[[#This Row],[Text]],_xlpm._i,1)))</f>
        <v>T</v>
      </c>
      <c r="N144" s="1" t="str">
        <f>_xlfn.LET(_xlpm._i, COLUMN()-COLUMN(tblParseParts[[#Headers],[Text]]), IF(_xlpm._i&gt;tblParseParts[[#This Row],[Len]],"",MID(tblParseParts[[#This Row],[Text]],_xlpm._i,1)))</f>
        <v>+</v>
      </c>
      <c r="O144" s="1" t="str">
        <f>_xlfn.LET(_xlpm._i, COLUMN()-COLUMN(tblParseParts[[#Headers],[Text]]), IF(_xlpm._i&gt;tblParseParts[[#This Row],[Len]],"",MID(tblParseParts[[#This Row],[Text]],_xlpm._i,1)))</f>
        <v>0</v>
      </c>
      <c r="P144" s="1" t="str">
        <f>_xlfn.LET(_xlpm._i, COLUMN()-COLUMN(tblParseParts[[#Headers],[Text]]), IF(_xlpm._i&gt;tblParseParts[[#This Row],[Len]],"",MID(tblParseParts[[#This Row],[Text]],_xlpm._i,1)))</f>
        <v>9</v>
      </c>
      <c r="Q144" s="1" t="str">
        <f>_xlfn.LET(_xlpm._i, COLUMN()-COLUMN(tblParseParts[[#Headers],[Text]]), IF(_xlpm._i&gt;tblParseParts[[#This Row],[Len]],"",MID(tblParseParts[[#This Row],[Text]],_xlpm._i,1)))</f>
        <v>:</v>
      </c>
      <c r="R144" s="1" t="str">
        <f>_xlfn.LET(_xlpm._i, COLUMN()-COLUMN(tblParseParts[[#Headers],[Text]]), IF(_xlpm._i&gt;tblParseParts[[#This Row],[Len]],"",MID(tblParseParts[[#This Row],[Text]],_xlpm._i,1)))</f>
        <v>3</v>
      </c>
      <c r="S144" s="1" t="str">
        <f>_xlfn.LET(_xlpm._i, COLUMN()-COLUMN(tblParseParts[[#Headers],[Text]]), IF(_xlpm._i&gt;tblParseParts[[#This Row],[Len]],"",MID(tblParseParts[[#This Row],[Text]],_xlpm._i,1)))</f>
        <v>0</v>
      </c>
      <c r="T144" s="1" t="str">
        <f>_xlfn.LET(_xlpm._i, COLUMN()-COLUMN(tblParseParts[[#Headers],[Text]]), IF(_xlpm._i&gt;tblParseParts[[#This Row],[Len]],"",MID(tblParseParts[[#This Row],[Text]],_xlpm._i,1)))</f>
        <v/>
      </c>
      <c r="U144" s="1" t="str">
        <f>_xlfn.LET(_xlpm._i, COLUMN()-COLUMN(tblParseParts[[#Headers],[Text]]), IF(_xlpm._i&gt;tblParseParts[[#This Row],[Len]],"",MID(tblParseParts[[#This Row],[Text]],_xlpm._i,1)))</f>
        <v/>
      </c>
      <c r="V144" s="1" t="str">
        <f>_xlfn.LET(_xlpm._i, COLUMN()-COLUMN(tblParseParts[[#Headers],[Text]]), IF(_xlpm._i&gt;tblParseParts[[#This Row],[Len]],"",MID(tblParseParts[[#This Row],[Text]],_xlpm._i,1)))</f>
        <v/>
      </c>
      <c r="W144" s="1" t="str">
        <f>_xlfn.LET(_xlpm._i, COLUMN()-COLUMN(tblParseParts[[#Headers],[Text]]), IF(_xlpm._i&gt;tblParseParts[[#This Row],[Len]],"",MID(tblParseParts[[#This Row],[Text]],_xlpm._i,1)))</f>
        <v/>
      </c>
      <c r="X144" s="1" t="str">
        <f>_xlfn.LET(_xlpm._i, COLUMN()-COLUMN(tblParseParts[[#Headers],[Text]]), IF(_xlpm._i&gt;tblParseParts[[#This Row],[Len]],"",MID(tblParseParts[[#This Row],[Text]],_xlpm._i,1)))</f>
        <v/>
      </c>
      <c r="Y144" s="1" t="str">
        <f>_xlfn.LET(_xlpm._i, COLUMN()-COLUMN(tblParseParts[[#Headers],[Text]]), IF(_xlpm._i&gt;tblParseParts[[#This Row],[Len]],"",MID(tblParseParts[[#This Row],[Text]],_xlpm._i,1)))</f>
        <v/>
      </c>
      <c r="Z144" s="1" t="str">
        <f>_xlfn.LET(_xlpm._i, COLUMN()-COLUMN(tblParseParts[[#Headers],[Text]]), IF(_xlpm._i&gt;tblParseParts[[#This Row],[Len]],"",MID(tblParseParts[[#This Row],[Text]],_xlpm._i,1)))</f>
        <v/>
      </c>
      <c r="AA144" s="1" t="str">
        <f>_xlfn.LET(_xlpm._i, COLUMN()-COLUMN(tblParseParts[[#Headers],[Text]]), IF(_xlpm._i&gt;tblParseParts[[#This Row],[Len]],"",MID(tblParseParts[[#This Row],[Text]],_xlpm._i,1)))</f>
        <v/>
      </c>
      <c r="AB144" s="1" t="str">
        <f>_xlfn.LET(_xlpm._i, COLUMN()-COLUMN(tblParseParts[[#Headers],[Text]]), IF(_xlpm._i&gt;tblParseParts[[#This Row],[Len]],"",MID(tblParseParts[[#This Row],[Text]],_xlpm._i,1)))</f>
        <v/>
      </c>
      <c r="AC144" s="1" t="str">
        <f>_xlfn.LET(_xlpm._i, COLUMN()-COLUMN(tblParseParts[[#Headers],[Text]]), IF(_xlpm._i&gt;tblParseParts[[#This Row],[Len]],"",MID(tblParseParts[[#This Row],[Text]],_xlpm._i,1)))</f>
        <v/>
      </c>
      <c r="AD144" s="1" t="str">
        <f>_xlfn.LET(_xlpm._i, COLUMN()-COLUMN(tblParseParts[[#Headers],[Text]]), IF(_xlpm._i&gt;tblParseParts[[#This Row],[Len]],"",MID(tblParseParts[[#This Row],[Text]],_xlpm._i,1)))</f>
        <v/>
      </c>
      <c r="AE144" s="1" t="str">
        <f>_xlfn.LET(_xlpm._i, COLUMN()-COLUMN(tblParseParts[[#Headers],[Text]]), IF(_xlpm._i&gt;tblParseParts[[#This Row],[Len]],"",MID(tblParseParts[[#This Row],[Text]],_xlpm._i,1)))</f>
        <v/>
      </c>
      <c r="AF144" s="1" t="str">
        <f>_xlfn.LET(_xlpm._i, COLUMN()-COLUMN(tblParseParts[[#Headers],[Text]]), IF(_xlpm._i&gt;tblParseParts[[#This Row],[Len]],"",MID(tblParseParts[[#This Row],[Text]],_xlpm._i,1)))</f>
        <v/>
      </c>
      <c r="AG144" s="1" t="str">
        <f>_xlfn.LET(_xlpm._i, COLUMN()-COLUMN(tblParseParts[[#Headers],[Text]]), IF(_xlpm._i&gt;tblParseParts[[#This Row],[Len]],"",MID(tblParseParts[[#This Row],[Text]],_xlpm._i,1)))</f>
        <v/>
      </c>
      <c r="AH144" s="1" t="str">
        <f>_xlfn.LET(_xlpm._i, COLUMN()-COLUMN(tblParseParts[[#Headers],[Text]]), IF(_xlpm._i&gt;tblParseParts[[#This Row],[Len]],"",MID(tblParseParts[[#This Row],[Text]],_xlpm._i,1)))</f>
        <v/>
      </c>
      <c r="AI144" s="1" t="str">
        <f>_xlfn.LET(_xlpm._i, COLUMN()-COLUMN(tblParseParts[[#Headers],[Text]]), IF(_xlpm._i&gt;tblParseParts[[#This Row],[Len]],"",MID(tblParseParts[[#This Row],[Text]],_xlpm._i,1)))</f>
        <v/>
      </c>
      <c r="AJ144" s="11">
        <f>LEN(tblParseParts[[#This Row],[Text]])</f>
        <v>17</v>
      </c>
      <c r="AK144" s="11">
        <f>_xlfn.LET(_xlpm._range,tblParseParts[[#This Row],[1]:[33]], _xlfn.IFNA(_xlfn.XMATCH("T",_xlpm._range,0,1),0))</f>
        <v>11</v>
      </c>
      <c r="AL144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44" s="11">
        <f>_xlfn.LET(_xlpm._range,tblParseParts[[#This Row],[1]:[33]], _xlfn.IFNA(_xlfn.XMATCH(":",_xlpm._range,0,-1),0))</f>
        <v>15</v>
      </c>
      <c r="AN144" s="11" cm="1">
        <f t="array" ref="AN144">_xlfn.LET(_xlpm._last,INDEX(tblParseParts[[#This Row],[1]:[33]],1,tblParseParts[[#This Row],[Len]]),IF(_xlpm._last="Z",tblParseParts[[#This Row],[Len]],0))</f>
        <v>0</v>
      </c>
      <c r="AO144" s="11">
        <f>N(tblParseParts[[#This Row],[Tpos]]&gt;0)</f>
        <v>1</v>
      </c>
      <c r="AP144" s="11">
        <f>N(tblParseParts[[#This Row],[Tpos]]=1)</f>
        <v>0</v>
      </c>
      <c r="AQ144" s="11">
        <f>N(tblParseParts[[#This Row],[SignLastPos]]=1)</f>
        <v>0</v>
      </c>
      <c r="AR144" s="11">
        <f>tblParseParts[[#This Row],[Len]]-tblParseParts[[#This Row],[LastSignFirstPos]]</f>
        <v>17</v>
      </c>
      <c r="AS144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44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44" s="11">
        <f>N(tblParseParts[[#This Row],[ColonLastPos]]&gt;tblParseParts[[#This Row],[SignLastPos]])</f>
        <v>1</v>
      </c>
      <c r="AV144" s="11">
        <f>N(((tblParseParts[[#This Row],[UnSignedLen]]=2)+(tblParseParts[[#This Row],[UnSignedLen]]=6))&lt;&gt;0)</f>
        <v>0</v>
      </c>
      <c r="AW144" s="11">
        <f>N(tblParseParts[[#This Row],[ZlastPos]]=tblParseParts[[#This Row],[Len]])</f>
        <v>0</v>
      </c>
      <c r="AX144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44" s="11">
        <f>_xlfn.LET(_xlpm._x,_xlfn.XLOOKUP(tblParseParts[[#This Row],[Hash]],tblParsePartsLogic[Hash],tblParsePartsLogic[PartsFlag],""),IF(_xlpm._x="","!!",_xlpm._x))</f>
        <v>5</v>
      </c>
      <c r="AZ144" s="11">
        <f>_xlfn.LET(_xlpm._x,_xlfn.XLOOKUP(tblParseParts[[#This Row],[Hash]],tblParsePartsLogic[Hash],tblParsePartsLogic[DateMark],""),IF(_xlpm._x="","!!",_xlpm._x))</f>
        <v>2</v>
      </c>
      <c r="BA144" s="11">
        <f>_xlfn.LET(_xlpm._x,_xlfn.XLOOKUP(tblParseParts[[#This Row],[Hash]],tblParsePartsLogic[Hash],tblParsePartsLogic[TZMark],""),IF(_xlpm._x="","!!",_xlpm._x))</f>
        <v>2</v>
      </c>
      <c r="BB144" s="11">
        <f>_xlfn.LET(_xlpm._x,_xlfn.XLOOKUP(tblParseParts[[#This Row],[Hash]],tblParsePartsLogic[Hash],tblParsePartsLogic[ISOCompliant],""),IF(_xlpm._x="","!!",_xlpm._x))</f>
        <v>0</v>
      </c>
    </row>
    <row r="145" spans="1:54" x14ac:dyDescent="0.25">
      <c r="A145">
        <v>126</v>
      </c>
      <c r="B145" s="23" t="s">
        <v>174</v>
      </c>
      <c r="C145" s="1" t="str">
        <f>_xlfn.LET(_xlpm._i, COLUMN()-COLUMN(tblParseParts[[#Headers],[Text]]), IF(_xlpm._i&gt;tblParseParts[[#This Row],[Len]],"",MID(tblParseParts[[#This Row],[Text]],_xlpm._i,1)))</f>
        <v>2</v>
      </c>
      <c r="D145" s="1" t="str">
        <f>_xlfn.LET(_xlpm._i, COLUMN()-COLUMN(tblParseParts[[#Headers],[Text]]), IF(_xlpm._i&gt;tblParseParts[[#This Row],[Len]],"",MID(tblParseParts[[#This Row],[Text]],_xlpm._i,1)))</f>
        <v>0</v>
      </c>
      <c r="E145" s="1" t="str">
        <f>_xlfn.LET(_xlpm._i, COLUMN()-COLUMN(tblParseParts[[#Headers],[Text]]), IF(_xlpm._i&gt;tblParseParts[[#This Row],[Len]],"",MID(tblParseParts[[#This Row],[Text]],_xlpm._i,1)))</f>
        <v>2</v>
      </c>
      <c r="F145" s="1" t="str">
        <f>_xlfn.LET(_xlpm._i, COLUMN()-COLUMN(tblParseParts[[#Headers],[Text]]), IF(_xlpm._i&gt;tblParseParts[[#This Row],[Len]],"",MID(tblParseParts[[#This Row],[Text]],_xlpm._i,1)))</f>
        <v>3</v>
      </c>
      <c r="G145" s="1" t="str">
        <f>_xlfn.LET(_xlpm._i, COLUMN()-COLUMN(tblParseParts[[#Headers],[Text]]), IF(_xlpm._i&gt;tblParseParts[[#This Row],[Len]],"",MID(tblParseParts[[#This Row],[Text]],_xlpm._i,1)))</f>
        <v>-</v>
      </c>
      <c r="H145" s="1" t="str">
        <f>_xlfn.LET(_xlpm._i, COLUMN()-COLUMN(tblParseParts[[#Headers],[Text]]), IF(_xlpm._i&gt;tblParseParts[[#This Row],[Len]],"",MID(tblParseParts[[#This Row],[Text]],_xlpm._i,1)))</f>
        <v>W</v>
      </c>
      <c r="I145" s="1" t="str">
        <f>_xlfn.LET(_xlpm._i, COLUMN()-COLUMN(tblParseParts[[#Headers],[Text]]), IF(_xlpm._i&gt;tblParseParts[[#This Row],[Len]],"",MID(tblParseParts[[#This Row],[Text]],_xlpm._i,1)))</f>
        <v>1</v>
      </c>
      <c r="J145" s="1" t="str">
        <f>_xlfn.LET(_xlpm._i, COLUMN()-COLUMN(tblParseParts[[#Headers],[Text]]), IF(_xlpm._i&gt;tblParseParts[[#This Row],[Len]],"",MID(tblParseParts[[#This Row],[Text]],_xlpm._i,1)))</f>
        <v>5</v>
      </c>
      <c r="K145" s="1" t="str">
        <f>_xlfn.LET(_xlpm._i, COLUMN()-COLUMN(tblParseParts[[#Headers],[Text]]), IF(_xlpm._i&gt;tblParseParts[[#This Row],[Len]],"",MID(tblParseParts[[#This Row],[Text]],_xlpm._i,1)))</f>
        <v>-</v>
      </c>
      <c r="L145" s="1" t="str">
        <f>_xlfn.LET(_xlpm._i, COLUMN()-COLUMN(tblParseParts[[#Headers],[Text]]), IF(_xlpm._i&gt;tblParseParts[[#This Row],[Len]],"",MID(tblParseParts[[#This Row],[Text]],_xlpm._i,1)))</f>
        <v>2</v>
      </c>
      <c r="M145" s="1" t="str">
        <f>_xlfn.LET(_xlpm._i, COLUMN()-COLUMN(tblParseParts[[#Headers],[Text]]), IF(_xlpm._i&gt;tblParseParts[[#This Row],[Len]],"",MID(tblParseParts[[#This Row],[Text]],_xlpm._i,1)))</f>
        <v>T</v>
      </c>
      <c r="N145" s="1" t="str">
        <f>_xlfn.LET(_xlpm._i, COLUMN()-COLUMN(tblParseParts[[#Headers],[Text]]), IF(_xlpm._i&gt;tblParseParts[[#This Row],[Len]],"",MID(tblParseParts[[#This Row],[Text]],_xlpm._i,1)))</f>
        <v>+</v>
      </c>
      <c r="O145" s="1" t="str">
        <f>_xlfn.LET(_xlpm._i, COLUMN()-COLUMN(tblParseParts[[#Headers],[Text]]), IF(_xlpm._i&gt;tblParseParts[[#This Row],[Len]],"",MID(tblParseParts[[#This Row],[Text]],_xlpm._i,1)))</f>
        <v>0</v>
      </c>
      <c r="P145" s="1" t="str">
        <f>_xlfn.LET(_xlpm._i, COLUMN()-COLUMN(tblParseParts[[#Headers],[Text]]), IF(_xlpm._i&gt;tblParseParts[[#This Row],[Len]],"",MID(tblParseParts[[#This Row],[Text]],_xlpm._i,1)))</f>
        <v>9</v>
      </c>
      <c r="Q145" s="1" t="str">
        <f>_xlfn.LET(_xlpm._i, COLUMN()-COLUMN(tblParseParts[[#Headers],[Text]]), IF(_xlpm._i&gt;tblParseParts[[#This Row],[Len]],"",MID(tblParseParts[[#This Row],[Text]],_xlpm._i,1)))</f>
        <v>:</v>
      </c>
      <c r="R145" s="1" t="str">
        <f>_xlfn.LET(_xlpm._i, COLUMN()-COLUMN(tblParseParts[[#Headers],[Text]]), IF(_xlpm._i&gt;tblParseParts[[#This Row],[Len]],"",MID(tblParseParts[[#This Row],[Text]],_xlpm._i,1)))</f>
        <v>3</v>
      </c>
      <c r="S145" s="1" t="str">
        <f>_xlfn.LET(_xlpm._i, COLUMN()-COLUMN(tblParseParts[[#Headers],[Text]]), IF(_xlpm._i&gt;tblParseParts[[#This Row],[Len]],"",MID(tblParseParts[[#This Row],[Text]],_xlpm._i,1)))</f>
        <v>0</v>
      </c>
      <c r="T145" s="1" t="str">
        <f>_xlfn.LET(_xlpm._i, COLUMN()-COLUMN(tblParseParts[[#Headers],[Text]]), IF(_xlpm._i&gt;tblParseParts[[#This Row],[Len]],"",MID(tblParseParts[[#This Row],[Text]],_xlpm._i,1)))</f>
        <v/>
      </c>
      <c r="U145" s="1" t="str">
        <f>_xlfn.LET(_xlpm._i, COLUMN()-COLUMN(tblParseParts[[#Headers],[Text]]), IF(_xlpm._i&gt;tblParseParts[[#This Row],[Len]],"",MID(tblParseParts[[#This Row],[Text]],_xlpm._i,1)))</f>
        <v/>
      </c>
      <c r="V145" s="1" t="str">
        <f>_xlfn.LET(_xlpm._i, COLUMN()-COLUMN(tblParseParts[[#Headers],[Text]]), IF(_xlpm._i&gt;tblParseParts[[#This Row],[Len]],"",MID(tblParseParts[[#This Row],[Text]],_xlpm._i,1)))</f>
        <v/>
      </c>
      <c r="W145" s="1" t="str">
        <f>_xlfn.LET(_xlpm._i, COLUMN()-COLUMN(tblParseParts[[#Headers],[Text]]), IF(_xlpm._i&gt;tblParseParts[[#This Row],[Len]],"",MID(tblParseParts[[#This Row],[Text]],_xlpm._i,1)))</f>
        <v/>
      </c>
      <c r="X145" s="1" t="str">
        <f>_xlfn.LET(_xlpm._i, COLUMN()-COLUMN(tblParseParts[[#Headers],[Text]]), IF(_xlpm._i&gt;tblParseParts[[#This Row],[Len]],"",MID(tblParseParts[[#This Row],[Text]],_xlpm._i,1)))</f>
        <v/>
      </c>
      <c r="Y145" s="1" t="str">
        <f>_xlfn.LET(_xlpm._i, COLUMN()-COLUMN(tblParseParts[[#Headers],[Text]]), IF(_xlpm._i&gt;tblParseParts[[#This Row],[Len]],"",MID(tblParseParts[[#This Row],[Text]],_xlpm._i,1)))</f>
        <v/>
      </c>
      <c r="Z145" s="1" t="str">
        <f>_xlfn.LET(_xlpm._i, COLUMN()-COLUMN(tblParseParts[[#Headers],[Text]]), IF(_xlpm._i&gt;tblParseParts[[#This Row],[Len]],"",MID(tblParseParts[[#This Row],[Text]],_xlpm._i,1)))</f>
        <v/>
      </c>
      <c r="AA145" s="1" t="str">
        <f>_xlfn.LET(_xlpm._i, COLUMN()-COLUMN(tblParseParts[[#Headers],[Text]]), IF(_xlpm._i&gt;tblParseParts[[#This Row],[Len]],"",MID(tblParseParts[[#This Row],[Text]],_xlpm._i,1)))</f>
        <v/>
      </c>
      <c r="AB145" s="1" t="str">
        <f>_xlfn.LET(_xlpm._i, COLUMN()-COLUMN(tblParseParts[[#Headers],[Text]]), IF(_xlpm._i&gt;tblParseParts[[#This Row],[Len]],"",MID(tblParseParts[[#This Row],[Text]],_xlpm._i,1)))</f>
        <v/>
      </c>
      <c r="AC145" s="1" t="str">
        <f>_xlfn.LET(_xlpm._i, COLUMN()-COLUMN(tblParseParts[[#Headers],[Text]]), IF(_xlpm._i&gt;tblParseParts[[#This Row],[Len]],"",MID(tblParseParts[[#This Row],[Text]],_xlpm._i,1)))</f>
        <v/>
      </c>
      <c r="AD145" s="1" t="str">
        <f>_xlfn.LET(_xlpm._i, COLUMN()-COLUMN(tblParseParts[[#Headers],[Text]]), IF(_xlpm._i&gt;tblParseParts[[#This Row],[Len]],"",MID(tblParseParts[[#This Row],[Text]],_xlpm._i,1)))</f>
        <v/>
      </c>
      <c r="AE145" s="1" t="str">
        <f>_xlfn.LET(_xlpm._i, COLUMN()-COLUMN(tblParseParts[[#Headers],[Text]]), IF(_xlpm._i&gt;tblParseParts[[#This Row],[Len]],"",MID(tblParseParts[[#This Row],[Text]],_xlpm._i,1)))</f>
        <v/>
      </c>
      <c r="AF145" s="1" t="str">
        <f>_xlfn.LET(_xlpm._i, COLUMN()-COLUMN(tblParseParts[[#Headers],[Text]]), IF(_xlpm._i&gt;tblParseParts[[#This Row],[Len]],"",MID(tblParseParts[[#This Row],[Text]],_xlpm._i,1)))</f>
        <v/>
      </c>
      <c r="AG145" s="1" t="str">
        <f>_xlfn.LET(_xlpm._i, COLUMN()-COLUMN(tblParseParts[[#Headers],[Text]]), IF(_xlpm._i&gt;tblParseParts[[#This Row],[Len]],"",MID(tblParseParts[[#This Row],[Text]],_xlpm._i,1)))</f>
        <v/>
      </c>
      <c r="AH145" s="1" t="str">
        <f>_xlfn.LET(_xlpm._i, COLUMN()-COLUMN(tblParseParts[[#Headers],[Text]]), IF(_xlpm._i&gt;tblParseParts[[#This Row],[Len]],"",MID(tblParseParts[[#This Row],[Text]],_xlpm._i,1)))</f>
        <v/>
      </c>
      <c r="AI145" s="1" t="str">
        <f>_xlfn.LET(_xlpm._i, COLUMN()-COLUMN(tblParseParts[[#Headers],[Text]]), IF(_xlpm._i&gt;tblParseParts[[#This Row],[Len]],"",MID(tblParseParts[[#This Row],[Text]],_xlpm._i,1)))</f>
        <v/>
      </c>
      <c r="AJ145" s="11">
        <f>LEN(tblParseParts[[#This Row],[Text]])</f>
        <v>17</v>
      </c>
      <c r="AK145" s="11">
        <f>_xlfn.LET(_xlpm._range,tblParseParts[[#This Row],[1]:[33]], _xlfn.IFNA(_xlfn.XMATCH("T",_xlpm._range,0,1),0))</f>
        <v>11</v>
      </c>
      <c r="AL14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45" s="11">
        <f>_xlfn.LET(_xlpm._range,tblParseParts[[#This Row],[1]:[33]], _xlfn.IFNA(_xlfn.XMATCH(":",_xlpm._range,0,-1),0))</f>
        <v>15</v>
      </c>
      <c r="AN145" s="11" cm="1">
        <f t="array" ref="AN145">_xlfn.LET(_xlpm._last,INDEX(tblParseParts[[#This Row],[1]:[33]],1,tblParseParts[[#This Row],[Len]]),IF(_xlpm._last="Z",tblParseParts[[#This Row],[Len]],0))</f>
        <v>0</v>
      </c>
      <c r="AO145" s="11">
        <f>N(tblParseParts[[#This Row],[Tpos]]&gt;0)</f>
        <v>1</v>
      </c>
      <c r="AP145" s="11">
        <f>N(tblParseParts[[#This Row],[Tpos]]=1)</f>
        <v>0</v>
      </c>
      <c r="AQ145" s="11">
        <f>N(tblParseParts[[#This Row],[SignLastPos]]=1)</f>
        <v>0</v>
      </c>
      <c r="AR145" s="11">
        <f>tblParseParts[[#This Row],[Len]]-tblParseParts[[#This Row],[LastSignFirstPos]]</f>
        <v>17</v>
      </c>
      <c r="AS145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45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45" s="11">
        <f>N(tblParseParts[[#This Row],[ColonLastPos]]&gt;tblParseParts[[#This Row],[SignLastPos]])</f>
        <v>1</v>
      </c>
      <c r="AV145" s="11">
        <f>N(((tblParseParts[[#This Row],[UnSignedLen]]=2)+(tblParseParts[[#This Row],[UnSignedLen]]=6))&lt;&gt;0)</f>
        <v>0</v>
      </c>
      <c r="AW145" s="11">
        <f>N(tblParseParts[[#This Row],[ZlastPos]]=tblParseParts[[#This Row],[Len]])</f>
        <v>0</v>
      </c>
      <c r="AX14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45" s="11">
        <f>_xlfn.LET(_xlpm._x,_xlfn.XLOOKUP(tblParseParts[[#This Row],[Hash]],tblParsePartsLogic[Hash],tblParsePartsLogic[PartsFlag],""),IF(_xlpm._x="","!!",_xlpm._x))</f>
        <v>5</v>
      </c>
      <c r="AZ145" s="11">
        <f>_xlfn.LET(_xlpm._x,_xlfn.XLOOKUP(tblParseParts[[#This Row],[Hash]],tblParsePartsLogic[Hash],tblParsePartsLogic[DateMark],""),IF(_xlpm._x="","!!",_xlpm._x))</f>
        <v>2</v>
      </c>
      <c r="BA145" s="11">
        <f>_xlfn.LET(_xlpm._x,_xlfn.XLOOKUP(tblParseParts[[#This Row],[Hash]],tblParsePartsLogic[Hash],tblParsePartsLogic[TZMark],""),IF(_xlpm._x="","!!",_xlpm._x))</f>
        <v>2</v>
      </c>
      <c r="BB145" s="11">
        <f>_xlfn.LET(_xlpm._x,_xlfn.XLOOKUP(tblParseParts[[#This Row],[Hash]],tblParsePartsLogic[Hash],tblParsePartsLogic[ISOCompliant],""),IF(_xlpm._x="","!!",_xlpm._x))</f>
        <v>0</v>
      </c>
    </row>
    <row r="146" spans="1:54" x14ac:dyDescent="0.25">
      <c r="A146">
        <v>127</v>
      </c>
      <c r="B146" s="23" t="s">
        <v>175</v>
      </c>
      <c r="C146" s="1" t="str">
        <f>_xlfn.LET(_xlpm._i, COLUMN()-COLUMN(tblParseParts[[#Headers],[Text]]), IF(_xlpm._i&gt;tblParseParts[[#This Row],[Len]],"",MID(tblParseParts[[#This Row],[Text]],_xlpm._i,1)))</f>
        <v>9</v>
      </c>
      <c r="D146" s="1" t="str">
        <f>_xlfn.LET(_xlpm._i, COLUMN()-COLUMN(tblParseParts[[#Headers],[Text]]), IF(_xlpm._i&gt;tblParseParts[[#This Row],[Len]],"",MID(tblParseParts[[#This Row],[Text]],_xlpm._i,1)))</f>
        <v>9</v>
      </c>
      <c r="E146" s="1" t="str">
        <f>_xlfn.LET(_xlpm._i, COLUMN()-COLUMN(tblParseParts[[#Headers],[Text]]), IF(_xlpm._i&gt;tblParseParts[[#This Row],[Len]],"",MID(tblParseParts[[#This Row],[Text]],_xlpm._i,1)))</f>
        <v>9</v>
      </c>
      <c r="F146" s="1" t="str">
        <f>_xlfn.LET(_xlpm._i, COLUMN()-COLUMN(tblParseParts[[#Headers],[Text]]), IF(_xlpm._i&gt;tblParseParts[[#This Row],[Len]],"",MID(tblParseParts[[#This Row],[Text]],_xlpm._i,1)))</f>
        <v>9</v>
      </c>
      <c r="G146" s="1" t="str">
        <f>_xlfn.LET(_xlpm._i, COLUMN()-COLUMN(tblParseParts[[#Headers],[Text]]), IF(_xlpm._i&gt;tblParseParts[[#This Row],[Len]],"",MID(tblParseParts[[#This Row],[Text]],_xlpm._i,1)))</f>
        <v>9</v>
      </c>
      <c r="H146" s="1" t="str">
        <f>_xlfn.LET(_xlpm._i, COLUMN()-COLUMN(tblParseParts[[#Headers],[Text]]), IF(_xlpm._i&gt;tblParseParts[[#This Row],[Len]],"",MID(tblParseParts[[#This Row],[Text]],_xlpm._i,1)))</f>
        <v>-</v>
      </c>
      <c r="I146" s="1" t="str">
        <f>_xlfn.LET(_xlpm._i, COLUMN()-COLUMN(tblParseParts[[#Headers],[Text]]), IF(_xlpm._i&gt;tblParseParts[[#This Row],[Len]],"",MID(tblParseParts[[#This Row],[Text]],_xlpm._i,1)))</f>
        <v>1</v>
      </c>
      <c r="J146" s="1" t="str">
        <f>_xlfn.LET(_xlpm._i, COLUMN()-COLUMN(tblParseParts[[#Headers],[Text]]), IF(_xlpm._i&gt;tblParseParts[[#This Row],[Len]],"",MID(tblParseParts[[#This Row],[Text]],_xlpm._i,1)))</f>
        <v>0</v>
      </c>
      <c r="K146" s="1" t="str">
        <f>_xlfn.LET(_xlpm._i, COLUMN()-COLUMN(tblParseParts[[#Headers],[Text]]), IF(_xlpm._i&gt;tblParseParts[[#This Row],[Len]],"",MID(tblParseParts[[#This Row],[Text]],_xlpm._i,1)))</f>
        <v>-</v>
      </c>
      <c r="L146" s="1" t="str">
        <f>_xlfn.LET(_xlpm._i, COLUMN()-COLUMN(tblParseParts[[#Headers],[Text]]), IF(_xlpm._i&gt;tblParseParts[[#This Row],[Len]],"",MID(tblParseParts[[#This Row],[Text]],_xlpm._i,1)))</f>
        <v>2</v>
      </c>
      <c r="M146" s="1" t="str">
        <f>_xlfn.LET(_xlpm._i, COLUMN()-COLUMN(tblParseParts[[#Headers],[Text]]), IF(_xlpm._i&gt;tblParseParts[[#This Row],[Len]],"",MID(tblParseParts[[#This Row],[Text]],_xlpm._i,1)))</f>
        <v>4</v>
      </c>
      <c r="N146" s="1" t="str">
        <f>_xlfn.LET(_xlpm._i, COLUMN()-COLUMN(tblParseParts[[#Headers],[Text]]), IF(_xlpm._i&gt;tblParseParts[[#This Row],[Len]],"",MID(tblParseParts[[#This Row],[Text]],_xlpm._i,1)))</f>
        <v>T</v>
      </c>
      <c r="O146" s="1" t="str">
        <f>_xlfn.LET(_xlpm._i, COLUMN()-COLUMN(tblParseParts[[#Headers],[Text]]), IF(_xlpm._i&gt;tblParseParts[[#This Row],[Len]],"",MID(tblParseParts[[#This Row],[Text]],_xlpm._i,1)))</f>
        <v>+</v>
      </c>
      <c r="P146" s="1" t="str">
        <f>_xlfn.LET(_xlpm._i, COLUMN()-COLUMN(tblParseParts[[#Headers],[Text]]), IF(_xlpm._i&gt;tblParseParts[[#This Row],[Len]],"",MID(tblParseParts[[#This Row],[Text]],_xlpm._i,1)))</f>
        <v>0</v>
      </c>
      <c r="Q146" s="1" t="str">
        <f>_xlfn.LET(_xlpm._i, COLUMN()-COLUMN(tblParseParts[[#Headers],[Text]]), IF(_xlpm._i&gt;tblParseParts[[#This Row],[Len]],"",MID(tblParseParts[[#This Row],[Text]],_xlpm._i,1)))</f>
        <v>9</v>
      </c>
      <c r="R146" s="1" t="str">
        <f>_xlfn.LET(_xlpm._i, COLUMN()-COLUMN(tblParseParts[[#Headers],[Text]]), IF(_xlpm._i&gt;tblParseParts[[#This Row],[Len]],"",MID(tblParseParts[[#This Row],[Text]],_xlpm._i,1)))</f>
        <v>:</v>
      </c>
      <c r="S146" s="1" t="str">
        <f>_xlfn.LET(_xlpm._i, COLUMN()-COLUMN(tblParseParts[[#Headers],[Text]]), IF(_xlpm._i&gt;tblParseParts[[#This Row],[Len]],"",MID(tblParseParts[[#This Row],[Text]],_xlpm._i,1)))</f>
        <v>3</v>
      </c>
      <c r="T146" s="1" t="str">
        <f>_xlfn.LET(_xlpm._i, COLUMN()-COLUMN(tblParseParts[[#Headers],[Text]]), IF(_xlpm._i&gt;tblParseParts[[#This Row],[Len]],"",MID(tblParseParts[[#This Row],[Text]],_xlpm._i,1)))</f>
        <v>0</v>
      </c>
      <c r="U146" s="1" t="str">
        <f>_xlfn.LET(_xlpm._i, COLUMN()-COLUMN(tblParseParts[[#Headers],[Text]]), IF(_xlpm._i&gt;tblParseParts[[#This Row],[Len]],"",MID(tblParseParts[[#This Row],[Text]],_xlpm._i,1)))</f>
        <v/>
      </c>
      <c r="V146" s="1" t="str">
        <f>_xlfn.LET(_xlpm._i, COLUMN()-COLUMN(tblParseParts[[#Headers],[Text]]), IF(_xlpm._i&gt;tblParseParts[[#This Row],[Len]],"",MID(tblParseParts[[#This Row],[Text]],_xlpm._i,1)))</f>
        <v/>
      </c>
      <c r="W146" s="1" t="str">
        <f>_xlfn.LET(_xlpm._i, COLUMN()-COLUMN(tblParseParts[[#Headers],[Text]]), IF(_xlpm._i&gt;tblParseParts[[#This Row],[Len]],"",MID(tblParseParts[[#This Row],[Text]],_xlpm._i,1)))</f>
        <v/>
      </c>
      <c r="X146" s="1" t="str">
        <f>_xlfn.LET(_xlpm._i, COLUMN()-COLUMN(tblParseParts[[#Headers],[Text]]), IF(_xlpm._i&gt;tblParseParts[[#This Row],[Len]],"",MID(tblParseParts[[#This Row],[Text]],_xlpm._i,1)))</f>
        <v/>
      </c>
      <c r="Y146" s="1" t="str">
        <f>_xlfn.LET(_xlpm._i, COLUMN()-COLUMN(tblParseParts[[#Headers],[Text]]), IF(_xlpm._i&gt;tblParseParts[[#This Row],[Len]],"",MID(tblParseParts[[#This Row],[Text]],_xlpm._i,1)))</f>
        <v/>
      </c>
      <c r="Z146" s="1" t="str">
        <f>_xlfn.LET(_xlpm._i, COLUMN()-COLUMN(tblParseParts[[#Headers],[Text]]), IF(_xlpm._i&gt;tblParseParts[[#This Row],[Len]],"",MID(tblParseParts[[#This Row],[Text]],_xlpm._i,1)))</f>
        <v/>
      </c>
      <c r="AA146" s="1" t="str">
        <f>_xlfn.LET(_xlpm._i, COLUMN()-COLUMN(tblParseParts[[#Headers],[Text]]), IF(_xlpm._i&gt;tblParseParts[[#This Row],[Len]],"",MID(tblParseParts[[#This Row],[Text]],_xlpm._i,1)))</f>
        <v/>
      </c>
      <c r="AB146" s="1" t="str">
        <f>_xlfn.LET(_xlpm._i, COLUMN()-COLUMN(tblParseParts[[#Headers],[Text]]), IF(_xlpm._i&gt;tblParseParts[[#This Row],[Len]],"",MID(tblParseParts[[#This Row],[Text]],_xlpm._i,1)))</f>
        <v/>
      </c>
      <c r="AC146" s="1" t="str">
        <f>_xlfn.LET(_xlpm._i, COLUMN()-COLUMN(tblParseParts[[#Headers],[Text]]), IF(_xlpm._i&gt;tblParseParts[[#This Row],[Len]],"",MID(tblParseParts[[#This Row],[Text]],_xlpm._i,1)))</f>
        <v/>
      </c>
      <c r="AD146" s="1" t="str">
        <f>_xlfn.LET(_xlpm._i, COLUMN()-COLUMN(tblParseParts[[#Headers],[Text]]), IF(_xlpm._i&gt;tblParseParts[[#This Row],[Len]],"",MID(tblParseParts[[#This Row],[Text]],_xlpm._i,1)))</f>
        <v/>
      </c>
      <c r="AE146" s="1" t="str">
        <f>_xlfn.LET(_xlpm._i, COLUMN()-COLUMN(tblParseParts[[#Headers],[Text]]), IF(_xlpm._i&gt;tblParseParts[[#This Row],[Len]],"",MID(tblParseParts[[#This Row],[Text]],_xlpm._i,1)))</f>
        <v/>
      </c>
      <c r="AF146" s="1" t="str">
        <f>_xlfn.LET(_xlpm._i, COLUMN()-COLUMN(tblParseParts[[#Headers],[Text]]), IF(_xlpm._i&gt;tblParseParts[[#This Row],[Len]],"",MID(tblParseParts[[#This Row],[Text]],_xlpm._i,1)))</f>
        <v/>
      </c>
      <c r="AG146" s="1" t="str">
        <f>_xlfn.LET(_xlpm._i, COLUMN()-COLUMN(tblParseParts[[#Headers],[Text]]), IF(_xlpm._i&gt;tblParseParts[[#This Row],[Len]],"",MID(tblParseParts[[#This Row],[Text]],_xlpm._i,1)))</f>
        <v/>
      </c>
      <c r="AH146" s="1" t="str">
        <f>_xlfn.LET(_xlpm._i, COLUMN()-COLUMN(tblParseParts[[#Headers],[Text]]), IF(_xlpm._i&gt;tblParseParts[[#This Row],[Len]],"",MID(tblParseParts[[#This Row],[Text]],_xlpm._i,1)))</f>
        <v/>
      </c>
      <c r="AI146" s="1" t="str">
        <f>_xlfn.LET(_xlpm._i, COLUMN()-COLUMN(tblParseParts[[#Headers],[Text]]), IF(_xlpm._i&gt;tblParseParts[[#This Row],[Len]],"",MID(tblParseParts[[#This Row],[Text]],_xlpm._i,1)))</f>
        <v/>
      </c>
      <c r="AJ146" s="11">
        <f>LEN(tblParseParts[[#This Row],[Text]])</f>
        <v>18</v>
      </c>
      <c r="AK146" s="11">
        <f>_xlfn.LET(_xlpm._range,tblParseParts[[#This Row],[1]:[33]], _xlfn.IFNA(_xlfn.XMATCH("T",_xlpm._range,0,1),0))</f>
        <v>12</v>
      </c>
      <c r="AL14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13</v>
      </c>
      <c r="AM146" s="11">
        <f>_xlfn.LET(_xlpm._range,tblParseParts[[#This Row],[1]:[33]], _xlfn.IFNA(_xlfn.XMATCH(":",_xlpm._range,0,-1),0))</f>
        <v>16</v>
      </c>
      <c r="AN146" s="11" cm="1">
        <f t="array" ref="AN146">_xlfn.LET(_xlpm._last,INDEX(tblParseParts[[#This Row],[1]:[33]],1,tblParseParts[[#This Row],[Len]]),IF(_xlpm._last="Z",tblParseParts[[#This Row],[Len]],0))</f>
        <v>0</v>
      </c>
      <c r="AO146" s="11">
        <f>N(tblParseParts[[#This Row],[Tpos]]&gt;0)</f>
        <v>1</v>
      </c>
      <c r="AP146" s="11">
        <f>N(tblParseParts[[#This Row],[Tpos]]=1)</f>
        <v>0</v>
      </c>
      <c r="AQ146" s="11">
        <f>N(tblParseParts[[#This Row],[SignLastPos]]=1)</f>
        <v>0</v>
      </c>
      <c r="AR146" s="11">
        <f>tblParseParts[[#This Row],[Len]]-tblParseParts[[#This Row],[LastSignFirstPos]]</f>
        <v>18</v>
      </c>
      <c r="AS146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46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46" s="11">
        <f>N(tblParseParts[[#This Row],[ColonLastPos]]&gt;tblParseParts[[#This Row],[SignLastPos]])</f>
        <v>1</v>
      </c>
      <c r="AV146" s="11">
        <f>N(((tblParseParts[[#This Row],[UnSignedLen]]=2)+(tblParseParts[[#This Row],[UnSignedLen]]=6))&lt;&gt;0)</f>
        <v>0</v>
      </c>
      <c r="AW146" s="11">
        <f>N(tblParseParts[[#This Row],[ZlastPos]]=tblParseParts[[#This Row],[Len]])</f>
        <v>0</v>
      </c>
      <c r="AX14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46" s="11">
        <f>_xlfn.LET(_xlpm._x,_xlfn.XLOOKUP(tblParseParts[[#This Row],[Hash]],tblParsePartsLogic[Hash],tblParsePartsLogic[PartsFlag],""),IF(_xlpm._x="","!!",_xlpm._x))</f>
        <v>5</v>
      </c>
      <c r="AZ146" s="11">
        <f>_xlfn.LET(_xlpm._x,_xlfn.XLOOKUP(tblParseParts[[#This Row],[Hash]],tblParsePartsLogic[Hash],tblParsePartsLogic[DateMark],""),IF(_xlpm._x="","!!",_xlpm._x))</f>
        <v>2</v>
      </c>
      <c r="BA146" s="11">
        <f>_xlfn.LET(_xlpm._x,_xlfn.XLOOKUP(tblParseParts[[#This Row],[Hash]],tblParsePartsLogic[Hash],tblParsePartsLogic[TZMark],""),IF(_xlpm._x="","!!",_xlpm._x))</f>
        <v>2</v>
      </c>
      <c r="BB146" s="11">
        <f>_xlfn.LET(_xlpm._x,_xlfn.XLOOKUP(tblParseParts[[#This Row],[Hash]],tblParsePartsLogic[Hash],tblParsePartsLogic[ISOCompliant],""),IF(_xlpm._x="","!!",_xlpm._x))</f>
        <v>0</v>
      </c>
    </row>
    <row r="147" spans="1:54" x14ac:dyDescent="0.25">
      <c r="A147">
        <v>128</v>
      </c>
      <c r="B147" s="23" t="s">
        <v>176</v>
      </c>
      <c r="C147" s="1" t="str">
        <f>_xlfn.LET(_xlpm._i, COLUMN()-COLUMN(tblParseParts[[#Headers],[Text]]), IF(_xlpm._i&gt;tblParseParts[[#This Row],[Len]],"",MID(tblParseParts[[#This Row],[Text]],_xlpm._i,1)))</f>
        <v>9</v>
      </c>
      <c r="D147" s="1" t="str">
        <f>_xlfn.LET(_xlpm._i, COLUMN()-COLUMN(tblParseParts[[#Headers],[Text]]), IF(_xlpm._i&gt;tblParseParts[[#This Row],[Len]],"",MID(tblParseParts[[#This Row],[Text]],_xlpm._i,1)))</f>
        <v>9</v>
      </c>
      <c r="E147" s="1" t="str">
        <f>_xlfn.LET(_xlpm._i, COLUMN()-COLUMN(tblParseParts[[#Headers],[Text]]), IF(_xlpm._i&gt;tblParseParts[[#This Row],[Len]],"",MID(tblParseParts[[#This Row],[Text]],_xlpm._i,1)))</f>
        <v>9</v>
      </c>
      <c r="F147" s="1" t="str">
        <f>_xlfn.LET(_xlpm._i, COLUMN()-COLUMN(tblParseParts[[#Headers],[Text]]), IF(_xlpm._i&gt;tblParseParts[[#This Row],[Len]],"",MID(tblParseParts[[#This Row],[Text]],_xlpm._i,1)))</f>
        <v>9</v>
      </c>
      <c r="G147" s="1" t="str">
        <f>_xlfn.LET(_xlpm._i, COLUMN()-COLUMN(tblParseParts[[#Headers],[Text]]), IF(_xlpm._i&gt;tblParseParts[[#This Row],[Len]],"",MID(tblParseParts[[#This Row],[Text]],_xlpm._i,1)))</f>
        <v>9</v>
      </c>
      <c r="H147" s="1" t="str">
        <f>_xlfn.LET(_xlpm._i, COLUMN()-COLUMN(tblParseParts[[#Headers],[Text]]), IF(_xlpm._i&gt;tblParseParts[[#This Row],[Len]],"",MID(tblParseParts[[#This Row],[Text]],_xlpm._i,1)))</f>
        <v>-</v>
      </c>
      <c r="I147" s="1" t="str">
        <f>_xlfn.LET(_xlpm._i, COLUMN()-COLUMN(tblParseParts[[#Headers],[Text]]), IF(_xlpm._i&gt;tblParseParts[[#This Row],[Len]],"",MID(tblParseParts[[#This Row],[Text]],_xlpm._i,1)))</f>
        <v>W</v>
      </c>
      <c r="J147" s="1" t="str">
        <f>_xlfn.LET(_xlpm._i, COLUMN()-COLUMN(tblParseParts[[#Headers],[Text]]), IF(_xlpm._i&gt;tblParseParts[[#This Row],[Len]],"",MID(tblParseParts[[#This Row],[Text]],_xlpm._i,1)))</f>
        <v>1</v>
      </c>
      <c r="K147" s="1" t="str">
        <f>_xlfn.LET(_xlpm._i, COLUMN()-COLUMN(tblParseParts[[#Headers],[Text]]), IF(_xlpm._i&gt;tblParseParts[[#This Row],[Len]],"",MID(tblParseParts[[#This Row],[Text]],_xlpm._i,1)))</f>
        <v>5</v>
      </c>
      <c r="L147" s="1" t="str">
        <f>_xlfn.LET(_xlpm._i, COLUMN()-COLUMN(tblParseParts[[#Headers],[Text]]), IF(_xlpm._i&gt;tblParseParts[[#This Row],[Len]],"",MID(tblParseParts[[#This Row],[Text]],_xlpm._i,1)))</f>
        <v>-</v>
      </c>
      <c r="M147" s="1" t="str">
        <f>_xlfn.LET(_xlpm._i, COLUMN()-COLUMN(tblParseParts[[#Headers],[Text]]), IF(_xlpm._i&gt;tblParseParts[[#This Row],[Len]],"",MID(tblParseParts[[#This Row],[Text]],_xlpm._i,1)))</f>
        <v>2</v>
      </c>
      <c r="N147" s="1" t="str">
        <f>_xlfn.LET(_xlpm._i, COLUMN()-COLUMN(tblParseParts[[#Headers],[Text]]), IF(_xlpm._i&gt;tblParseParts[[#This Row],[Len]],"",MID(tblParseParts[[#This Row],[Text]],_xlpm._i,1)))</f>
        <v>T</v>
      </c>
      <c r="O147" s="1" t="str">
        <f>_xlfn.LET(_xlpm._i, COLUMN()-COLUMN(tblParseParts[[#Headers],[Text]]), IF(_xlpm._i&gt;tblParseParts[[#This Row],[Len]],"",MID(tblParseParts[[#This Row],[Text]],_xlpm._i,1)))</f>
        <v>+</v>
      </c>
      <c r="P147" s="1" t="str">
        <f>_xlfn.LET(_xlpm._i, COLUMN()-COLUMN(tblParseParts[[#Headers],[Text]]), IF(_xlpm._i&gt;tblParseParts[[#This Row],[Len]],"",MID(tblParseParts[[#This Row],[Text]],_xlpm._i,1)))</f>
        <v>0</v>
      </c>
      <c r="Q147" s="1" t="str">
        <f>_xlfn.LET(_xlpm._i, COLUMN()-COLUMN(tblParseParts[[#Headers],[Text]]), IF(_xlpm._i&gt;tblParseParts[[#This Row],[Len]],"",MID(tblParseParts[[#This Row],[Text]],_xlpm._i,1)))</f>
        <v>9</v>
      </c>
      <c r="R147" s="1" t="str">
        <f>_xlfn.LET(_xlpm._i, COLUMN()-COLUMN(tblParseParts[[#Headers],[Text]]), IF(_xlpm._i&gt;tblParseParts[[#This Row],[Len]],"",MID(tblParseParts[[#This Row],[Text]],_xlpm._i,1)))</f>
        <v>:</v>
      </c>
      <c r="S147" s="1" t="str">
        <f>_xlfn.LET(_xlpm._i, COLUMN()-COLUMN(tblParseParts[[#Headers],[Text]]), IF(_xlpm._i&gt;tblParseParts[[#This Row],[Len]],"",MID(tblParseParts[[#This Row],[Text]],_xlpm._i,1)))</f>
        <v>3</v>
      </c>
      <c r="T147" s="1" t="str">
        <f>_xlfn.LET(_xlpm._i, COLUMN()-COLUMN(tblParseParts[[#Headers],[Text]]), IF(_xlpm._i&gt;tblParseParts[[#This Row],[Len]],"",MID(tblParseParts[[#This Row],[Text]],_xlpm._i,1)))</f>
        <v>0</v>
      </c>
      <c r="U147" s="1" t="str">
        <f>_xlfn.LET(_xlpm._i, COLUMN()-COLUMN(tblParseParts[[#Headers],[Text]]), IF(_xlpm._i&gt;tblParseParts[[#This Row],[Len]],"",MID(tblParseParts[[#This Row],[Text]],_xlpm._i,1)))</f>
        <v/>
      </c>
      <c r="V147" s="1" t="str">
        <f>_xlfn.LET(_xlpm._i, COLUMN()-COLUMN(tblParseParts[[#Headers],[Text]]), IF(_xlpm._i&gt;tblParseParts[[#This Row],[Len]],"",MID(tblParseParts[[#This Row],[Text]],_xlpm._i,1)))</f>
        <v/>
      </c>
      <c r="W147" s="1" t="str">
        <f>_xlfn.LET(_xlpm._i, COLUMN()-COLUMN(tblParseParts[[#Headers],[Text]]), IF(_xlpm._i&gt;tblParseParts[[#This Row],[Len]],"",MID(tblParseParts[[#This Row],[Text]],_xlpm._i,1)))</f>
        <v/>
      </c>
      <c r="X147" s="1" t="str">
        <f>_xlfn.LET(_xlpm._i, COLUMN()-COLUMN(tblParseParts[[#Headers],[Text]]), IF(_xlpm._i&gt;tblParseParts[[#This Row],[Len]],"",MID(tblParseParts[[#This Row],[Text]],_xlpm._i,1)))</f>
        <v/>
      </c>
      <c r="Y147" s="1" t="str">
        <f>_xlfn.LET(_xlpm._i, COLUMN()-COLUMN(tblParseParts[[#Headers],[Text]]), IF(_xlpm._i&gt;tblParseParts[[#This Row],[Len]],"",MID(tblParseParts[[#This Row],[Text]],_xlpm._i,1)))</f>
        <v/>
      </c>
      <c r="Z147" s="1" t="str">
        <f>_xlfn.LET(_xlpm._i, COLUMN()-COLUMN(tblParseParts[[#Headers],[Text]]), IF(_xlpm._i&gt;tblParseParts[[#This Row],[Len]],"",MID(tblParseParts[[#This Row],[Text]],_xlpm._i,1)))</f>
        <v/>
      </c>
      <c r="AA147" s="1" t="str">
        <f>_xlfn.LET(_xlpm._i, COLUMN()-COLUMN(tblParseParts[[#Headers],[Text]]), IF(_xlpm._i&gt;tblParseParts[[#This Row],[Len]],"",MID(tblParseParts[[#This Row],[Text]],_xlpm._i,1)))</f>
        <v/>
      </c>
      <c r="AB147" s="1" t="str">
        <f>_xlfn.LET(_xlpm._i, COLUMN()-COLUMN(tblParseParts[[#Headers],[Text]]), IF(_xlpm._i&gt;tblParseParts[[#This Row],[Len]],"",MID(tblParseParts[[#This Row],[Text]],_xlpm._i,1)))</f>
        <v/>
      </c>
      <c r="AC147" s="1" t="str">
        <f>_xlfn.LET(_xlpm._i, COLUMN()-COLUMN(tblParseParts[[#Headers],[Text]]), IF(_xlpm._i&gt;tblParseParts[[#This Row],[Len]],"",MID(tblParseParts[[#This Row],[Text]],_xlpm._i,1)))</f>
        <v/>
      </c>
      <c r="AD147" s="1" t="str">
        <f>_xlfn.LET(_xlpm._i, COLUMN()-COLUMN(tblParseParts[[#Headers],[Text]]), IF(_xlpm._i&gt;tblParseParts[[#This Row],[Len]],"",MID(tblParseParts[[#This Row],[Text]],_xlpm._i,1)))</f>
        <v/>
      </c>
      <c r="AE147" s="1" t="str">
        <f>_xlfn.LET(_xlpm._i, COLUMN()-COLUMN(tblParseParts[[#Headers],[Text]]), IF(_xlpm._i&gt;tblParseParts[[#This Row],[Len]],"",MID(tblParseParts[[#This Row],[Text]],_xlpm._i,1)))</f>
        <v/>
      </c>
      <c r="AF147" s="1" t="str">
        <f>_xlfn.LET(_xlpm._i, COLUMN()-COLUMN(tblParseParts[[#Headers],[Text]]), IF(_xlpm._i&gt;tblParseParts[[#This Row],[Len]],"",MID(tblParseParts[[#This Row],[Text]],_xlpm._i,1)))</f>
        <v/>
      </c>
      <c r="AG147" s="1" t="str">
        <f>_xlfn.LET(_xlpm._i, COLUMN()-COLUMN(tblParseParts[[#Headers],[Text]]), IF(_xlpm._i&gt;tblParseParts[[#This Row],[Len]],"",MID(tblParseParts[[#This Row],[Text]],_xlpm._i,1)))</f>
        <v/>
      </c>
      <c r="AH147" s="1" t="str">
        <f>_xlfn.LET(_xlpm._i, COLUMN()-COLUMN(tblParseParts[[#Headers],[Text]]), IF(_xlpm._i&gt;tblParseParts[[#This Row],[Len]],"",MID(tblParseParts[[#This Row],[Text]],_xlpm._i,1)))</f>
        <v/>
      </c>
      <c r="AI147" s="1" t="str">
        <f>_xlfn.LET(_xlpm._i, COLUMN()-COLUMN(tblParseParts[[#Headers],[Text]]), IF(_xlpm._i&gt;tblParseParts[[#This Row],[Len]],"",MID(tblParseParts[[#This Row],[Text]],_xlpm._i,1)))</f>
        <v/>
      </c>
      <c r="AJ147" s="11">
        <f>LEN(tblParseParts[[#This Row],[Text]])</f>
        <v>18</v>
      </c>
      <c r="AK147" s="11">
        <f>_xlfn.LET(_xlpm._range,tblParseParts[[#This Row],[1]:[33]], _xlfn.IFNA(_xlfn.XMATCH("T",_xlpm._range,0,1),0))</f>
        <v>12</v>
      </c>
      <c r="AL14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13</v>
      </c>
      <c r="AM147" s="11">
        <f>_xlfn.LET(_xlpm._range,tblParseParts[[#This Row],[1]:[33]], _xlfn.IFNA(_xlfn.XMATCH(":",_xlpm._range,0,-1),0))</f>
        <v>16</v>
      </c>
      <c r="AN147" s="11" cm="1">
        <f t="array" ref="AN147">_xlfn.LET(_xlpm._last,INDEX(tblParseParts[[#This Row],[1]:[33]],1,tblParseParts[[#This Row],[Len]]),IF(_xlpm._last="Z",tblParseParts[[#This Row],[Len]],0))</f>
        <v>0</v>
      </c>
      <c r="AO147" s="11">
        <f>N(tblParseParts[[#This Row],[Tpos]]&gt;0)</f>
        <v>1</v>
      </c>
      <c r="AP147" s="11">
        <f>N(tblParseParts[[#This Row],[Tpos]]=1)</f>
        <v>0</v>
      </c>
      <c r="AQ147" s="11">
        <f>N(tblParseParts[[#This Row],[SignLastPos]]=1)</f>
        <v>0</v>
      </c>
      <c r="AR147" s="11">
        <f>tblParseParts[[#This Row],[Len]]-tblParseParts[[#This Row],[LastSignFirstPos]]</f>
        <v>18</v>
      </c>
      <c r="AS147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47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47" s="11">
        <f>N(tblParseParts[[#This Row],[ColonLastPos]]&gt;tblParseParts[[#This Row],[SignLastPos]])</f>
        <v>1</v>
      </c>
      <c r="AV147" s="11">
        <f>N(((tblParseParts[[#This Row],[UnSignedLen]]=2)+(tblParseParts[[#This Row],[UnSignedLen]]=6))&lt;&gt;0)</f>
        <v>0</v>
      </c>
      <c r="AW147" s="11">
        <f>N(tblParseParts[[#This Row],[ZlastPos]]=tblParseParts[[#This Row],[Len]])</f>
        <v>0</v>
      </c>
      <c r="AX14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47" s="11">
        <f>_xlfn.LET(_xlpm._x,_xlfn.XLOOKUP(tblParseParts[[#This Row],[Hash]],tblParsePartsLogic[Hash],tblParsePartsLogic[PartsFlag],""),IF(_xlpm._x="","!!",_xlpm._x))</f>
        <v>5</v>
      </c>
      <c r="AZ147" s="11">
        <f>_xlfn.LET(_xlpm._x,_xlfn.XLOOKUP(tblParseParts[[#This Row],[Hash]],tblParsePartsLogic[Hash],tblParsePartsLogic[DateMark],""),IF(_xlpm._x="","!!",_xlpm._x))</f>
        <v>2</v>
      </c>
      <c r="BA147" s="11">
        <f>_xlfn.LET(_xlpm._x,_xlfn.XLOOKUP(tblParseParts[[#This Row],[Hash]],tblParsePartsLogic[Hash],tblParsePartsLogic[TZMark],""),IF(_xlpm._x="","!!",_xlpm._x))</f>
        <v>2</v>
      </c>
      <c r="BB147" s="11">
        <f>_xlfn.LET(_xlpm._x,_xlfn.XLOOKUP(tblParseParts[[#This Row],[Hash]],tblParsePartsLogic[Hash],tblParsePartsLogic[ISOCompliant],""),IF(_xlpm._x="","!!",_xlpm._x))</f>
        <v>0</v>
      </c>
    </row>
    <row r="148" spans="1:54" x14ac:dyDescent="0.25">
      <c r="A148">
        <v>129</v>
      </c>
      <c r="B148" s="23" t="s">
        <v>141</v>
      </c>
      <c r="C148" s="1" t="str">
        <f>_xlfn.LET(_xlpm._i, COLUMN()-COLUMN(tblParseParts[[#Headers],[Text]]), IF(_xlpm._i&gt;tblParseParts[[#This Row],[Len]],"",MID(tblParseParts[[#This Row],[Text]],_xlpm._i,1)))</f>
        <v>2</v>
      </c>
      <c r="D148" s="1" t="str">
        <f>_xlfn.LET(_xlpm._i, COLUMN()-COLUMN(tblParseParts[[#Headers],[Text]]), IF(_xlpm._i&gt;tblParseParts[[#This Row],[Len]],"",MID(tblParseParts[[#This Row],[Text]],_xlpm._i,1)))</f>
        <v>0</v>
      </c>
      <c r="E148" s="1" t="str">
        <f>_xlfn.LET(_xlpm._i, COLUMN()-COLUMN(tblParseParts[[#Headers],[Text]]), IF(_xlpm._i&gt;tblParseParts[[#This Row],[Len]],"",MID(tblParseParts[[#This Row],[Text]],_xlpm._i,1)))</f>
        <v>2</v>
      </c>
      <c r="F148" s="1" t="str">
        <f>_xlfn.LET(_xlpm._i, COLUMN()-COLUMN(tblParseParts[[#Headers],[Text]]), IF(_xlpm._i&gt;tblParseParts[[#This Row],[Len]],"",MID(tblParseParts[[#This Row],[Text]],_xlpm._i,1)))</f>
        <v>3</v>
      </c>
      <c r="G148" s="1" t="str">
        <f>_xlfn.LET(_xlpm._i, COLUMN()-COLUMN(tblParseParts[[#Headers],[Text]]), IF(_xlpm._i&gt;tblParseParts[[#This Row],[Len]],"",MID(tblParseParts[[#This Row],[Text]],_xlpm._i,1)))</f>
        <v>T</v>
      </c>
      <c r="H148" s="1" t="str">
        <f>_xlfn.LET(_xlpm._i, COLUMN()-COLUMN(tblParseParts[[#Headers],[Text]]), IF(_xlpm._i&gt;tblParseParts[[#This Row],[Len]],"",MID(tblParseParts[[#This Row],[Text]],_xlpm._i,1)))</f>
        <v>+</v>
      </c>
      <c r="I148" s="1" t="str">
        <f>_xlfn.LET(_xlpm._i, COLUMN()-COLUMN(tblParseParts[[#Headers],[Text]]), IF(_xlpm._i&gt;tblParseParts[[#This Row],[Len]],"",MID(tblParseParts[[#This Row],[Text]],_xlpm._i,1)))</f>
        <v>0</v>
      </c>
      <c r="J148" s="1" t="str">
        <f>_xlfn.LET(_xlpm._i, COLUMN()-COLUMN(tblParseParts[[#Headers],[Text]]), IF(_xlpm._i&gt;tblParseParts[[#This Row],[Len]],"",MID(tblParseParts[[#This Row],[Text]],_xlpm._i,1)))</f>
        <v>9</v>
      </c>
      <c r="K148" s="1" t="str">
        <f>_xlfn.LET(_xlpm._i, COLUMN()-COLUMN(tblParseParts[[#Headers],[Text]]), IF(_xlpm._i&gt;tblParseParts[[#This Row],[Len]],"",MID(tblParseParts[[#This Row],[Text]],_xlpm._i,1)))</f>
        <v>3</v>
      </c>
      <c r="L148" s="1" t="str">
        <f>_xlfn.LET(_xlpm._i, COLUMN()-COLUMN(tblParseParts[[#Headers],[Text]]), IF(_xlpm._i&gt;tblParseParts[[#This Row],[Len]],"",MID(tblParseParts[[#This Row],[Text]],_xlpm._i,1)))</f>
        <v>0</v>
      </c>
      <c r="M148" s="1" t="str">
        <f>_xlfn.LET(_xlpm._i, COLUMN()-COLUMN(tblParseParts[[#Headers],[Text]]), IF(_xlpm._i&gt;tblParseParts[[#This Row],[Len]],"",MID(tblParseParts[[#This Row],[Text]],_xlpm._i,1)))</f>
        <v>2</v>
      </c>
      <c r="N148" s="1" t="str">
        <f>_xlfn.LET(_xlpm._i, COLUMN()-COLUMN(tblParseParts[[#Headers],[Text]]), IF(_xlpm._i&gt;tblParseParts[[#This Row],[Len]],"",MID(tblParseParts[[#This Row],[Text]],_xlpm._i,1)))</f>
        <v>2</v>
      </c>
      <c r="O148" s="1" t="str">
        <f>_xlfn.LET(_xlpm._i, COLUMN()-COLUMN(tblParseParts[[#Headers],[Text]]), IF(_xlpm._i&gt;tblParseParts[[#This Row],[Len]],"",MID(tblParseParts[[#This Row],[Text]],_xlpm._i,1)))</f>
        <v/>
      </c>
      <c r="P148" s="1" t="str">
        <f>_xlfn.LET(_xlpm._i, COLUMN()-COLUMN(tblParseParts[[#Headers],[Text]]), IF(_xlpm._i&gt;tblParseParts[[#This Row],[Len]],"",MID(tblParseParts[[#This Row],[Text]],_xlpm._i,1)))</f>
        <v/>
      </c>
      <c r="Q148" s="1" t="str">
        <f>_xlfn.LET(_xlpm._i, COLUMN()-COLUMN(tblParseParts[[#Headers],[Text]]), IF(_xlpm._i&gt;tblParseParts[[#This Row],[Len]],"",MID(tblParseParts[[#This Row],[Text]],_xlpm._i,1)))</f>
        <v/>
      </c>
      <c r="R148" s="1" t="str">
        <f>_xlfn.LET(_xlpm._i, COLUMN()-COLUMN(tblParseParts[[#Headers],[Text]]), IF(_xlpm._i&gt;tblParseParts[[#This Row],[Len]],"",MID(tblParseParts[[#This Row],[Text]],_xlpm._i,1)))</f>
        <v/>
      </c>
      <c r="S148" s="1" t="str">
        <f>_xlfn.LET(_xlpm._i, COLUMN()-COLUMN(tblParseParts[[#Headers],[Text]]), IF(_xlpm._i&gt;tblParseParts[[#This Row],[Len]],"",MID(tblParseParts[[#This Row],[Text]],_xlpm._i,1)))</f>
        <v/>
      </c>
      <c r="T148" s="1" t="str">
        <f>_xlfn.LET(_xlpm._i, COLUMN()-COLUMN(tblParseParts[[#Headers],[Text]]), IF(_xlpm._i&gt;tblParseParts[[#This Row],[Len]],"",MID(tblParseParts[[#This Row],[Text]],_xlpm._i,1)))</f>
        <v/>
      </c>
      <c r="U148" s="1" t="str">
        <f>_xlfn.LET(_xlpm._i, COLUMN()-COLUMN(tblParseParts[[#Headers],[Text]]), IF(_xlpm._i&gt;tblParseParts[[#This Row],[Len]],"",MID(tblParseParts[[#This Row],[Text]],_xlpm._i,1)))</f>
        <v/>
      </c>
      <c r="V148" s="1" t="str">
        <f>_xlfn.LET(_xlpm._i, COLUMN()-COLUMN(tblParseParts[[#Headers],[Text]]), IF(_xlpm._i&gt;tblParseParts[[#This Row],[Len]],"",MID(tblParseParts[[#This Row],[Text]],_xlpm._i,1)))</f>
        <v/>
      </c>
      <c r="W148" s="1" t="str">
        <f>_xlfn.LET(_xlpm._i, COLUMN()-COLUMN(tblParseParts[[#Headers],[Text]]), IF(_xlpm._i&gt;tblParseParts[[#This Row],[Len]],"",MID(tblParseParts[[#This Row],[Text]],_xlpm._i,1)))</f>
        <v/>
      </c>
      <c r="X148" s="1" t="str">
        <f>_xlfn.LET(_xlpm._i, COLUMN()-COLUMN(tblParseParts[[#Headers],[Text]]), IF(_xlpm._i&gt;tblParseParts[[#This Row],[Len]],"",MID(tblParseParts[[#This Row],[Text]],_xlpm._i,1)))</f>
        <v/>
      </c>
      <c r="Y148" s="1" t="str">
        <f>_xlfn.LET(_xlpm._i, COLUMN()-COLUMN(tblParseParts[[#Headers],[Text]]), IF(_xlpm._i&gt;tblParseParts[[#This Row],[Len]],"",MID(tblParseParts[[#This Row],[Text]],_xlpm._i,1)))</f>
        <v/>
      </c>
      <c r="Z148" s="1" t="str">
        <f>_xlfn.LET(_xlpm._i, COLUMN()-COLUMN(tblParseParts[[#Headers],[Text]]), IF(_xlpm._i&gt;tblParseParts[[#This Row],[Len]],"",MID(tblParseParts[[#This Row],[Text]],_xlpm._i,1)))</f>
        <v/>
      </c>
      <c r="AA148" s="1" t="str">
        <f>_xlfn.LET(_xlpm._i, COLUMN()-COLUMN(tblParseParts[[#Headers],[Text]]), IF(_xlpm._i&gt;tblParseParts[[#This Row],[Len]],"",MID(tblParseParts[[#This Row],[Text]],_xlpm._i,1)))</f>
        <v/>
      </c>
      <c r="AB148" s="1" t="str">
        <f>_xlfn.LET(_xlpm._i, COLUMN()-COLUMN(tblParseParts[[#Headers],[Text]]), IF(_xlpm._i&gt;tblParseParts[[#This Row],[Len]],"",MID(tblParseParts[[#This Row],[Text]],_xlpm._i,1)))</f>
        <v/>
      </c>
      <c r="AC148" s="1" t="str">
        <f>_xlfn.LET(_xlpm._i, COLUMN()-COLUMN(tblParseParts[[#Headers],[Text]]), IF(_xlpm._i&gt;tblParseParts[[#This Row],[Len]],"",MID(tblParseParts[[#This Row],[Text]],_xlpm._i,1)))</f>
        <v/>
      </c>
      <c r="AD148" s="1" t="str">
        <f>_xlfn.LET(_xlpm._i, COLUMN()-COLUMN(tblParseParts[[#Headers],[Text]]), IF(_xlpm._i&gt;tblParseParts[[#This Row],[Len]],"",MID(tblParseParts[[#This Row],[Text]],_xlpm._i,1)))</f>
        <v/>
      </c>
      <c r="AE148" s="1" t="str">
        <f>_xlfn.LET(_xlpm._i, COLUMN()-COLUMN(tblParseParts[[#Headers],[Text]]), IF(_xlpm._i&gt;tblParseParts[[#This Row],[Len]],"",MID(tblParseParts[[#This Row],[Text]],_xlpm._i,1)))</f>
        <v/>
      </c>
      <c r="AF148" s="1" t="str">
        <f>_xlfn.LET(_xlpm._i, COLUMN()-COLUMN(tblParseParts[[#Headers],[Text]]), IF(_xlpm._i&gt;tblParseParts[[#This Row],[Len]],"",MID(tblParseParts[[#This Row],[Text]],_xlpm._i,1)))</f>
        <v/>
      </c>
      <c r="AG148" s="1" t="str">
        <f>_xlfn.LET(_xlpm._i, COLUMN()-COLUMN(tblParseParts[[#Headers],[Text]]), IF(_xlpm._i&gt;tblParseParts[[#This Row],[Len]],"",MID(tblParseParts[[#This Row],[Text]],_xlpm._i,1)))</f>
        <v/>
      </c>
      <c r="AH148" s="1" t="str">
        <f>_xlfn.LET(_xlpm._i, COLUMN()-COLUMN(tblParseParts[[#Headers],[Text]]), IF(_xlpm._i&gt;tblParseParts[[#This Row],[Len]],"",MID(tblParseParts[[#This Row],[Text]],_xlpm._i,1)))</f>
        <v/>
      </c>
      <c r="AI148" s="1" t="str">
        <f>_xlfn.LET(_xlpm._i, COLUMN()-COLUMN(tblParseParts[[#Headers],[Text]]), IF(_xlpm._i&gt;tblParseParts[[#This Row],[Len]],"",MID(tblParseParts[[#This Row],[Text]],_xlpm._i,1)))</f>
        <v/>
      </c>
      <c r="AJ148" s="11">
        <f>LEN(tblParseParts[[#This Row],[Text]])</f>
        <v>12</v>
      </c>
      <c r="AK148" s="11">
        <f>_xlfn.LET(_xlpm._range,tblParseParts[[#This Row],[1]:[33]], _xlfn.IFNA(_xlfn.XMATCH("T",_xlpm._range,0,1),0))</f>
        <v>5</v>
      </c>
      <c r="AL148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148" s="11">
        <f>_xlfn.LET(_xlpm._range,tblParseParts[[#This Row],[1]:[33]], _xlfn.IFNA(_xlfn.XMATCH(":",_xlpm._range,0,-1),0))</f>
        <v>0</v>
      </c>
      <c r="AN148" s="11" cm="1">
        <f t="array" ref="AN148">_xlfn.LET(_xlpm._last,INDEX(tblParseParts[[#This Row],[1]:[33]],1,tblParseParts[[#This Row],[Len]]),IF(_xlpm._last="Z",tblParseParts[[#This Row],[Len]],0))</f>
        <v>0</v>
      </c>
      <c r="AO148" s="11">
        <f>N(tblParseParts[[#This Row],[Tpos]]&gt;0)</f>
        <v>1</v>
      </c>
      <c r="AP148" s="11">
        <f>N(tblParseParts[[#This Row],[Tpos]]=1)</f>
        <v>0</v>
      </c>
      <c r="AQ148" s="11">
        <f>N(tblParseParts[[#This Row],[SignLastPos]]=1)</f>
        <v>0</v>
      </c>
      <c r="AR148" s="11">
        <f>tblParseParts[[#This Row],[Len]]-tblParseParts[[#This Row],[LastSignFirstPos]]</f>
        <v>12</v>
      </c>
      <c r="AS148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48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48" s="11">
        <f>N(tblParseParts[[#This Row],[ColonLastPos]]&gt;tblParseParts[[#This Row],[SignLastPos]])</f>
        <v>0</v>
      </c>
      <c r="AV148" s="11">
        <f>N(((tblParseParts[[#This Row],[UnSignedLen]]=2)+(tblParseParts[[#This Row],[UnSignedLen]]=6))&lt;&gt;0)</f>
        <v>0</v>
      </c>
      <c r="AW148" s="11">
        <f>N(tblParseParts[[#This Row],[ZlastPos]]=tblParseParts[[#This Row],[Len]])</f>
        <v>0</v>
      </c>
      <c r="AX148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48" s="11">
        <f>_xlfn.LET(_xlpm._x,_xlfn.XLOOKUP(tblParseParts[[#This Row],[Hash]],tblParsePartsLogic[Hash],tblParsePartsLogic[PartsFlag],""),IF(_xlpm._x="","!!",_xlpm._x))</f>
        <v>5</v>
      </c>
      <c r="AZ148" s="11">
        <f>_xlfn.LET(_xlpm._x,_xlfn.XLOOKUP(tblParseParts[[#This Row],[Hash]],tblParsePartsLogic[Hash],tblParsePartsLogic[DateMark],""),IF(_xlpm._x="","!!",_xlpm._x))</f>
        <v>2</v>
      </c>
      <c r="BA148" s="11">
        <f>_xlfn.LET(_xlpm._x,_xlfn.XLOOKUP(tblParseParts[[#This Row],[Hash]],tblParsePartsLogic[Hash],tblParsePartsLogic[TZMark],""),IF(_xlpm._x="","!!",_xlpm._x))</f>
        <v>2</v>
      </c>
      <c r="BB148" s="11">
        <f>_xlfn.LET(_xlpm._x,_xlfn.XLOOKUP(tblParseParts[[#This Row],[Hash]],tblParsePartsLogic[Hash],tblParsePartsLogic[ISOCompliant],""),IF(_xlpm._x="","!!",_xlpm._x))</f>
        <v>0</v>
      </c>
    </row>
    <row r="149" spans="1:54" x14ac:dyDescent="0.25">
      <c r="A149">
        <v>130</v>
      </c>
      <c r="B149" s="23" t="s">
        <v>142</v>
      </c>
      <c r="C149" s="1" t="str">
        <f>_xlfn.LET(_xlpm._i, COLUMN()-COLUMN(tblParseParts[[#Headers],[Text]]), IF(_xlpm._i&gt;tblParseParts[[#This Row],[Len]],"",MID(tblParseParts[[#This Row],[Text]],_xlpm._i,1)))</f>
        <v>9</v>
      </c>
      <c r="D149" s="1" t="str">
        <f>_xlfn.LET(_xlpm._i, COLUMN()-COLUMN(tblParseParts[[#Headers],[Text]]), IF(_xlpm._i&gt;tblParseParts[[#This Row],[Len]],"",MID(tblParseParts[[#This Row],[Text]],_xlpm._i,1)))</f>
        <v>9</v>
      </c>
      <c r="E149" s="1" t="str">
        <f>_xlfn.LET(_xlpm._i, COLUMN()-COLUMN(tblParseParts[[#Headers],[Text]]), IF(_xlpm._i&gt;tblParseParts[[#This Row],[Len]],"",MID(tblParseParts[[#This Row],[Text]],_xlpm._i,1)))</f>
        <v>9</v>
      </c>
      <c r="F149" s="1" t="str">
        <f>_xlfn.LET(_xlpm._i, COLUMN()-COLUMN(tblParseParts[[#Headers],[Text]]), IF(_xlpm._i&gt;tblParseParts[[#This Row],[Len]],"",MID(tblParseParts[[#This Row],[Text]],_xlpm._i,1)))</f>
        <v>9</v>
      </c>
      <c r="G149" s="1" t="str">
        <f>_xlfn.LET(_xlpm._i, COLUMN()-COLUMN(tblParseParts[[#Headers],[Text]]), IF(_xlpm._i&gt;tblParseParts[[#This Row],[Len]],"",MID(tblParseParts[[#This Row],[Text]],_xlpm._i,1)))</f>
        <v>9</v>
      </c>
      <c r="H149" s="1" t="str">
        <f>_xlfn.LET(_xlpm._i, COLUMN()-COLUMN(tblParseParts[[#Headers],[Text]]), IF(_xlpm._i&gt;tblParseParts[[#This Row],[Len]],"",MID(tblParseParts[[#This Row],[Text]],_xlpm._i,1)))</f>
        <v>T</v>
      </c>
      <c r="I149" s="1" t="str">
        <f>_xlfn.LET(_xlpm._i, COLUMN()-COLUMN(tblParseParts[[#Headers],[Text]]), IF(_xlpm._i&gt;tblParseParts[[#This Row],[Len]],"",MID(tblParseParts[[#This Row],[Text]],_xlpm._i,1)))</f>
        <v>+</v>
      </c>
      <c r="J149" s="1" t="str">
        <f>_xlfn.LET(_xlpm._i, COLUMN()-COLUMN(tblParseParts[[#Headers],[Text]]), IF(_xlpm._i&gt;tblParseParts[[#This Row],[Len]],"",MID(tblParseParts[[#This Row],[Text]],_xlpm._i,1)))</f>
        <v>0</v>
      </c>
      <c r="K149" s="1" t="str">
        <f>_xlfn.LET(_xlpm._i, COLUMN()-COLUMN(tblParseParts[[#Headers],[Text]]), IF(_xlpm._i&gt;tblParseParts[[#This Row],[Len]],"",MID(tblParseParts[[#This Row],[Text]],_xlpm._i,1)))</f>
        <v>9</v>
      </c>
      <c r="L149" s="1" t="str">
        <f>_xlfn.LET(_xlpm._i, COLUMN()-COLUMN(tblParseParts[[#Headers],[Text]]), IF(_xlpm._i&gt;tblParseParts[[#This Row],[Len]],"",MID(tblParseParts[[#This Row],[Text]],_xlpm._i,1)))</f>
        <v>3</v>
      </c>
      <c r="M149" s="1" t="str">
        <f>_xlfn.LET(_xlpm._i, COLUMN()-COLUMN(tblParseParts[[#Headers],[Text]]), IF(_xlpm._i&gt;tblParseParts[[#This Row],[Len]],"",MID(tblParseParts[[#This Row],[Text]],_xlpm._i,1)))</f>
        <v>0</v>
      </c>
      <c r="N149" s="1" t="str">
        <f>_xlfn.LET(_xlpm._i, COLUMN()-COLUMN(tblParseParts[[#Headers],[Text]]), IF(_xlpm._i&gt;tblParseParts[[#This Row],[Len]],"",MID(tblParseParts[[#This Row],[Text]],_xlpm._i,1)))</f>
        <v>2</v>
      </c>
      <c r="O149" s="1" t="str">
        <f>_xlfn.LET(_xlpm._i, COLUMN()-COLUMN(tblParseParts[[#Headers],[Text]]), IF(_xlpm._i&gt;tblParseParts[[#This Row],[Len]],"",MID(tblParseParts[[#This Row],[Text]],_xlpm._i,1)))</f>
        <v>2</v>
      </c>
      <c r="P149" s="1" t="str">
        <f>_xlfn.LET(_xlpm._i, COLUMN()-COLUMN(tblParseParts[[#Headers],[Text]]), IF(_xlpm._i&gt;tblParseParts[[#This Row],[Len]],"",MID(tblParseParts[[#This Row],[Text]],_xlpm._i,1)))</f>
        <v/>
      </c>
      <c r="Q149" s="1" t="str">
        <f>_xlfn.LET(_xlpm._i, COLUMN()-COLUMN(tblParseParts[[#Headers],[Text]]), IF(_xlpm._i&gt;tblParseParts[[#This Row],[Len]],"",MID(tblParseParts[[#This Row],[Text]],_xlpm._i,1)))</f>
        <v/>
      </c>
      <c r="R149" s="1" t="str">
        <f>_xlfn.LET(_xlpm._i, COLUMN()-COLUMN(tblParseParts[[#Headers],[Text]]), IF(_xlpm._i&gt;tblParseParts[[#This Row],[Len]],"",MID(tblParseParts[[#This Row],[Text]],_xlpm._i,1)))</f>
        <v/>
      </c>
      <c r="S149" s="1" t="str">
        <f>_xlfn.LET(_xlpm._i, COLUMN()-COLUMN(tblParseParts[[#Headers],[Text]]), IF(_xlpm._i&gt;tblParseParts[[#This Row],[Len]],"",MID(tblParseParts[[#This Row],[Text]],_xlpm._i,1)))</f>
        <v/>
      </c>
      <c r="T149" s="1" t="str">
        <f>_xlfn.LET(_xlpm._i, COLUMN()-COLUMN(tblParseParts[[#Headers],[Text]]), IF(_xlpm._i&gt;tblParseParts[[#This Row],[Len]],"",MID(tblParseParts[[#This Row],[Text]],_xlpm._i,1)))</f>
        <v/>
      </c>
      <c r="U149" s="1" t="str">
        <f>_xlfn.LET(_xlpm._i, COLUMN()-COLUMN(tblParseParts[[#Headers],[Text]]), IF(_xlpm._i&gt;tblParseParts[[#This Row],[Len]],"",MID(tblParseParts[[#This Row],[Text]],_xlpm._i,1)))</f>
        <v/>
      </c>
      <c r="V149" s="1" t="str">
        <f>_xlfn.LET(_xlpm._i, COLUMN()-COLUMN(tblParseParts[[#Headers],[Text]]), IF(_xlpm._i&gt;tblParseParts[[#This Row],[Len]],"",MID(tblParseParts[[#This Row],[Text]],_xlpm._i,1)))</f>
        <v/>
      </c>
      <c r="W149" s="1" t="str">
        <f>_xlfn.LET(_xlpm._i, COLUMN()-COLUMN(tblParseParts[[#Headers],[Text]]), IF(_xlpm._i&gt;tblParseParts[[#This Row],[Len]],"",MID(tblParseParts[[#This Row],[Text]],_xlpm._i,1)))</f>
        <v/>
      </c>
      <c r="X149" s="1" t="str">
        <f>_xlfn.LET(_xlpm._i, COLUMN()-COLUMN(tblParseParts[[#Headers],[Text]]), IF(_xlpm._i&gt;tblParseParts[[#This Row],[Len]],"",MID(tblParseParts[[#This Row],[Text]],_xlpm._i,1)))</f>
        <v/>
      </c>
      <c r="Y149" s="1" t="str">
        <f>_xlfn.LET(_xlpm._i, COLUMN()-COLUMN(tblParseParts[[#Headers],[Text]]), IF(_xlpm._i&gt;tblParseParts[[#This Row],[Len]],"",MID(tblParseParts[[#This Row],[Text]],_xlpm._i,1)))</f>
        <v/>
      </c>
      <c r="Z149" s="1" t="str">
        <f>_xlfn.LET(_xlpm._i, COLUMN()-COLUMN(tblParseParts[[#Headers],[Text]]), IF(_xlpm._i&gt;tblParseParts[[#This Row],[Len]],"",MID(tblParseParts[[#This Row],[Text]],_xlpm._i,1)))</f>
        <v/>
      </c>
      <c r="AA149" s="1" t="str">
        <f>_xlfn.LET(_xlpm._i, COLUMN()-COLUMN(tblParseParts[[#Headers],[Text]]), IF(_xlpm._i&gt;tblParseParts[[#This Row],[Len]],"",MID(tblParseParts[[#This Row],[Text]],_xlpm._i,1)))</f>
        <v/>
      </c>
      <c r="AB149" s="1" t="str">
        <f>_xlfn.LET(_xlpm._i, COLUMN()-COLUMN(tblParseParts[[#Headers],[Text]]), IF(_xlpm._i&gt;tblParseParts[[#This Row],[Len]],"",MID(tblParseParts[[#This Row],[Text]],_xlpm._i,1)))</f>
        <v/>
      </c>
      <c r="AC149" s="1" t="str">
        <f>_xlfn.LET(_xlpm._i, COLUMN()-COLUMN(tblParseParts[[#Headers],[Text]]), IF(_xlpm._i&gt;tblParseParts[[#This Row],[Len]],"",MID(tblParseParts[[#This Row],[Text]],_xlpm._i,1)))</f>
        <v/>
      </c>
      <c r="AD149" s="1" t="str">
        <f>_xlfn.LET(_xlpm._i, COLUMN()-COLUMN(tblParseParts[[#Headers],[Text]]), IF(_xlpm._i&gt;tblParseParts[[#This Row],[Len]],"",MID(tblParseParts[[#This Row],[Text]],_xlpm._i,1)))</f>
        <v/>
      </c>
      <c r="AE149" s="1" t="str">
        <f>_xlfn.LET(_xlpm._i, COLUMN()-COLUMN(tblParseParts[[#Headers],[Text]]), IF(_xlpm._i&gt;tblParseParts[[#This Row],[Len]],"",MID(tblParseParts[[#This Row],[Text]],_xlpm._i,1)))</f>
        <v/>
      </c>
      <c r="AF149" s="1" t="str">
        <f>_xlfn.LET(_xlpm._i, COLUMN()-COLUMN(tblParseParts[[#Headers],[Text]]), IF(_xlpm._i&gt;tblParseParts[[#This Row],[Len]],"",MID(tblParseParts[[#This Row],[Text]],_xlpm._i,1)))</f>
        <v/>
      </c>
      <c r="AG149" s="1" t="str">
        <f>_xlfn.LET(_xlpm._i, COLUMN()-COLUMN(tblParseParts[[#Headers],[Text]]), IF(_xlpm._i&gt;tblParseParts[[#This Row],[Len]],"",MID(tblParseParts[[#This Row],[Text]],_xlpm._i,1)))</f>
        <v/>
      </c>
      <c r="AH149" s="1" t="str">
        <f>_xlfn.LET(_xlpm._i, COLUMN()-COLUMN(tblParseParts[[#Headers],[Text]]), IF(_xlpm._i&gt;tblParseParts[[#This Row],[Len]],"",MID(tblParseParts[[#This Row],[Text]],_xlpm._i,1)))</f>
        <v/>
      </c>
      <c r="AI149" s="1" t="str">
        <f>_xlfn.LET(_xlpm._i, COLUMN()-COLUMN(tblParseParts[[#Headers],[Text]]), IF(_xlpm._i&gt;tblParseParts[[#This Row],[Len]],"",MID(tblParseParts[[#This Row],[Text]],_xlpm._i,1)))</f>
        <v/>
      </c>
      <c r="AJ149" s="11">
        <f>LEN(tblParseParts[[#This Row],[Text]])</f>
        <v>13</v>
      </c>
      <c r="AK149" s="11">
        <f>_xlfn.LET(_xlpm._range,tblParseParts[[#This Row],[1]:[33]], _xlfn.IFNA(_xlfn.XMATCH("T",_xlpm._range,0,1),0))</f>
        <v>6</v>
      </c>
      <c r="AL149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7</v>
      </c>
      <c r="AM149" s="11">
        <f>_xlfn.LET(_xlpm._range,tblParseParts[[#This Row],[1]:[33]], _xlfn.IFNA(_xlfn.XMATCH(":",_xlpm._range,0,-1),0))</f>
        <v>0</v>
      </c>
      <c r="AN149" s="11" cm="1">
        <f t="array" ref="AN149">_xlfn.LET(_xlpm._last,INDEX(tblParseParts[[#This Row],[1]:[33]],1,tblParseParts[[#This Row],[Len]]),IF(_xlpm._last="Z",tblParseParts[[#This Row],[Len]],0))</f>
        <v>0</v>
      </c>
      <c r="AO149" s="11">
        <f>N(tblParseParts[[#This Row],[Tpos]]&gt;0)</f>
        <v>1</v>
      </c>
      <c r="AP149" s="11">
        <f>N(tblParseParts[[#This Row],[Tpos]]=1)</f>
        <v>0</v>
      </c>
      <c r="AQ149" s="11">
        <f>N(tblParseParts[[#This Row],[SignLastPos]]=1)</f>
        <v>0</v>
      </c>
      <c r="AR149" s="11">
        <f>tblParseParts[[#This Row],[Len]]-tblParseParts[[#This Row],[LastSignFirstPos]]</f>
        <v>13</v>
      </c>
      <c r="AS149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49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49" s="11">
        <f>N(tblParseParts[[#This Row],[ColonLastPos]]&gt;tblParseParts[[#This Row],[SignLastPos]])</f>
        <v>0</v>
      </c>
      <c r="AV149" s="11">
        <f>N(((tblParseParts[[#This Row],[UnSignedLen]]=2)+(tblParseParts[[#This Row],[UnSignedLen]]=6))&lt;&gt;0)</f>
        <v>0</v>
      </c>
      <c r="AW149" s="11">
        <f>N(tblParseParts[[#This Row],[ZlastPos]]=tblParseParts[[#This Row],[Len]])</f>
        <v>0</v>
      </c>
      <c r="AX149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49" s="11">
        <f>_xlfn.LET(_xlpm._x,_xlfn.XLOOKUP(tblParseParts[[#This Row],[Hash]],tblParsePartsLogic[Hash],tblParsePartsLogic[PartsFlag],""),IF(_xlpm._x="","!!",_xlpm._x))</f>
        <v>5</v>
      </c>
      <c r="AZ149" s="11">
        <f>_xlfn.LET(_xlpm._x,_xlfn.XLOOKUP(tblParseParts[[#This Row],[Hash]],tblParsePartsLogic[Hash],tblParsePartsLogic[DateMark],""),IF(_xlpm._x="","!!",_xlpm._x))</f>
        <v>2</v>
      </c>
      <c r="BA149" s="11">
        <f>_xlfn.LET(_xlpm._x,_xlfn.XLOOKUP(tblParseParts[[#This Row],[Hash]],tblParsePartsLogic[Hash],tblParsePartsLogic[TZMark],""),IF(_xlpm._x="","!!",_xlpm._x))</f>
        <v>2</v>
      </c>
      <c r="BB149" s="11">
        <f>_xlfn.LET(_xlpm._x,_xlfn.XLOOKUP(tblParseParts[[#This Row],[Hash]],tblParsePartsLogic[Hash],tblParsePartsLogic[ISOCompliant],""),IF(_xlpm._x="","!!",_xlpm._x))</f>
        <v>0</v>
      </c>
    </row>
    <row r="150" spans="1:54" x14ac:dyDescent="0.25">
      <c r="A150">
        <v>131</v>
      </c>
      <c r="B150" s="23" t="s">
        <v>143</v>
      </c>
      <c r="C150" s="1" t="str">
        <f>_xlfn.LET(_xlpm._i, COLUMN()-COLUMN(tblParseParts[[#Headers],[Text]]), IF(_xlpm._i&gt;tblParseParts[[#This Row],[Len]],"",MID(tblParseParts[[#This Row],[Text]],_xlpm._i,1)))</f>
        <v>2</v>
      </c>
      <c r="D150" s="1" t="str">
        <f>_xlfn.LET(_xlpm._i, COLUMN()-COLUMN(tblParseParts[[#Headers],[Text]]), IF(_xlpm._i&gt;tblParseParts[[#This Row],[Len]],"",MID(tblParseParts[[#This Row],[Text]],_xlpm._i,1)))</f>
        <v>0</v>
      </c>
      <c r="E150" s="1" t="str">
        <f>_xlfn.LET(_xlpm._i, COLUMN()-COLUMN(tblParseParts[[#Headers],[Text]]), IF(_xlpm._i&gt;tblParseParts[[#This Row],[Len]],"",MID(tblParseParts[[#This Row],[Text]],_xlpm._i,1)))</f>
        <v>2</v>
      </c>
      <c r="F150" s="1" t="str">
        <f>_xlfn.LET(_xlpm._i, COLUMN()-COLUMN(tblParseParts[[#Headers],[Text]]), IF(_xlpm._i&gt;tblParseParts[[#This Row],[Len]],"",MID(tblParseParts[[#This Row],[Text]],_xlpm._i,1)))</f>
        <v>3</v>
      </c>
      <c r="G150" s="1" t="str">
        <f>_xlfn.LET(_xlpm._i, COLUMN()-COLUMN(tblParseParts[[#Headers],[Text]]), IF(_xlpm._i&gt;tblParseParts[[#This Row],[Len]],"",MID(tblParseParts[[#This Row],[Text]],_xlpm._i,1)))</f>
        <v>3</v>
      </c>
      <c r="H150" s="1" t="str">
        <f>_xlfn.LET(_xlpm._i, COLUMN()-COLUMN(tblParseParts[[#Headers],[Text]]), IF(_xlpm._i&gt;tblParseParts[[#This Row],[Len]],"",MID(tblParseParts[[#This Row],[Text]],_xlpm._i,1)))</f>
        <v>2</v>
      </c>
      <c r="I150" s="1" t="str">
        <f>_xlfn.LET(_xlpm._i, COLUMN()-COLUMN(tblParseParts[[#Headers],[Text]]), IF(_xlpm._i&gt;tblParseParts[[#This Row],[Len]],"",MID(tblParseParts[[#This Row],[Text]],_xlpm._i,1)))</f>
        <v>5</v>
      </c>
      <c r="J150" s="1" t="str">
        <f>_xlfn.LET(_xlpm._i, COLUMN()-COLUMN(tblParseParts[[#Headers],[Text]]), IF(_xlpm._i&gt;tblParseParts[[#This Row],[Len]],"",MID(tblParseParts[[#This Row],[Text]],_xlpm._i,1)))</f>
        <v>T</v>
      </c>
      <c r="K150" s="1" t="str">
        <f>_xlfn.LET(_xlpm._i, COLUMN()-COLUMN(tblParseParts[[#Headers],[Text]]), IF(_xlpm._i&gt;tblParseParts[[#This Row],[Len]],"",MID(tblParseParts[[#This Row],[Text]],_xlpm._i,1)))</f>
        <v>+</v>
      </c>
      <c r="L150" s="1" t="str">
        <f>_xlfn.LET(_xlpm._i, COLUMN()-COLUMN(tblParseParts[[#Headers],[Text]]), IF(_xlpm._i&gt;tblParseParts[[#This Row],[Len]],"",MID(tblParseParts[[#This Row],[Text]],_xlpm._i,1)))</f>
        <v>0</v>
      </c>
      <c r="M150" s="1" t="str">
        <f>_xlfn.LET(_xlpm._i, COLUMN()-COLUMN(tblParseParts[[#Headers],[Text]]), IF(_xlpm._i&gt;tblParseParts[[#This Row],[Len]],"",MID(tblParseParts[[#This Row],[Text]],_xlpm._i,1)))</f>
        <v>9</v>
      </c>
      <c r="N150" s="1" t="str">
        <f>_xlfn.LET(_xlpm._i, COLUMN()-COLUMN(tblParseParts[[#Headers],[Text]]), IF(_xlpm._i&gt;tblParseParts[[#This Row],[Len]],"",MID(tblParseParts[[#This Row],[Text]],_xlpm._i,1)))</f>
        <v>3</v>
      </c>
      <c r="O150" s="1" t="str">
        <f>_xlfn.LET(_xlpm._i, COLUMN()-COLUMN(tblParseParts[[#Headers],[Text]]), IF(_xlpm._i&gt;tblParseParts[[#This Row],[Len]],"",MID(tblParseParts[[#This Row],[Text]],_xlpm._i,1)))</f>
        <v>0</v>
      </c>
      <c r="P150" s="1" t="str">
        <f>_xlfn.LET(_xlpm._i, COLUMN()-COLUMN(tblParseParts[[#Headers],[Text]]), IF(_xlpm._i&gt;tblParseParts[[#This Row],[Len]],"",MID(tblParseParts[[#This Row],[Text]],_xlpm._i,1)))</f>
        <v>2</v>
      </c>
      <c r="Q150" s="1" t="str">
        <f>_xlfn.LET(_xlpm._i, COLUMN()-COLUMN(tblParseParts[[#Headers],[Text]]), IF(_xlpm._i&gt;tblParseParts[[#This Row],[Len]],"",MID(tblParseParts[[#This Row],[Text]],_xlpm._i,1)))</f>
        <v>2</v>
      </c>
      <c r="R150" s="1" t="str">
        <f>_xlfn.LET(_xlpm._i, COLUMN()-COLUMN(tblParseParts[[#Headers],[Text]]), IF(_xlpm._i&gt;tblParseParts[[#This Row],[Len]],"",MID(tblParseParts[[#This Row],[Text]],_xlpm._i,1)))</f>
        <v/>
      </c>
      <c r="S150" s="1" t="str">
        <f>_xlfn.LET(_xlpm._i, COLUMN()-COLUMN(tblParseParts[[#Headers],[Text]]), IF(_xlpm._i&gt;tblParseParts[[#This Row],[Len]],"",MID(tblParseParts[[#This Row],[Text]],_xlpm._i,1)))</f>
        <v/>
      </c>
      <c r="T150" s="1" t="str">
        <f>_xlfn.LET(_xlpm._i, COLUMN()-COLUMN(tblParseParts[[#Headers],[Text]]), IF(_xlpm._i&gt;tblParseParts[[#This Row],[Len]],"",MID(tblParseParts[[#This Row],[Text]],_xlpm._i,1)))</f>
        <v/>
      </c>
      <c r="U150" s="1" t="str">
        <f>_xlfn.LET(_xlpm._i, COLUMN()-COLUMN(tblParseParts[[#Headers],[Text]]), IF(_xlpm._i&gt;tblParseParts[[#This Row],[Len]],"",MID(tblParseParts[[#This Row],[Text]],_xlpm._i,1)))</f>
        <v/>
      </c>
      <c r="V150" s="1" t="str">
        <f>_xlfn.LET(_xlpm._i, COLUMN()-COLUMN(tblParseParts[[#Headers],[Text]]), IF(_xlpm._i&gt;tblParseParts[[#This Row],[Len]],"",MID(tblParseParts[[#This Row],[Text]],_xlpm._i,1)))</f>
        <v/>
      </c>
      <c r="W150" s="1" t="str">
        <f>_xlfn.LET(_xlpm._i, COLUMN()-COLUMN(tblParseParts[[#Headers],[Text]]), IF(_xlpm._i&gt;tblParseParts[[#This Row],[Len]],"",MID(tblParseParts[[#This Row],[Text]],_xlpm._i,1)))</f>
        <v/>
      </c>
      <c r="X150" s="1" t="str">
        <f>_xlfn.LET(_xlpm._i, COLUMN()-COLUMN(tblParseParts[[#Headers],[Text]]), IF(_xlpm._i&gt;tblParseParts[[#This Row],[Len]],"",MID(tblParseParts[[#This Row],[Text]],_xlpm._i,1)))</f>
        <v/>
      </c>
      <c r="Y150" s="1" t="str">
        <f>_xlfn.LET(_xlpm._i, COLUMN()-COLUMN(tblParseParts[[#Headers],[Text]]), IF(_xlpm._i&gt;tblParseParts[[#This Row],[Len]],"",MID(tblParseParts[[#This Row],[Text]],_xlpm._i,1)))</f>
        <v/>
      </c>
      <c r="Z150" s="1" t="str">
        <f>_xlfn.LET(_xlpm._i, COLUMN()-COLUMN(tblParseParts[[#Headers],[Text]]), IF(_xlpm._i&gt;tblParseParts[[#This Row],[Len]],"",MID(tblParseParts[[#This Row],[Text]],_xlpm._i,1)))</f>
        <v/>
      </c>
      <c r="AA150" s="1" t="str">
        <f>_xlfn.LET(_xlpm._i, COLUMN()-COLUMN(tblParseParts[[#Headers],[Text]]), IF(_xlpm._i&gt;tblParseParts[[#This Row],[Len]],"",MID(tblParseParts[[#This Row],[Text]],_xlpm._i,1)))</f>
        <v/>
      </c>
      <c r="AB150" s="1" t="str">
        <f>_xlfn.LET(_xlpm._i, COLUMN()-COLUMN(tblParseParts[[#Headers],[Text]]), IF(_xlpm._i&gt;tblParseParts[[#This Row],[Len]],"",MID(tblParseParts[[#This Row],[Text]],_xlpm._i,1)))</f>
        <v/>
      </c>
      <c r="AC150" s="1" t="str">
        <f>_xlfn.LET(_xlpm._i, COLUMN()-COLUMN(tblParseParts[[#Headers],[Text]]), IF(_xlpm._i&gt;tblParseParts[[#This Row],[Len]],"",MID(tblParseParts[[#This Row],[Text]],_xlpm._i,1)))</f>
        <v/>
      </c>
      <c r="AD150" s="1" t="str">
        <f>_xlfn.LET(_xlpm._i, COLUMN()-COLUMN(tblParseParts[[#Headers],[Text]]), IF(_xlpm._i&gt;tblParseParts[[#This Row],[Len]],"",MID(tblParseParts[[#This Row],[Text]],_xlpm._i,1)))</f>
        <v/>
      </c>
      <c r="AE150" s="1" t="str">
        <f>_xlfn.LET(_xlpm._i, COLUMN()-COLUMN(tblParseParts[[#Headers],[Text]]), IF(_xlpm._i&gt;tblParseParts[[#This Row],[Len]],"",MID(tblParseParts[[#This Row],[Text]],_xlpm._i,1)))</f>
        <v/>
      </c>
      <c r="AF150" s="1" t="str">
        <f>_xlfn.LET(_xlpm._i, COLUMN()-COLUMN(tblParseParts[[#Headers],[Text]]), IF(_xlpm._i&gt;tblParseParts[[#This Row],[Len]],"",MID(tblParseParts[[#This Row],[Text]],_xlpm._i,1)))</f>
        <v/>
      </c>
      <c r="AG150" s="1" t="str">
        <f>_xlfn.LET(_xlpm._i, COLUMN()-COLUMN(tblParseParts[[#Headers],[Text]]), IF(_xlpm._i&gt;tblParseParts[[#This Row],[Len]],"",MID(tblParseParts[[#This Row],[Text]],_xlpm._i,1)))</f>
        <v/>
      </c>
      <c r="AH150" s="1" t="str">
        <f>_xlfn.LET(_xlpm._i, COLUMN()-COLUMN(tblParseParts[[#Headers],[Text]]), IF(_xlpm._i&gt;tblParseParts[[#This Row],[Len]],"",MID(tblParseParts[[#This Row],[Text]],_xlpm._i,1)))</f>
        <v/>
      </c>
      <c r="AI150" s="1" t="str">
        <f>_xlfn.LET(_xlpm._i, COLUMN()-COLUMN(tblParseParts[[#Headers],[Text]]), IF(_xlpm._i&gt;tblParseParts[[#This Row],[Len]],"",MID(tblParseParts[[#This Row],[Text]],_xlpm._i,1)))</f>
        <v/>
      </c>
      <c r="AJ150" s="11">
        <f>LEN(tblParseParts[[#This Row],[Text]])</f>
        <v>15</v>
      </c>
      <c r="AK150" s="11">
        <f>_xlfn.LET(_xlpm._range,tblParseParts[[#This Row],[1]:[33]], _xlfn.IFNA(_xlfn.XMATCH("T",_xlpm._range,0,1),0))</f>
        <v>8</v>
      </c>
      <c r="AL150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50" s="11">
        <f>_xlfn.LET(_xlpm._range,tblParseParts[[#This Row],[1]:[33]], _xlfn.IFNA(_xlfn.XMATCH(":",_xlpm._range,0,-1),0))</f>
        <v>0</v>
      </c>
      <c r="AN150" s="11" cm="1">
        <f t="array" ref="AN150">_xlfn.LET(_xlpm._last,INDEX(tblParseParts[[#This Row],[1]:[33]],1,tblParseParts[[#This Row],[Len]]),IF(_xlpm._last="Z",tblParseParts[[#This Row],[Len]],0))</f>
        <v>0</v>
      </c>
      <c r="AO150" s="11">
        <f>N(tblParseParts[[#This Row],[Tpos]]&gt;0)</f>
        <v>1</v>
      </c>
      <c r="AP150" s="11">
        <f>N(tblParseParts[[#This Row],[Tpos]]=1)</f>
        <v>0</v>
      </c>
      <c r="AQ150" s="11">
        <f>N(tblParseParts[[#This Row],[SignLastPos]]=1)</f>
        <v>0</v>
      </c>
      <c r="AR150" s="11">
        <f>tblParseParts[[#This Row],[Len]]-tblParseParts[[#This Row],[LastSignFirstPos]]</f>
        <v>15</v>
      </c>
      <c r="AS150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50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50" s="11">
        <f>N(tblParseParts[[#This Row],[ColonLastPos]]&gt;tblParseParts[[#This Row],[SignLastPos]])</f>
        <v>0</v>
      </c>
      <c r="AV150" s="11">
        <f>N(((tblParseParts[[#This Row],[UnSignedLen]]=2)+(tblParseParts[[#This Row],[UnSignedLen]]=6))&lt;&gt;0)</f>
        <v>0</v>
      </c>
      <c r="AW150" s="11">
        <f>N(tblParseParts[[#This Row],[ZlastPos]]=tblParseParts[[#This Row],[Len]])</f>
        <v>0</v>
      </c>
      <c r="AX150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50" s="11">
        <f>_xlfn.LET(_xlpm._x,_xlfn.XLOOKUP(tblParseParts[[#This Row],[Hash]],tblParsePartsLogic[Hash],tblParsePartsLogic[PartsFlag],""),IF(_xlpm._x="","!!",_xlpm._x))</f>
        <v>5</v>
      </c>
      <c r="AZ150" s="11">
        <f>_xlfn.LET(_xlpm._x,_xlfn.XLOOKUP(tblParseParts[[#This Row],[Hash]],tblParsePartsLogic[Hash],tblParsePartsLogic[DateMark],""),IF(_xlpm._x="","!!",_xlpm._x))</f>
        <v>2</v>
      </c>
      <c r="BA150" s="11">
        <f>_xlfn.LET(_xlpm._x,_xlfn.XLOOKUP(tblParseParts[[#This Row],[Hash]],tblParsePartsLogic[Hash],tblParsePartsLogic[TZMark],""),IF(_xlpm._x="","!!",_xlpm._x))</f>
        <v>2</v>
      </c>
      <c r="BB150" s="11">
        <f>_xlfn.LET(_xlpm._x,_xlfn.XLOOKUP(tblParseParts[[#This Row],[Hash]],tblParsePartsLogic[Hash],tblParsePartsLogic[ISOCompliant],""),IF(_xlpm._x="","!!",_xlpm._x))</f>
        <v>0</v>
      </c>
    </row>
    <row r="151" spans="1:54" x14ac:dyDescent="0.25">
      <c r="A151">
        <v>132</v>
      </c>
      <c r="B151" s="23" t="s">
        <v>144</v>
      </c>
      <c r="C151" s="1" t="str">
        <f>_xlfn.LET(_xlpm._i, COLUMN()-COLUMN(tblParseParts[[#Headers],[Text]]), IF(_xlpm._i&gt;tblParseParts[[#This Row],[Len]],"",MID(tblParseParts[[#This Row],[Text]],_xlpm._i,1)))</f>
        <v>2</v>
      </c>
      <c r="D151" s="1" t="str">
        <f>_xlfn.LET(_xlpm._i, COLUMN()-COLUMN(tblParseParts[[#Headers],[Text]]), IF(_xlpm._i&gt;tblParseParts[[#This Row],[Len]],"",MID(tblParseParts[[#This Row],[Text]],_xlpm._i,1)))</f>
        <v>0</v>
      </c>
      <c r="E151" s="1" t="str">
        <f>_xlfn.LET(_xlpm._i, COLUMN()-COLUMN(tblParseParts[[#Headers],[Text]]), IF(_xlpm._i&gt;tblParseParts[[#This Row],[Len]],"",MID(tblParseParts[[#This Row],[Text]],_xlpm._i,1)))</f>
        <v>2</v>
      </c>
      <c r="F151" s="1" t="str">
        <f>_xlfn.LET(_xlpm._i, COLUMN()-COLUMN(tblParseParts[[#Headers],[Text]]), IF(_xlpm._i&gt;tblParseParts[[#This Row],[Len]],"",MID(tblParseParts[[#This Row],[Text]],_xlpm._i,1)))</f>
        <v>3</v>
      </c>
      <c r="G151" s="1" t="str">
        <f>_xlfn.LET(_xlpm._i, COLUMN()-COLUMN(tblParseParts[[#Headers],[Text]]), IF(_xlpm._i&gt;tblParseParts[[#This Row],[Len]],"",MID(tblParseParts[[#This Row],[Text]],_xlpm._i,1)))</f>
        <v>W</v>
      </c>
      <c r="H151" s="1" t="str">
        <f>_xlfn.LET(_xlpm._i, COLUMN()-COLUMN(tblParseParts[[#Headers],[Text]]), IF(_xlpm._i&gt;tblParseParts[[#This Row],[Len]],"",MID(tblParseParts[[#This Row],[Text]],_xlpm._i,1)))</f>
        <v>1</v>
      </c>
      <c r="I151" s="1" t="str">
        <f>_xlfn.LET(_xlpm._i, COLUMN()-COLUMN(tblParseParts[[#Headers],[Text]]), IF(_xlpm._i&gt;tblParseParts[[#This Row],[Len]],"",MID(tblParseParts[[#This Row],[Text]],_xlpm._i,1)))</f>
        <v>5</v>
      </c>
      <c r="J151" s="1" t="str">
        <f>_xlfn.LET(_xlpm._i, COLUMN()-COLUMN(tblParseParts[[#Headers],[Text]]), IF(_xlpm._i&gt;tblParseParts[[#This Row],[Len]],"",MID(tblParseParts[[#This Row],[Text]],_xlpm._i,1)))</f>
        <v>T</v>
      </c>
      <c r="K151" s="1" t="str">
        <f>_xlfn.LET(_xlpm._i, COLUMN()-COLUMN(tblParseParts[[#Headers],[Text]]), IF(_xlpm._i&gt;tblParseParts[[#This Row],[Len]],"",MID(tblParseParts[[#This Row],[Text]],_xlpm._i,1)))</f>
        <v>+</v>
      </c>
      <c r="L151" s="1" t="str">
        <f>_xlfn.LET(_xlpm._i, COLUMN()-COLUMN(tblParseParts[[#Headers],[Text]]), IF(_xlpm._i&gt;tblParseParts[[#This Row],[Len]],"",MID(tblParseParts[[#This Row],[Text]],_xlpm._i,1)))</f>
        <v>0</v>
      </c>
      <c r="M151" s="1" t="str">
        <f>_xlfn.LET(_xlpm._i, COLUMN()-COLUMN(tblParseParts[[#Headers],[Text]]), IF(_xlpm._i&gt;tblParseParts[[#This Row],[Len]],"",MID(tblParseParts[[#This Row],[Text]],_xlpm._i,1)))</f>
        <v>9</v>
      </c>
      <c r="N151" s="1" t="str">
        <f>_xlfn.LET(_xlpm._i, COLUMN()-COLUMN(tblParseParts[[#Headers],[Text]]), IF(_xlpm._i&gt;tblParseParts[[#This Row],[Len]],"",MID(tblParseParts[[#This Row],[Text]],_xlpm._i,1)))</f>
        <v>3</v>
      </c>
      <c r="O151" s="1" t="str">
        <f>_xlfn.LET(_xlpm._i, COLUMN()-COLUMN(tblParseParts[[#Headers],[Text]]), IF(_xlpm._i&gt;tblParseParts[[#This Row],[Len]],"",MID(tblParseParts[[#This Row],[Text]],_xlpm._i,1)))</f>
        <v>0</v>
      </c>
      <c r="P151" s="1" t="str">
        <f>_xlfn.LET(_xlpm._i, COLUMN()-COLUMN(tblParseParts[[#Headers],[Text]]), IF(_xlpm._i&gt;tblParseParts[[#This Row],[Len]],"",MID(tblParseParts[[#This Row],[Text]],_xlpm._i,1)))</f>
        <v>2</v>
      </c>
      <c r="Q151" s="1" t="str">
        <f>_xlfn.LET(_xlpm._i, COLUMN()-COLUMN(tblParseParts[[#Headers],[Text]]), IF(_xlpm._i&gt;tblParseParts[[#This Row],[Len]],"",MID(tblParseParts[[#This Row],[Text]],_xlpm._i,1)))</f>
        <v>2</v>
      </c>
      <c r="R151" s="1" t="str">
        <f>_xlfn.LET(_xlpm._i, COLUMN()-COLUMN(tblParseParts[[#Headers],[Text]]), IF(_xlpm._i&gt;tblParseParts[[#This Row],[Len]],"",MID(tblParseParts[[#This Row],[Text]],_xlpm._i,1)))</f>
        <v/>
      </c>
      <c r="S151" s="1" t="str">
        <f>_xlfn.LET(_xlpm._i, COLUMN()-COLUMN(tblParseParts[[#Headers],[Text]]), IF(_xlpm._i&gt;tblParseParts[[#This Row],[Len]],"",MID(tblParseParts[[#This Row],[Text]],_xlpm._i,1)))</f>
        <v/>
      </c>
      <c r="T151" s="1" t="str">
        <f>_xlfn.LET(_xlpm._i, COLUMN()-COLUMN(tblParseParts[[#Headers],[Text]]), IF(_xlpm._i&gt;tblParseParts[[#This Row],[Len]],"",MID(tblParseParts[[#This Row],[Text]],_xlpm._i,1)))</f>
        <v/>
      </c>
      <c r="U151" s="1" t="str">
        <f>_xlfn.LET(_xlpm._i, COLUMN()-COLUMN(tblParseParts[[#Headers],[Text]]), IF(_xlpm._i&gt;tblParseParts[[#This Row],[Len]],"",MID(tblParseParts[[#This Row],[Text]],_xlpm._i,1)))</f>
        <v/>
      </c>
      <c r="V151" s="1" t="str">
        <f>_xlfn.LET(_xlpm._i, COLUMN()-COLUMN(tblParseParts[[#Headers],[Text]]), IF(_xlpm._i&gt;tblParseParts[[#This Row],[Len]],"",MID(tblParseParts[[#This Row],[Text]],_xlpm._i,1)))</f>
        <v/>
      </c>
      <c r="W151" s="1" t="str">
        <f>_xlfn.LET(_xlpm._i, COLUMN()-COLUMN(tblParseParts[[#Headers],[Text]]), IF(_xlpm._i&gt;tblParseParts[[#This Row],[Len]],"",MID(tblParseParts[[#This Row],[Text]],_xlpm._i,1)))</f>
        <v/>
      </c>
      <c r="X151" s="1" t="str">
        <f>_xlfn.LET(_xlpm._i, COLUMN()-COLUMN(tblParseParts[[#Headers],[Text]]), IF(_xlpm._i&gt;tblParseParts[[#This Row],[Len]],"",MID(tblParseParts[[#This Row],[Text]],_xlpm._i,1)))</f>
        <v/>
      </c>
      <c r="Y151" s="1" t="str">
        <f>_xlfn.LET(_xlpm._i, COLUMN()-COLUMN(tblParseParts[[#Headers],[Text]]), IF(_xlpm._i&gt;tblParseParts[[#This Row],[Len]],"",MID(tblParseParts[[#This Row],[Text]],_xlpm._i,1)))</f>
        <v/>
      </c>
      <c r="Z151" s="1" t="str">
        <f>_xlfn.LET(_xlpm._i, COLUMN()-COLUMN(tblParseParts[[#Headers],[Text]]), IF(_xlpm._i&gt;tblParseParts[[#This Row],[Len]],"",MID(tblParseParts[[#This Row],[Text]],_xlpm._i,1)))</f>
        <v/>
      </c>
      <c r="AA151" s="1" t="str">
        <f>_xlfn.LET(_xlpm._i, COLUMN()-COLUMN(tblParseParts[[#Headers],[Text]]), IF(_xlpm._i&gt;tblParseParts[[#This Row],[Len]],"",MID(tblParseParts[[#This Row],[Text]],_xlpm._i,1)))</f>
        <v/>
      </c>
      <c r="AB151" s="1" t="str">
        <f>_xlfn.LET(_xlpm._i, COLUMN()-COLUMN(tblParseParts[[#Headers],[Text]]), IF(_xlpm._i&gt;tblParseParts[[#This Row],[Len]],"",MID(tblParseParts[[#This Row],[Text]],_xlpm._i,1)))</f>
        <v/>
      </c>
      <c r="AC151" s="1" t="str">
        <f>_xlfn.LET(_xlpm._i, COLUMN()-COLUMN(tblParseParts[[#Headers],[Text]]), IF(_xlpm._i&gt;tblParseParts[[#This Row],[Len]],"",MID(tblParseParts[[#This Row],[Text]],_xlpm._i,1)))</f>
        <v/>
      </c>
      <c r="AD151" s="1" t="str">
        <f>_xlfn.LET(_xlpm._i, COLUMN()-COLUMN(tblParseParts[[#Headers],[Text]]), IF(_xlpm._i&gt;tblParseParts[[#This Row],[Len]],"",MID(tblParseParts[[#This Row],[Text]],_xlpm._i,1)))</f>
        <v/>
      </c>
      <c r="AE151" s="1" t="str">
        <f>_xlfn.LET(_xlpm._i, COLUMN()-COLUMN(tblParseParts[[#Headers],[Text]]), IF(_xlpm._i&gt;tblParseParts[[#This Row],[Len]],"",MID(tblParseParts[[#This Row],[Text]],_xlpm._i,1)))</f>
        <v/>
      </c>
      <c r="AF151" s="1" t="str">
        <f>_xlfn.LET(_xlpm._i, COLUMN()-COLUMN(tblParseParts[[#Headers],[Text]]), IF(_xlpm._i&gt;tblParseParts[[#This Row],[Len]],"",MID(tblParseParts[[#This Row],[Text]],_xlpm._i,1)))</f>
        <v/>
      </c>
      <c r="AG151" s="1" t="str">
        <f>_xlfn.LET(_xlpm._i, COLUMN()-COLUMN(tblParseParts[[#Headers],[Text]]), IF(_xlpm._i&gt;tblParseParts[[#This Row],[Len]],"",MID(tblParseParts[[#This Row],[Text]],_xlpm._i,1)))</f>
        <v/>
      </c>
      <c r="AH151" s="1" t="str">
        <f>_xlfn.LET(_xlpm._i, COLUMN()-COLUMN(tblParseParts[[#Headers],[Text]]), IF(_xlpm._i&gt;tblParseParts[[#This Row],[Len]],"",MID(tblParseParts[[#This Row],[Text]],_xlpm._i,1)))</f>
        <v/>
      </c>
      <c r="AI151" s="1" t="str">
        <f>_xlfn.LET(_xlpm._i, COLUMN()-COLUMN(tblParseParts[[#Headers],[Text]]), IF(_xlpm._i&gt;tblParseParts[[#This Row],[Len]],"",MID(tblParseParts[[#This Row],[Text]],_xlpm._i,1)))</f>
        <v/>
      </c>
      <c r="AJ151" s="11">
        <f>LEN(tblParseParts[[#This Row],[Text]])</f>
        <v>15</v>
      </c>
      <c r="AK151" s="11">
        <f>_xlfn.LET(_xlpm._range,tblParseParts[[#This Row],[1]:[33]], _xlfn.IFNA(_xlfn.XMATCH("T",_xlpm._range,0,1),0))</f>
        <v>8</v>
      </c>
      <c r="AL151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51" s="11">
        <f>_xlfn.LET(_xlpm._range,tblParseParts[[#This Row],[1]:[33]], _xlfn.IFNA(_xlfn.XMATCH(":",_xlpm._range,0,-1),0))</f>
        <v>0</v>
      </c>
      <c r="AN151" s="11" cm="1">
        <f t="array" ref="AN151">_xlfn.LET(_xlpm._last,INDEX(tblParseParts[[#This Row],[1]:[33]],1,tblParseParts[[#This Row],[Len]]),IF(_xlpm._last="Z",tblParseParts[[#This Row],[Len]],0))</f>
        <v>0</v>
      </c>
      <c r="AO151" s="11">
        <f>N(tblParseParts[[#This Row],[Tpos]]&gt;0)</f>
        <v>1</v>
      </c>
      <c r="AP151" s="11">
        <f>N(tblParseParts[[#This Row],[Tpos]]=1)</f>
        <v>0</v>
      </c>
      <c r="AQ151" s="11">
        <f>N(tblParseParts[[#This Row],[SignLastPos]]=1)</f>
        <v>0</v>
      </c>
      <c r="AR151" s="11">
        <f>tblParseParts[[#This Row],[Len]]-tblParseParts[[#This Row],[LastSignFirstPos]]</f>
        <v>15</v>
      </c>
      <c r="AS151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51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51" s="11">
        <f>N(tblParseParts[[#This Row],[ColonLastPos]]&gt;tblParseParts[[#This Row],[SignLastPos]])</f>
        <v>0</v>
      </c>
      <c r="AV151" s="11">
        <f>N(((tblParseParts[[#This Row],[UnSignedLen]]=2)+(tblParseParts[[#This Row],[UnSignedLen]]=6))&lt;&gt;0)</f>
        <v>0</v>
      </c>
      <c r="AW151" s="11">
        <f>N(tblParseParts[[#This Row],[ZlastPos]]=tblParseParts[[#This Row],[Len]])</f>
        <v>0</v>
      </c>
      <c r="AX151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51" s="11">
        <f>_xlfn.LET(_xlpm._x,_xlfn.XLOOKUP(tblParseParts[[#This Row],[Hash]],tblParsePartsLogic[Hash],tblParsePartsLogic[PartsFlag],""),IF(_xlpm._x="","!!",_xlpm._x))</f>
        <v>5</v>
      </c>
      <c r="AZ151" s="11">
        <f>_xlfn.LET(_xlpm._x,_xlfn.XLOOKUP(tblParseParts[[#This Row],[Hash]],tblParsePartsLogic[Hash],tblParsePartsLogic[DateMark],""),IF(_xlpm._x="","!!",_xlpm._x))</f>
        <v>2</v>
      </c>
      <c r="BA151" s="11">
        <f>_xlfn.LET(_xlpm._x,_xlfn.XLOOKUP(tblParseParts[[#This Row],[Hash]],tblParsePartsLogic[Hash],tblParsePartsLogic[TZMark],""),IF(_xlpm._x="","!!",_xlpm._x))</f>
        <v>2</v>
      </c>
      <c r="BB151" s="11">
        <f>_xlfn.LET(_xlpm._x,_xlfn.XLOOKUP(tblParseParts[[#This Row],[Hash]],tblParsePartsLogic[Hash],tblParsePartsLogic[ISOCompliant],""),IF(_xlpm._x="","!!",_xlpm._x))</f>
        <v>0</v>
      </c>
    </row>
    <row r="152" spans="1:54" x14ac:dyDescent="0.25">
      <c r="A152">
        <v>133</v>
      </c>
      <c r="B152" s="23" t="s">
        <v>177</v>
      </c>
      <c r="C152" s="1" t="str">
        <f>_xlfn.LET(_xlpm._i, COLUMN()-COLUMN(tblParseParts[[#Headers],[Text]]), IF(_xlpm._i&gt;tblParseParts[[#This Row],[Len]],"",MID(tblParseParts[[#This Row],[Text]],_xlpm._i,1)))</f>
        <v>2</v>
      </c>
      <c r="D152" s="1" t="str">
        <f>_xlfn.LET(_xlpm._i, COLUMN()-COLUMN(tblParseParts[[#Headers],[Text]]), IF(_xlpm._i&gt;tblParseParts[[#This Row],[Len]],"",MID(tblParseParts[[#This Row],[Text]],_xlpm._i,1)))</f>
        <v>0</v>
      </c>
      <c r="E152" s="1" t="str">
        <f>_xlfn.LET(_xlpm._i, COLUMN()-COLUMN(tblParseParts[[#Headers],[Text]]), IF(_xlpm._i&gt;tblParseParts[[#This Row],[Len]],"",MID(tblParseParts[[#This Row],[Text]],_xlpm._i,1)))</f>
        <v>2</v>
      </c>
      <c r="F152" s="1" t="str">
        <f>_xlfn.LET(_xlpm._i, COLUMN()-COLUMN(tblParseParts[[#Headers],[Text]]), IF(_xlpm._i&gt;tblParseParts[[#This Row],[Len]],"",MID(tblParseParts[[#This Row],[Text]],_xlpm._i,1)))</f>
        <v>3</v>
      </c>
      <c r="G152" s="1" t="str">
        <f>_xlfn.LET(_xlpm._i, COLUMN()-COLUMN(tblParseParts[[#Headers],[Text]]), IF(_xlpm._i&gt;tblParseParts[[#This Row],[Len]],"",MID(tblParseParts[[#This Row],[Text]],_xlpm._i,1)))</f>
        <v>-</v>
      </c>
      <c r="H152" s="1" t="str">
        <f>_xlfn.LET(_xlpm._i, COLUMN()-COLUMN(tblParseParts[[#Headers],[Text]]), IF(_xlpm._i&gt;tblParseParts[[#This Row],[Len]],"",MID(tblParseParts[[#This Row],[Text]],_xlpm._i,1)))</f>
        <v>1</v>
      </c>
      <c r="I152" s="1" t="str">
        <f>_xlfn.LET(_xlpm._i, COLUMN()-COLUMN(tblParseParts[[#Headers],[Text]]), IF(_xlpm._i&gt;tblParseParts[[#This Row],[Len]],"",MID(tblParseParts[[#This Row],[Text]],_xlpm._i,1)))</f>
        <v>0</v>
      </c>
      <c r="J152" s="1" t="str">
        <f>_xlfn.LET(_xlpm._i, COLUMN()-COLUMN(tblParseParts[[#Headers],[Text]]), IF(_xlpm._i&gt;tblParseParts[[#This Row],[Len]],"",MID(tblParseParts[[#This Row],[Text]],_xlpm._i,1)))</f>
        <v>T</v>
      </c>
      <c r="K152" s="1" t="str">
        <f>_xlfn.LET(_xlpm._i, COLUMN()-COLUMN(tblParseParts[[#Headers],[Text]]), IF(_xlpm._i&gt;tblParseParts[[#This Row],[Len]],"",MID(tblParseParts[[#This Row],[Text]],_xlpm._i,1)))</f>
        <v>+</v>
      </c>
      <c r="L152" s="1" t="str">
        <f>_xlfn.LET(_xlpm._i, COLUMN()-COLUMN(tblParseParts[[#Headers],[Text]]), IF(_xlpm._i&gt;tblParseParts[[#This Row],[Len]],"",MID(tblParseParts[[#This Row],[Text]],_xlpm._i,1)))</f>
        <v>0</v>
      </c>
      <c r="M152" s="1" t="str">
        <f>_xlfn.LET(_xlpm._i, COLUMN()-COLUMN(tblParseParts[[#Headers],[Text]]), IF(_xlpm._i&gt;tblParseParts[[#This Row],[Len]],"",MID(tblParseParts[[#This Row],[Text]],_xlpm._i,1)))</f>
        <v>9</v>
      </c>
      <c r="N152" s="1" t="str">
        <f>_xlfn.LET(_xlpm._i, COLUMN()-COLUMN(tblParseParts[[#Headers],[Text]]), IF(_xlpm._i&gt;tblParseParts[[#This Row],[Len]],"",MID(tblParseParts[[#This Row],[Text]],_xlpm._i,1)))</f>
        <v>:</v>
      </c>
      <c r="O152" s="1" t="str">
        <f>_xlfn.LET(_xlpm._i, COLUMN()-COLUMN(tblParseParts[[#Headers],[Text]]), IF(_xlpm._i&gt;tblParseParts[[#This Row],[Len]],"",MID(tblParseParts[[#This Row],[Text]],_xlpm._i,1)))</f>
        <v>3</v>
      </c>
      <c r="P152" s="1" t="str">
        <f>_xlfn.LET(_xlpm._i, COLUMN()-COLUMN(tblParseParts[[#Headers],[Text]]), IF(_xlpm._i&gt;tblParseParts[[#This Row],[Len]],"",MID(tblParseParts[[#This Row],[Text]],_xlpm._i,1)))</f>
        <v>0</v>
      </c>
      <c r="Q152" s="1" t="str">
        <f>_xlfn.LET(_xlpm._i, COLUMN()-COLUMN(tblParseParts[[#Headers],[Text]]), IF(_xlpm._i&gt;tblParseParts[[#This Row],[Len]],"",MID(tblParseParts[[#This Row],[Text]],_xlpm._i,1)))</f>
        <v>:</v>
      </c>
      <c r="R152" s="1" t="str">
        <f>_xlfn.LET(_xlpm._i, COLUMN()-COLUMN(tblParseParts[[#Headers],[Text]]), IF(_xlpm._i&gt;tblParseParts[[#This Row],[Len]],"",MID(tblParseParts[[#This Row],[Text]],_xlpm._i,1)))</f>
        <v>2</v>
      </c>
      <c r="S152" s="1" t="str">
        <f>_xlfn.LET(_xlpm._i, COLUMN()-COLUMN(tblParseParts[[#Headers],[Text]]), IF(_xlpm._i&gt;tblParseParts[[#This Row],[Len]],"",MID(tblParseParts[[#This Row],[Text]],_xlpm._i,1)))</f>
        <v>2</v>
      </c>
      <c r="T152" s="1" t="str">
        <f>_xlfn.LET(_xlpm._i, COLUMN()-COLUMN(tblParseParts[[#Headers],[Text]]), IF(_xlpm._i&gt;tblParseParts[[#This Row],[Len]],"",MID(tblParseParts[[#This Row],[Text]],_xlpm._i,1)))</f>
        <v/>
      </c>
      <c r="U152" s="1" t="str">
        <f>_xlfn.LET(_xlpm._i, COLUMN()-COLUMN(tblParseParts[[#Headers],[Text]]), IF(_xlpm._i&gt;tblParseParts[[#This Row],[Len]],"",MID(tblParseParts[[#This Row],[Text]],_xlpm._i,1)))</f>
        <v/>
      </c>
      <c r="V152" s="1" t="str">
        <f>_xlfn.LET(_xlpm._i, COLUMN()-COLUMN(tblParseParts[[#Headers],[Text]]), IF(_xlpm._i&gt;tblParseParts[[#This Row],[Len]],"",MID(tblParseParts[[#This Row],[Text]],_xlpm._i,1)))</f>
        <v/>
      </c>
      <c r="W152" s="1" t="str">
        <f>_xlfn.LET(_xlpm._i, COLUMN()-COLUMN(tblParseParts[[#Headers],[Text]]), IF(_xlpm._i&gt;tblParseParts[[#This Row],[Len]],"",MID(tblParseParts[[#This Row],[Text]],_xlpm._i,1)))</f>
        <v/>
      </c>
      <c r="X152" s="1" t="str">
        <f>_xlfn.LET(_xlpm._i, COLUMN()-COLUMN(tblParseParts[[#Headers],[Text]]), IF(_xlpm._i&gt;tblParseParts[[#This Row],[Len]],"",MID(tblParseParts[[#This Row],[Text]],_xlpm._i,1)))</f>
        <v/>
      </c>
      <c r="Y152" s="1" t="str">
        <f>_xlfn.LET(_xlpm._i, COLUMN()-COLUMN(tblParseParts[[#Headers],[Text]]), IF(_xlpm._i&gt;tblParseParts[[#This Row],[Len]],"",MID(tblParseParts[[#This Row],[Text]],_xlpm._i,1)))</f>
        <v/>
      </c>
      <c r="Z152" s="1" t="str">
        <f>_xlfn.LET(_xlpm._i, COLUMN()-COLUMN(tblParseParts[[#Headers],[Text]]), IF(_xlpm._i&gt;tblParseParts[[#This Row],[Len]],"",MID(tblParseParts[[#This Row],[Text]],_xlpm._i,1)))</f>
        <v/>
      </c>
      <c r="AA152" s="1" t="str">
        <f>_xlfn.LET(_xlpm._i, COLUMN()-COLUMN(tblParseParts[[#Headers],[Text]]), IF(_xlpm._i&gt;tblParseParts[[#This Row],[Len]],"",MID(tblParseParts[[#This Row],[Text]],_xlpm._i,1)))</f>
        <v/>
      </c>
      <c r="AB152" s="1" t="str">
        <f>_xlfn.LET(_xlpm._i, COLUMN()-COLUMN(tblParseParts[[#Headers],[Text]]), IF(_xlpm._i&gt;tblParseParts[[#This Row],[Len]],"",MID(tblParseParts[[#This Row],[Text]],_xlpm._i,1)))</f>
        <v/>
      </c>
      <c r="AC152" s="1" t="str">
        <f>_xlfn.LET(_xlpm._i, COLUMN()-COLUMN(tblParseParts[[#Headers],[Text]]), IF(_xlpm._i&gt;tblParseParts[[#This Row],[Len]],"",MID(tblParseParts[[#This Row],[Text]],_xlpm._i,1)))</f>
        <v/>
      </c>
      <c r="AD152" s="1" t="str">
        <f>_xlfn.LET(_xlpm._i, COLUMN()-COLUMN(tblParseParts[[#Headers],[Text]]), IF(_xlpm._i&gt;tblParseParts[[#This Row],[Len]],"",MID(tblParseParts[[#This Row],[Text]],_xlpm._i,1)))</f>
        <v/>
      </c>
      <c r="AE152" s="1" t="str">
        <f>_xlfn.LET(_xlpm._i, COLUMN()-COLUMN(tblParseParts[[#Headers],[Text]]), IF(_xlpm._i&gt;tblParseParts[[#This Row],[Len]],"",MID(tblParseParts[[#This Row],[Text]],_xlpm._i,1)))</f>
        <v/>
      </c>
      <c r="AF152" s="1" t="str">
        <f>_xlfn.LET(_xlpm._i, COLUMN()-COLUMN(tblParseParts[[#Headers],[Text]]), IF(_xlpm._i&gt;tblParseParts[[#This Row],[Len]],"",MID(tblParseParts[[#This Row],[Text]],_xlpm._i,1)))</f>
        <v/>
      </c>
      <c r="AG152" s="1" t="str">
        <f>_xlfn.LET(_xlpm._i, COLUMN()-COLUMN(tblParseParts[[#Headers],[Text]]), IF(_xlpm._i&gt;tblParseParts[[#This Row],[Len]],"",MID(tblParseParts[[#This Row],[Text]],_xlpm._i,1)))</f>
        <v/>
      </c>
      <c r="AH152" s="1" t="str">
        <f>_xlfn.LET(_xlpm._i, COLUMN()-COLUMN(tblParseParts[[#Headers],[Text]]), IF(_xlpm._i&gt;tblParseParts[[#This Row],[Len]],"",MID(tblParseParts[[#This Row],[Text]],_xlpm._i,1)))</f>
        <v/>
      </c>
      <c r="AI152" s="1" t="str">
        <f>_xlfn.LET(_xlpm._i, COLUMN()-COLUMN(tblParseParts[[#Headers],[Text]]), IF(_xlpm._i&gt;tblParseParts[[#This Row],[Len]],"",MID(tblParseParts[[#This Row],[Text]],_xlpm._i,1)))</f>
        <v/>
      </c>
      <c r="AJ152" s="11">
        <f>LEN(tblParseParts[[#This Row],[Text]])</f>
        <v>17</v>
      </c>
      <c r="AK152" s="11">
        <f>_xlfn.LET(_xlpm._range,tblParseParts[[#This Row],[1]:[33]], _xlfn.IFNA(_xlfn.XMATCH("T",_xlpm._range,0,1),0))</f>
        <v>8</v>
      </c>
      <c r="AL152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9</v>
      </c>
      <c r="AM152" s="11">
        <f>_xlfn.LET(_xlpm._range,tblParseParts[[#This Row],[1]:[33]], _xlfn.IFNA(_xlfn.XMATCH(":",_xlpm._range,0,-1),0))</f>
        <v>15</v>
      </c>
      <c r="AN152" s="11" cm="1">
        <f t="array" ref="AN152">_xlfn.LET(_xlpm._last,INDEX(tblParseParts[[#This Row],[1]:[33]],1,tblParseParts[[#This Row],[Len]]),IF(_xlpm._last="Z",tblParseParts[[#This Row],[Len]],0))</f>
        <v>0</v>
      </c>
      <c r="AO152" s="11">
        <f>N(tblParseParts[[#This Row],[Tpos]]&gt;0)</f>
        <v>1</v>
      </c>
      <c r="AP152" s="11">
        <f>N(tblParseParts[[#This Row],[Tpos]]=1)</f>
        <v>0</v>
      </c>
      <c r="AQ152" s="11">
        <f>N(tblParseParts[[#This Row],[SignLastPos]]=1)</f>
        <v>0</v>
      </c>
      <c r="AR152" s="11">
        <f>tblParseParts[[#This Row],[Len]]-tblParseParts[[#This Row],[LastSignFirstPos]]</f>
        <v>17</v>
      </c>
      <c r="AS152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52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52" s="11">
        <f>N(tblParseParts[[#This Row],[ColonLastPos]]&gt;tblParseParts[[#This Row],[SignLastPos]])</f>
        <v>1</v>
      </c>
      <c r="AV152" s="11">
        <f>N(((tblParseParts[[#This Row],[UnSignedLen]]=2)+(tblParseParts[[#This Row],[UnSignedLen]]=6))&lt;&gt;0)</f>
        <v>0</v>
      </c>
      <c r="AW152" s="11">
        <f>N(tblParseParts[[#This Row],[ZlastPos]]=tblParseParts[[#This Row],[Len]])</f>
        <v>0</v>
      </c>
      <c r="AX152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52" s="11">
        <f>_xlfn.LET(_xlpm._x,_xlfn.XLOOKUP(tblParseParts[[#This Row],[Hash]],tblParsePartsLogic[Hash],tblParsePartsLogic[PartsFlag],""),IF(_xlpm._x="","!!",_xlpm._x))</f>
        <v>5</v>
      </c>
      <c r="AZ152" s="11">
        <f>_xlfn.LET(_xlpm._x,_xlfn.XLOOKUP(tblParseParts[[#This Row],[Hash]],tblParsePartsLogic[Hash],tblParsePartsLogic[DateMark],""),IF(_xlpm._x="","!!",_xlpm._x))</f>
        <v>2</v>
      </c>
      <c r="BA152" s="11">
        <f>_xlfn.LET(_xlpm._x,_xlfn.XLOOKUP(tblParseParts[[#This Row],[Hash]],tblParsePartsLogic[Hash],tblParsePartsLogic[TZMark],""),IF(_xlpm._x="","!!",_xlpm._x))</f>
        <v>2</v>
      </c>
      <c r="BB152" s="11">
        <f>_xlfn.LET(_xlpm._x,_xlfn.XLOOKUP(tblParseParts[[#This Row],[Hash]],tblParsePartsLogic[Hash],tblParsePartsLogic[ISOCompliant],""),IF(_xlpm._x="","!!",_xlpm._x))</f>
        <v>0</v>
      </c>
    </row>
    <row r="153" spans="1:54" x14ac:dyDescent="0.25">
      <c r="A153">
        <v>134</v>
      </c>
      <c r="B153" s="23" t="s">
        <v>145</v>
      </c>
      <c r="C153" s="1" t="str">
        <f>_xlfn.LET(_xlpm._i, COLUMN()-COLUMN(tblParseParts[[#Headers],[Text]]), IF(_xlpm._i&gt;tblParseParts[[#This Row],[Len]],"",MID(tblParseParts[[#This Row],[Text]],_xlpm._i,1)))</f>
        <v>2</v>
      </c>
      <c r="D153" s="1" t="str">
        <f>_xlfn.LET(_xlpm._i, COLUMN()-COLUMN(tblParseParts[[#Headers],[Text]]), IF(_xlpm._i&gt;tblParseParts[[#This Row],[Len]],"",MID(tblParseParts[[#This Row],[Text]],_xlpm._i,1)))</f>
        <v>0</v>
      </c>
      <c r="E153" s="1" t="str">
        <f>_xlfn.LET(_xlpm._i, COLUMN()-COLUMN(tblParseParts[[#Headers],[Text]]), IF(_xlpm._i&gt;tblParseParts[[#This Row],[Len]],"",MID(tblParseParts[[#This Row],[Text]],_xlpm._i,1)))</f>
        <v>2</v>
      </c>
      <c r="F153" s="1" t="str">
        <f>_xlfn.LET(_xlpm._i, COLUMN()-COLUMN(tblParseParts[[#Headers],[Text]]), IF(_xlpm._i&gt;tblParseParts[[#This Row],[Len]],"",MID(tblParseParts[[#This Row],[Text]],_xlpm._i,1)))</f>
        <v>3</v>
      </c>
      <c r="G153" s="1" t="str">
        <f>_xlfn.LET(_xlpm._i, COLUMN()-COLUMN(tblParseParts[[#Headers],[Text]]), IF(_xlpm._i&gt;tblParseParts[[#This Row],[Len]],"",MID(tblParseParts[[#This Row],[Text]],_xlpm._i,1)))</f>
        <v>1</v>
      </c>
      <c r="H153" s="1" t="str">
        <f>_xlfn.LET(_xlpm._i, COLUMN()-COLUMN(tblParseParts[[#Headers],[Text]]), IF(_xlpm._i&gt;tblParseParts[[#This Row],[Len]],"",MID(tblParseParts[[#This Row],[Text]],_xlpm._i,1)))</f>
        <v>0</v>
      </c>
      <c r="I153" s="1" t="str">
        <f>_xlfn.LET(_xlpm._i, COLUMN()-COLUMN(tblParseParts[[#Headers],[Text]]), IF(_xlpm._i&gt;tblParseParts[[#This Row],[Len]],"",MID(tblParseParts[[#This Row],[Text]],_xlpm._i,1)))</f>
        <v>2</v>
      </c>
      <c r="J153" s="1" t="str">
        <f>_xlfn.LET(_xlpm._i, COLUMN()-COLUMN(tblParseParts[[#Headers],[Text]]), IF(_xlpm._i&gt;tblParseParts[[#This Row],[Len]],"",MID(tblParseParts[[#This Row],[Text]],_xlpm._i,1)))</f>
        <v>4</v>
      </c>
      <c r="K153" s="1" t="str">
        <f>_xlfn.LET(_xlpm._i, COLUMN()-COLUMN(tblParseParts[[#Headers],[Text]]), IF(_xlpm._i&gt;tblParseParts[[#This Row],[Len]],"",MID(tblParseParts[[#This Row],[Text]],_xlpm._i,1)))</f>
        <v>T</v>
      </c>
      <c r="L153" s="1" t="str">
        <f>_xlfn.LET(_xlpm._i, COLUMN()-COLUMN(tblParseParts[[#Headers],[Text]]), IF(_xlpm._i&gt;tblParseParts[[#This Row],[Len]],"",MID(tblParseParts[[#This Row],[Text]],_xlpm._i,1)))</f>
        <v>+</v>
      </c>
      <c r="M153" s="1" t="str">
        <f>_xlfn.LET(_xlpm._i, COLUMN()-COLUMN(tblParseParts[[#Headers],[Text]]), IF(_xlpm._i&gt;tblParseParts[[#This Row],[Len]],"",MID(tblParseParts[[#This Row],[Text]],_xlpm._i,1)))</f>
        <v>0</v>
      </c>
      <c r="N153" s="1" t="str">
        <f>_xlfn.LET(_xlpm._i, COLUMN()-COLUMN(tblParseParts[[#Headers],[Text]]), IF(_xlpm._i&gt;tblParseParts[[#This Row],[Len]],"",MID(tblParseParts[[#This Row],[Text]],_xlpm._i,1)))</f>
        <v>9</v>
      </c>
      <c r="O153" s="1" t="str">
        <f>_xlfn.LET(_xlpm._i, COLUMN()-COLUMN(tblParseParts[[#Headers],[Text]]), IF(_xlpm._i&gt;tblParseParts[[#This Row],[Len]],"",MID(tblParseParts[[#This Row],[Text]],_xlpm._i,1)))</f>
        <v>3</v>
      </c>
      <c r="P153" s="1" t="str">
        <f>_xlfn.LET(_xlpm._i, COLUMN()-COLUMN(tblParseParts[[#Headers],[Text]]), IF(_xlpm._i&gt;tblParseParts[[#This Row],[Len]],"",MID(tblParseParts[[#This Row],[Text]],_xlpm._i,1)))</f>
        <v>0</v>
      </c>
      <c r="Q153" s="1" t="str">
        <f>_xlfn.LET(_xlpm._i, COLUMN()-COLUMN(tblParseParts[[#Headers],[Text]]), IF(_xlpm._i&gt;tblParseParts[[#This Row],[Len]],"",MID(tblParseParts[[#This Row],[Text]],_xlpm._i,1)))</f>
        <v>2</v>
      </c>
      <c r="R153" s="1" t="str">
        <f>_xlfn.LET(_xlpm._i, COLUMN()-COLUMN(tblParseParts[[#Headers],[Text]]), IF(_xlpm._i&gt;tblParseParts[[#This Row],[Len]],"",MID(tblParseParts[[#This Row],[Text]],_xlpm._i,1)))</f>
        <v>2</v>
      </c>
      <c r="S153" s="1" t="str">
        <f>_xlfn.LET(_xlpm._i, COLUMN()-COLUMN(tblParseParts[[#Headers],[Text]]), IF(_xlpm._i&gt;tblParseParts[[#This Row],[Len]],"",MID(tblParseParts[[#This Row],[Text]],_xlpm._i,1)))</f>
        <v/>
      </c>
      <c r="T153" s="1" t="str">
        <f>_xlfn.LET(_xlpm._i, COLUMN()-COLUMN(tblParseParts[[#Headers],[Text]]), IF(_xlpm._i&gt;tblParseParts[[#This Row],[Len]],"",MID(tblParseParts[[#This Row],[Text]],_xlpm._i,1)))</f>
        <v/>
      </c>
      <c r="U153" s="1" t="str">
        <f>_xlfn.LET(_xlpm._i, COLUMN()-COLUMN(tblParseParts[[#Headers],[Text]]), IF(_xlpm._i&gt;tblParseParts[[#This Row],[Len]],"",MID(tblParseParts[[#This Row],[Text]],_xlpm._i,1)))</f>
        <v/>
      </c>
      <c r="V153" s="1" t="str">
        <f>_xlfn.LET(_xlpm._i, COLUMN()-COLUMN(tblParseParts[[#Headers],[Text]]), IF(_xlpm._i&gt;tblParseParts[[#This Row],[Len]],"",MID(tblParseParts[[#This Row],[Text]],_xlpm._i,1)))</f>
        <v/>
      </c>
      <c r="W153" s="1" t="str">
        <f>_xlfn.LET(_xlpm._i, COLUMN()-COLUMN(tblParseParts[[#Headers],[Text]]), IF(_xlpm._i&gt;tblParseParts[[#This Row],[Len]],"",MID(tblParseParts[[#This Row],[Text]],_xlpm._i,1)))</f>
        <v/>
      </c>
      <c r="X153" s="1" t="str">
        <f>_xlfn.LET(_xlpm._i, COLUMN()-COLUMN(tblParseParts[[#Headers],[Text]]), IF(_xlpm._i&gt;tblParseParts[[#This Row],[Len]],"",MID(tblParseParts[[#This Row],[Text]],_xlpm._i,1)))</f>
        <v/>
      </c>
      <c r="Y153" s="1" t="str">
        <f>_xlfn.LET(_xlpm._i, COLUMN()-COLUMN(tblParseParts[[#Headers],[Text]]), IF(_xlpm._i&gt;tblParseParts[[#This Row],[Len]],"",MID(tblParseParts[[#This Row],[Text]],_xlpm._i,1)))</f>
        <v/>
      </c>
      <c r="Z153" s="1" t="str">
        <f>_xlfn.LET(_xlpm._i, COLUMN()-COLUMN(tblParseParts[[#Headers],[Text]]), IF(_xlpm._i&gt;tblParseParts[[#This Row],[Len]],"",MID(tblParseParts[[#This Row],[Text]],_xlpm._i,1)))</f>
        <v/>
      </c>
      <c r="AA153" s="1" t="str">
        <f>_xlfn.LET(_xlpm._i, COLUMN()-COLUMN(tblParseParts[[#Headers],[Text]]), IF(_xlpm._i&gt;tblParseParts[[#This Row],[Len]],"",MID(tblParseParts[[#This Row],[Text]],_xlpm._i,1)))</f>
        <v/>
      </c>
      <c r="AB153" s="1" t="str">
        <f>_xlfn.LET(_xlpm._i, COLUMN()-COLUMN(tblParseParts[[#Headers],[Text]]), IF(_xlpm._i&gt;tblParseParts[[#This Row],[Len]],"",MID(tblParseParts[[#This Row],[Text]],_xlpm._i,1)))</f>
        <v/>
      </c>
      <c r="AC153" s="1" t="str">
        <f>_xlfn.LET(_xlpm._i, COLUMN()-COLUMN(tblParseParts[[#Headers],[Text]]), IF(_xlpm._i&gt;tblParseParts[[#This Row],[Len]],"",MID(tblParseParts[[#This Row],[Text]],_xlpm._i,1)))</f>
        <v/>
      </c>
      <c r="AD153" s="1" t="str">
        <f>_xlfn.LET(_xlpm._i, COLUMN()-COLUMN(tblParseParts[[#Headers],[Text]]), IF(_xlpm._i&gt;tblParseParts[[#This Row],[Len]],"",MID(tblParseParts[[#This Row],[Text]],_xlpm._i,1)))</f>
        <v/>
      </c>
      <c r="AE153" s="1" t="str">
        <f>_xlfn.LET(_xlpm._i, COLUMN()-COLUMN(tblParseParts[[#Headers],[Text]]), IF(_xlpm._i&gt;tblParseParts[[#This Row],[Len]],"",MID(tblParseParts[[#This Row],[Text]],_xlpm._i,1)))</f>
        <v/>
      </c>
      <c r="AF153" s="1" t="str">
        <f>_xlfn.LET(_xlpm._i, COLUMN()-COLUMN(tblParseParts[[#Headers],[Text]]), IF(_xlpm._i&gt;tblParseParts[[#This Row],[Len]],"",MID(tblParseParts[[#This Row],[Text]],_xlpm._i,1)))</f>
        <v/>
      </c>
      <c r="AG153" s="1" t="str">
        <f>_xlfn.LET(_xlpm._i, COLUMN()-COLUMN(tblParseParts[[#Headers],[Text]]), IF(_xlpm._i&gt;tblParseParts[[#This Row],[Len]],"",MID(tblParseParts[[#This Row],[Text]],_xlpm._i,1)))</f>
        <v/>
      </c>
      <c r="AH153" s="1" t="str">
        <f>_xlfn.LET(_xlpm._i, COLUMN()-COLUMN(tblParseParts[[#Headers],[Text]]), IF(_xlpm._i&gt;tblParseParts[[#This Row],[Len]],"",MID(tblParseParts[[#This Row],[Text]],_xlpm._i,1)))</f>
        <v/>
      </c>
      <c r="AI153" s="1" t="str">
        <f>_xlfn.LET(_xlpm._i, COLUMN()-COLUMN(tblParseParts[[#Headers],[Text]]), IF(_xlpm._i&gt;tblParseParts[[#This Row],[Len]],"",MID(tblParseParts[[#This Row],[Text]],_xlpm._i,1)))</f>
        <v/>
      </c>
      <c r="AJ153" s="11">
        <f>LEN(tblParseParts[[#This Row],[Text]])</f>
        <v>16</v>
      </c>
      <c r="AK153" s="11">
        <f>_xlfn.LET(_xlpm._range,tblParseParts[[#This Row],[1]:[33]], _xlfn.IFNA(_xlfn.XMATCH("T",_xlpm._range,0,1),0))</f>
        <v>9</v>
      </c>
      <c r="AL153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53" s="11">
        <f>_xlfn.LET(_xlpm._range,tblParseParts[[#This Row],[1]:[33]], _xlfn.IFNA(_xlfn.XMATCH(":",_xlpm._range,0,-1),0))</f>
        <v>0</v>
      </c>
      <c r="AN153" s="11" cm="1">
        <f t="array" ref="AN153">_xlfn.LET(_xlpm._last,INDEX(tblParseParts[[#This Row],[1]:[33]],1,tblParseParts[[#This Row],[Len]]),IF(_xlpm._last="Z",tblParseParts[[#This Row],[Len]],0))</f>
        <v>0</v>
      </c>
      <c r="AO153" s="11">
        <f>N(tblParseParts[[#This Row],[Tpos]]&gt;0)</f>
        <v>1</v>
      </c>
      <c r="AP153" s="11">
        <f>N(tblParseParts[[#This Row],[Tpos]]=1)</f>
        <v>0</v>
      </c>
      <c r="AQ153" s="11">
        <f>N(tblParseParts[[#This Row],[SignLastPos]]=1)</f>
        <v>0</v>
      </c>
      <c r="AR153" s="11">
        <f>tblParseParts[[#This Row],[Len]]-tblParseParts[[#This Row],[LastSignFirstPos]]</f>
        <v>16</v>
      </c>
      <c r="AS153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53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53" s="11">
        <f>N(tblParseParts[[#This Row],[ColonLastPos]]&gt;tblParseParts[[#This Row],[SignLastPos]])</f>
        <v>0</v>
      </c>
      <c r="AV153" s="11">
        <f>N(((tblParseParts[[#This Row],[UnSignedLen]]=2)+(tblParseParts[[#This Row],[UnSignedLen]]=6))&lt;&gt;0)</f>
        <v>0</v>
      </c>
      <c r="AW153" s="11">
        <f>N(tblParseParts[[#This Row],[ZlastPos]]=tblParseParts[[#This Row],[Len]])</f>
        <v>0</v>
      </c>
      <c r="AX153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53" s="11">
        <f>_xlfn.LET(_xlpm._x,_xlfn.XLOOKUP(tblParseParts[[#This Row],[Hash]],tblParsePartsLogic[Hash],tblParsePartsLogic[PartsFlag],""),IF(_xlpm._x="","!!",_xlpm._x))</f>
        <v>5</v>
      </c>
      <c r="AZ153" s="11">
        <f>_xlfn.LET(_xlpm._x,_xlfn.XLOOKUP(tblParseParts[[#This Row],[Hash]],tblParsePartsLogic[Hash],tblParsePartsLogic[DateMark],""),IF(_xlpm._x="","!!",_xlpm._x))</f>
        <v>2</v>
      </c>
      <c r="BA153" s="11">
        <f>_xlfn.LET(_xlpm._x,_xlfn.XLOOKUP(tblParseParts[[#This Row],[Hash]],tblParsePartsLogic[Hash],tblParsePartsLogic[TZMark],""),IF(_xlpm._x="","!!",_xlpm._x))</f>
        <v>2</v>
      </c>
      <c r="BB153" s="11">
        <f>_xlfn.LET(_xlpm._x,_xlfn.XLOOKUP(tblParseParts[[#This Row],[Hash]],tblParsePartsLogic[Hash],tblParsePartsLogic[ISOCompliant],""),IF(_xlpm._x="","!!",_xlpm._x))</f>
        <v>0</v>
      </c>
    </row>
    <row r="154" spans="1:54" x14ac:dyDescent="0.25">
      <c r="A154">
        <v>135</v>
      </c>
      <c r="B154" s="23" t="s">
        <v>146</v>
      </c>
      <c r="C154" s="1" t="str">
        <f>_xlfn.LET(_xlpm._i, COLUMN()-COLUMN(tblParseParts[[#Headers],[Text]]), IF(_xlpm._i&gt;tblParseParts[[#This Row],[Len]],"",MID(tblParseParts[[#This Row],[Text]],_xlpm._i,1)))</f>
        <v>2</v>
      </c>
      <c r="D154" s="1" t="str">
        <f>_xlfn.LET(_xlpm._i, COLUMN()-COLUMN(tblParseParts[[#Headers],[Text]]), IF(_xlpm._i&gt;tblParseParts[[#This Row],[Len]],"",MID(tblParseParts[[#This Row],[Text]],_xlpm._i,1)))</f>
        <v>0</v>
      </c>
      <c r="E154" s="1" t="str">
        <f>_xlfn.LET(_xlpm._i, COLUMN()-COLUMN(tblParseParts[[#Headers],[Text]]), IF(_xlpm._i&gt;tblParseParts[[#This Row],[Len]],"",MID(tblParseParts[[#This Row],[Text]],_xlpm._i,1)))</f>
        <v>2</v>
      </c>
      <c r="F154" s="1" t="str">
        <f>_xlfn.LET(_xlpm._i, COLUMN()-COLUMN(tblParseParts[[#Headers],[Text]]), IF(_xlpm._i&gt;tblParseParts[[#This Row],[Len]],"",MID(tblParseParts[[#This Row],[Text]],_xlpm._i,1)))</f>
        <v>3</v>
      </c>
      <c r="G154" s="1" t="str">
        <f>_xlfn.LET(_xlpm._i, COLUMN()-COLUMN(tblParseParts[[#Headers],[Text]]), IF(_xlpm._i&gt;tblParseParts[[#This Row],[Len]],"",MID(tblParseParts[[#This Row],[Text]],_xlpm._i,1)))</f>
        <v>W</v>
      </c>
      <c r="H154" s="1" t="str">
        <f>_xlfn.LET(_xlpm._i, COLUMN()-COLUMN(tblParseParts[[#Headers],[Text]]), IF(_xlpm._i&gt;tblParseParts[[#This Row],[Len]],"",MID(tblParseParts[[#This Row],[Text]],_xlpm._i,1)))</f>
        <v>1</v>
      </c>
      <c r="I154" s="1" t="str">
        <f>_xlfn.LET(_xlpm._i, COLUMN()-COLUMN(tblParseParts[[#Headers],[Text]]), IF(_xlpm._i&gt;tblParseParts[[#This Row],[Len]],"",MID(tblParseParts[[#This Row],[Text]],_xlpm._i,1)))</f>
        <v>5</v>
      </c>
      <c r="J154" s="1" t="str">
        <f>_xlfn.LET(_xlpm._i, COLUMN()-COLUMN(tblParseParts[[#Headers],[Text]]), IF(_xlpm._i&gt;tblParseParts[[#This Row],[Len]],"",MID(tblParseParts[[#This Row],[Text]],_xlpm._i,1)))</f>
        <v>2</v>
      </c>
      <c r="K154" s="1" t="str">
        <f>_xlfn.LET(_xlpm._i, COLUMN()-COLUMN(tblParseParts[[#Headers],[Text]]), IF(_xlpm._i&gt;tblParseParts[[#This Row],[Len]],"",MID(tblParseParts[[#This Row],[Text]],_xlpm._i,1)))</f>
        <v>T</v>
      </c>
      <c r="L154" s="1" t="str">
        <f>_xlfn.LET(_xlpm._i, COLUMN()-COLUMN(tblParseParts[[#Headers],[Text]]), IF(_xlpm._i&gt;tblParseParts[[#This Row],[Len]],"",MID(tblParseParts[[#This Row],[Text]],_xlpm._i,1)))</f>
        <v>+</v>
      </c>
      <c r="M154" s="1" t="str">
        <f>_xlfn.LET(_xlpm._i, COLUMN()-COLUMN(tblParseParts[[#Headers],[Text]]), IF(_xlpm._i&gt;tblParseParts[[#This Row],[Len]],"",MID(tblParseParts[[#This Row],[Text]],_xlpm._i,1)))</f>
        <v>0</v>
      </c>
      <c r="N154" s="1" t="str">
        <f>_xlfn.LET(_xlpm._i, COLUMN()-COLUMN(tblParseParts[[#Headers],[Text]]), IF(_xlpm._i&gt;tblParseParts[[#This Row],[Len]],"",MID(tblParseParts[[#This Row],[Text]],_xlpm._i,1)))</f>
        <v>9</v>
      </c>
      <c r="O154" s="1" t="str">
        <f>_xlfn.LET(_xlpm._i, COLUMN()-COLUMN(tblParseParts[[#Headers],[Text]]), IF(_xlpm._i&gt;tblParseParts[[#This Row],[Len]],"",MID(tblParseParts[[#This Row],[Text]],_xlpm._i,1)))</f>
        <v>3</v>
      </c>
      <c r="P154" s="1" t="str">
        <f>_xlfn.LET(_xlpm._i, COLUMN()-COLUMN(tblParseParts[[#Headers],[Text]]), IF(_xlpm._i&gt;tblParseParts[[#This Row],[Len]],"",MID(tblParseParts[[#This Row],[Text]],_xlpm._i,1)))</f>
        <v>0</v>
      </c>
      <c r="Q154" s="1" t="str">
        <f>_xlfn.LET(_xlpm._i, COLUMN()-COLUMN(tblParseParts[[#Headers],[Text]]), IF(_xlpm._i&gt;tblParseParts[[#This Row],[Len]],"",MID(tblParseParts[[#This Row],[Text]],_xlpm._i,1)))</f>
        <v>2</v>
      </c>
      <c r="R154" s="1" t="str">
        <f>_xlfn.LET(_xlpm._i, COLUMN()-COLUMN(tblParseParts[[#Headers],[Text]]), IF(_xlpm._i&gt;tblParseParts[[#This Row],[Len]],"",MID(tblParseParts[[#This Row],[Text]],_xlpm._i,1)))</f>
        <v>2</v>
      </c>
      <c r="S154" s="1" t="str">
        <f>_xlfn.LET(_xlpm._i, COLUMN()-COLUMN(tblParseParts[[#Headers],[Text]]), IF(_xlpm._i&gt;tblParseParts[[#This Row],[Len]],"",MID(tblParseParts[[#This Row],[Text]],_xlpm._i,1)))</f>
        <v/>
      </c>
      <c r="T154" s="1" t="str">
        <f>_xlfn.LET(_xlpm._i, COLUMN()-COLUMN(tblParseParts[[#Headers],[Text]]), IF(_xlpm._i&gt;tblParseParts[[#This Row],[Len]],"",MID(tblParseParts[[#This Row],[Text]],_xlpm._i,1)))</f>
        <v/>
      </c>
      <c r="U154" s="1" t="str">
        <f>_xlfn.LET(_xlpm._i, COLUMN()-COLUMN(tblParseParts[[#Headers],[Text]]), IF(_xlpm._i&gt;tblParseParts[[#This Row],[Len]],"",MID(tblParseParts[[#This Row],[Text]],_xlpm._i,1)))</f>
        <v/>
      </c>
      <c r="V154" s="1" t="str">
        <f>_xlfn.LET(_xlpm._i, COLUMN()-COLUMN(tblParseParts[[#Headers],[Text]]), IF(_xlpm._i&gt;tblParseParts[[#This Row],[Len]],"",MID(tblParseParts[[#This Row],[Text]],_xlpm._i,1)))</f>
        <v/>
      </c>
      <c r="W154" s="1" t="str">
        <f>_xlfn.LET(_xlpm._i, COLUMN()-COLUMN(tblParseParts[[#Headers],[Text]]), IF(_xlpm._i&gt;tblParseParts[[#This Row],[Len]],"",MID(tblParseParts[[#This Row],[Text]],_xlpm._i,1)))</f>
        <v/>
      </c>
      <c r="X154" s="1" t="str">
        <f>_xlfn.LET(_xlpm._i, COLUMN()-COLUMN(tblParseParts[[#Headers],[Text]]), IF(_xlpm._i&gt;tblParseParts[[#This Row],[Len]],"",MID(tblParseParts[[#This Row],[Text]],_xlpm._i,1)))</f>
        <v/>
      </c>
      <c r="Y154" s="1" t="str">
        <f>_xlfn.LET(_xlpm._i, COLUMN()-COLUMN(tblParseParts[[#Headers],[Text]]), IF(_xlpm._i&gt;tblParseParts[[#This Row],[Len]],"",MID(tblParseParts[[#This Row],[Text]],_xlpm._i,1)))</f>
        <v/>
      </c>
      <c r="Z154" s="1" t="str">
        <f>_xlfn.LET(_xlpm._i, COLUMN()-COLUMN(tblParseParts[[#Headers],[Text]]), IF(_xlpm._i&gt;tblParseParts[[#This Row],[Len]],"",MID(tblParseParts[[#This Row],[Text]],_xlpm._i,1)))</f>
        <v/>
      </c>
      <c r="AA154" s="1" t="str">
        <f>_xlfn.LET(_xlpm._i, COLUMN()-COLUMN(tblParseParts[[#Headers],[Text]]), IF(_xlpm._i&gt;tblParseParts[[#This Row],[Len]],"",MID(tblParseParts[[#This Row],[Text]],_xlpm._i,1)))</f>
        <v/>
      </c>
      <c r="AB154" s="1" t="str">
        <f>_xlfn.LET(_xlpm._i, COLUMN()-COLUMN(tblParseParts[[#Headers],[Text]]), IF(_xlpm._i&gt;tblParseParts[[#This Row],[Len]],"",MID(tblParseParts[[#This Row],[Text]],_xlpm._i,1)))</f>
        <v/>
      </c>
      <c r="AC154" s="1" t="str">
        <f>_xlfn.LET(_xlpm._i, COLUMN()-COLUMN(tblParseParts[[#Headers],[Text]]), IF(_xlpm._i&gt;tblParseParts[[#This Row],[Len]],"",MID(tblParseParts[[#This Row],[Text]],_xlpm._i,1)))</f>
        <v/>
      </c>
      <c r="AD154" s="1" t="str">
        <f>_xlfn.LET(_xlpm._i, COLUMN()-COLUMN(tblParseParts[[#Headers],[Text]]), IF(_xlpm._i&gt;tblParseParts[[#This Row],[Len]],"",MID(tblParseParts[[#This Row],[Text]],_xlpm._i,1)))</f>
        <v/>
      </c>
      <c r="AE154" s="1" t="str">
        <f>_xlfn.LET(_xlpm._i, COLUMN()-COLUMN(tblParseParts[[#Headers],[Text]]), IF(_xlpm._i&gt;tblParseParts[[#This Row],[Len]],"",MID(tblParseParts[[#This Row],[Text]],_xlpm._i,1)))</f>
        <v/>
      </c>
      <c r="AF154" s="1" t="str">
        <f>_xlfn.LET(_xlpm._i, COLUMN()-COLUMN(tblParseParts[[#Headers],[Text]]), IF(_xlpm._i&gt;tblParseParts[[#This Row],[Len]],"",MID(tblParseParts[[#This Row],[Text]],_xlpm._i,1)))</f>
        <v/>
      </c>
      <c r="AG154" s="1" t="str">
        <f>_xlfn.LET(_xlpm._i, COLUMN()-COLUMN(tblParseParts[[#Headers],[Text]]), IF(_xlpm._i&gt;tblParseParts[[#This Row],[Len]],"",MID(tblParseParts[[#This Row],[Text]],_xlpm._i,1)))</f>
        <v/>
      </c>
      <c r="AH154" s="1" t="str">
        <f>_xlfn.LET(_xlpm._i, COLUMN()-COLUMN(tblParseParts[[#Headers],[Text]]), IF(_xlpm._i&gt;tblParseParts[[#This Row],[Len]],"",MID(tblParseParts[[#This Row],[Text]],_xlpm._i,1)))</f>
        <v/>
      </c>
      <c r="AI154" s="1" t="str">
        <f>_xlfn.LET(_xlpm._i, COLUMN()-COLUMN(tblParseParts[[#Headers],[Text]]), IF(_xlpm._i&gt;tblParseParts[[#This Row],[Len]],"",MID(tblParseParts[[#This Row],[Text]],_xlpm._i,1)))</f>
        <v/>
      </c>
      <c r="AJ154" s="11">
        <f>LEN(tblParseParts[[#This Row],[Text]])</f>
        <v>16</v>
      </c>
      <c r="AK154" s="11">
        <f>_xlfn.LET(_xlpm._range,tblParseParts[[#This Row],[1]:[33]], _xlfn.IFNA(_xlfn.XMATCH("T",_xlpm._range,0,1),0))</f>
        <v>9</v>
      </c>
      <c r="AL154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54" s="11">
        <f>_xlfn.LET(_xlpm._range,tblParseParts[[#This Row],[1]:[33]], _xlfn.IFNA(_xlfn.XMATCH(":",_xlpm._range,0,-1),0))</f>
        <v>0</v>
      </c>
      <c r="AN154" s="11" cm="1">
        <f t="array" ref="AN154">_xlfn.LET(_xlpm._last,INDEX(tblParseParts[[#This Row],[1]:[33]],1,tblParseParts[[#This Row],[Len]]),IF(_xlpm._last="Z",tblParseParts[[#This Row],[Len]],0))</f>
        <v>0</v>
      </c>
      <c r="AO154" s="11">
        <f>N(tblParseParts[[#This Row],[Tpos]]&gt;0)</f>
        <v>1</v>
      </c>
      <c r="AP154" s="11">
        <f>N(tblParseParts[[#This Row],[Tpos]]=1)</f>
        <v>0</v>
      </c>
      <c r="AQ154" s="11">
        <f>N(tblParseParts[[#This Row],[SignLastPos]]=1)</f>
        <v>0</v>
      </c>
      <c r="AR154" s="11">
        <f>tblParseParts[[#This Row],[Len]]-tblParseParts[[#This Row],[LastSignFirstPos]]</f>
        <v>16</v>
      </c>
      <c r="AS154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54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54" s="11">
        <f>N(tblParseParts[[#This Row],[ColonLastPos]]&gt;tblParseParts[[#This Row],[SignLastPos]])</f>
        <v>0</v>
      </c>
      <c r="AV154" s="11">
        <f>N(((tblParseParts[[#This Row],[UnSignedLen]]=2)+(tblParseParts[[#This Row],[UnSignedLen]]=6))&lt;&gt;0)</f>
        <v>0</v>
      </c>
      <c r="AW154" s="11">
        <f>N(tblParseParts[[#This Row],[ZlastPos]]=tblParseParts[[#This Row],[Len]])</f>
        <v>0</v>
      </c>
      <c r="AX154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54" s="11">
        <f>_xlfn.LET(_xlpm._x,_xlfn.XLOOKUP(tblParseParts[[#This Row],[Hash]],tblParsePartsLogic[Hash],tblParsePartsLogic[PartsFlag],""),IF(_xlpm._x="","!!",_xlpm._x))</f>
        <v>5</v>
      </c>
      <c r="AZ154" s="11">
        <f>_xlfn.LET(_xlpm._x,_xlfn.XLOOKUP(tblParseParts[[#This Row],[Hash]],tblParsePartsLogic[Hash],tblParsePartsLogic[DateMark],""),IF(_xlpm._x="","!!",_xlpm._x))</f>
        <v>2</v>
      </c>
      <c r="BA154" s="11">
        <f>_xlfn.LET(_xlpm._x,_xlfn.XLOOKUP(tblParseParts[[#This Row],[Hash]],tblParsePartsLogic[Hash],tblParsePartsLogic[TZMark],""),IF(_xlpm._x="","!!",_xlpm._x))</f>
        <v>2</v>
      </c>
      <c r="BB154" s="11">
        <f>_xlfn.LET(_xlpm._x,_xlfn.XLOOKUP(tblParseParts[[#This Row],[Hash]],tblParsePartsLogic[Hash],tblParsePartsLogic[ISOCompliant],""),IF(_xlpm._x="","!!",_xlpm._x))</f>
        <v>0</v>
      </c>
    </row>
    <row r="155" spans="1:54" x14ac:dyDescent="0.25">
      <c r="A155">
        <v>136</v>
      </c>
      <c r="B155" s="23" t="s">
        <v>147</v>
      </c>
      <c r="C155" s="1" t="str">
        <f>_xlfn.LET(_xlpm._i, COLUMN()-COLUMN(tblParseParts[[#Headers],[Text]]), IF(_xlpm._i&gt;tblParseParts[[#This Row],[Len]],"",MID(tblParseParts[[#This Row],[Text]],_xlpm._i,1)))</f>
        <v>-</v>
      </c>
      <c r="D155" s="1" t="str">
        <f>_xlfn.LET(_xlpm._i, COLUMN()-COLUMN(tblParseParts[[#Headers],[Text]]), IF(_xlpm._i&gt;tblParseParts[[#This Row],[Len]],"",MID(tblParseParts[[#This Row],[Text]],_xlpm._i,1)))</f>
        <v>9</v>
      </c>
      <c r="E155" s="1" t="str">
        <f>_xlfn.LET(_xlpm._i, COLUMN()-COLUMN(tblParseParts[[#Headers],[Text]]), IF(_xlpm._i&gt;tblParseParts[[#This Row],[Len]],"",MID(tblParseParts[[#This Row],[Text]],_xlpm._i,1)))</f>
        <v>9</v>
      </c>
      <c r="F155" s="1" t="str">
        <f>_xlfn.LET(_xlpm._i, COLUMN()-COLUMN(tblParseParts[[#Headers],[Text]]), IF(_xlpm._i&gt;tblParseParts[[#This Row],[Len]],"",MID(tblParseParts[[#This Row],[Text]],_xlpm._i,1)))</f>
        <v>9</v>
      </c>
      <c r="G155" s="1" t="str">
        <f>_xlfn.LET(_xlpm._i, COLUMN()-COLUMN(tblParseParts[[#Headers],[Text]]), IF(_xlpm._i&gt;tblParseParts[[#This Row],[Len]],"",MID(tblParseParts[[#This Row],[Text]],_xlpm._i,1)))</f>
        <v>9</v>
      </c>
      <c r="H155" s="1" t="str">
        <f>_xlfn.LET(_xlpm._i, COLUMN()-COLUMN(tblParseParts[[#Headers],[Text]]), IF(_xlpm._i&gt;tblParseParts[[#This Row],[Len]],"",MID(tblParseParts[[#This Row],[Text]],_xlpm._i,1)))</f>
        <v>9</v>
      </c>
      <c r="I155" s="1" t="str">
        <f>_xlfn.LET(_xlpm._i, COLUMN()-COLUMN(tblParseParts[[#Headers],[Text]]), IF(_xlpm._i&gt;tblParseParts[[#This Row],[Len]],"",MID(tblParseParts[[#This Row],[Text]],_xlpm._i,1)))</f>
        <v>W</v>
      </c>
      <c r="J155" s="1" t="str">
        <f>_xlfn.LET(_xlpm._i, COLUMN()-COLUMN(tblParseParts[[#Headers],[Text]]), IF(_xlpm._i&gt;tblParseParts[[#This Row],[Len]],"",MID(tblParseParts[[#This Row],[Text]],_xlpm._i,1)))</f>
        <v>1</v>
      </c>
      <c r="K155" s="1" t="str">
        <f>_xlfn.LET(_xlpm._i, COLUMN()-COLUMN(tblParseParts[[#Headers],[Text]]), IF(_xlpm._i&gt;tblParseParts[[#This Row],[Len]],"",MID(tblParseParts[[#This Row],[Text]],_xlpm._i,1)))</f>
        <v>5</v>
      </c>
      <c r="L155" s="1" t="str">
        <f>_xlfn.LET(_xlpm._i, COLUMN()-COLUMN(tblParseParts[[#Headers],[Text]]), IF(_xlpm._i&gt;tblParseParts[[#This Row],[Len]],"",MID(tblParseParts[[#This Row],[Text]],_xlpm._i,1)))</f>
        <v>T</v>
      </c>
      <c r="M155" s="1" t="str">
        <f>_xlfn.LET(_xlpm._i, COLUMN()-COLUMN(tblParseParts[[#Headers],[Text]]), IF(_xlpm._i&gt;tblParseParts[[#This Row],[Len]],"",MID(tblParseParts[[#This Row],[Text]],_xlpm._i,1)))</f>
        <v>+</v>
      </c>
      <c r="N155" s="1" t="str">
        <f>_xlfn.LET(_xlpm._i, COLUMN()-COLUMN(tblParseParts[[#Headers],[Text]]), IF(_xlpm._i&gt;tblParseParts[[#This Row],[Len]],"",MID(tblParseParts[[#This Row],[Text]],_xlpm._i,1)))</f>
        <v>0</v>
      </c>
      <c r="O155" s="1" t="str">
        <f>_xlfn.LET(_xlpm._i, COLUMN()-COLUMN(tblParseParts[[#Headers],[Text]]), IF(_xlpm._i&gt;tblParseParts[[#This Row],[Len]],"",MID(tblParseParts[[#This Row],[Text]],_xlpm._i,1)))</f>
        <v>9</v>
      </c>
      <c r="P155" s="1" t="str">
        <f>_xlfn.LET(_xlpm._i, COLUMN()-COLUMN(tblParseParts[[#Headers],[Text]]), IF(_xlpm._i&gt;tblParseParts[[#This Row],[Len]],"",MID(tblParseParts[[#This Row],[Text]],_xlpm._i,1)))</f>
        <v>3</v>
      </c>
      <c r="Q155" s="1" t="str">
        <f>_xlfn.LET(_xlpm._i, COLUMN()-COLUMN(tblParseParts[[#Headers],[Text]]), IF(_xlpm._i&gt;tblParseParts[[#This Row],[Len]],"",MID(tblParseParts[[#This Row],[Text]],_xlpm._i,1)))</f>
        <v>0</v>
      </c>
      <c r="R155" s="1" t="str">
        <f>_xlfn.LET(_xlpm._i, COLUMN()-COLUMN(tblParseParts[[#Headers],[Text]]), IF(_xlpm._i&gt;tblParseParts[[#This Row],[Len]],"",MID(tblParseParts[[#This Row],[Text]],_xlpm._i,1)))</f>
        <v>2</v>
      </c>
      <c r="S155" s="1" t="str">
        <f>_xlfn.LET(_xlpm._i, COLUMN()-COLUMN(tblParseParts[[#Headers],[Text]]), IF(_xlpm._i&gt;tblParseParts[[#This Row],[Len]],"",MID(tblParseParts[[#This Row],[Text]],_xlpm._i,1)))</f>
        <v>2</v>
      </c>
      <c r="T155" s="1" t="str">
        <f>_xlfn.LET(_xlpm._i, COLUMN()-COLUMN(tblParseParts[[#Headers],[Text]]), IF(_xlpm._i&gt;tblParseParts[[#This Row],[Len]],"",MID(tblParseParts[[#This Row],[Text]],_xlpm._i,1)))</f>
        <v/>
      </c>
      <c r="U155" s="1" t="str">
        <f>_xlfn.LET(_xlpm._i, COLUMN()-COLUMN(tblParseParts[[#Headers],[Text]]), IF(_xlpm._i&gt;tblParseParts[[#This Row],[Len]],"",MID(tblParseParts[[#This Row],[Text]],_xlpm._i,1)))</f>
        <v/>
      </c>
      <c r="V155" s="1" t="str">
        <f>_xlfn.LET(_xlpm._i, COLUMN()-COLUMN(tblParseParts[[#Headers],[Text]]), IF(_xlpm._i&gt;tblParseParts[[#This Row],[Len]],"",MID(tblParseParts[[#This Row],[Text]],_xlpm._i,1)))</f>
        <v/>
      </c>
      <c r="W155" s="1" t="str">
        <f>_xlfn.LET(_xlpm._i, COLUMN()-COLUMN(tblParseParts[[#Headers],[Text]]), IF(_xlpm._i&gt;tblParseParts[[#This Row],[Len]],"",MID(tblParseParts[[#This Row],[Text]],_xlpm._i,1)))</f>
        <v/>
      </c>
      <c r="X155" s="1" t="str">
        <f>_xlfn.LET(_xlpm._i, COLUMN()-COLUMN(tblParseParts[[#Headers],[Text]]), IF(_xlpm._i&gt;tblParseParts[[#This Row],[Len]],"",MID(tblParseParts[[#This Row],[Text]],_xlpm._i,1)))</f>
        <v/>
      </c>
      <c r="Y155" s="1" t="str">
        <f>_xlfn.LET(_xlpm._i, COLUMN()-COLUMN(tblParseParts[[#Headers],[Text]]), IF(_xlpm._i&gt;tblParseParts[[#This Row],[Len]],"",MID(tblParseParts[[#This Row],[Text]],_xlpm._i,1)))</f>
        <v/>
      </c>
      <c r="Z155" s="1" t="str">
        <f>_xlfn.LET(_xlpm._i, COLUMN()-COLUMN(tblParseParts[[#Headers],[Text]]), IF(_xlpm._i&gt;tblParseParts[[#This Row],[Len]],"",MID(tblParseParts[[#This Row],[Text]],_xlpm._i,1)))</f>
        <v/>
      </c>
      <c r="AA155" s="1" t="str">
        <f>_xlfn.LET(_xlpm._i, COLUMN()-COLUMN(tblParseParts[[#Headers],[Text]]), IF(_xlpm._i&gt;tblParseParts[[#This Row],[Len]],"",MID(tblParseParts[[#This Row],[Text]],_xlpm._i,1)))</f>
        <v/>
      </c>
      <c r="AB155" s="1" t="str">
        <f>_xlfn.LET(_xlpm._i, COLUMN()-COLUMN(tblParseParts[[#Headers],[Text]]), IF(_xlpm._i&gt;tblParseParts[[#This Row],[Len]],"",MID(tblParseParts[[#This Row],[Text]],_xlpm._i,1)))</f>
        <v/>
      </c>
      <c r="AC155" s="1" t="str">
        <f>_xlfn.LET(_xlpm._i, COLUMN()-COLUMN(tblParseParts[[#Headers],[Text]]), IF(_xlpm._i&gt;tblParseParts[[#This Row],[Len]],"",MID(tblParseParts[[#This Row],[Text]],_xlpm._i,1)))</f>
        <v/>
      </c>
      <c r="AD155" s="1" t="str">
        <f>_xlfn.LET(_xlpm._i, COLUMN()-COLUMN(tblParseParts[[#Headers],[Text]]), IF(_xlpm._i&gt;tblParseParts[[#This Row],[Len]],"",MID(tblParseParts[[#This Row],[Text]],_xlpm._i,1)))</f>
        <v/>
      </c>
      <c r="AE155" s="1" t="str">
        <f>_xlfn.LET(_xlpm._i, COLUMN()-COLUMN(tblParseParts[[#Headers],[Text]]), IF(_xlpm._i&gt;tblParseParts[[#This Row],[Len]],"",MID(tblParseParts[[#This Row],[Text]],_xlpm._i,1)))</f>
        <v/>
      </c>
      <c r="AF155" s="1" t="str">
        <f>_xlfn.LET(_xlpm._i, COLUMN()-COLUMN(tblParseParts[[#Headers],[Text]]), IF(_xlpm._i&gt;tblParseParts[[#This Row],[Len]],"",MID(tblParseParts[[#This Row],[Text]],_xlpm._i,1)))</f>
        <v/>
      </c>
      <c r="AG155" s="1" t="str">
        <f>_xlfn.LET(_xlpm._i, COLUMN()-COLUMN(tblParseParts[[#Headers],[Text]]), IF(_xlpm._i&gt;tblParseParts[[#This Row],[Len]],"",MID(tblParseParts[[#This Row],[Text]],_xlpm._i,1)))</f>
        <v/>
      </c>
      <c r="AH155" s="1" t="str">
        <f>_xlfn.LET(_xlpm._i, COLUMN()-COLUMN(tblParseParts[[#Headers],[Text]]), IF(_xlpm._i&gt;tblParseParts[[#This Row],[Len]],"",MID(tblParseParts[[#This Row],[Text]],_xlpm._i,1)))</f>
        <v/>
      </c>
      <c r="AI155" s="1" t="str">
        <f>_xlfn.LET(_xlpm._i, COLUMN()-COLUMN(tblParseParts[[#Headers],[Text]]), IF(_xlpm._i&gt;tblParseParts[[#This Row],[Len]],"",MID(tblParseParts[[#This Row],[Text]],_xlpm._i,1)))</f>
        <v/>
      </c>
      <c r="AJ155" s="11">
        <f>LEN(tblParseParts[[#This Row],[Text]])</f>
        <v>17</v>
      </c>
      <c r="AK155" s="11">
        <f>_xlfn.LET(_xlpm._range,tblParseParts[[#This Row],[1]:[33]], _xlfn.IFNA(_xlfn.XMATCH("T",_xlpm._range,0,1),0))</f>
        <v>10</v>
      </c>
      <c r="AL15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55" s="11">
        <f>_xlfn.LET(_xlpm._range,tblParseParts[[#This Row],[1]:[33]], _xlfn.IFNA(_xlfn.XMATCH(":",_xlpm._range,0,-1),0))</f>
        <v>0</v>
      </c>
      <c r="AN155" s="11" cm="1">
        <f t="array" ref="AN155">_xlfn.LET(_xlpm._last,INDEX(tblParseParts[[#This Row],[1]:[33]],1,tblParseParts[[#This Row],[Len]]),IF(_xlpm._last="Z",tblParseParts[[#This Row],[Len]],0))</f>
        <v>0</v>
      </c>
      <c r="AO155" s="11">
        <f>N(tblParseParts[[#This Row],[Tpos]]&gt;0)</f>
        <v>1</v>
      </c>
      <c r="AP155" s="11">
        <f>N(tblParseParts[[#This Row],[Tpos]]=1)</f>
        <v>0</v>
      </c>
      <c r="AQ155" s="11">
        <f>N(tblParseParts[[#This Row],[SignLastPos]]=1)</f>
        <v>0</v>
      </c>
      <c r="AR155" s="11">
        <f>tblParseParts[[#This Row],[Len]]-tblParseParts[[#This Row],[LastSignFirstPos]]</f>
        <v>17</v>
      </c>
      <c r="AS155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55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55" s="11">
        <f>N(tblParseParts[[#This Row],[ColonLastPos]]&gt;tblParseParts[[#This Row],[SignLastPos]])</f>
        <v>0</v>
      </c>
      <c r="AV155" s="11">
        <f>N(((tblParseParts[[#This Row],[UnSignedLen]]=2)+(tblParseParts[[#This Row],[UnSignedLen]]=6))&lt;&gt;0)</f>
        <v>0</v>
      </c>
      <c r="AW155" s="11">
        <f>N(tblParseParts[[#This Row],[ZlastPos]]=tblParseParts[[#This Row],[Len]])</f>
        <v>0</v>
      </c>
      <c r="AX15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55" s="11">
        <f>_xlfn.LET(_xlpm._x,_xlfn.XLOOKUP(tblParseParts[[#This Row],[Hash]],tblParsePartsLogic[Hash],tblParsePartsLogic[PartsFlag],""),IF(_xlpm._x="","!!",_xlpm._x))</f>
        <v>5</v>
      </c>
      <c r="AZ155" s="11">
        <f>_xlfn.LET(_xlpm._x,_xlfn.XLOOKUP(tblParseParts[[#This Row],[Hash]],tblParsePartsLogic[Hash],tblParsePartsLogic[DateMark],""),IF(_xlpm._x="","!!",_xlpm._x))</f>
        <v>2</v>
      </c>
      <c r="BA155" s="11">
        <f>_xlfn.LET(_xlpm._x,_xlfn.XLOOKUP(tblParseParts[[#This Row],[Hash]],tblParsePartsLogic[Hash],tblParsePartsLogic[TZMark],""),IF(_xlpm._x="","!!",_xlpm._x))</f>
        <v>2</v>
      </c>
      <c r="BB155" s="11">
        <f>_xlfn.LET(_xlpm._x,_xlfn.XLOOKUP(tblParseParts[[#This Row],[Hash]],tblParsePartsLogic[Hash],tblParsePartsLogic[ISOCompliant],""),IF(_xlpm._x="","!!",_xlpm._x))</f>
        <v>0</v>
      </c>
    </row>
    <row r="156" spans="1:54" x14ac:dyDescent="0.25">
      <c r="A156">
        <v>137</v>
      </c>
      <c r="B156" s="23" t="s">
        <v>178</v>
      </c>
      <c r="C156" s="1" t="str">
        <f>_xlfn.LET(_xlpm._i, COLUMN()-COLUMN(tblParseParts[[#Headers],[Text]]), IF(_xlpm._i&gt;tblParseParts[[#This Row],[Len]],"",MID(tblParseParts[[#This Row],[Text]],_xlpm._i,1)))</f>
        <v>2</v>
      </c>
      <c r="D156" s="1" t="str">
        <f>_xlfn.LET(_xlpm._i, COLUMN()-COLUMN(tblParseParts[[#Headers],[Text]]), IF(_xlpm._i&gt;tblParseParts[[#This Row],[Len]],"",MID(tblParseParts[[#This Row],[Text]],_xlpm._i,1)))</f>
        <v>0</v>
      </c>
      <c r="E156" s="1" t="str">
        <f>_xlfn.LET(_xlpm._i, COLUMN()-COLUMN(tblParseParts[[#Headers],[Text]]), IF(_xlpm._i&gt;tblParseParts[[#This Row],[Len]],"",MID(tblParseParts[[#This Row],[Text]],_xlpm._i,1)))</f>
        <v>2</v>
      </c>
      <c r="F156" s="1" t="str">
        <f>_xlfn.LET(_xlpm._i, COLUMN()-COLUMN(tblParseParts[[#Headers],[Text]]), IF(_xlpm._i&gt;tblParseParts[[#This Row],[Len]],"",MID(tblParseParts[[#This Row],[Text]],_xlpm._i,1)))</f>
        <v>3</v>
      </c>
      <c r="G156" s="1" t="str">
        <f>_xlfn.LET(_xlpm._i, COLUMN()-COLUMN(tblParseParts[[#Headers],[Text]]), IF(_xlpm._i&gt;tblParseParts[[#This Row],[Len]],"",MID(tblParseParts[[#This Row],[Text]],_xlpm._i,1)))</f>
        <v>-</v>
      </c>
      <c r="H156" s="1" t="str">
        <f>_xlfn.LET(_xlpm._i, COLUMN()-COLUMN(tblParseParts[[#Headers],[Text]]), IF(_xlpm._i&gt;tblParseParts[[#This Row],[Len]],"",MID(tblParseParts[[#This Row],[Text]],_xlpm._i,1)))</f>
        <v>3</v>
      </c>
      <c r="I156" s="1" t="str">
        <f>_xlfn.LET(_xlpm._i, COLUMN()-COLUMN(tblParseParts[[#Headers],[Text]]), IF(_xlpm._i&gt;tblParseParts[[#This Row],[Len]],"",MID(tblParseParts[[#This Row],[Text]],_xlpm._i,1)))</f>
        <v>2</v>
      </c>
      <c r="J156" s="1" t="str">
        <f>_xlfn.LET(_xlpm._i, COLUMN()-COLUMN(tblParseParts[[#Headers],[Text]]), IF(_xlpm._i&gt;tblParseParts[[#This Row],[Len]],"",MID(tblParseParts[[#This Row],[Text]],_xlpm._i,1)))</f>
        <v>5</v>
      </c>
      <c r="K156" s="1" t="str">
        <f>_xlfn.LET(_xlpm._i, COLUMN()-COLUMN(tblParseParts[[#Headers],[Text]]), IF(_xlpm._i&gt;tblParseParts[[#This Row],[Len]],"",MID(tblParseParts[[#This Row],[Text]],_xlpm._i,1)))</f>
        <v>T</v>
      </c>
      <c r="L156" s="1" t="str">
        <f>_xlfn.LET(_xlpm._i, COLUMN()-COLUMN(tblParseParts[[#Headers],[Text]]), IF(_xlpm._i&gt;tblParseParts[[#This Row],[Len]],"",MID(tblParseParts[[#This Row],[Text]],_xlpm._i,1)))</f>
        <v>+</v>
      </c>
      <c r="M156" s="1" t="str">
        <f>_xlfn.LET(_xlpm._i, COLUMN()-COLUMN(tblParseParts[[#Headers],[Text]]), IF(_xlpm._i&gt;tblParseParts[[#This Row],[Len]],"",MID(tblParseParts[[#This Row],[Text]],_xlpm._i,1)))</f>
        <v>0</v>
      </c>
      <c r="N156" s="1" t="str">
        <f>_xlfn.LET(_xlpm._i, COLUMN()-COLUMN(tblParseParts[[#Headers],[Text]]), IF(_xlpm._i&gt;tblParseParts[[#This Row],[Len]],"",MID(tblParseParts[[#This Row],[Text]],_xlpm._i,1)))</f>
        <v>9</v>
      </c>
      <c r="O156" s="1" t="str">
        <f>_xlfn.LET(_xlpm._i, COLUMN()-COLUMN(tblParseParts[[#Headers],[Text]]), IF(_xlpm._i&gt;tblParseParts[[#This Row],[Len]],"",MID(tblParseParts[[#This Row],[Text]],_xlpm._i,1)))</f>
        <v>:</v>
      </c>
      <c r="P156" s="1" t="str">
        <f>_xlfn.LET(_xlpm._i, COLUMN()-COLUMN(tblParseParts[[#Headers],[Text]]), IF(_xlpm._i&gt;tblParseParts[[#This Row],[Len]],"",MID(tblParseParts[[#This Row],[Text]],_xlpm._i,1)))</f>
        <v>3</v>
      </c>
      <c r="Q156" s="1" t="str">
        <f>_xlfn.LET(_xlpm._i, COLUMN()-COLUMN(tblParseParts[[#Headers],[Text]]), IF(_xlpm._i&gt;tblParseParts[[#This Row],[Len]],"",MID(tblParseParts[[#This Row],[Text]],_xlpm._i,1)))</f>
        <v>0</v>
      </c>
      <c r="R156" s="1" t="str">
        <f>_xlfn.LET(_xlpm._i, COLUMN()-COLUMN(tblParseParts[[#Headers],[Text]]), IF(_xlpm._i&gt;tblParseParts[[#This Row],[Len]],"",MID(tblParseParts[[#This Row],[Text]],_xlpm._i,1)))</f>
        <v>:</v>
      </c>
      <c r="S156" s="1" t="str">
        <f>_xlfn.LET(_xlpm._i, COLUMN()-COLUMN(tblParseParts[[#Headers],[Text]]), IF(_xlpm._i&gt;tblParseParts[[#This Row],[Len]],"",MID(tblParseParts[[#This Row],[Text]],_xlpm._i,1)))</f>
        <v>2</v>
      </c>
      <c r="T156" s="1" t="str">
        <f>_xlfn.LET(_xlpm._i, COLUMN()-COLUMN(tblParseParts[[#Headers],[Text]]), IF(_xlpm._i&gt;tblParseParts[[#This Row],[Len]],"",MID(tblParseParts[[#This Row],[Text]],_xlpm._i,1)))</f>
        <v>2</v>
      </c>
      <c r="U156" s="1" t="str">
        <f>_xlfn.LET(_xlpm._i, COLUMN()-COLUMN(tblParseParts[[#Headers],[Text]]), IF(_xlpm._i&gt;tblParseParts[[#This Row],[Len]],"",MID(tblParseParts[[#This Row],[Text]],_xlpm._i,1)))</f>
        <v/>
      </c>
      <c r="V156" s="1" t="str">
        <f>_xlfn.LET(_xlpm._i, COLUMN()-COLUMN(tblParseParts[[#Headers],[Text]]), IF(_xlpm._i&gt;tblParseParts[[#This Row],[Len]],"",MID(tblParseParts[[#This Row],[Text]],_xlpm._i,1)))</f>
        <v/>
      </c>
      <c r="W156" s="1" t="str">
        <f>_xlfn.LET(_xlpm._i, COLUMN()-COLUMN(tblParseParts[[#Headers],[Text]]), IF(_xlpm._i&gt;tblParseParts[[#This Row],[Len]],"",MID(tblParseParts[[#This Row],[Text]],_xlpm._i,1)))</f>
        <v/>
      </c>
      <c r="X156" s="1" t="str">
        <f>_xlfn.LET(_xlpm._i, COLUMN()-COLUMN(tblParseParts[[#Headers],[Text]]), IF(_xlpm._i&gt;tblParseParts[[#This Row],[Len]],"",MID(tblParseParts[[#This Row],[Text]],_xlpm._i,1)))</f>
        <v/>
      </c>
      <c r="Y156" s="1" t="str">
        <f>_xlfn.LET(_xlpm._i, COLUMN()-COLUMN(tblParseParts[[#Headers],[Text]]), IF(_xlpm._i&gt;tblParseParts[[#This Row],[Len]],"",MID(tblParseParts[[#This Row],[Text]],_xlpm._i,1)))</f>
        <v/>
      </c>
      <c r="Z156" s="1" t="str">
        <f>_xlfn.LET(_xlpm._i, COLUMN()-COLUMN(tblParseParts[[#Headers],[Text]]), IF(_xlpm._i&gt;tblParseParts[[#This Row],[Len]],"",MID(tblParseParts[[#This Row],[Text]],_xlpm._i,1)))</f>
        <v/>
      </c>
      <c r="AA156" s="1" t="str">
        <f>_xlfn.LET(_xlpm._i, COLUMN()-COLUMN(tblParseParts[[#Headers],[Text]]), IF(_xlpm._i&gt;tblParseParts[[#This Row],[Len]],"",MID(tblParseParts[[#This Row],[Text]],_xlpm._i,1)))</f>
        <v/>
      </c>
      <c r="AB156" s="1" t="str">
        <f>_xlfn.LET(_xlpm._i, COLUMN()-COLUMN(tblParseParts[[#Headers],[Text]]), IF(_xlpm._i&gt;tblParseParts[[#This Row],[Len]],"",MID(tblParseParts[[#This Row],[Text]],_xlpm._i,1)))</f>
        <v/>
      </c>
      <c r="AC156" s="1" t="str">
        <f>_xlfn.LET(_xlpm._i, COLUMN()-COLUMN(tblParseParts[[#Headers],[Text]]), IF(_xlpm._i&gt;tblParseParts[[#This Row],[Len]],"",MID(tblParseParts[[#This Row],[Text]],_xlpm._i,1)))</f>
        <v/>
      </c>
      <c r="AD156" s="1" t="str">
        <f>_xlfn.LET(_xlpm._i, COLUMN()-COLUMN(tblParseParts[[#Headers],[Text]]), IF(_xlpm._i&gt;tblParseParts[[#This Row],[Len]],"",MID(tblParseParts[[#This Row],[Text]],_xlpm._i,1)))</f>
        <v/>
      </c>
      <c r="AE156" s="1" t="str">
        <f>_xlfn.LET(_xlpm._i, COLUMN()-COLUMN(tblParseParts[[#Headers],[Text]]), IF(_xlpm._i&gt;tblParseParts[[#This Row],[Len]],"",MID(tblParseParts[[#This Row],[Text]],_xlpm._i,1)))</f>
        <v/>
      </c>
      <c r="AF156" s="1" t="str">
        <f>_xlfn.LET(_xlpm._i, COLUMN()-COLUMN(tblParseParts[[#Headers],[Text]]), IF(_xlpm._i&gt;tblParseParts[[#This Row],[Len]],"",MID(tblParseParts[[#This Row],[Text]],_xlpm._i,1)))</f>
        <v/>
      </c>
      <c r="AG156" s="1" t="str">
        <f>_xlfn.LET(_xlpm._i, COLUMN()-COLUMN(tblParseParts[[#Headers],[Text]]), IF(_xlpm._i&gt;tblParseParts[[#This Row],[Len]],"",MID(tblParseParts[[#This Row],[Text]],_xlpm._i,1)))</f>
        <v/>
      </c>
      <c r="AH156" s="1" t="str">
        <f>_xlfn.LET(_xlpm._i, COLUMN()-COLUMN(tblParseParts[[#Headers],[Text]]), IF(_xlpm._i&gt;tblParseParts[[#This Row],[Len]],"",MID(tblParseParts[[#This Row],[Text]],_xlpm._i,1)))</f>
        <v/>
      </c>
      <c r="AI156" s="1" t="str">
        <f>_xlfn.LET(_xlpm._i, COLUMN()-COLUMN(tblParseParts[[#Headers],[Text]]), IF(_xlpm._i&gt;tblParseParts[[#This Row],[Len]],"",MID(tblParseParts[[#This Row],[Text]],_xlpm._i,1)))</f>
        <v/>
      </c>
      <c r="AJ156" s="11">
        <f>LEN(tblParseParts[[#This Row],[Text]])</f>
        <v>18</v>
      </c>
      <c r="AK156" s="11">
        <f>_xlfn.LET(_xlpm._range,tblParseParts[[#This Row],[1]:[33]], _xlfn.IFNA(_xlfn.XMATCH("T",_xlpm._range,0,1),0))</f>
        <v>9</v>
      </c>
      <c r="AL15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56" s="11">
        <f>_xlfn.LET(_xlpm._range,tblParseParts[[#This Row],[1]:[33]], _xlfn.IFNA(_xlfn.XMATCH(":",_xlpm._range,0,-1),0))</f>
        <v>16</v>
      </c>
      <c r="AN156" s="11" cm="1">
        <f t="array" ref="AN156">_xlfn.LET(_xlpm._last,INDEX(tblParseParts[[#This Row],[1]:[33]],1,tblParseParts[[#This Row],[Len]]),IF(_xlpm._last="Z",tblParseParts[[#This Row],[Len]],0))</f>
        <v>0</v>
      </c>
      <c r="AO156" s="11">
        <f>N(tblParseParts[[#This Row],[Tpos]]&gt;0)</f>
        <v>1</v>
      </c>
      <c r="AP156" s="11">
        <f>N(tblParseParts[[#This Row],[Tpos]]=1)</f>
        <v>0</v>
      </c>
      <c r="AQ156" s="11">
        <f>N(tblParseParts[[#This Row],[SignLastPos]]=1)</f>
        <v>0</v>
      </c>
      <c r="AR156" s="11">
        <f>tblParseParts[[#This Row],[Len]]-tblParseParts[[#This Row],[LastSignFirstPos]]</f>
        <v>18</v>
      </c>
      <c r="AS156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56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56" s="11">
        <f>N(tblParseParts[[#This Row],[ColonLastPos]]&gt;tblParseParts[[#This Row],[SignLastPos]])</f>
        <v>1</v>
      </c>
      <c r="AV156" s="11">
        <f>N(((tblParseParts[[#This Row],[UnSignedLen]]=2)+(tblParseParts[[#This Row],[UnSignedLen]]=6))&lt;&gt;0)</f>
        <v>0</v>
      </c>
      <c r="AW156" s="11">
        <f>N(tblParseParts[[#This Row],[ZlastPos]]=tblParseParts[[#This Row],[Len]])</f>
        <v>0</v>
      </c>
      <c r="AX15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56" s="11">
        <f>_xlfn.LET(_xlpm._x,_xlfn.XLOOKUP(tblParseParts[[#This Row],[Hash]],tblParsePartsLogic[Hash],tblParsePartsLogic[PartsFlag],""),IF(_xlpm._x="","!!",_xlpm._x))</f>
        <v>5</v>
      </c>
      <c r="AZ156" s="11">
        <f>_xlfn.LET(_xlpm._x,_xlfn.XLOOKUP(tblParseParts[[#This Row],[Hash]],tblParsePartsLogic[Hash],tblParsePartsLogic[DateMark],""),IF(_xlpm._x="","!!",_xlpm._x))</f>
        <v>2</v>
      </c>
      <c r="BA156" s="11">
        <f>_xlfn.LET(_xlpm._x,_xlfn.XLOOKUP(tblParseParts[[#This Row],[Hash]],tblParsePartsLogic[Hash],tblParsePartsLogic[TZMark],""),IF(_xlpm._x="","!!",_xlpm._x))</f>
        <v>2</v>
      </c>
      <c r="BB156" s="11">
        <f>_xlfn.LET(_xlpm._x,_xlfn.XLOOKUP(tblParseParts[[#This Row],[Hash]],tblParsePartsLogic[Hash],tblParsePartsLogic[ISOCompliant],""),IF(_xlpm._x="","!!",_xlpm._x))</f>
        <v>0</v>
      </c>
    </row>
    <row r="157" spans="1:54" x14ac:dyDescent="0.25">
      <c r="A157">
        <v>138</v>
      </c>
      <c r="B157" s="23" t="s">
        <v>179</v>
      </c>
      <c r="C157" s="1" t="str">
        <f>_xlfn.LET(_xlpm._i, COLUMN()-COLUMN(tblParseParts[[#Headers],[Text]]), IF(_xlpm._i&gt;tblParseParts[[#This Row],[Len]],"",MID(tblParseParts[[#This Row],[Text]],_xlpm._i,1)))</f>
        <v>2</v>
      </c>
      <c r="D157" s="1" t="str">
        <f>_xlfn.LET(_xlpm._i, COLUMN()-COLUMN(tblParseParts[[#Headers],[Text]]), IF(_xlpm._i&gt;tblParseParts[[#This Row],[Len]],"",MID(tblParseParts[[#This Row],[Text]],_xlpm._i,1)))</f>
        <v>0</v>
      </c>
      <c r="E157" s="1" t="str">
        <f>_xlfn.LET(_xlpm._i, COLUMN()-COLUMN(tblParseParts[[#Headers],[Text]]), IF(_xlpm._i&gt;tblParseParts[[#This Row],[Len]],"",MID(tblParseParts[[#This Row],[Text]],_xlpm._i,1)))</f>
        <v>2</v>
      </c>
      <c r="F157" s="1" t="str">
        <f>_xlfn.LET(_xlpm._i, COLUMN()-COLUMN(tblParseParts[[#Headers],[Text]]), IF(_xlpm._i&gt;tblParseParts[[#This Row],[Len]],"",MID(tblParseParts[[#This Row],[Text]],_xlpm._i,1)))</f>
        <v>3</v>
      </c>
      <c r="G157" s="1" t="str">
        <f>_xlfn.LET(_xlpm._i, COLUMN()-COLUMN(tblParseParts[[#Headers],[Text]]), IF(_xlpm._i&gt;tblParseParts[[#This Row],[Len]],"",MID(tblParseParts[[#This Row],[Text]],_xlpm._i,1)))</f>
        <v>-</v>
      </c>
      <c r="H157" s="1" t="str">
        <f>_xlfn.LET(_xlpm._i, COLUMN()-COLUMN(tblParseParts[[#Headers],[Text]]), IF(_xlpm._i&gt;tblParseParts[[#This Row],[Len]],"",MID(tblParseParts[[#This Row],[Text]],_xlpm._i,1)))</f>
        <v>W</v>
      </c>
      <c r="I157" s="1" t="str">
        <f>_xlfn.LET(_xlpm._i, COLUMN()-COLUMN(tblParseParts[[#Headers],[Text]]), IF(_xlpm._i&gt;tblParseParts[[#This Row],[Len]],"",MID(tblParseParts[[#This Row],[Text]],_xlpm._i,1)))</f>
        <v>1</v>
      </c>
      <c r="J157" s="1" t="str">
        <f>_xlfn.LET(_xlpm._i, COLUMN()-COLUMN(tblParseParts[[#Headers],[Text]]), IF(_xlpm._i&gt;tblParseParts[[#This Row],[Len]],"",MID(tblParseParts[[#This Row],[Text]],_xlpm._i,1)))</f>
        <v>5</v>
      </c>
      <c r="K157" s="1" t="str">
        <f>_xlfn.LET(_xlpm._i, COLUMN()-COLUMN(tblParseParts[[#Headers],[Text]]), IF(_xlpm._i&gt;tblParseParts[[#This Row],[Len]],"",MID(tblParseParts[[#This Row],[Text]],_xlpm._i,1)))</f>
        <v>T</v>
      </c>
      <c r="L157" s="1" t="str">
        <f>_xlfn.LET(_xlpm._i, COLUMN()-COLUMN(tblParseParts[[#Headers],[Text]]), IF(_xlpm._i&gt;tblParseParts[[#This Row],[Len]],"",MID(tblParseParts[[#This Row],[Text]],_xlpm._i,1)))</f>
        <v>+</v>
      </c>
      <c r="M157" s="1" t="str">
        <f>_xlfn.LET(_xlpm._i, COLUMN()-COLUMN(tblParseParts[[#Headers],[Text]]), IF(_xlpm._i&gt;tblParseParts[[#This Row],[Len]],"",MID(tblParseParts[[#This Row],[Text]],_xlpm._i,1)))</f>
        <v>0</v>
      </c>
      <c r="N157" s="1" t="str">
        <f>_xlfn.LET(_xlpm._i, COLUMN()-COLUMN(tblParseParts[[#Headers],[Text]]), IF(_xlpm._i&gt;tblParseParts[[#This Row],[Len]],"",MID(tblParseParts[[#This Row],[Text]],_xlpm._i,1)))</f>
        <v>9</v>
      </c>
      <c r="O157" s="1" t="str">
        <f>_xlfn.LET(_xlpm._i, COLUMN()-COLUMN(tblParseParts[[#Headers],[Text]]), IF(_xlpm._i&gt;tblParseParts[[#This Row],[Len]],"",MID(tblParseParts[[#This Row],[Text]],_xlpm._i,1)))</f>
        <v>:</v>
      </c>
      <c r="P157" s="1" t="str">
        <f>_xlfn.LET(_xlpm._i, COLUMN()-COLUMN(tblParseParts[[#Headers],[Text]]), IF(_xlpm._i&gt;tblParseParts[[#This Row],[Len]],"",MID(tblParseParts[[#This Row],[Text]],_xlpm._i,1)))</f>
        <v>3</v>
      </c>
      <c r="Q157" s="1" t="str">
        <f>_xlfn.LET(_xlpm._i, COLUMN()-COLUMN(tblParseParts[[#Headers],[Text]]), IF(_xlpm._i&gt;tblParseParts[[#This Row],[Len]],"",MID(tblParseParts[[#This Row],[Text]],_xlpm._i,1)))</f>
        <v>0</v>
      </c>
      <c r="R157" s="1" t="str">
        <f>_xlfn.LET(_xlpm._i, COLUMN()-COLUMN(tblParseParts[[#Headers],[Text]]), IF(_xlpm._i&gt;tblParseParts[[#This Row],[Len]],"",MID(tblParseParts[[#This Row],[Text]],_xlpm._i,1)))</f>
        <v>:</v>
      </c>
      <c r="S157" s="1" t="str">
        <f>_xlfn.LET(_xlpm._i, COLUMN()-COLUMN(tblParseParts[[#Headers],[Text]]), IF(_xlpm._i&gt;tblParseParts[[#This Row],[Len]],"",MID(tblParseParts[[#This Row],[Text]],_xlpm._i,1)))</f>
        <v>2</v>
      </c>
      <c r="T157" s="1" t="str">
        <f>_xlfn.LET(_xlpm._i, COLUMN()-COLUMN(tblParseParts[[#Headers],[Text]]), IF(_xlpm._i&gt;tblParseParts[[#This Row],[Len]],"",MID(tblParseParts[[#This Row],[Text]],_xlpm._i,1)))</f>
        <v>2</v>
      </c>
      <c r="U157" s="1" t="str">
        <f>_xlfn.LET(_xlpm._i, COLUMN()-COLUMN(tblParseParts[[#Headers],[Text]]), IF(_xlpm._i&gt;tblParseParts[[#This Row],[Len]],"",MID(tblParseParts[[#This Row],[Text]],_xlpm._i,1)))</f>
        <v/>
      </c>
      <c r="V157" s="1" t="str">
        <f>_xlfn.LET(_xlpm._i, COLUMN()-COLUMN(tblParseParts[[#Headers],[Text]]), IF(_xlpm._i&gt;tblParseParts[[#This Row],[Len]],"",MID(tblParseParts[[#This Row],[Text]],_xlpm._i,1)))</f>
        <v/>
      </c>
      <c r="W157" s="1" t="str">
        <f>_xlfn.LET(_xlpm._i, COLUMN()-COLUMN(tblParseParts[[#Headers],[Text]]), IF(_xlpm._i&gt;tblParseParts[[#This Row],[Len]],"",MID(tblParseParts[[#This Row],[Text]],_xlpm._i,1)))</f>
        <v/>
      </c>
      <c r="X157" s="1" t="str">
        <f>_xlfn.LET(_xlpm._i, COLUMN()-COLUMN(tblParseParts[[#Headers],[Text]]), IF(_xlpm._i&gt;tblParseParts[[#This Row],[Len]],"",MID(tblParseParts[[#This Row],[Text]],_xlpm._i,1)))</f>
        <v/>
      </c>
      <c r="Y157" s="1" t="str">
        <f>_xlfn.LET(_xlpm._i, COLUMN()-COLUMN(tblParseParts[[#Headers],[Text]]), IF(_xlpm._i&gt;tblParseParts[[#This Row],[Len]],"",MID(tblParseParts[[#This Row],[Text]],_xlpm._i,1)))</f>
        <v/>
      </c>
      <c r="Z157" s="1" t="str">
        <f>_xlfn.LET(_xlpm._i, COLUMN()-COLUMN(tblParseParts[[#Headers],[Text]]), IF(_xlpm._i&gt;tblParseParts[[#This Row],[Len]],"",MID(tblParseParts[[#This Row],[Text]],_xlpm._i,1)))</f>
        <v/>
      </c>
      <c r="AA157" s="1" t="str">
        <f>_xlfn.LET(_xlpm._i, COLUMN()-COLUMN(tblParseParts[[#Headers],[Text]]), IF(_xlpm._i&gt;tblParseParts[[#This Row],[Len]],"",MID(tblParseParts[[#This Row],[Text]],_xlpm._i,1)))</f>
        <v/>
      </c>
      <c r="AB157" s="1" t="str">
        <f>_xlfn.LET(_xlpm._i, COLUMN()-COLUMN(tblParseParts[[#Headers],[Text]]), IF(_xlpm._i&gt;tblParseParts[[#This Row],[Len]],"",MID(tblParseParts[[#This Row],[Text]],_xlpm._i,1)))</f>
        <v/>
      </c>
      <c r="AC157" s="1" t="str">
        <f>_xlfn.LET(_xlpm._i, COLUMN()-COLUMN(tblParseParts[[#Headers],[Text]]), IF(_xlpm._i&gt;tblParseParts[[#This Row],[Len]],"",MID(tblParseParts[[#This Row],[Text]],_xlpm._i,1)))</f>
        <v/>
      </c>
      <c r="AD157" s="1" t="str">
        <f>_xlfn.LET(_xlpm._i, COLUMN()-COLUMN(tblParseParts[[#Headers],[Text]]), IF(_xlpm._i&gt;tblParseParts[[#This Row],[Len]],"",MID(tblParseParts[[#This Row],[Text]],_xlpm._i,1)))</f>
        <v/>
      </c>
      <c r="AE157" s="1" t="str">
        <f>_xlfn.LET(_xlpm._i, COLUMN()-COLUMN(tblParseParts[[#Headers],[Text]]), IF(_xlpm._i&gt;tblParseParts[[#This Row],[Len]],"",MID(tblParseParts[[#This Row],[Text]],_xlpm._i,1)))</f>
        <v/>
      </c>
      <c r="AF157" s="1" t="str">
        <f>_xlfn.LET(_xlpm._i, COLUMN()-COLUMN(tblParseParts[[#Headers],[Text]]), IF(_xlpm._i&gt;tblParseParts[[#This Row],[Len]],"",MID(tblParseParts[[#This Row],[Text]],_xlpm._i,1)))</f>
        <v/>
      </c>
      <c r="AG157" s="1" t="str">
        <f>_xlfn.LET(_xlpm._i, COLUMN()-COLUMN(tblParseParts[[#Headers],[Text]]), IF(_xlpm._i&gt;tblParseParts[[#This Row],[Len]],"",MID(tblParseParts[[#This Row],[Text]],_xlpm._i,1)))</f>
        <v/>
      </c>
      <c r="AH157" s="1" t="str">
        <f>_xlfn.LET(_xlpm._i, COLUMN()-COLUMN(tblParseParts[[#Headers],[Text]]), IF(_xlpm._i&gt;tblParseParts[[#This Row],[Len]],"",MID(tblParseParts[[#This Row],[Text]],_xlpm._i,1)))</f>
        <v/>
      </c>
      <c r="AI157" s="1" t="str">
        <f>_xlfn.LET(_xlpm._i, COLUMN()-COLUMN(tblParseParts[[#Headers],[Text]]), IF(_xlpm._i&gt;tblParseParts[[#This Row],[Len]],"",MID(tblParseParts[[#This Row],[Text]],_xlpm._i,1)))</f>
        <v/>
      </c>
      <c r="AJ157" s="11">
        <f>LEN(tblParseParts[[#This Row],[Text]])</f>
        <v>18</v>
      </c>
      <c r="AK157" s="11">
        <f>_xlfn.LET(_xlpm._range,tblParseParts[[#This Row],[1]:[33]], _xlfn.IFNA(_xlfn.XMATCH("T",_xlpm._range,0,1),0))</f>
        <v>9</v>
      </c>
      <c r="AL15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57" s="11">
        <f>_xlfn.LET(_xlpm._range,tblParseParts[[#This Row],[1]:[33]], _xlfn.IFNA(_xlfn.XMATCH(":",_xlpm._range,0,-1),0))</f>
        <v>16</v>
      </c>
      <c r="AN157" s="11" cm="1">
        <f t="array" ref="AN157">_xlfn.LET(_xlpm._last,INDEX(tblParseParts[[#This Row],[1]:[33]],1,tblParseParts[[#This Row],[Len]]),IF(_xlpm._last="Z",tblParseParts[[#This Row],[Len]],0))</f>
        <v>0</v>
      </c>
      <c r="AO157" s="11">
        <f>N(tblParseParts[[#This Row],[Tpos]]&gt;0)</f>
        <v>1</v>
      </c>
      <c r="AP157" s="11">
        <f>N(tblParseParts[[#This Row],[Tpos]]=1)</f>
        <v>0</v>
      </c>
      <c r="AQ157" s="11">
        <f>N(tblParseParts[[#This Row],[SignLastPos]]=1)</f>
        <v>0</v>
      </c>
      <c r="AR157" s="11">
        <f>tblParseParts[[#This Row],[Len]]-tblParseParts[[#This Row],[LastSignFirstPos]]</f>
        <v>18</v>
      </c>
      <c r="AS157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57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57" s="11">
        <f>N(tblParseParts[[#This Row],[ColonLastPos]]&gt;tblParseParts[[#This Row],[SignLastPos]])</f>
        <v>1</v>
      </c>
      <c r="AV157" s="11">
        <f>N(((tblParseParts[[#This Row],[UnSignedLen]]=2)+(tblParseParts[[#This Row],[UnSignedLen]]=6))&lt;&gt;0)</f>
        <v>0</v>
      </c>
      <c r="AW157" s="11">
        <f>N(tblParseParts[[#This Row],[ZlastPos]]=tblParseParts[[#This Row],[Len]])</f>
        <v>0</v>
      </c>
      <c r="AX15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57" s="11">
        <f>_xlfn.LET(_xlpm._x,_xlfn.XLOOKUP(tblParseParts[[#This Row],[Hash]],tblParsePartsLogic[Hash],tblParsePartsLogic[PartsFlag],""),IF(_xlpm._x="","!!",_xlpm._x))</f>
        <v>5</v>
      </c>
      <c r="AZ157" s="11">
        <f>_xlfn.LET(_xlpm._x,_xlfn.XLOOKUP(tblParseParts[[#This Row],[Hash]],tblParsePartsLogic[Hash],tblParsePartsLogic[DateMark],""),IF(_xlpm._x="","!!",_xlpm._x))</f>
        <v>2</v>
      </c>
      <c r="BA157" s="11">
        <f>_xlfn.LET(_xlpm._x,_xlfn.XLOOKUP(tblParseParts[[#This Row],[Hash]],tblParsePartsLogic[Hash],tblParsePartsLogic[TZMark],""),IF(_xlpm._x="","!!",_xlpm._x))</f>
        <v>2</v>
      </c>
      <c r="BB157" s="11">
        <f>_xlfn.LET(_xlpm._x,_xlfn.XLOOKUP(tblParseParts[[#This Row],[Hash]],tblParsePartsLogic[Hash],tblParsePartsLogic[ISOCompliant],""),IF(_xlpm._x="","!!",_xlpm._x))</f>
        <v>0</v>
      </c>
    </row>
    <row r="158" spans="1:54" x14ac:dyDescent="0.25">
      <c r="A158">
        <v>139</v>
      </c>
      <c r="B158" s="23" t="s">
        <v>180</v>
      </c>
      <c r="C158" s="1" t="str">
        <f>_xlfn.LET(_xlpm._i, COLUMN()-COLUMN(tblParseParts[[#Headers],[Text]]), IF(_xlpm._i&gt;tblParseParts[[#This Row],[Len]],"",MID(tblParseParts[[#This Row],[Text]],_xlpm._i,1)))</f>
        <v>9</v>
      </c>
      <c r="D158" s="1" t="str">
        <f>_xlfn.LET(_xlpm._i, COLUMN()-COLUMN(tblParseParts[[#Headers],[Text]]), IF(_xlpm._i&gt;tblParseParts[[#This Row],[Len]],"",MID(tblParseParts[[#This Row],[Text]],_xlpm._i,1)))</f>
        <v>9</v>
      </c>
      <c r="E158" s="1" t="str">
        <f>_xlfn.LET(_xlpm._i, COLUMN()-COLUMN(tblParseParts[[#Headers],[Text]]), IF(_xlpm._i&gt;tblParseParts[[#This Row],[Len]],"",MID(tblParseParts[[#This Row],[Text]],_xlpm._i,1)))</f>
        <v>9</v>
      </c>
      <c r="F158" s="1" t="str">
        <f>_xlfn.LET(_xlpm._i, COLUMN()-COLUMN(tblParseParts[[#Headers],[Text]]), IF(_xlpm._i&gt;tblParseParts[[#This Row],[Len]],"",MID(tblParseParts[[#This Row],[Text]],_xlpm._i,1)))</f>
        <v>9</v>
      </c>
      <c r="G158" s="1" t="str">
        <f>_xlfn.LET(_xlpm._i, COLUMN()-COLUMN(tblParseParts[[#Headers],[Text]]), IF(_xlpm._i&gt;tblParseParts[[#This Row],[Len]],"",MID(tblParseParts[[#This Row],[Text]],_xlpm._i,1)))</f>
        <v>9</v>
      </c>
      <c r="H158" s="1" t="str">
        <f>_xlfn.LET(_xlpm._i, COLUMN()-COLUMN(tblParseParts[[#Headers],[Text]]), IF(_xlpm._i&gt;tblParseParts[[#This Row],[Len]],"",MID(tblParseParts[[#This Row],[Text]],_xlpm._i,1)))</f>
        <v>-</v>
      </c>
      <c r="I158" s="1" t="str">
        <f>_xlfn.LET(_xlpm._i, COLUMN()-COLUMN(tblParseParts[[#Headers],[Text]]), IF(_xlpm._i&gt;tblParseParts[[#This Row],[Len]],"",MID(tblParseParts[[#This Row],[Text]],_xlpm._i,1)))</f>
        <v>1</v>
      </c>
      <c r="J158" s="1" t="str">
        <f>_xlfn.LET(_xlpm._i, COLUMN()-COLUMN(tblParseParts[[#Headers],[Text]]), IF(_xlpm._i&gt;tblParseParts[[#This Row],[Len]],"",MID(tblParseParts[[#This Row],[Text]],_xlpm._i,1)))</f>
        <v>0</v>
      </c>
      <c r="K158" s="1" t="str">
        <f>_xlfn.LET(_xlpm._i, COLUMN()-COLUMN(tblParseParts[[#Headers],[Text]]), IF(_xlpm._i&gt;tblParseParts[[#This Row],[Len]],"",MID(tblParseParts[[#This Row],[Text]],_xlpm._i,1)))</f>
        <v>T</v>
      </c>
      <c r="L158" s="1" t="str">
        <f>_xlfn.LET(_xlpm._i, COLUMN()-COLUMN(tblParseParts[[#Headers],[Text]]), IF(_xlpm._i&gt;tblParseParts[[#This Row],[Len]],"",MID(tblParseParts[[#This Row],[Text]],_xlpm._i,1)))</f>
        <v>+</v>
      </c>
      <c r="M158" s="1" t="str">
        <f>_xlfn.LET(_xlpm._i, COLUMN()-COLUMN(tblParseParts[[#Headers],[Text]]), IF(_xlpm._i&gt;tblParseParts[[#This Row],[Len]],"",MID(tblParseParts[[#This Row],[Text]],_xlpm._i,1)))</f>
        <v>0</v>
      </c>
      <c r="N158" s="1" t="str">
        <f>_xlfn.LET(_xlpm._i, COLUMN()-COLUMN(tblParseParts[[#Headers],[Text]]), IF(_xlpm._i&gt;tblParseParts[[#This Row],[Len]],"",MID(tblParseParts[[#This Row],[Text]],_xlpm._i,1)))</f>
        <v>9</v>
      </c>
      <c r="O158" s="1" t="str">
        <f>_xlfn.LET(_xlpm._i, COLUMN()-COLUMN(tblParseParts[[#Headers],[Text]]), IF(_xlpm._i&gt;tblParseParts[[#This Row],[Len]],"",MID(tblParseParts[[#This Row],[Text]],_xlpm._i,1)))</f>
        <v>:</v>
      </c>
      <c r="P158" s="1" t="str">
        <f>_xlfn.LET(_xlpm._i, COLUMN()-COLUMN(tblParseParts[[#Headers],[Text]]), IF(_xlpm._i&gt;tblParseParts[[#This Row],[Len]],"",MID(tblParseParts[[#This Row],[Text]],_xlpm._i,1)))</f>
        <v>3</v>
      </c>
      <c r="Q158" s="1" t="str">
        <f>_xlfn.LET(_xlpm._i, COLUMN()-COLUMN(tblParseParts[[#Headers],[Text]]), IF(_xlpm._i&gt;tblParseParts[[#This Row],[Len]],"",MID(tblParseParts[[#This Row],[Text]],_xlpm._i,1)))</f>
        <v>0</v>
      </c>
      <c r="R158" s="1" t="str">
        <f>_xlfn.LET(_xlpm._i, COLUMN()-COLUMN(tblParseParts[[#Headers],[Text]]), IF(_xlpm._i&gt;tblParseParts[[#This Row],[Len]],"",MID(tblParseParts[[#This Row],[Text]],_xlpm._i,1)))</f>
        <v>:</v>
      </c>
      <c r="S158" s="1" t="str">
        <f>_xlfn.LET(_xlpm._i, COLUMN()-COLUMN(tblParseParts[[#Headers],[Text]]), IF(_xlpm._i&gt;tblParseParts[[#This Row],[Len]],"",MID(tblParseParts[[#This Row],[Text]],_xlpm._i,1)))</f>
        <v>2</v>
      </c>
      <c r="T158" s="1" t="str">
        <f>_xlfn.LET(_xlpm._i, COLUMN()-COLUMN(tblParseParts[[#Headers],[Text]]), IF(_xlpm._i&gt;tblParseParts[[#This Row],[Len]],"",MID(tblParseParts[[#This Row],[Text]],_xlpm._i,1)))</f>
        <v>2</v>
      </c>
      <c r="U158" s="1" t="str">
        <f>_xlfn.LET(_xlpm._i, COLUMN()-COLUMN(tblParseParts[[#Headers],[Text]]), IF(_xlpm._i&gt;tblParseParts[[#This Row],[Len]],"",MID(tblParseParts[[#This Row],[Text]],_xlpm._i,1)))</f>
        <v/>
      </c>
      <c r="V158" s="1" t="str">
        <f>_xlfn.LET(_xlpm._i, COLUMN()-COLUMN(tblParseParts[[#Headers],[Text]]), IF(_xlpm._i&gt;tblParseParts[[#This Row],[Len]],"",MID(tblParseParts[[#This Row],[Text]],_xlpm._i,1)))</f>
        <v/>
      </c>
      <c r="W158" s="1" t="str">
        <f>_xlfn.LET(_xlpm._i, COLUMN()-COLUMN(tblParseParts[[#Headers],[Text]]), IF(_xlpm._i&gt;tblParseParts[[#This Row],[Len]],"",MID(tblParseParts[[#This Row],[Text]],_xlpm._i,1)))</f>
        <v/>
      </c>
      <c r="X158" s="1" t="str">
        <f>_xlfn.LET(_xlpm._i, COLUMN()-COLUMN(tblParseParts[[#Headers],[Text]]), IF(_xlpm._i&gt;tblParseParts[[#This Row],[Len]],"",MID(tblParseParts[[#This Row],[Text]],_xlpm._i,1)))</f>
        <v/>
      </c>
      <c r="Y158" s="1" t="str">
        <f>_xlfn.LET(_xlpm._i, COLUMN()-COLUMN(tblParseParts[[#Headers],[Text]]), IF(_xlpm._i&gt;tblParseParts[[#This Row],[Len]],"",MID(tblParseParts[[#This Row],[Text]],_xlpm._i,1)))</f>
        <v/>
      </c>
      <c r="Z158" s="1" t="str">
        <f>_xlfn.LET(_xlpm._i, COLUMN()-COLUMN(tblParseParts[[#Headers],[Text]]), IF(_xlpm._i&gt;tblParseParts[[#This Row],[Len]],"",MID(tblParseParts[[#This Row],[Text]],_xlpm._i,1)))</f>
        <v/>
      </c>
      <c r="AA158" s="1" t="str">
        <f>_xlfn.LET(_xlpm._i, COLUMN()-COLUMN(tblParseParts[[#Headers],[Text]]), IF(_xlpm._i&gt;tblParseParts[[#This Row],[Len]],"",MID(tblParseParts[[#This Row],[Text]],_xlpm._i,1)))</f>
        <v/>
      </c>
      <c r="AB158" s="1" t="str">
        <f>_xlfn.LET(_xlpm._i, COLUMN()-COLUMN(tblParseParts[[#Headers],[Text]]), IF(_xlpm._i&gt;tblParseParts[[#This Row],[Len]],"",MID(tblParseParts[[#This Row],[Text]],_xlpm._i,1)))</f>
        <v/>
      </c>
      <c r="AC158" s="1" t="str">
        <f>_xlfn.LET(_xlpm._i, COLUMN()-COLUMN(tblParseParts[[#Headers],[Text]]), IF(_xlpm._i&gt;tblParseParts[[#This Row],[Len]],"",MID(tblParseParts[[#This Row],[Text]],_xlpm._i,1)))</f>
        <v/>
      </c>
      <c r="AD158" s="1" t="str">
        <f>_xlfn.LET(_xlpm._i, COLUMN()-COLUMN(tblParseParts[[#Headers],[Text]]), IF(_xlpm._i&gt;tblParseParts[[#This Row],[Len]],"",MID(tblParseParts[[#This Row],[Text]],_xlpm._i,1)))</f>
        <v/>
      </c>
      <c r="AE158" s="1" t="str">
        <f>_xlfn.LET(_xlpm._i, COLUMN()-COLUMN(tblParseParts[[#Headers],[Text]]), IF(_xlpm._i&gt;tblParseParts[[#This Row],[Len]],"",MID(tblParseParts[[#This Row],[Text]],_xlpm._i,1)))</f>
        <v/>
      </c>
      <c r="AF158" s="1" t="str">
        <f>_xlfn.LET(_xlpm._i, COLUMN()-COLUMN(tblParseParts[[#Headers],[Text]]), IF(_xlpm._i&gt;tblParseParts[[#This Row],[Len]],"",MID(tblParseParts[[#This Row],[Text]],_xlpm._i,1)))</f>
        <v/>
      </c>
      <c r="AG158" s="1" t="str">
        <f>_xlfn.LET(_xlpm._i, COLUMN()-COLUMN(tblParseParts[[#Headers],[Text]]), IF(_xlpm._i&gt;tblParseParts[[#This Row],[Len]],"",MID(tblParseParts[[#This Row],[Text]],_xlpm._i,1)))</f>
        <v/>
      </c>
      <c r="AH158" s="1" t="str">
        <f>_xlfn.LET(_xlpm._i, COLUMN()-COLUMN(tblParseParts[[#Headers],[Text]]), IF(_xlpm._i&gt;tblParseParts[[#This Row],[Len]],"",MID(tblParseParts[[#This Row],[Text]],_xlpm._i,1)))</f>
        <v/>
      </c>
      <c r="AI158" s="1" t="str">
        <f>_xlfn.LET(_xlpm._i, COLUMN()-COLUMN(tblParseParts[[#Headers],[Text]]), IF(_xlpm._i&gt;tblParseParts[[#This Row],[Len]],"",MID(tblParseParts[[#This Row],[Text]],_xlpm._i,1)))</f>
        <v/>
      </c>
      <c r="AJ158" s="11">
        <f>LEN(tblParseParts[[#This Row],[Text]])</f>
        <v>18</v>
      </c>
      <c r="AK158" s="11">
        <f>_xlfn.LET(_xlpm._range,tblParseParts[[#This Row],[1]:[33]], _xlfn.IFNA(_xlfn.XMATCH("T",_xlpm._range,0,1),0))</f>
        <v>9</v>
      </c>
      <c r="AL158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58" s="11">
        <f>_xlfn.LET(_xlpm._range,tblParseParts[[#This Row],[1]:[33]], _xlfn.IFNA(_xlfn.XMATCH(":",_xlpm._range,0,-1),0))</f>
        <v>16</v>
      </c>
      <c r="AN158" s="11" cm="1">
        <f t="array" ref="AN158">_xlfn.LET(_xlpm._last,INDEX(tblParseParts[[#This Row],[1]:[33]],1,tblParseParts[[#This Row],[Len]]),IF(_xlpm._last="Z",tblParseParts[[#This Row],[Len]],0))</f>
        <v>0</v>
      </c>
      <c r="AO158" s="11">
        <f>N(tblParseParts[[#This Row],[Tpos]]&gt;0)</f>
        <v>1</v>
      </c>
      <c r="AP158" s="11">
        <f>N(tblParseParts[[#This Row],[Tpos]]=1)</f>
        <v>0</v>
      </c>
      <c r="AQ158" s="11">
        <f>N(tblParseParts[[#This Row],[SignLastPos]]=1)</f>
        <v>0</v>
      </c>
      <c r="AR158" s="11">
        <f>tblParseParts[[#This Row],[Len]]-tblParseParts[[#This Row],[LastSignFirstPos]]</f>
        <v>18</v>
      </c>
      <c r="AS158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58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58" s="11">
        <f>N(tblParseParts[[#This Row],[ColonLastPos]]&gt;tblParseParts[[#This Row],[SignLastPos]])</f>
        <v>1</v>
      </c>
      <c r="AV158" s="11">
        <f>N(((tblParseParts[[#This Row],[UnSignedLen]]=2)+(tblParseParts[[#This Row],[UnSignedLen]]=6))&lt;&gt;0)</f>
        <v>0</v>
      </c>
      <c r="AW158" s="11">
        <f>N(tblParseParts[[#This Row],[ZlastPos]]=tblParseParts[[#This Row],[Len]])</f>
        <v>0</v>
      </c>
      <c r="AX158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58" s="11">
        <f>_xlfn.LET(_xlpm._x,_xlfn.XLOOKUP(tblParseParts[[#This Row],[Hash]],tblParsePartsLogic[Hash],tblParsePartsLogic[PartsFlag],""),IF(_xlpm._x="","!!",_xlpm._x))</f>
        <v>5</v>
      </c>
      <c r="AZ158" s="11">
        <f>_xlfn.LET(_xlpm._x,_xlfn.XLOOKUP(tblParseParts[[#This Row],[Hash]],tblParsePartsLogic[Hash],tblParsePartsLogic[DateMark],""),IF(_xlpm._x="","!!",_xlpm._x))</f>
        <v>2</v>
      </c>
      <c r="BA158" s="11">
        <f>_xlfn.LET(_xlpm._x,_xlfn.XLOOKUP(tblParseParts[[#This Row],[Hash]],tblParsePartsLogic[Hash],tblParsePartsLogic[TZMark],""),IF(_xlpm._x="","!!",_xlpm._x))</f>
        <v>2</v>
      </c>
      <c r="BB158" s="11">
        <f>_xlfn.LET(_xlpm._x,_xlfn.XLOOKUP(tblParseParts[[#This Row],[Hash]],tblParsePartsLogic[Hash],tblParsePartsLogic[ISOCompliant],""),IF(_xlpm._x="","!!",_xlpm._x))</f>
        <v>0</v>
      </c>
    </row>
    <row r="159" spans="1:54" x14ac:dyDescent="0.25">
      <c r="A159">
        <v>140</v>
      </c>
      <c r="B159" s="23" t="s">
        <v>148</v>
      </c>
      <c r="C159" s="1" t="str">
        <f>_xlfn.LET(_xlpm._i, COLUMN()-COLUMN(tblParseParts[[#Headers],[Text]]), IF(_xlpm._i&gt;tblParseParts[[#This Row],[Len]],"",MID(tblParseParts[[#This Row],[Text]],_xlpm._i,1)))</f>
        <v>+</v>
      </c>
      <c r="D159" s="1" t="str">
        <f>_xlfn.LET(_xlpm._i, COLUMN()-COLUMN(tblParseParts[[#Headers],[Text]]), IF(_xlpm._i&gt;tblParseParts[[#This Row],[Len]],"",MID(tblParseParts[[#This Row],[Text]],_xlpm._i,1)))</f>
        <v>9</v>
      </c>
      <c r="E159" s="1" t="str">
        <f>_xlfn.LET(_xlpm._i, COLUMN()-COLUMN(tblParseParts[[#Headers],[Text]]), IF(_xlpm._i&gt;tblParseParts[[#This Row],[Len]],"",MID(tblParseParts[[#This Row],[Text]],_xlpm._i,1)))</f>
        <v>9</v>
      </c>
      <c r="F159" s="1" t="str">
        <f>_xlfn.LET(_xlpm._i, COLUMN()-COLUMN(tblParseParts[[#Headers],[Text]]), IF(_xlpm._i&gt;tblParseParts[[#This Row],[Len]],"",MID(tblParseParts[[#This Row],[Text]],_xlpm._i,1)))</f>
        <v>9</v>
      </c>
      <c r="G159" s="1" t="str">
        <f>_xlfn.LET(_xlpm._i, COLUMN()-COLUMN(tblParseParts[[#Headers],[Text]]), IF(_xlpm._i&gt;tblParseParts[[#This Row],[Len]],"",MID(tblParseParts[[#This Row],[Text]],_xlpm._i,1)))</f>
        <v>9</v>
      </c>
      <c r="H159" s="1" t="str">
        <f>_xlfn.LET(_xlpm._i, COLUMN()-COLUMN(tblParseParts[[#Headers],[Text]]), IF(_xlpm._i&gt;tblParseParts[[#This Row],[Len]],"",MID(tblParseParts[[#This Row],[Text]],_xlpm._i,1)))</f>
        <v>9</v>
      </c>
      <c r="I159" s="1" t="str">
        <f>_xlfn.LET(_xlpm._i, COLUMN()-COLUMN(tblParseParts[[#Headers],[Text]]), IF(_xlpm._i&gt;tblParseParts[[#This Row],[Len]],"",MID(tblParseParts[[#This Row],[Text]],_xlpm._i,1)))</f>
        <v>1</v>
      </c>
      <c r="J159" s="1" t="str">
        <f>_xlfn.LET(_xlpm._i, COLUMN()-COLUMN(tblParseParts[[#Headers],[Text]]), IF(_xlpm._i&gt;tblParseParts[[#This Row],[Len]],"",MID(tblParseParts[[#This Row],[Text]],_xlpm._i,1)))</f>
        <v>0</v>
      </c>
      <c r="K159" s="1" t="str">
        <f>_xlfn.LET(_xlpm._i, COLUMN()-COLUMN(tblParseParts[[#Headers],[Text]]), IF(_xlpm._i&gt;tblParseParts[[#This Row],[Len]],"",MID(tblParseParts[[#This Row],[Text]],_xlpm._i,1)))</f>
        <v>2</v>
      </c>
      <c r="L159" s="1" t="str">
        <f>_xlfn.LET(_xlpm._i, COLUMN()-COLUMN(tblParseParts[[#Headers],[Text]]), IF(_xlpm._i&gt;tblParseParts[[#This Row],[Len]],"",MID(tblParseParts[[#This Row],[Text]],_xlpm._i,1)))</f>
        <v>4</v>
      </c>
      <c r="M159" s="1" t="str">
        <f>_xlfn.LET(_xlpm._i, COLUMN()-COLUMN(tblParseParts[[#Headers],[Text]]), IF(_xlpm._i&gt;tblParseParts[[#This Row],[Len]],"",MID(tblParseParts[[#This Row],[Text]],_xlpm._i,1)))</f>
        <v>T</v>
      </c>
      <c r="N159" s="1" t="str">
        <f>_xlfn.LET(_xlpm._i, COLUMN()-COLUMN(tblParseParts[[#Headers],[Text]]), IF(_xlpm._i&gt;tblParseParts[[#This Row],[Len]],"",MID(tblParseParts[[#This Row],[Text]],_xlpm._i,1)))</f>
        <v>+</v>
      </c>
      <c r="O159" s="1" t="str">
        <f>_xlfn.LET(_xlpm._i, COLUMN()-COLUMN(tblParseParts[[#Headers],[Text]]), IF(_xlpm._i&gt;tblParseParts[[#This Row],[Len]],"",MID(tblParseParts[[#This Row],[Text]],_xlpm._i,1)))</f>
        <v>0</v>
      </c>
      <c r="P159" s="1" t="str">
        <f>_xlfn.LET(_xlpm._i, COLUMN()-COLUMN(tblParseParts[[#Headers],[Text]]), IF(_xlpm._i&gt;tblParseParts[[#This Row],[Len]],"",MID(tblParseParts[[#This Row],[Text]],_xlpm._i,1)))</f>
        <v>9</v>
      </c>
      <c r="Q159" s="1" t="str">
        <f>_xlfn.LET(_xlpm._i, COLUMN()-COLUMN(tblParseParts[[#Headers],[Text]]), IF(_xlpm._i&gt;tblParseParts[[#This Row],[Len]],"",MID(tblParseParts[[#This Row],[Text]],_xlpm._i,1)))</f>
        <v>3</v>
      </c>
      <c r="R159" s="1" t="str">
        <f>_xlfn.LET(_xlpm._i, COLUMN()-COLUMN(tblParseParts[[#Headers],[Text]]), IF(_xlpm._i&gt;tblParseParts[[#This Row],[Len]],"",MID(tblParseParts[[#This Row],[Text]],_xlpm._i,1)))</f>
        <v>0</v>
      </c>
      <c r="S159" s="1" t="str">
        <f>_xlfn.LET(_xlpm._i, COLUMN()-COLUMN(tblParseParts[[#Headers],[Text]]), IF(_xlpm._i&gt;tblParseParts[[#This Row],[Len]],"",MID(tblParseParts[[#This Row],[Text]],_xlpm._i,1)))</f>
        <v>2</v>
      </c>
      <c r="T159" s="1" t="str">
        <f>_xlfn.LET(_xlpm._i, COLUMN()-COLUMN(tblParseParts[[#Headers],[Text]]), IF(_xlpm._i&gt;tblParseParts[[#This Row],[Len]],"",MID(tblParseParts[[#This Row],[Text]],_xlpm._i,1)))</f>
        <v>2</v>
      </c>
      <c r="U159" s="1" t="str">
        <f>_xlfn.LET(_xlpm._i, COLUMN()-COLUMN(tblParseParts[[#Headers],[Text]]), IF(_xlpm._i&gt;tblParseParts[[#This Row],[Len]],"",MID(tblParseParts[[#This Row],[Text]],_xlpm._i,1)))</f>
        <v/>
      </c>
      <c r="V159" s="1" t="str">
        <f>_xlfn.LET(_xlpm._i, COLUMN()-COLUMN(tblParseParts[[#Headers],[Text]]), IF(_xlpm._i&gt;tblParseParts[[#This Row],[Len]],"",MID(tblParseParts[[#This Row],[Text]],_xlpm._i,1)))</f>
        <v/>
      </c>
      <c r="W159" s="1" t="str">
        <f>_xlfn.LET(_xlpm._i, COLUMN()-COLUMN(tblParseParts[[#Headers],[Text]]), IF(_xlpm._i&gt;tblParseParts[[#This Row],[Len]],"",MID(tblParseParts[[#This Row],[Text]],_xlpm._i,1)))</f>
        <v/>
      </c>
      <c r="X159" s="1" t="str">
        <f>_xlfn.LET(_xlpm._i, COLUMN()-COLUMN(tblParseParts[[#Headers],[Text]]), IF(_xlpm._i&gt;tblParseParts[[#This Row],[Len]],"",MID(tblParseParts[[#This Row],[Text]],_xlpm._i,1)))</f>
        <v/>
      </c>
      <c r="Y159" s="1" t="str">
        <f>_xlfn.LET(_xlpm._i, COLUMN()-COLUMN(tblParseParts[[#Headers],[Text]]), IF(_xlpm._i&gt;tblParseParts[[#This Row],[Len]],"",MID(tblParseParts[[#This Row],[Text]],_xlpm._i,1)))</f>
        <v/>
      </c>
      <c r="Z159" s="1" t="str">
        <f>_xlfn.LET(_xlpm._i, COLUMN()-COLUMN(tblParseParts[[#Headers],[Text]]), IF(_xlpm._i&gt;tblParseParts[[#This Row],[Len]],"",MID(tblParseParts[[#This Row],[Text]],_xlpm._i,1)))</f>
        <v/>
      </c>
      <c r="AA159" s="1" t="str">
        <f>_xlfn.LET(_xlpm._i, COLUMN()-COLUMN(tblParseParts[[#Headers],[Text]]), IF(_xlpm._i&gt;tblParseParts[[#This Row],[Len]],"",MID(tblParseParts[[#This Row],[Text]],_xlpm._i,1)))</f>
        <v/>
      </c>
      <c r="AB159" s="1" t="str">
        <f>_xlfn.LET(_xlpm._i, COLUMN()-COLUMN(tblParseParts[[#Headers],[Text]]), IF(_xlpm._i&gt;tblParseParts[[#This Row],[Len]],"",MID(tblParseParts[[#This Row],[Text]],_xlpm._i,1)))</f>
        <v/>
      </c>
      <c r="AC159" s="1" t="str">
        <f>_xlfn.LET(_xlpm._i, COLUMN()-COLUMN(tblParseParts[[#Headers],[Text]]), IF(_xlpm._i&gt;tblParseParts[[#This Row],[Len]],"",MID(tblParseParts[[#This Row],[Text]],_xlpm._i,1)))</f>
        <v/>
      </c>
      <c r="AD159" s="1" t="str">
        <f>_xlfn.LET(_xlpm._i, COLUMN()-COLUMN(tblParseParts[[#Headers],[Text]]), IF(_xlpm._i&gt;tblParseParts[[#This Row],[Len]],"",MID(tblParseParts[[#This Row],[Text]],_xlpm._i,1)))</f>
        <v/>
      </c>
      <c r="AE159" s="1" t="str">
        <f>_xlfn.LET(_xlpm._i, COLUMN()-COLUMN(tblParseParts[[#Headers],[Text]]), IF(_xlpm._i&gt;tblParseParts[[#This Row],[Len]],"",MID(tblParseParts[[#This Row],[Text]],_xlpm._i,1)))</f>
        <v/>
      </c>
      <c r="AF159" s="1" t="str">
        <f>_xlfn.LET(_xlpm._i, COLUMN()-COLUMN(tblParseParts[[#Headers],[Text]]), IF(_xlpm._i&gt;tblParseParts[[#This Row],[Len]],"",MID(tblParseParts[[#This Row],[Text]],_xlpm._i,1)))</f>
        <v/>
      </c>
      <c r="AG159" s="1" t="str">
        <f>_xlfn.LET(_xlpm._i, COLUMN()-COLUMN(tblParseParts[[#Headers],[Text]]), IF(_xlpm._i&gt;tblParseParts[[#This Row],[Len]],"",MID(tblParseParts[[#This Row],[Text]],_xlpm._i,1)))</f>
        <v/>
      </c>
      <c r="AH159" s="1" t="str">
        <f>_xlfn.LET(_xlpm._i, COLUMN()-COLUMN(tblParseParts[[#Headers],[Text]]), IF(_xlpm._i&gt;tblParseParts[[#This Row],[Len]],"",MID(tblParseParts[[#This Row],[Text]],_xlpm._i,1)))</f>
        <v/>
      </c>
      <c r="AI159" s="1" t="str">
        <f>_xlfn.LET(_xlpm._i, COLUMN()-COLUMN(tblParseParts[[#Headers],[Text]]), IF(_xlpm._i&gt;tblParseParts[[#This Row],[Len]],"",MID(tblParseParts[[#This Row],[Text]],_xlpm._i,1)))</f>
        <v/>
      </c>
      <c r="AJ159" s="11">
        <f>LEN(tblParseParts[[#This Row],[Text]])</f>
        <v>18</v>
      </c>
      <c r="AK159" s="11">
        <f>_xlfn.LET(_xlpm._range,tblParseParts[[#This Row],[1]:[33]], _xlfn.IFNA(_xlfn.XMATCH("T",_xlpm._range,0,1),0))</f>
        <v>11</v>
      </c>
      <c r="AL159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59" s="11">
        <f>_xlfn.LET(_xlpm._range,tblParseParts[[#This Row],[1]:[33]], _xlfn.IFNA(_xlfn.XMATCH(":",_xlpm._range,0,-1),0))</f>
        <v>0</v>
      </c>
      <c r="AN159" s="11" cm="1">
        <f t="array" ref="AN159">_xlfn.LET(_xlpm._last,INDEX(tblParseParts[[#This Row],[1]:[33]],1,tblParseParts[[#This Row],[Len]]),IF(_xlpm._last="Z",tblParseParts[[#This Row],[Len]],0))</f>
        <v>0</v>
      </c>
      <c r="AO159" s="11">
        <f>N(tblParseParts[[#This Row],[Tpos]]&gt;0)</f>
        <v>1</v>
      </c>
      <c r="AP159" s="11">
        <f>N(tblParseParts[[#This Row],[Tpos]]=1)</f>
        <v>0</v>
      </c>
      <c r="AQ159" s="11">
        <f>N(tblParseParts[[#This Row],[SignLastPos]]=1)</f>
        <v>0</v>
      </c>
      <c r="AR159" s="11">
        <f>tblParseParts[[#This Row],[Len]]-tblParseParts[[#This Row],[LastSignFirstPos]]</f>
        <v>18</v>
      </c>
      <c r="AS159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59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59" s="11">
        <f>N(tblParseParts[[#This Row],[ColonLastPos]]&gt;tblParseParts[[#This Row],[SignLastPos]])</f>
        <v>0</v>
      </c>
      <c r="AV159" s="11">
        <f>N(((tblParseParts[[#This Row],[UnSignedLen]]=2)+(tblParseParts[[#This Row],[UnSignedLen]]=6))&lt;&gt;0)</f>
        <v>0</v>
      </c>
      <c r="AW159" s="11">
        <f>N(tblParseParts[[#This Row],[ZlastPos]]=tblParseParts[[#This Row],[Len]])</f>
        <v>0</v>
      </c>
      <c r="AX159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59" s="11">
        <f>_xlfn.LET(_xlpm._x,_xlfn.XLOOKUP(tblParseParts[[#This Row],[Hash]],tblParsePartsLogic[Hash],tblParsePartsLogic[PartsFlag],""),IF(_xlpm._x="","!!",_xlpm._x))</f>
        <v>5</v>
      </c>
      <c r="AZ159" s="11">
        <f>_xlfn.LET(_xlpm._x,_xlfn.XLOOKUP(tblParseParts[[#This Row],[Hash]],tblParsePartsLogic[Hash],tblParsePartsLogic[DateMark],""),IF(_xlpm._x="","!!",_xlpm._x))</f>
        <v>2</v>
      </c>
      <c r="BA159" s="11">
        <f>_xlfn.LET(_xlpm._x,_xlfn.XLOOKUP(tblParseParts[[#This Row],[Hash]],tblParsePartsLogic[Hash],tblParsePartsLogic[TZMark],""),IF(_xlpm._x="","!!",_xlpm._x))</f>
        <v>2</v>
      </c>
      <c r="BB159" s="11">
        <f>_xlfn.LET(_xlpm._x,_xlfn.XLOOKUP(tblParseParts[[#This Row],[Hash]],tblParsePartsLogic[Hash],tblParsePartsLogic[ISOCompliant],""),IF(_xlpm._x="","!!",_xlpm._x))</f>
        <v>0</v>
      </c>
    </row>
    <row r="160" spans="1:54" x14ac:dyDescent="0.25">
      <c r="A160">
        <v>141</v>
      </c>
      <c r="B160" s="23" t="s">
        <v>149</v>
      </c>
      <c r="C160" s="1" t="str">
        <f>_xlfn.LET(_xlpm._i, COLUMN()-COLUMN(tblParseParts[[#Headers],[Text]]), IF(_xlpm._i&gt;tblParseParts[[#This Row],[Len]],"",MID(tblParseParts[[#This Row],[Text]],_xlpm._i,1)))</f>
        <v>9</v>
      </c>
      <c r="D160" s="1" t="str">
        <f>_xlfn.LET(_xlpm._i, COLUMN()-COLUMN(tblParseParts[[#Headers],[Text]]), IF(_xlpm._i&gt;tblParseParts[[#This Row],[Len]],"",MID(tblParseParts[[#This Row],[Text]],_xlpm._i,1)))</f>
        <v>9</v>
      </c>
      <c r="E160" s="1" t="str">
        <f>_xlfn.LET(_xlpm._i, COLUMN()-COLUMN(tblParseParts[[#Headers],[Text]]), IF(_xlpm._i&gt;tblParseParts[[#This Row],[Len]],"",MID(tblParseParts[[#This Row],[Text]],_xlpm._i,1)))</f>
        <v>9</v>
      </c>
      <c r="F160" s="1" t="str">
        <f>_xlfn.LET(_xlpm._i, COLUMN()-COLUMN(tblParseParts[[#Headers],[Text]]), IF(_xlpm._i&gt;tblParseParts[[#This Row],[Len]],"",MID(tblParseParts[[#This Row],[Text]],_xlpm._i,1)))</f>
        <v>9</v>
      </c>
      <c r="G160" s="1" t="str">
        <f>_xlfn.LET(_xlpm._i, COLUMN()-COLUMN(tblParseParts[[#Headers],[Text]]), IF(_xlpm._i&gt;tblParseParts[[#This Row],[Len]],"",MID(tblParseParts[[#This Row],[Text]],_xlpm._i,1)))</f>
        <v>9</v>
      </c>
      <c r="H160" s="1" t="str">
        <f>_xlfn.LET(_xlpm._i, COLUMN()-COLUMN(tblParseParts[[#Headers],[Text]]), IF(_xlpm._i&gt;tblParseParts[[#This Row],[Len]],"",MID(tblParseParts[[#This Row],[Text]],_xlpm._i,1)))</f>
        <v>W</v>
      </c>
      <c r="I160" s="1" t="str">
        <f>_xlfn.LET(_xlpm._i, COLUMN()-COLUMN(tblParseParts[[#Headers],[Text]]), IF(_xlpm._i&gt;tblParseParts[[#This Row],[Len]],"",MID(tblParseParts[[#This Row],[Text]],_xlpm._i,1)))</f>
        <v>1</v>
      </c>
      <c r="J160" s="1" t="str">
        <f>_xlfn.LET(_xlpm._i, COLUMN()-COLUMN(tblParseParts[[#Headers],[Text]]), IF(_xlpm._i&gt;tblParseParts[[#This Row],[Len]],"",MID(tblParseParts[[#This Row],[Text]],_xlpm._i,1)))</f>
        <v>5</v>
      </c>
      <c r="K160" s="1" t="str">
        <f>_xlfn.LET(_xlpm._i, COLUMN()-COLUMN(tblParseParts[[#Headers],[Text]]), IF(_xlpm._i&gt;tblParseParts[[#This Row],[Len]],"",MID(tblParseParts[[#This Row],[Text]],_xlpm._i,1)))</f>
        <v>2</v>
      </c>
      <c r="L160" s="1" t="str">
        <f>_xlfn.LET(_xlpm._i, COLUMN()-COLUMN(tblParseParts[[#Headers],[Text]]), IF(_xlpm._i&gt;tblParseParts[[#This Row],[Len]],"",MID(tblParseParts[[#This Row],[Text]],_xlpm._i,1)))</f>
        <v>T</v>
      </c>
      <c r="M160" s="1" t="str">
        <f>_xlfn.LET(_xlpm._i, COLUMN()-COLUMN(tblParseParts[[#Headers],[Text]]), IF(_xlpm._i&gt;tblParseParts[[#This Row],[Len]],"",MID(tblParseParts[[#This Row],[Text]],_xlpm._i,1)))</f>
        <v>+</v>
      </c>
      <c r="N160" s="1" t="str">
        <f>_xlfn.LET(_xlpm._i, COLUMN()-COLUMN(tblParseParts[[#Headers],[Text]]), IF(_xlpm._i&gt;tblParseParts[[#This Row],[Len]],"",MID(tblParseParts[[#This Row],[Text]],_xlpm._i,1)))</f>
        <v>0</v>
      </c>
      <c r="O160" s="1" t="str">
        <f>_xlfn.LET(_xlpm._i, COLUMN()-COLUMN(tblParseParts[[#Headers],[Text]]), IF(_xlpm._i&gt;tblParseParts[[#This Row],[Len]],"",MID(tblParseParts[[#This Row],[Text]],_xlpm._i,1)))</f>
        <v>9</v>
      </c>
      <c r="P160" s="1" t="str">
        <f>_xlfn.LET(_xlpm._i, COLUMN()-COLUMN(tblParseParts[[#Headers],[Text]]), IF(_xlpm._i&gt;tblParseParts[[#This Row],[Len]],"",MID(tblParseParts[[#This Row],[Text]],_xlpm._i,1)))</f>
        <v>3</v>
      </c>
      <c r="Q160" s="1" t="str">
        <f>_xlfn.LET(_xlpm._i, COLUMN()-COLUMN(tblParseParts[[#Headers],[Text]]), IF(_xlpm._i&gt;tblParseParts[[#This Row],[Len]],"",MID(tblParseParts[[#This Row],[Text]],_xlpm._i,1)))</f>
        <v>0</v>
      </c>
      <c r="R160" s="1" t="str">
        <f>_xlfn.LET(_xlpm._i, COLUMN()-COLUMN(tblParseParts[[#Headers],[Text]]), IF(_xlpm._i&gt;tblParseParts[[#This Row],[Len]],"",MID(tblParseParts[[#This Row],[Text]],_xlpm._i,1)))</f>
        <v>2</v>
      </c>
      <c r="S160" s="1" t="str">
        <f>_xlfn.LET(_xlpm._i, COLUMN()-COLUMN(tblParseParts[[#Headers],[Text]]), IF(_xlpm._i&gt;tblParseParts[[#This Row],[Len]],"",MID(tblParseParts[[#This Row],[Text]],_xlpm._i,1)))</f>
        <v>2</v>
      </c>
      <c r="T160" s="1" t="str">
        <f>_xlfn.LET(_xlpm._i, COLUMN()-COLUMN(tblParseParts[[#Headers],[Text]]), IF(_xlpm._i&gt;tblParseParts[[#This Row],[Len]],"",MID(tblParseParts[[#This Row],[Text]],_xlpm._i,1)))</f>
        <v/>
      </c>
      <c r="U160" s="1" t="str">
        <f>_xlfn.LET(_xlpm._i, COLUMN()-COLUMN(tblParseParts[[#Headers],[Text]]), IF(_xlpm._i&gt;tblParseParts[[#This Row],[Len]],"",MID(tblParseParts[[#This Row],[Text]],_xlpm._i,1)))</f>
        <v/>
      </c>
      <c r="V160" s="1" t="str">
        <f>_xlfn.LET(_xlpm._i, COLUMN()-COLUMN(tblParseParts[[#Headers],[Text]]), IF(_xlpm._i&gt;tblParseParts[[#This Row],[Len]],"",MID(tblParseParts[[#This Row],[Text]],_xlpm._i,1)))</f>
        <v/>
      </c>
      <c r="W160" s="1" t="str">
        <f>_xlfn.LET(_xlpm._i, COLUMN()-COLUMN(tblParseParts[[#Headers],[Text]]), IF(_xlpm._i&gt;tblParseParts[[#This Row],[Len]],"",MID(tblParseParts[[#This Row],[Text]],_xlpm._i,1)))</f>
        <v/>
      </c>
      <c r="X160" s="1" t="str">
        <f>_xlfn.LET(_xlpm._i, COLUMN()-COLUMN(tblParseParts[[#Headers],[Text]]), IF(_xlpm._i&gt;tblParseParts[[#This Row],[Len]],"",MID(tblParseParts[[#This Row],[Text]],_xlpm._i,1)))</f>
        <v/>
      </c>
      <c r="Y160" s="1" t="str">
        <f>_xlfn.LET(_xlpm._i, COLUMN()-COLUMN(tblParseParts[[#Headers],[Text]]), IF(_xlpm._i&gt;tblParseParts[[#This Row],[Len]],"",MID(tblParseParts[[#This Row],[Text]],_xlpm._i,1)))</f>
        <v/>
      </c>
      <c r="Z160" s="1" t="str">
        <f>_xlfn.LET(_xlpm._i, COLUMN()-COLUMN(tblParseParts[[#Headers],[Text]]), IF(_xlpm._i&gt;tblParseParts[[#This Row],[Len]],"",MID(tblParseParts[[#This Row],[Text]],_xlpm._i,1)))</f>
        <v/>
      </c>
      <c r="AA160" s="1" t="str">
        <f>_xlfn.LET(_xlpm._i, COLUMN()-COLUMN(tblParseParts[[#Headers],[Text]]), IF(_xlpm._i&gt;tblParseParts[[#This Row],[Len]],"",MID(tblParseParts[[#This Row],[Text]],_xlpm._i,1)))</f>
        <v/>
      </c>
      <c r="AB160" s="1" t="str">
        <f>_xlfn.LET(_xlpm._i, COLUMN()-COLUMN(tblParseParts[[#Headers],[Text]]), IF(_xlpm._i&gt;tblParseParts[[#This Row],[Len]],"",MID(tblParseParts[[#This Row],[Text]],_xlpm._i,1)))</f>
        <v/>
      </c>
      <c r="AC160" s="1" t="str">
        <f>_xlfn.LET(_xlpm._i, COLUMN()-COLUMN(tblParseParts[[#Headers],[Text]]), IF(_xlpm._i&gt;tblParseParts[[#This Row],[Len]],"",MID(tblParseParts[[#This Row],[Text]],_xlpm._i,1)))</f>
        <v/>
      </c>
      <c r="AD160" s="1" t="str">
        <f>_xlfn.LET(_xlpm._i, COLUMN()-COLUMN(tblParseParts[[#Headers],[Text]]), IF(_xlpm._i&gt;tblParseParts[[#This Row],[Len]],"",MID(tblParseParts[[#This Row],[Text]],_xlpm._i,1)))</f>
        <v/>
      </c>
      <c r="AE160" s="1" t="str">
        <f>_xlfn.LET(_xlpm._i, COLUMN()-COLUMN(tblParseParts[[#Headers],[Text]]), IF(_xlpm._i&gt;tblParseParts[[#This Row],[Len]],"",MID(tblParseParts[[#This Row],[Text]],_xlpm._i,1)))</f>
        <v/>
      </c>
      <c r="AF160" s="1" t="str">
        <f>_xlfn.LET(_xlpm._i, COLUMN()-COLUMN(tblParseParts[[#Headers],[Text]]), IF(_xlpm._i&gt;tblParseParts[[#This Row],[Len]],"",MID(tblParseParts[[#This Row],[Text]],_xlpm._i,1)))</f>
        <v/>
      </c>
      <c r="AG160" s="1" t="str">
        <f>_xlfn.LET(_xlpm._i, COLUMN()-COLUMN(tblParseParts[[#Headers],[Text]]), IF(_xlpm._i&gt;tblParseParts[[#This Row],[Len]],"",MID(tblParseParts[[#This Row],[Text]],_xlpm._i,1)))</f>
        <v/>
      </c>
      <c r="AH160" s="1" t="str">
        <f>_xlfn.LET(_xlpm._i, COLUMN()-COLUMN(tblParseParts[[#Headers],[Text]]), IF(_xlpm._i&gt;tblParseParts[[#This Row],[Len]],"",MID(tblParseParts[[#This Row],[Text]],_xlpm._i,1)))</f>
        <v/>
      </c>
      <c r="AI160" s="1" t="str">
        <f>_xlfn.LET(_xlpm._i, COLUMN()-COLUMN(tblParseParts[[#Headers],[Text]]), IF(_xlpm._i&gt;tblParseParts[[#This Row],[Len]],"",MID(tblParseParts[[#This Row],[Text]],_xlpm._i,1)))</f>
        <v/>
      </c>
      <c r="AJ160" s="11">
        <f>LEN(tblParseParts[[#This Row],[Text]])</f>
        <v>17</v>
      </c>
      <c r="AK160" s="11">
        <f>_xlfn.LET(_xlpm._range,tblParseParts[[#This Row],[1]:[33]], _xlfn.IFNA(_xlfn.XMATCH("T",_xlpm._range,0,1),0))</f>
        <v>10</v>
      </c>
      <c r="AL160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60" s="11">
        <f>_xlfn.LET(_xlpm._range,tblParseParts[[#This Row],[1]:[33]], _xlfn.IFNA(_xlfn.XMATCH(":",_xlpm._range,0,-1),0))</f>
        <v>0</v>
      </c>
      <c r="AN160" s="11" cm="1">
        <f t="array" ref="AN160">_xlfn.LET(_xlpm._last,INDEX(tblParseParts[[#This Row],[1]:[33]],1,tblParseParts[[#This Row],[Len]]),IF(_xlpm._last="Z",tblParseParts[[#This Row],[Len]],0))</f>
        <v>0</v>
      </c>
      <c r="AO160" s="11">
        <f>N(tblParseParts[[#This Row],[Tpos]]&gt;0)</f>
        <v>1</v>
      </c>
      <c r="AP160" s="11">
        <f>N(tblParseParts[[#This Row],[Tpos]]=1)</f>
        <v>0</v>
      </c>
      <c r="AQ160" s="11">
        <f>N(tblParseParts[[#This Row],[SignLastPos]]=1)</f>
        <v>0</v>
      </c>
      <c r="AR160" s="11">
        <f>tblParseParts[[#This Row],[Len]]-tblParseParts[[#This Row],[LastSignFirstPos]]</f>
        <v>17</v>
      </c>
      <c r="AS160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60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60" s="11">
        <f>N(tblParseParts[[#This Row],[ColonLastPos]]&gt;tblParseParts[[#This Row],[SignLastPos]])</f>
        <v>0</v>
      </c>
      <c r="AV160" s="11">
        <f>N(((tblParseParts[[#This Row],[UnSignedLen]]=2)+(tblParseParts[[#This Row],[UnSignedLen]]=6))&lt;&gt;0)</f>
        <v>0</v>
      </c>
      <c r="AW160" s="11">
        <f>N(tblParseParts[[#This Row],[ZlastPos]]=tblParseParts[[#This Row],[Len]])</f>
        <v>0</v>
      </c>
      <c r="AX160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152</v>
      </c>
      <c r="AY160" s="11">
        <f>_xlfn.LET(_xlpm._x,_xlfn.XLOOKUP(tblParseParts[[#This Row],[Hash]],tblParsePartsLogic[Hash],tblParsePartsLogic[PartsFlag],""),IF(_xlpm._x="","!!",_xlpm._x))</f>
        <v>5</v>
      </c>
      <c r="AZ160" s="11">
        <f>_xlfn.LET(_xlpm._x,_xlfn.XLOOKUP(tblParseParts[[#This Row],[Hash]],tblParsePartsLogic[Hash],tblParsePartsLogic[DateMark],""),IF(_xlpm._x="","!!",_xlpm._x))</f>
        <v>2</v>
      </c>
      <c r="BA160" s="11">
        <f>_xlfn.LET(_xlpm._x,_xlfn.XLOOKUP(tblParseParts[[#This Row],[Hash]],tblParsePartsLogic[Hash],tblParsePartsLogic[TZMark],""),IF(_xlpm._x="","!!",_xlpm._x))</f>
        <v>2</v>
      </c>
      <c r="BB160" s="11">
        <f>_xlfn.LET(_xlpm._x,_xlfn.XLOOKUP(tblParseParts[[#This Row],[Hash]],tblParsePartsLogic[Hash],tblParsePartsLogic[ISOCompliant],""),IF(_xlpm._x="","!!",_xlpm._x))</f>
        <v>0</v>
      </c>
    </row>
    <row r="161" spans="1:54" x14ac:dyDescent="0.25">
      <c r="A161">
        <v>142</v>
      </c>
      <c r="B161" s="23" t="s">
        <v>181</v>
      </c>
      <c r="C161" s="1" t="str">
        <f>_xlfn.LET(_xlpm._i, COLUMN()-COLUMN(tblParseParts[[#Headers],[Text]]), IF(_xlpm._i&gt;tblParseParts[[#This Row],[Len]],"",MID(tblParseParts[[#This Row],[Text]],_xlpm._i,1)))</f>
        <v>9</v>
      </c>
      <c r="D161" s="1" t="str">
        <f>_xlfn.LET(_xlpm._i, COLUMN()-COLUMN(tblParseParts[[#Headers],[Text]]), IF(_xlpm._i&gt;tblParseParts[[#This Row],[Len]],"",MID(tblParseParts[[#This Row],[Text]],_xlpm._i,1)))</f>
        <v>9</v>
      </c>
      <c r="E161" s="1" t="str">
        <f>_xlfn.LET(_xlpm._i, COLUMN()-COLUMN(tblParseParts[[#Headers],[Text]]), IF(_xlpm._i&gt;tblParseParts[[#This Row],[Len]],"",MID(tblParseParts[[#This Row],[Text]],_xlpm._i,1)))</f>
        <v>9</v>
      </c>
      <c r="F161" s="1" t="str">
        <f>_xlfn.LET(_xlpm._i, COLUMN()-COLUMN(tblParseParts[[#Headers],[Text]]), IF(_xlpm._i&gt;tblParseParts[[#This Row],[Len]],"",MID(tblParseParts[[#This Row],[Text]],_xlpm._i,1)))</f>
        <v>9</v>
      </c>
      <c r="G161" s="1" t="str">
        <f>_xlfn.LET(_xlpm._i, COLUMN()-COLUMN(tblParseParts[[#Headers],[Text]]), IF(_xlpm._i&gt;tblParseParts[[#This Row],[Len]],"",MID(tblParseParts[[#This Row],[Text]],_xlpm._i,1)))</f>
        <v>9</v>
      </c>
      <c r="H161" s="1" t="str">
        <f>_xlfn.LET(_xlpm._i, COLUMN()-COLUMN(tblParseParts[[#Headers],[Text]]), IF(_xlpm._i&gt;tblParseParts[[#This Row],[Len]],"",MID(tblParseParts[[#This Row],[Text]],_xlpm._i,1)))</f>
        <v>-</v>
      </c>
      <c r="I161" s="1" t="str">
        <f>_xlfn.LET(_xlpm._i, COLUMN()-COLUMN(tblParseParts[[#Headers],[Text]]), IF(_xlpm._i&gt;tblParseParts[[#This Row],[Len]],"",MID(tblParseParts[[#This Row],[Text]],_xlpm._i,1)))</f>
        <v>3</v>
      </c>
      <c r="J161" s="1" t="str">
        <f>_xlfn.LET(_xlpm._i, COLUMN()-COLUMN(tblParseParts[[#Headers],[Text]]), IF(_xlpm._i&gt;tblParseParts[[#This Row],[Len]],"",MID(tblParseParts[[#This Row],[Text]],_xlpm._i,1)))</f>
        <v>2</v>
      </c>
      <c r="K161" s="1" t="str">
        <f>_xlfn.LET(_xlpm._i, COLUMN()-COLUMN(tblParseParts[[#Headers],[Text]]), IF(_xlpm._i&gt;tblParseParts[[#This Row],[Len]],"",MID(tblParseParts[[#This Row],[Text]],_xlpm._i,1)))</f>
        <v>5</v>
      </c>
      <c r="L161" s="1" t="str">
        <f>_xlfn.LET(_xlpm._i, COLUMN()-COLUMN(tblParseParts[[#Headers],[Text]]), IF(_xlpm._i&gt;tblParseParts[[#This Row],[Len]],"",MID(tblParseParts[[#This Row],[Text]],_xlpm._i,1)))</f>
        <v>T</v>
      </c>
      <c r="M161" s="1" t="str">
        <f>_xlfn.LET(_xlpm._i, COLUMN()-COLUMN(tblParseParts[[#Headers],[Text]]), IF(_xlpm._i&gt;tblParseParts[[#This Row],[Len]],"",MID(tblParseParts[[#This Row],[Text]],_xlpm._i,1)))</f>
        <v>+</v>
      </c>
      <c r="N161" s="1" t="str">
        <f>_xlfn.LET(_xlpm._i, COLUMN()-COLUMN(tblParseParts[[#Headers],[Text]]), IF(_xlpm._i&gt;tblParseParts[[#This Row],[Len]],"",MID(tblParseParts[[#This Row],[Text]],_xlpm._i,1)))</f>
        <v>0</v>
      </c>
      <c r="O161" s="1" t="str">
        <f>_xlfn.LET(_xlpm._i, COLUMN()-COLUMN(tblParseParts[[#Headers],[Text]]), IF(_xlpm._i&gt;tblParseParts[[#This Row],[Len]],"",MID(tblParseParts[[#This Row],[Text]],_xlpm._i,1)))</f>
        <v>9</v>
      </c>
      <c r="P161" s="1" t="str">
        <f>_xlfn.LET(_xlpm._i, COLUMN()-COLUMN(tblParseParts[[#Headers],[Text]]), IF(_xlpm._i&gt;tblParseParts[[#This Row],[Len]],"",MID(tblParseParts[[#This Row],[Text]],_xlpm._i,1)))</f>
        <v>:</v>
      </c>
      <c r="Q161" s="1" t="str">
        <f>_xlfn.LET(_xlpm._i, COLUMN()-COLUMN(tblParseParts[[#Headers],[Text]]), IF(_xlpm._i&gt;tblParseParts[[#This Row],[Len]],"",MID(tblParseParts[[#This Row],[Text]],_xlpm._i,1)))</f>
        <v>3</v>
      </c>
      <c r="R161" s="1" t="str">
        <f>_xlfn.LET(_xlpm._i, COLUMN()-COLUMN(tblParseParts[[#Headers],[Text]]), IF(_xlpm._i&gt;tblParseParts[[#This Row],[Len]],"",MID(tblParseParts[[#This Row],[Text]],_xlpm._i,1)))</f>
        <v>0</v>
      </c>
      <c r="S161" s="1" t="str">
        <f>_xlfn.LET(_xlpm._i, COLUMN()-COLUMN(tblParseParts[[#Headers],[Text]]), IF(_xlpm._i&gt;tblParseParts[[#This Row],[Len]],"",MID(tblParseParts[[#This Row],[Text]],_xlpm._i,1)))</f>
        <v>:</v>
      </c>
      <c r="T161" s="1" t="str">
        <f>_xlfn.LET(_xlpm._i, COLUMN()-COLUMN(tblParseParts[[#Headers],[Text]]), IF(_xlpm._i&gt;tblParseParts[[#This Row],[Len]],"",MID(tblParseParts[[#This Row],[Text]],_xlpm._i,1)))</f>
        <v>2</v>
      </c>
      <c r="U161" s="1" t="str">
        <f>_xlfn.LET(_xlpm._i, COLUMN()-COLUMN(tblParseParts[[#Headers],[Text]]), IF(_xlpm._i&gt;tblParseParts[[#This Row],[Len]],"",MID(tblParseParts[[#This Row],[Text]],_xlpm._i,1)))</f>
        <v>2</v>
      </c>
      <c r="V161" s="1" t="str">
        <f>_xlfn.LET(_xlpm._i, COLUMN()-COLUMN(tblParseParts[[#Headers],[Text]]), IF(_xlpm._i&gt;tblParseParts[[#This Row],[Len]],"",MID(tblParseParts[[#This Row],[Text]],_xlpm._i,1)))</f>
        <v/>
      </c>
      <c r="W161" s="1" t="str">
        <f>_xlfn.LET(_xlpm._i, COLUMN()-COLUMN(tblParseParts[[#Headers],[Text]]), IF(_xlpm._i&gt;tblParseParts[[#This Row],[Len]],"",MID(tblParseParts[[#This Row],[Text]],_xlpm._i,1)))</f>
        <v/>
      </c>
      <c r="X161" s="1" t="str">
        <f>_xlfn.LET(_xlpm._i, COLUMN()-COLUMN(tblParseParts[[#Headers],[Text]]), IF(_xlpm._i&gt;tblParseParts[[#This Row],[Len]],"",MID(tblParseParts[[#This Row],[Text]],_xlpm._i,1)))</f>
        <v/>
      </c>
      <c r="Y161" s="1" t="str">
        <f>_xlfn.LET(_xlpm._i, COLUMN()-COLUMN(tblParseParts[[#Headers],[Text]]), IF(_xlpm._i&gt;tblParseParts[[#This Row],[Len]],"",MID(tblParseParts[[#This Row],[Text]],_xlpm._i,1)))</f>
        <v/>
      </c>
      <c r="Z161" s="1" t="str">
        <f>_xlfn.LET(_xlpm._i, COLUMN()-COLUMN(tblParseParts[[#Headers],[Text]]), IF(_xlpm._i&gt;tblParseParts[[#This Row],[Len]],"",MID(tblParseParts[[#This Row],[Text]],_xlpm._i,1)))</f>
        <v/>
      </c>
      <c r="AA161" s="1" t="str">
        <f>_xlfn.LET(_xlpm._i, COLUMN()-COLUMN(tblParseParts[[#Headers],[Text]]), IF(_xlpm._i&gt;tblParseParts[[#This Row],[Len]],"",MID(tblParseParts[[#This Row],[Text]],_xlpm._i,1)))</f>
        <v/>
      </c>
      <c r="AB161" s="1" t="str">
        <f>_xlfn.LET(_xlpm._i, COLUMN()-COLUMN(tblParseParts[[#Headers],[Text]]), IF(_xlpm._i&gt;tblParseParts[[#This Row],[Len]],"",MID(tblParseParts[[#This Row],[Text]],_xlpm._i,1)))</f>
        <v/>
      </c>
      <c r="AC161" s="1" t="str">
        <f>_xlfn.LET(_xlpm._i, COLUMN()-COLUMN(tblParseParts[[#Headers],[Text]]), IF(_xlpm._i&gt;tblParseParts[[#This Row],[Len]],"",MID(tblParseParts[[#This Row],[Text]],_xlpm._i,1)))</f>
        <v/>
      </c>
      <c r="AD161" s="1" t="str">
        <f>_xlfn.LET(_xlpm._i, COLUMN()-COLUMN(tblParseParts[[#Headers],[Text]]), IF(_xlpm._i&gt;tblParseParts[[#This Row],[Len]],"",MID(tblParseParts[[#This Row],[Text]],_xlpm._i,1)))</f>
        <v/>
      </c>
      <c r="AE161" s="1" t="str">
        <f>_xlfn.LET(_xlpm._i, COLUMN()-COLUMN(tblParseParts[[#Headers],[Text]]), IF(_xlpm._i&gt;tblParseParts[[#This Row],[Len]],"",MID(tblParseParts[[#This Row],[Text]],_xlpm._i,1)))</f>
        <v/>
      </c>
      <c r="AF161" s="1" t="str">
        <f>_xlfn.LET(_xlpm._i, COLUMN()-COLUMN(tblParseParts[[#Headers],[Text]]), IF(_xlpm._i&gt;tblParseParts[[#This Row],[Len]],"",MID(tblParseParts[[#This Row],[Text]],_xlpm._i,1)))</f>
        <v/>
      </c>
      <c r="AG161" s="1" t="str">
        <f>_xlfn.LET(_xlpm._i, COLUMN()-COLUMN(tblParseParts[[#Headers],[Text]]), IF(_xlpm._i&gt;tblParseParts[[#This Row],[Len]],"",MID(tblParseParts[[#This Row],[Text]],_xlpm._i,1)))</f>
        <v/>
      </c>
      <c r="AH161" s="1" t="str">
        <f>_xlfn.LET(_xlpm._i, COLUMN()-COLUMN(tblParseParts[[#Headers],[Text]]), IF(_xlpm._i&gt;tblParseParts[[#This Row],[Len]],"",MID(tblParseParts[[#This Row],[Text]],_xlpm._i,1)))</f>
        <v/>
      </c>
      <c r="AI161" s="1" t="str">
        <f>_xlfn.LET(_xlpm._i, COLUMN()-COLUMN(tblParseParts[[#Headers],[Text]]), IF(_xlpm._i&gt;tblParseParts[[#This Row],[Len]],"",MID(tblParseParts[[#This Row],[Text]],_xlpm._i,1)))</f>
        <v/>
      </c>
      <c r="AJ161" s="11">
        <f>LEN(tblParseParts[[#This Row],[Text]])</f>
        <v>19</v>
      </c>
      <c r="AK161" s="11">
        <f>_xlfn.LET(_xlpm._range,tblParseParts[[#This Row],[1]:[33]], _xlfn.IFNA(_xlfn.XMATCH("T",_xlpm._range,0,1),0))</f>
        <v>10</v>
      </c>
      <c r="AL161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61" s="11">
        <f>_xlfn.LET(_xlpm._range,tblParseParts[[#This Row],[1]:[33]], _xlfn.IFNA(_xlfn.XMATCH(":",_xlpm._range,0,-1),0))</f>
        <v>17</v>
      </c>
      <c r="AN161" s="11" cm="1">
        <f t="array" ref="AN161">_xlfn.LET(_xlpm._last,INDEX(tblParseParts[[#This Row],[1]:[33]],1,tblParseParts[[#This Row],[Len]]),IF(_xlpm._last="Z",tblParseParts[[#This Row],[Len]],0))</f>
        <v>0</v>
      </c>
      <c r="AO161" s="11">
        <f>N(tblParseParts[[#This Row],[Tpos]]&gt;0)</f>
        <v>1</v>
      </c>
      <c r="AP161" s="11">
        <f>N(tblParseParts[[#This Row],[Tpos]]=1)</f>
        <v>0</v>
      </c>
      <c r="AQ161" s="11">
        <f>N(tblParseParts[[#This Row],[SignLastPos]]=1)</f>
        <v>0</v>
      </c>
      <c r="AR161" s="11">
        <f>tblParseParts[[#This Row],[Len]]-tblParseParts[[#This Row],[LastSignFirstPos]]</f>
        <v>19</v>
      </c>
      <c r="AS161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61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61" s="11">
        <f>N(tblParseParts[[#This Row],[ColonLastPos]]&gt;tblParseParts[[#This Row],[SignLastPos]])</f>
        <v>1</v>
      </c>
      <c r="AV161" s="11">
        <f>N(((tblParseParts[[#This Row],[UnSignedLen]]=2)+(tblParseParts[[#This Row],[UnSignedLen]]=6))&lt;&gt;0)</f>
        <v>0</v>
      </c>
      <c r="AW161" s="11">
        <f>N(tblParseParts[[#This Row],[ZlastPos]]=tblParseParts[[#This Row],[Len]])</f>
        <v>0</v>
      </c>
      <c r="AX161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61" s="11">
        <f>_xlfn.LET(_xlpm._x,_xlfn.XLOOKUP(tblParseParts[[#This Row],[Hash]],tblParsePartsLogic[Hash],tblParsePartsLogic[PartsFlag],""),IF(_xlpm._x="","!!",_xlpm._x))</f>
        <v>5</v>
      </c>
      <c r="AZ161" s="11">
        <f>_xlfn.LET(_xlpm._x,_xlfn.XLOOKUP(tblParseParts[[#This Row],[Hash]],tblParsePartsLogic[Hash],tblParsePartsLogic[DateMark],""),IF(_xlpm._x="","!!",_xlpm._x))</f>
        <v>2</v>
      </c>
      <c r="BA161" s="11">
        <f>_xlfn.LET(_xlpm._x,_xlfn.XLOOKUP(tblParseParts[[#This Row],[Hash]],tblParsePartsLogic[Hash],tblParsePartsLogic[TZMark],""),IF(_xlpm._x="","!!",_xlpm._x))</f>
        <v>2</v>
      </c>
      <c r="BB161" s="11">
        <f>_xlfn.LET(_xlpm._x,_xlfn.XLOOKUP(tblParseParts[[#This Row],[Hash]],tblParsePartsLogic[Hash],tblParsePartsLogic[ISOCompliant],""),IF(_xlpm._x="","!!",_xlpm._x))</f>
        <v>0</v>
      </c>
    </row>
    <row r="162" spans="1:54" x14ac:dyDescent="0.25">
      <c r="A162">
        <v>143</v>
      </c>
      <c r="B162" s="23" t="s">
        <v>182</v>
      </c>
      <c r="C162" s="1" t="str">
        <f>_xlfn.LET(_xlpm._i, COLUMN()-COLUMN(tblParseParts[[#Headers],[Text]]), IF(_xlpm._i&gt;tblParseParts[[#This Row],[Len]],"",MID(tblParseParts[[#This Row],[Text]],_xlpm._i,1)))</f>
        <v>9</v>
      </c>
      <c r="D162" s="1" t="str">
        <f>_xlfn.LET(_xlpm._i, COLUMN()-COLUMN(tblParseParts[[#Headers],[Text]]), IF(_xlpm._i&gt;tblParseParts[[#This Row],[Len]],"",MID(tblParseParts[[#This Row],[Text]],_xlpm._i,1)))</f>
        <v>9</v>
      </c>
      <c r="E162" s="1" t="str">
        <f>_xlfn.LET(_xlpm._i, COLUMN()-COLUMN(tblParseParts[[#Headers],[Text]]), IF(_xlpm._i&gt;tblParseParts[[#This Row],[Len]],"",MID(tblParseParts[[#This Row],[Text]],_xlpm._i,1)))</f>
        <v>9</v>
      </c>
      <c r="F162" s="1" t="str">
        <f>_xlfn.LET(_xlpm._i, COLUMN()-COLUMN(tblParseParts[[#Headers],[Text]]), IF(_xlpm._i&gt;tblParseParts[[#This Row],[Len]],"",MID(tblParseParts[[#This Row],[Text]],_xlpm._i,1)))</f>
        <v>9</v>
      </c>
      <c r="G162" s="1" t="str">
        <f>_xlfn.LET(_xlpm._i, COLUMN()-COLUMN(tblParseParts[[#Headers],[Text]]), IF(_xlpm._i&gt;tblParseParts[[#This Row],[Len]],"",MID(tblParseParts[[#This Row],[Text]],_xlpm._i,1)))</f>
        <v>9</v>
      </c>
      <c r="H162" s="1" t="str">
        <f>_xlfn.LET(_xlpm._i, COLUMN()-COLUMN(tblParseParts[[#Headers],[Text]]), IF(_xlpm._i&gt;tblParseParts[[#This Row],[Len]],"",MID(tblParseParts[[#This Row],[Text]],_xlpm._i,1)))</f>
        <v>-</v>
      </c>
      <c r="I162" s="1" t="str">
        <f>_xlfn.LET(_xlpm._i, COLUMN()-COLUMN(tblParseParts[[#Headers],[Text]]), IF(_xlpm._i&gt;tblParseParts[[#This Row],[Len]],"",MID(tblParseParts[[#This Row],[Text]],_xlpm._i,1)))</f>
        <v>W</v>
      </c>
      <c r="J162" s="1" t="str">
        <f>_xlfn.LET(_xlpm._i, COLUMN()-COLUMN(tblParseParts[[#Headers],[Text]]), IF(_xlpm._i&gt;tblParseParts[[#This Row],[Len]],"",MID(tblParseParts[[#This Row],[Text]],_xlpm._i,1)))</f>
        <v>1</v>
      </c>
      <c r="K162" s="1" t="str">
        <f>_xlfn.LET(_xlpm._i, COLUMN()-COLUMN(tblParseParts[[#Headers],[Text]]), IF(_xlpm._i&gt;tblParseParts[[#This Row],[Len]],"",MID(tblParseParts[[#This Row],[Text]],_xlpm._i,1)))</f>
        <v>5</v>
      </c>
      <c r="L162" s="1" t="str">
        <f>_xlfn.LET(_xlpm._i, COLUMN()-COLUMN(tblParseParts[[#Headers],[Text]]), IF(_xlpm._i&gt;tblParseParts[[#This Row],[Len]],"",MID(tblParseParts[[#This Row],[Text]],_xlpm._i,1)))</f>
        <v>T</v>
      </c>
      <c r="M162" s="1" t="str">
        <f>_xlfn.LET(_xlpm._i, COLUMN()-COLUMN(tblParseParts[[#Headers],[Text]]), IF(_xlpm._i&gt;tblParseParts[[#This Row],[Len]],"",MID(tblParseParts[[#This Row],[Text]],_xlpm._i,1)))</f>
        <v>+</v>
      </c>
      <c r="N162" s="1" t="str">
        <f>_xlfn.LET(_xlpm._i, COLUMN()-COLUMN(tblParseParts[[#Headers],[Text]]), IF(_xlpm._i&gt;tblParseParts[[#This Row],[Len]],"",MID(tblParseParts[[#This Row],[Text]],_xlpm._i,1)))</f>
        <v>0</v>
      </c>
      <c r="O162" s="1" t="str">
        <f>_xlfn.LET(_xlpm._i, COLUMN()-COLUMN(tblParseParts[[#Headers],[Text]]), IF(_xlpm._i&gt;tblParseParts[[#This Row],[Len]],"",MID(tblParseParts[[#This Row],[Text]],_xlpm._i,1)))</f>
        <v>9</v>
      </c>
      <c r="P162" s="1" t="str">
        <f>_xlfn.LET(_xlpm._i, COLUMN()-COLUMN(tblParseParts[[#Headers],[Text]]), IF(_xlpm._i&gt;tblParseParts[[#This Row],[Len]],"",MID(tblParseParts[[#This Row],[Text]],_xlpm._i,1)))</f>
        <v>:</v>
      </c>
      <c r="Q162" s="1" t="str">
        <f>_xlfn.LET(_xlpm._i, COLUMN()-COLUMN(tblParseParts[[#Headers],[Text]]), IF(_xlpm._i&gt;tblParseParts[[#This Row],[Len]],"",MID(tblParseParts[[#This Row],[Text]],_xlpm._i,1)))</f>
        <v>3</v>
      </c>
      <c r="R162" s="1" t="str">
        <f>_xlfn.LET(_xlpm._i, COLUMN()-COLUMN(tblParseParts[[#Headers],[Text]]), IF(_xlpm._i&gt;tblParseParts[[#This Row],[Len]],"",MID(tblParseParts[[#This Row],[Text]],_xlpm._i,1)))</f>
        <v>0</v>
      </c>
      <c r="S162" s="1" t="str">
        <f>_xlfn.LET(_xlpm._i, COLUMN()-COLUMN(tblParseParts[[#Headers],[Text]]), IF(_xlpm._i&gt;tblParseParts[[#This Row],[Len]],"",MID(tblParseParts[[#This Row],[Text]],_xlpm._i,1)))</f>
        <v>:</v>
      </c>
      <c r="T162" s="1" t="str">
        <f>_xlfn.LET(_xlpm._i, COLUMN()-COLUMN(tblParseParts[[#Headers],[Text]]), IF(_xlpm._i&gt;tblParseParts[[#This Row],[Len]],"",MID(tblParseParts[[#This Row],[Text]],_xlpm._i,1)))</f>
        <v>2</v>
      </c>
      <c r="U162" s="1" t="str">
        <f>_xlfn.LET(_xlpm._i, COLUMN()-COLUMN(tblParseParts[[#Headers],[Text]]), IF(_xlpm._i&gt;tblParseParts[[#This Row],[Len]],"",MID(tblParseParts[[#This Row],[Text]],_xlpm._i,1)))</f>
        <v>2</v>
      </c>
      <c r="V162" s="1" t="str">
        <f>_xlfn.LET(_xlpm._i, COLUMN()-COLUMN(tblParseParts[[#Headers],[Text]]), IF(_xlpm._i&gt;tblParseParts[[#This Row],[Len]],"",MID(tblParseParts[[#This Row],[Text]],_xlpm._i,1)))</f>
        <v/>
      </c>
      <c r="W162" s="1" t="str">
        <f>_xlfn.LET(_xlpm._i, COLUMN()-COLUMN(tblParseParts[[#Headers],[Text]]), IF(_xlpm._i&gt;tblParseParts[[#This Row],[Len]],"",MID(tblParseParts[[#This Row],[Text]],_xlpm._i,1)))</f>
        <v/>
      </c>
      <c r="X162" s="1" t="str">
        <f>_xlfn.LET(_xlpm._i, COLUMN()-COLUMN(tblParseParts[[#Headers],[Text]]), IF(_xlpm._i&gt;tblParseParts[[#This Row],[Len]],"",MID(tblParseParts[[#This Row],[Text]],_xlpm._i,1)))</f>
        <v/>
      </c>
      <c r="Y162" s="1" t="str">
        <f>_xlfn.LET(_xlpm._i, COLUMN()-COLUMN(tblParseParts[[#Headers],[Text]]), IF(_xlpm._i&gt;tblParseParts[[#This Row],[Len]],"",MID(tblParseParts[[#This Row],[Text]],_xlpm._i,1)))</f>
        <v/>
      </c>
      <c r="Z162" s="1" t="str">
        <f>_xlfn.LET(_xlpm._i, COLUMN()-COLUMN(tblParseParts[[#Headers],[Text]]), IF(_xlpm._i&gt;tblParseParts[[#This Row],[Len]],"",MID(tblParseParts[[#This Row],[Text]],_xlpm._i,1)))</f>
        <v/>
      </c>
      <c r="AA162" s="1" t="str">
        <f>_xlfn.LET(_xlpm._i, COLUMN()-COLUMN(tblParseParts[[#Headers],[Text]]), IF(_xlpm._i&gt;tblParseParts[[#This Row],[Len]],"",MID(tblParseParts[[#This Row],[Text]],_xlpm._i,1)))</f>
        <v/>
      </c>
      <c r="AB162" s="1" t="str">
        <f>_xlfn.LET(_xlpm._i, COLUMN()-COLUMN(tblParseParts[[#Headers],[Text]]), IF(_xlpm._i&gt;tblParseParts[[#This Row],[Len]],"",MID(tblParseParts[[#This Row],[Text]],_xlpm._i,1)))</f>
        <v/>
      </c>
      <c r="AC162" s="1" t="str">
        <f>_xlfn.LET(_xlpm._i, COLUMN()-COLUMN(tblParseParts[[#Headers],[Text]]), IF(_xlpm._i&gt;tblParseParts[[#This Row],[Len]],"",MID(tblParseParts[[#This Row],[Text]],_xlpm._i,1)))</f>
        <v/>
      </c>
      <c r="AD162" s="1" t="str">
        <f>_xlfn.LET(_xlpm._i, COLUMN()-COLUMN(tblParseParts[[#Headers],[Text]]), IF(_xlpm._i&gt;tblParseParts[[#This Row],[Len]],"",MID(tblParseParts[[#This Row],[Text]],_xlpm._i,1)))</f>
        <v/>
      </c>
      <c r="AE162" s="1" t="str">
        <f>_xlfn.LET(_xlpm._i, COLUMN()-COLUMN(tblParseParts[[#Headers],[Text]]), IF(_xlpm._i&gt;tblParseParts[[#This Row],[Len]],"",MID(tblParseParts[[#This Row],[Text]],_xlpm._i,1)))</f>
        <v/>
      </c>
      <c r="AF162" s="1" t="str">
        <f>_xlfn.LET(_xlpm._i, COLUMN()-COLUMN(tblParseParts[[#Headers],[Text]]), IF(_xlpm._i&gt;tblParseParts[[#This Row],[Len]],"",MID(tblParseParts[[#This Row],[Text]],_xlpm._i,1)))</f>
        <v/>
      </c>
      <c r="AG162" s="1" t="str">
        <f>_xlfn.LET(_xlpm._i, COLUMN()-COLUMN(tblParseParts[[#Headers],[Text]]), IF(_xlpm._i&gt;tblParseParts[[#This Row],[Len]],"",MID(tblParseParts[[#This Row],[Text]],_xlpm._i,1)))</f>
        <v/>
      </c>
      <c r="AH162" s="1" t="str">
        <f>_xlfn.LET(_xlpm._i, COLUMN()-COLUMN(tblParseParts[[#Headers],[Text]]), IF(_xlpm._i&gt;tblParseParts[[#This Row],[Len]],"",MID(tblParseParts[[#This Row],[Text]],_xlpm._i,1)))</f>
        <v/>
      </c>
      <c r="AI162" s="1" t="str">
        <f>_xlfn.LET(_xlpm._i, COLUMN()-COLUMN(tblParseParts[[#Headers],[Text]]), IF(_xlpm._i&gt;tblParseParts[[#This Row],[Len]],"",MID(tblParseParts[[#This Row],[Text]],_xlpm._i,1)))</f>
        <v/>
      </c>
      <c r="AJ162" s="11">
        <f>LEN(tblParseParts[[#This Row],[Text]])</f>
        <v>19</v>
      </c>
      <c r="AK162" s="11">
        <f>_xlfn.LET(_xlpm._range,tblParseParts[[#This Row],[1]:[33]], _xlfn.IFNA(_xlfn.XMATCH("T",_xlpm._range,0,1),0))</f>
        <v>10</v>
      </c>
      <c r="AL162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62" s="11">
        <f>_xlfn.LET(_xlpm._range,tblParseParts[[#This Row],[1]:[33]], _xlfn.IFNA(_xlfn.XMATCH(":",_xlpm._range,0,-1),0))</f>
        <v>17</v>
      </c>
      <c r="AN162" s="11" cm="1">
        <f t="array" ref="AN162">_xlfn.LET(_xlpm._last,INDEX(tblParseParts[[#This Row],[1]:[33]],1,tblParseParts[[#This Row],[Len]]),IF(_xlpm._last="Z",tblParseParts[[#This Row],[Len]],0))</f>
        <v>0</v>
      </c>
      <c r="AO162" s="11">
        <f>N(tblParseParts[[#This Row],[Tpos]]&gt;0)</f>
        <v>1</v>
      </c>
      <c r="AP162" s="11">
        <f>N(tblParseParts[[#This Row],[Tpos]]=1)</f>
        <v>0</v>
      </c>
      <c r="AQ162" s="11">
        <f>N(tblParseParts[[#This Row],[SignLastPos]]=1)</f>
        <v>0</v>
      </c>
      <c r="AR162" s="11">
        <f>tblParseParts[[#This Row],[Len]]-tblParseParts[[#This Row],[LastSignFirstPos]]</f>
        <v>19</v>
      </c>
      <c r="AS162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62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62" s="11">
        <f>N(tblParseParts[[#This Row],[ColonLastPos]]&gt;tblParseParts[[#This Row],[SignLastPos]])</f>
        <v>1</v>
      </c>
      <c r="AV162" s="11">
        <f>N(((tblParseParts[[#This Row],[UnSignedLen]]=2)+(tblParseParts[[#This Row],[UnSignedLen]]=6))&lt;&gt;0)</f>
        <v>0</v>
      </c>
      <c r="AW162" s="11">
        <f>N(tblParseParts[[#This Row],[ZlastPos]]=tblParseParts[[#This Row],[Len]])</f>
        <v>0</v>
      </c>
      <c r="AX162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62" s="11">
        <f>_xlfn.LET(_xlpm._x,_xlfn.XLOOKUP(tblParseParts[[#This Row],[Hash]],tblParsePartsLogic[Hash],tblParsePartsLogic[PartsFlag],""),IF(_xlpm._x="","!!",_xlpm._x))</f>
        <v>5</v>
      </c>
      <c r="AZ162" s="11">
        <f>_xlfn.LET(_xlpm._x,_xlfn.XLOOKUP(tblParseParts[[#This Row],[Hash]],tblParsePartsLogic[Hash],tblParsePartsLogic[DateMark],""),IF(_xlpm._x="","!!",_xlpm._x))</f>
        <v>2</v>
      </c>
      <c r="BA162" s="11">
        <f>_xlfn.LET(_xlpm._x,_xlfn.XLOOKUP(tblParseParts[[#This Row],[Hash]],tblParsePartsLogic[Hash],tblParsePartsLogic[TZMark],""),IF(_xlpm._x="","!!",_xlpm._x))</f>
        <v>2</v>
      </c>
      <c r="BB162" s="11">
        <f>_xlfn.LET(_xlpm._x,_xlfn.XLOOKUP(tblParseParts[[#This Row],[Hash]],tblParsePartsLogic[Hash],tblParsePartsLogic[ISOCompliant],""),IF(_xlpm._x="","!!",_xlpm._x))</f>
        <v>0</v>
      </c>
    </row>
    <row r="163" spans="1:54" x14ac:dyDescent="0.25">
      <c r="A163">
        <v>144</v>
      </c>
      <c r="B163" s="23" t="s">
        <v>183</v>
      </c>
      <c r="C163" s="1" t="str">
        <f>_xlfn.LET(_xlpm._i, COLUMN()-COLUMN(tblParseParts[[#Headers],[Text]]), IF(_xlpm._i&gt;tblParseParts[[#This Row],[Len]],"",MID(tblParseParts[[#This Row],[Text]],_xlpm._i,1)))</f>
        <v>2</v>
      </c>
      <c r="D163" s="1" t="str">
        <f>_xlfn.LET(_xlpm._i, COLUMN()-COLUMN(tblParseParts[[#Headers],[Text]]), IF(_xlpm._i&gt;tblParseParts[[#This Row],[Len]],"",MID(tblParseParts[[#This Row],[Text]],_xlpm._i,1)))</f>
        <v>0</v>
      </c>
      <c r="E163" s="1" t="str">
        <f>_xlfn.LET(_xlpm._i, COLUMN()-COLUMN(tblParseParts[[#Headers],[Text]]), IF(_xlpm._i&gt;tblParseParts[[#This Row],[Len]],"",MID(tblParseParts[[#This Row],[Text]],_xlpm._i,1)))</f>
        <v>2</v>
      </c>
      <c r="F163" s="1" t="str">
        <f>_xlfn.LET(_xlpm._i, COLUMN()-COLUMN(tblParseParts[[#Headers],[Text]]), IF(_xlpm._i&gt;tblParseParts[[#This Row],[Len]],"",MID(tblParseParts[[#This Row],[Text]],_xlpm._i,1)))</f>
        <v>3</v>
      </c>
      <c r="G163" s="1" t="str">
        <f>_xlfn.LET(_xlpm._i, COLUMN()-COLUMN(tblParseParts[[#Headers],[Text]]), IF(_xlpm._i&gt;tblParseParts[[#This Row],[Len]],"",MID(tblParseParts[[#This Row],[Text]],_xlpm._i,1)))</f>
        <v>-</v>
      </c>
      <c r="H163" s="1" t="str">
        <f>_xlfn.LET(_xlpm._i, COLUMN()-COLUMN(tblParseParts[[#Headers],[Text]]), IF(_xlpm._i&gt;tblParseParts[[#This Row],[Len]],"",MID(tblParseParts[[#This Row],[Text]],_xlpm._i,1)))</f>
        <v>1</v>
      </c>
      <c r="I163" s="1" t="str">
        <f>_xlfn.LET(_xlpm._i, COLUMN()-COLUMN(tblParseParts[[#Headers],[Text]]), IF(_xlpm._i&gt;tblParseParts[[#This Row],[Len]],"",MID(tblParseParts[[#This Row],[Text]],_xlpm._i,1)))</f>
        <v>0</v>
      </c>
      <c r="J163" s="1" t="str">
        <f>_xlfn.LET(_xlpm._i, COLUMN()-COLUMN(tblParseParts[[#Headers],[Text]]), IF(_xlpm._i&gt;tblParseParts[[#This Row],[Len]],"",MID(tblParseParts[[#This Row],[Text]],_xlpm._i,1)))</f>
        <v>-</v>
      </c>
      <c r="K163" s="1" t="str">
        <f>_xlfn.LET(_xlpm._i, COLUMN()-COLUMN(tblParseParts[[#Headers],[Text]]), IF(_xlpm._i&gt;tblParseParts[[#This Row],[Len]],"",MID(tblParseParts[[#This Row],[Text]],_xlpm._i,1)))</f>
        <v>2</v>
      </c>
      <c r="L163" s="1" t="str">
        <f>_xlfn.LET(_xlpm._i, COLUMN()-COLUMN(tblParseParts[[#Headers],[Text]]), IF(_xlpm._i&gt;tblParseParts[[#This Row],[Len]],"",MID(tblParseParts[[#This Row],[Text]],_xlpm._i,1)))</f>
        <v>4</v>
      </c>
      <c r="M163" s="1" t="str">
        <f>_xlfn.LET(_xlpm._i, COLUMN()-COLUMN(tblParseParts[[#Headers],[Text]]), IF(_xlpm._i&gt;tblParseParts[[#This Row],[Len]],"",MID(tblParseParts[[#This Row],[Text]],_xlpm._i,1)))</f>
        <v>T</v>
      </c>
      <c r="N163" s="1" t="str">
        <f>_xlfn.LET(_xlpm._i, COLUMN()-COLUMN(tblParseParts[[#Headers],[Text]]), IF(_xlpm._i&gt;tblParseParts[[#This Row],[Len]],"",MID(tblParseParts[[#This Row],[Text]],_xlpm._i,1)))</f>
        <v>+</v>
      </c>
      <c r="O163" s="1" t="str">
        <f>_xlfn.LET(_xlpm._i, COLUMN()-COLUMN(tblParseParts[[#Headers],[Text]]), IF(_xlpm._i&gt;tblParseParts[[#This Row],[Len]],"",MID(tblParseParts[[#This Row],[Text]],_xlpm._i,1)))</f>
        <v>0</v>
      </c>
      <c r="P163" s="1" t="str">
        <f>_xlfn.LET(_xlpm._i, COLUMN()-COLUMN(tblParseParts[[#Headers],[Text]]), IF(_xlpm._i&gt;tblParseParts[[#This Row],[Len]],"",MID(tblParseParts[[#This Row],[Text]],_xlpm._i,1)))</f>
        <v>9</v>
      </c>
      <c r="Q163" s="1" t="str">
        <f>_xlfn.LET(_xlpm._i, COLUMN()-COLUMN(tblParseParts[[#Headers],[Text]]), IF(_xlpm._i&gt;tblParseParts[[#This Row],[Len]],"",MID(tblParseParts[[#This Row],[Text]],_xlpm._i,1)))</f>
        <v>:</v>
      </c>
      <c r="R163" s="1" t="str">
        <f>_xlfn.LET(_xlpm._i, COLUMN()-COLUMN(tblParseParts[[#Headers],[Text]]), IF(_xlpm._i&gt;tblParseParts[[#This Row],[Len]],"",MID(tblParseParts[[#This Row],[Text]],_xlpm._i,1)))</f>
        <v>3</v>
      </c>
      <c r="S163" s="1" t="str">
        <f>_xlfn.LET(_xlpm._i, COLUMN()-COLUMN(tblParseParts[[#Headers],[Text]]), IF(_xlpm._i&gt;tblParseParts[[#This Row],[Len]],"",MID(tblParseParts[[#This Row],[Text]],_xlpm._i,1)))</f>
        <v>0</v>
      </c>
      <c r="T163" s="1" t="str">
        <f>_xlfn.LET(_xlpm._i, COLUMN()-COLUMN(tblParseParts[[#Headers],[Text]]), IF(_xlpm._i&gt;tblParseParts[[#This Row],[Len]],"",MID(tblParseParts[[#This Row],[Text]],_xlpm._i,1)))</f>
        <v>:</v>
      </c>
      <c r="U163" s="1" t="str">
        <f>_xlfn.LET(_xlpm._i, COLUMN()-COLUMN(tblParseParts[[#Headers],[Text]]), IF(_xlpm._i&gt;tblParseParts[[#This Row],[Len]],"",MID(tblParseParts[[#This Row],[Text]],_xlpm._i,1)))</f>
        <v>2</v>
      </c>
      <c r="V163" s="1" t="str">
        <f>_xlfn.LET(_xlpm._i, COLUMN()-COLUMN(tblParseParts[[#Headers],[Text]]), IF(_xlpm._i&gt;tblParseParts[[#This Row],[Len]],"",MID(tblParseParts[[#This Row],[Text]],_xlpm._i,1)))</f>
        <v>2</v>
      </c>
      <c r="W163" s="1" t="str">
        <f>_xlfn.LET(_xlpm._i, COLUMN()-COLUMN(tblParseParts[[#Headers],[Text]]), IF(_xlpm._i&gt;tblParseParts[[#This Row],[Len]],"",MID(tblParseParts[[#This Row],[Text]],_xlpm._i,1)))</f>
        <v/>
      </c>
      <c r="X163" s="1" t="str">
        <f>_xlfn.LET(_xlpm._i, COLUMN()-COLUMN(tblParseParts[[#Headers],[Text]]), IF(_xlpm._i&gt;tblParseParts[[#This Row],[Len]],"",MID(tblParseParts[[#This Row],[Text]],_xlpm._i,1)))</f>
        <v/>
      </c>
      <c r="Y163" s="1" t="str">
        <f>_xlfn.LET(_xlpm._i, COLUMN()-COLUMN(tblParseParts[[#Headers],[Text]]), IF(_xlpm._i&gt;tblParseParts[[#This Row],[Len]],"",MID(tblParseParts[[#This Row],[Text]],_xlpm._i,1)))</f>
        <v/>
      </c>
      <c r="Z163" s="1" t="str">
        <f>_xlfn.LET(_xlpm._i, COLUMN()-COLUMN(tblParseParts[[#Headers],[Text]]), IF(_xlpm._i&gt;tblParseParts[[#This Row],[Len]],"",MID(tblParseParts[[#This Row],[Text]],_xlpm._i,1)))</f>
        <v/>
      </c>
      <c r="AA163" s="1" t="str">
        <f>_xlfn.LET(_xlpm._i, COLUMN()-COLUMN(tblParseParts[[#Headers],[Text]]), IF(_xlpm._i&gt;tblParseParts[[#This Row],[Len]],"",MID(tblParseParts[[#This Row],[Text]],_xlpm._i,1)))</f>
        <v/>
      </c>
      <c r="AB163" s="1" t="str">
        <f>_xlfn.LET(_xlpm._i, COLUMN()-COLUMN(tblParseParts[[#Headers],[Text]]), IF(_xlpm._i&gt;tblParseParts[[#This Row],[Len]],"",MID(tblParseParts[[#This Row],[Text]],_xlpm._i,1)))</f>
        <v/>
      </c>
      <c r="AC163" s="1" t="str">
        <f>_xlfn.LET(_xlpm._i, COLUMN()-COLUMN(tblParseParts[[#Headers],[Text]]), IF(_xlpm._i&gt;tblParseParts[[#This Row],[Len]],"",MID(tblParseParts[[#This Row],[Text]],_xlpm._i,1)))</f>
        <v/>
      </c>
      <c r="AD163" s="1" t="str">
        <f>_xlfn.LET(_xlpm._i, COLUMN()-COLUMN(tblParseParts[[#Headers],[Text]]), IF(_xlpm._i&gt;tblParseParts[[#This Row],[Len]],"",MID(tblParseParts[[#This Row],[Text]],_xlpm._i,1)))</f>
        <v/>
      </c>
      <c r="AE163" s="1" t="str">
        <f>_xlfn.LET(_xlpm._i, COLUMN()-COLUMN(tblParseParts[[#Headers],[Text]]), IF(_xlpm._i&gt;tblParseParts[[#This Row],[Len]],"",MID(tblParseParts[[#This Row],[Text]],_xlpm._i,1)))</f>
        <v/>
      </c>
      <c r="AF163" s="1" t="str">
        <f>_xlfn.LET(_xlpm._i, COLUMN()-COLUMN(tblParseParts[[#Headers],[Text]]), IF(_xlpm._i&gt;tblParseParts[[#This Row],[Len]],"",MID(tblParseParts[[#This Row],[Text]],_xlpm._i,1)))</f>
        <v/>
      </c>
      <c r="AG163" s="1" t="str">
        <f>_xlfn.LET(_xlpm._i, COLUMN()-COLUMN(tblParseParts[[#Headers],[Text]]), IF(_xlpm._i&gt;tblParseParts[[#This Row],[Len]],"",MID(tblParseParts[[#This Row],[Text]],_xlpm._i,1)))</f>
        <v/>
      </c>
      <c r="AH163" s="1" t="str">
        <f>_xlfn.LET(_xlpm._i, COLUMN()-COLUMN(tblParseParts[[#Headers],[Text]]), IF(_xlpm._i&gt;tblParseParts[[#This Row],[Len]],"",MID(tblParseParts[[#This Row],[Text]],_xlpm._i,1)))</f>
        <v/>
      </c>
      <c r="AI163" s="1" t="str">
        <f>_xlfn.LET(_xlpm._i, COLUMN()-COLUMN(tblParseParts[[#Headers],[Text]]), IF(_xlpm._i&gt;tblParseParts[[#This Row],[Len]],"",MID(tblParseParts[[#This Row],[Text]],_xlpm._i,1)))</f>
        <v/>
      </c>
      <c r="AJ163" s="11">
        <f>LEN(tblParseParts[[#This Row],[Text]])</f>
        <v>20</v>
      </c>
      <c r="AK163" s="11">
        <f>_xlfn.LET(_xlpm._range,tblParseParts[[#This Row],[1]:[33]], _xlfn.IFNA(_xlfn.XMATCH("T",_xlpm._range,0,1),0))</f>
        <v>11</v>
      </c>
      <c r="AL163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63" s="11">
        <f>_xlfn.LET(_xlpm._range,tblParseParts[[#This Row],[1]:[33]], _xlfn.IFNA(_xlfn.XMATCH(":",_xlpm._range,0,-1),0))</f>
        <v>18</v>
      </c>
      <c r="AN163" s="11" cm="1">
        <f t="array" ref="AN163">_xlfn.LET(_xlpm._last,INDEX(tblParseParts[[#This Row],[1]:[33]],1,tblParseParts[[#This Row],[Len]]),IF(_xlpm._last="Z",tblParseParts[[#This Row],[Len]],0))</f>
        <v>0</v>
      </c>
      <c r="AO163" s="11">
        <f>N(tblParseParts[[#This Row],[Tpos]]&gt;0)</f>
        <v>1</v>
      </c>
      <c r="AP163" s="11">
        <f>N(tblParseParts[[#This Row],[Tpos]]=1)</f>
        <v>0</v>
      </c>
      <c r="AQ163" s="11">
        <f>N(tblParseParts[[#This Row],[SignLastPos]]=1)</f>
        <v>0</v>
      </c>
      <c r="AR163" s="11">
        <f>tblParseParts[[#This Row],[Len]]-tblParseParts[[#This Row],[LastSignFirstPos]]</f>
        <v>20</v>
      </c>
      <c r="AS163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63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63" s="11">
        <f>N(tblParseParts[[#This Row],[ColonLastPos]]&gt;tblParseParts[[#This Row],[SignLastPos]])</f>
        <v>1</v>
      </c>
      <c r="AV163" s="11">
        <f>N(((tblParseParts[[#This Row],[UnSignedLen]]=2)+(tblParseParts[[#This Row],[UnSignedLen]]=6))&lt;&gt;0)</f>
        <v>0</v>
      </c>
      <c r="AW163" s="11">
        <f>N(tblParseParts[[#This Row],[ZlastPos]]=tblParseParts[[#This Row],[Len]])</f>
        <v>0</v>
      </c>
      <c r="AX163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63" s="11">
        <f>_xlfn.LET(_xlpm._x,_xlfn.XLOOKUP(tblParseParts[[#This Row],[Hash]],tblParsePartsLogic[Hash],tblParsePartsLogic[PartsFlag],""),IF(_xlpm._x="","!!",_xlpm._x))</f>
        <v>5</v>
      </c>
      <c r="AZ163" s="11">
        <f>_xlfn.LET(_xlpm._x,_xlfn.XLOOKUP(tblParseParts[[#This Row],[Hash]],tblParsePartsLogic[Hash],tblParsePartsLogic[DateMark],""),IF(_xlpm._x="","!!",_xlpm._x))</f>
        <v>2</v>
      </c>
      <c r="BA163" s="11">
        <f>_xlfn.LET(_xlpm._x,_xlfn.XLOOKUP(tblParseParts[[#This Row],[Hash]],tblParsePartsLogic[Hash],tblParsePartsLogic[TZMark],""),IF(_xlpm._x="","!!",_xlpm._x))</f>
        <v>2</v>
      </c>
      <c r="BB163" s="11">
        <f>_xlfn.LET(_xlpm._x,_xlfn.XLOOKUP(tblParseParts[[#This Row],[Hash]],tblParsePartsLogic[Hash],tblParsePartsLogic[ISOCompliant],""),IF(_xlpm._x="","!!",_xlpm._x))</f>
        <v>0</v>
      </c>
    </row>
    <row r="164" spans="1:54" x14ac:dyDescent="0.25">
      <c r="A164">
        <v>145</v>
      </c>
      <c r="B164" s="23" t="s">
        <v>184</v>
      </c>
      <c r="C164" s="1" t="str">
        <f>_xlfn.LET(_xlpm._i, COLUMN()-COLUMN(tblParseParts[[#Headers],[Text]]), IF(_xlpm._i&gt;tblParseParts[[#This Row],[Len]],"",MID(tblParseParts[[#This Row],[Text]],_xlpm._i,1)))</f>
        <v>2</v>
      </c>
      <c r="D164" s="1" t="str">
        <f>_xlfn.LET(_xlpm._i, COLUMN()-COLUMN(tblParseParts[[#Headers],[Text]]), IF(_xlpm._i&gt;tblParseParts[[#This Row],[Len]],"",MID(tblParseParts[[#This Row],[Text]],_xlpm._i,1)))</f>
        <v>0</v>
      </c>
      <c r="E164" s="1" t="str">
        <f>_xlfn.LET(_xlpm._i, COLUMN()-COLUMN(tblParseParts[[#Headers],[Text]]), IF(_xlpm._i&gt;tblParseParts[[#This Row],[Len]],"",MID(tblParseParts[[#This Row],[Text]],_xlpm._i,1)))</f>
        <v>2</v>
      </c>
      <c r="F164" s="1" t="str">
        <f>_xlfn.LET(_xlpm._i, COLUMN()-COLUMN(tblParseParts[[#Headers],[Text]]), IF(_xlpm._i&gt;tblParseParts[[#This Row],[Len]],"",MID(tblParseParts[[#This Row],[Text]],_xlpm._i,1)))</f>
        <v>3</v>
      </c>
      <c r="G164" s="1" t="str">
        <f>_xlfn.LET(_xlpm._i, COLUMN()-COLUMN(tblParseParts[[#Headers],[Text]]), IF(_xlpm._i&gt;tblParseParts[[#This Row],[Len]],"",MID(tblParseParts[[#This Row],[Text]],_xlpm._i,1)))</f>
        <v>-</v>
      </c>
      <c r="H164" s="1" t="str">
        <f>_xlfn.LET(_xlpm._i, COLUMN()-COLUMN(tblParseParts[[#Headers],[Text]]), IF(_xlpm._i&gt;tblParseParts[[#This Row],[Len]],"",MID(tblParseParts[[#This Row],[Text]],_xlpm._i,1)))</f>
        <v>W</v>
      </c>
      <c r="I164" s="1" t="str">
        <f>_xlfn.LET(_xlpm._i, COLUMN()-COLUMN(tblParseParts[[#Headers],[Text]]), IF(_xlpm._i&gt;tblParseParts[[#This Row],[Len]],"",MID(tblParseParts[[#This Row],[Text]],_xlpm._i,1)))</f>
        <v>1</v>
      </c>
      <c r="J164" s="1" t="str">
        <f>_xlfn.LET(_xlpm._i, COLUMN()-COLUMN(tblParseParts[[#Headers],[Text]]), IF(_xlpm._i&gt;tblParseParts[[#This Row],[Len]],"",MID(tblParseParts[[#This Row],[Text]],_xlpm._i,1)))</f>
        <v>5</v>
      </c>
      <c r="K164" s="1" t="str">
        <f>_xlfn.LET(_xlpm._i, COLUMN()-COLUMN(tblParseParts[[#Headers],[Text]]), IF(_xlpm._i&gt;tblParseParts[[#This Row],[Len]],"",MID(tblParseParts[[#This Row],[Text]],_xlpm._i,1)))</f>
        <v>-</v>
      </c>
      <c r="L164" s="1" t="str">
        <f>_xlfn.LET(_xlpm._i, COLUMN()-COLUMN(tblParseParts[[#Headers],[Text]]), IF(_xlpm._i&gt;tblParseParts[[#This Row],[Len]],"",MID(tblParseParts[[#This Row],[Text]],_xlpm._i,1)))</f>
        <v>2</v>
      </c>
      <c r="M164" s="1" t="str">
        <f>_xlfn.LET(_xlpm._i, COLUMN()-COLUMN(tblParseParts[[#Headers],[Text]]), IF(_xlpm._i&gt;tblParseParts[[#This Row],[Len]],"",MID(tblParseParts[[#This Row],[Text]],_xlpm._i,1)))</f>
        <v>T</v>
      </c>
      <c r="N164" s="1" t="str">
        <f>_xlfn.LET(_xlpm._i, COLUMN()-COLUMN(tblParseParts[[#Headers],[Text]]), IF(_xlpm._i&gt;tblParseParts[[#This Row],[Len]],"",MID(tblParseParts[[#This Row],[Text]],_xlpm._i,1)))</f>
        <v>+</v>
      </c>
      <c r="O164" s="1" t="str">
        <f>_xlfn.LET(_xlpm._i, COLUMN()-COLUMN(tblParseParts[[#Headers],[Text]]), IF(_xlpm._i&gt;tblParseParts[[#This Row],[Len]],"",MID(tblParseParts[[#This Row],[Text]],_xlpm._i,1)))</f>
        <v>0</v>
      </c>
      <c r="P164" s="1" t="str">
        <f>_xlfn.LET(_xlpm._i, COLUMN()-COLUMN(tblParseParts[[#Headers],[Text]]), IF(_xlpm._i&gt;tblParseParts[[#This Row],[Len]],"",MID(tblParseParts[[#This Row],[Text]],_xlpm._i,1)))</f>
        <v>9</v>
      </c>
      <c r="Q164" s="1" t="str">
        <f>_xlfn.LET(_xlpm._i, COLUMN()-COLUMN(tblParseParts[[#Headers],[Text]]), IF(_xlpm._i&gt;tblParseParts[[#This Row],[Len]],"",MID(tblParseParts[[#This Row],[Text]],_xlpm._i,1)))</f>
        <v>:</v>
      </c>
      <c r="R164" s="1" t="str">
        <f>_xlfn.LET(_xlpm._i, COLUMN()-COLUMN(tblParseParts[[#Headers],[Text]]), IF(_xlpm._i&gt;tblParseParts[[#This Row],[Len]],"",MID(tblParseParts[[#This Row],[Text]],_xlpm._i,1)))</f>
        <v>3</v>
      </c>
      <c r="S164" s="1" t="str">
        <f>_xlfn.LET(_xlpm._i, COLUMN()-COLUMN(tblParseParts[[#Headers],[Text]]), IF(_xlpm._i&gt;tblParseParts[[#This Row],[Len]],"",MID(tblParseParts[[#This Row],[Text]],_xlpm._i,1)))</f>
        <v>0</v>
      </c>
      <c r="T164" s="1" t="str">
        <f>_xlfn.LET(_xlpm._i, COLUMN()-COLUMN(tblParseParts[[#Headers],[Text]]), IF(_xlpm._i&gt;tblParseParts[[#This Row],[Len]],"",MID(tblParseParts[[#This Row],[Text]],_xlpm._i,1)))</f>
        <v>:</v>
      </c>
      <c r="U164" s="1" t="str">
        <f>_xlfn.LET(_xlpm._i, COLUMN()-COLUMN(tblParseParts[[#Headers],[Text]]), IF(_xlpm._i&gt;tblParseParts[[#This Row],[Len]],"",MID(tblParseParts[[#This Row],[Text]],_xlpm._i,1)))</f>
        <v>2</v>
      </c>
      <c r="V164" s="1" t="str">
        <f>_xlfn.LET(_xlpm._i, COLUMN()-COLUMN(tblParseParts[[#Headers],[Text]]), IF(_xlpm._i&gt;tblParseParts[[#This Row],[Len]],"",MID(tblParseParts[[#This Row],[Text]],_xlpm._i,1)))</f>
        <v>2</v>
      </c>
      <c r="W164" s="1" t="str">
        <f>_xlfn.LET(_xlpm._i, COLUMN()-COLUMN(tblParseParts[[#Headers],[Text]]), IF(_xlpm._i&gt;tblParseParts[[#This Row],[Len]],"",MID(tblParseParts[[#This Row],[Text]],_xlpm._i,1)))</f>
        <v/>
      </c>
      <c r="X164" s="1" t="str">
        <f>_xlfn.LET(_xlpm._i, COLUMN()-COLUMN(tblParseParts[[#Headers],[Text]]), IF(_xlpm._i&gt;tblParseParts[[#This Row],[Len]],"",MID(tblParseParts[[#This Row],[Text]],_xlpm._i,1)))</f>
        <v/>
      </c>
      <c r="Y164" s="1" t="str">
        <f>_xlfn.LET(_xlpm._i, COLUMN()-COLUMN(tblParseParts[[#Headers],[Text]]), IF(_xlpm._i&gt;tblParseParts[[#This Row],[Len]],"",MID(tblParseParts[[#This Row],[Text]],_xlpm._i,1)))</f>
        <v/>
      </c>
      <c r="Z164" s="1" t="str">
        <f>_xlfn.LET(_xlpm._i, COLUMN()-COLUMN(tblParseParts[[#Headers],[Text]]), IF(_xlpm._i&gt;tblParseParts[[#This Row],[Len]],"",MID(tblParseParts[[#This Row],[Text]],_xlpm._i,1)))</f>
        <v/>
      </c>
      <c r="AA164" s="1" t="str">
        <f>_xlfn.LET(_xlpm._i, COLUMN()-COLUMN(tblParseParts[[#Headers],[Text]]), IF(_xlpm._i&gt;tblParseParts[[#This Row],[Len]],"",MID(tblParseParts[[#This Row],[Text]],_xlpm._i,1)))</f>
        <v/>
      </c>
      <c r="AB164" s="1" t="str">
        <f>_xlfn.LET(_xlpm._i, COLUMN()-COLUMN(tblParseParts[[#Headers],[Text]]), IF(_xlpm._i&gt;tblParseParts[[#This Row],[Len]],"",MID(tblParseParts[[#This Row],[Text]],_xlpm._i,1)))</f>
        <v/>
      </c>
      <c r="AC164" s="1" t="str">
        <f>_xlfn.LET(_xlpm._i, COLUMN()-COLUMN(tblParseParts[[#Headers],[Text]]), IF(_xlpm._i&gt;tblParseParts[[#This Row],[Len]],"",MID(tblParseParts[[#This Row],[Text]],_xlpm._i,1)))</f>
        <v/>
      </c>
      <c r="AD164" s="1" t="str">
        <f>_xlfn.LET(_xlpm._i, COLUMN()-COLUMN(tblParseParts[[#Headers],[Text]]), IF(_xlpm._i&gt;tblParseParts[[#This Row],[Len]],"",MID(tblParseParts[[#This Row],[Text]],_xlpm._i,1)))</f>
        <v/>
      </c>
      <c r="AE164" s="1" t="str">
        <f>_xlfn.LET(_xlpm._i, COLUMN()-COLUMN(tblParseParts[[#Headers],[Text]]), IF(_xlpm._i&gt;tblParseParts[[#This Row],[Len]],"",MID(tblParseParts[[#This Row],[Text]],_xlpm._i,1)))</f>
        <v/>
      </c>
      <c r="AF164" s="1" t="str">
        <f>_xlfn.LET(_xlpm._i, COLUMN()-COLUMN(tblParseParts[[#Headers],[Text]]), IF(_xlpm._i&gt;tblParseParts[[#This Row],[Len]],"",MID(tblParseParts[[#This Row],[Text]],_xlpm._i,1)))</f>
        <v/>
      </c>
      <c r="AG164" s="1" t="str">
        <f>_xlfn.LET(_xlpm._i, COLUMN()-COLUMN(tblParseParts[[#Headers],[Text]]), IF(_xlpm._i&gt;tblParseParts[[#This Row],[Len]],"",MID(tblParseParts[[#This Row],[Text]],_xlpm._i,1)))</f>
        <v/>
      </c>
      <c r="AH164" s="1" t="str">
        <f>_xlfn.LET(_xlpm._i, COLUMN()-COLUMN(tblParseParts[[#Headers],[Text]]), IF(_xlpm._i&gt;tblParseParts[[#This Row],[Len]],"",MID(tblParseParts[[#This Row],[Text]],_xlpm._i,1)))</f>
        <v/>
      </c>
      <c r="AI164" s="1" t="str">
        <f>_xlfn.LET(_xlpm._i, COLUMN()-COLUMN(tblParseParts[[#Headers],[Text]]), IF(_xlpm._i&gt;tblParseParts[[#This Row],[Len]],"",MID(tblParseParts[[#This Row],[Text]],_xlpm._i,1)))</f>
        <v/>
      </c>
      <c r="AJ164" s="11">
        <f>LEN(tblParseParts[[#This Row],[Text]])</f>
        <v>20</v>
      </c>
      <c r="AK164" s="11">
        <f>_xlfn.LET(_xlpm._range,tblParseParts[[#This Row],[1]:[33]], _xlfn.IFNA(_xlfn.XMATCH("T",_xlpm._range,0,1),0))</f>
        <v>11</v>
      </c>
      <c r="AL164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64" s="11">
        <f>_xlfn.LET(_xlpm._range,tblParseParts[[#This Row],[1]:[33]], _xlfn.IFNA(_xlfn.XMATCH(":",_xlpm._range,0,-1),0))</f>
        <v>18</v>
      </c>
      <c r="AN164" s="11" cm="1">
        <f t="array" ref="AN164">_xlfn.LET(_xlpm._last,INDEX(tblParseParts[[#This Row],[1]:[33]],1,tblParseParts[[#This Row],[Len]]),IF(_xlpm._last="Z",tblParseParts[[#This Row],[Len]],0))</f>
        <v>0</v>
      </c>
      <c r="AO164" s="11">
        <f>N(tblParseParts[[#This Row],[Tpos]]&gt;0)</f>
        <v>1</v>
      </c>
      <c r="AP164" s="11">
        <f>N(tblParseParts[[#This Row],[Tpos]]=1)</f>
        <v>0</v>
      </c>
      <c r="AQ164" s="11">
        <f>N(tblParseParts[[#This Row],[SignLastPos]]=1)</f>
        <v>0</v>
      </c>
      <c r="AR164" s="11">
        <f>tblParseParts[[#This Row],[Len]]-tblParseParts[[#This Row],[LastSignFirstPos]]</f>
        <v>20</v>
      </c>
      <c r="AS164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64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64" s="11">
        <f>N(tblParseParts[[#This Row],[ColonLastPos]]&gt;tblParseParts[[#This Row],[SignLastPos]])</f>
        <v>1</v>
      </c>
      <c r="AV164" s="11">
        <f>N(((tblParseParts[[#This Row],[UnSignedLen]]=2)+(tblParseParts[[#This Row],[UnSignedLen]]=6))&lt;&gt;0)</f>
        <v>0</v>
      </c>
      <c r="AW164" s="11">
        <f>N(tblParseParts[[#This Row],[ZlastPos]]=tblParseParts[[#This Row],[Len]])</f>
        <v>0</v>
      </c>
      <c r="AX164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64" s="11">
        <f>_xlfn.LET(_xlpm._x,_xlfn.XLOOKUP(tblParseParts[[#This Row],[Hash]],tblParsePartsLogic[Hash],tblParsePartsLogic[PartsFlag],""),IF(_xlpm._x="","!!",_xlpm._x))</f>
        <v>5</v>
      </c>
      <c r="AZ164" s="11">
        <f>_xlfn.LET(_xlpm._x,_xlfn.XLOOKUP(tblParseParts[[#This Row],[Hash]],tblParsePartsLogic[Hash],tblParsePartsLogic[DateMark],""),IF(_xlpm._x="","!!",_xlpm._x))</f>
        <v>2</v>
      </c>
      <c r="BA164" s="11">
        <f>_xlfn.LET(_xlpm._x,_xlfn.XLOOKUP(tblParseParts[[#This Row],[Hash]],tblParsePartsLogic[Hash],tblParsePartsLogic[TZMark],""),IF(_xlpm._x="","!!",_xlpm._x))</f>
        <v>2</v>
      </c>
      <c r="BB164" s="11">
        <f>_xlfn.LET(_xlpm._x,_xlfn.XLOOKUP(tblParseParts[[#This Row],[Hash]],tblParsePartsLogic[Hash],tblParsePartsLogic[ISOCompliant],""),IF(_xlpm._x="","!!",_xlpm._x))</f>
        <v>0</v>
      </c>
    </row>
    <row r="165" spans="1:54" x14ac:dyDescent="0.25">
      <c r="A165">
        <v>146</v>
      </c>
      <c r="B165" s="23" t="s">
        <v>185</v>
      </c>
      <c r="C165" s="1" t="str">
        <f>_xlfn.LET(_xlpm._i, COLUMN()-COLUMN(tblParseParts[[#Headers],[Text]]), IF(_xlpm._i&gt;tblParseParts[[#This Row],[Len]],"",MID(tblParseParts[[#This Row],[Text]],_xlpm._i,1)))</f>
        <v>9</v>
      </c>
      <c r="D165" s="1" t="str">
        <f>_xlfn.LET(_xlpm._i, COLUMN()-COLUMN(tblParseParts[[#Headers],[Text]]), IF(_xlpm._i&gt;tblParseParts[[#This Row],[Len]],"",MID(tblParseParts[[#This Row],[Text]],_xlpm._i,1)))</f>
        <v>9</v>
      </c>
      <c r="E165" s="1" t="str">
        <f>_xlfn.LET(_xlpm._i, COLUMN()-COLUMN(tblParseParts[[#Headers],[Text]]), IF(_xlpm._i&gt;tblParseParts[[#This Row],[Len]],"",MID(tblParseParts[[#This Row],[Text]],_xlpm._i,1)))</f>
        <v>9</v>
      </c>
      <c r="F165" s="1" t="str">
        <f>_xlfn.LET(_xlpm._i, COLUMN()-COLUMN(tblParseParts[[#Headers],[Text]]), IF(_xlpm._i&gt;tblParseParts[[#This Row],[Len]],"",MID(tblParseParts[[#This Row],[Text]],_xlpm._i,1)))</f>
        <v>9</v>
      </c>
      <c r="G165" s="1" t="str">
        <f>_xlfn.LET(_xlpm._i, COLUMN()-COLUMN(tblParseParts[[#Headers],[Text]]), IF(_xlpm._i&gt;tblParseParts[[#This Row],[Len]],"",MID(tblParseParts[[#This Row],[Text]],_xlpm._i,1)))</f>
        <v>9</v>
      </c>
      <c r="H165" s="1" t="str">
        <f>_xlfn.LET(_xlpm._i, COLUMN()-COLUMN(tblParseParts[[#Headers],[Text]]), IF(_xlpm._i&gt;tblParseParts[[#This Row],[Len]],"",MID(tblParseParts[[#This Row],[Text]],_xlpm._i,1)))</f>
        <v>-</v>
      </c>
      <c r="I165" s="1" t="str">
        <f>_xlfn.LET(_xlpm._i, COLUMN()-COLUMN(tblParseParts[[#Headers],[Text]]), IF(_xlpm._i&gt;tblParseParts[[#This Row],[Len]],"",MID(tblParseParts[[#This Row],[Text]],_xlpm._i,1)))</f>
        <v>1</v>
      </c>
      <c r="J165" s="1" t="str">
        <f>_xlfn.LET(_xlpm._i, COLUMN()-COLUMN(tblParseParts[[#Headers],[Text]]), IF(_xlpm._i&gt;tblParseParts[[#This Row],[Len]],"",MID(tblParseParts[[#This Row],[Text]],_xlpm._i,1)))</f>
        <v>0</v>
      </c>
      <c r="K165" s="1" t="str">
        <f>_xlfn.LET(_xlpm._i, COLUMN()-COLUMN(tblParseParts[[#Headers],[Text]]), IF(_xlpm._i&gt;tblParseParts[[#This Row],[Len]],"",MID(tblParseParts[[#This Row],[Text]],_xlpm._i,1)))</f>
        <v>-</v>
      </c>
      <c r="L165" s="1" t="str">
        <f>_xlfn.LET(_xlpm._i, COLUMN()-COLUMN(tblParseParts[[#Headers],[Text]]), IF(_xlpm._i&gt;tblParseParts[[#This Row],[Len]],"",MID(tblParseParts[[#This Row],[Text]],_xlpm._i,1)))</f>
        <v>2</v>
      </c>
      <c r="M165" s="1" t="str">
        <f>_xlfn.LET(_xlpm._i, COLUMN()-COLUMN(tblParseParts[[#Headers],[Text]]), IF(_xlpm._i&gt;tblParseParts[[#This Row],[Len]],"",MID(tblParseParts[[#This Row],[Text]],_xlpm._i,1)))</f>
        <v>4</v>
      </c>
      <c r="N165" s="1" t="str">
        <f>_xlfn.LET(_xlpm._i, COLUMN()-COLUMN(tblParseParts[[#Headers],[Text]]), IF(_xlpm._i&gt;tblParseParts[[#This Row],[Len]],"",MID(tblParseParts[[#This Row],[Text]],_xlpm._i,1)))</f>
        <v>T</v>
      </c>
      <c r="O165" s="1" t="str">
        <f>_xlfn.LET(_xlpm._i, COLUMN()-COLUMN(tblParseParts[[#Headers],[Text]]), IF(_xlpm._i&gt;tblParseParts[[#This Row],[Len]],"",MID(tblParseParts[[#This Row],[Text]],_xlpm._i,1)))</f>
        <v>+</v>
      </c>
      <c r="P165" s="1" t="str">
        <f>_xlfn.LET(_xlpm._i, COLUMN()-COLUMN(tblParseParts[[#Headers],[Text]]), IF(_xlpm._i&gt;tblParseParts[[#This Row],[Len]],"",MID(tblParseParts[[#This Row],[Text]],_xlpm._i,1)))</f>
        <v>0</v>
      </c>
      <c r="Q165" s="1" t="str">
        <f>_xlfn.LET(_xlpm._i, COLUMN()-COLUMN(tblParseParts[[#Headers],[Text]]), IF(_xlpm._i&gt;tblParseParts[[#This Row],[Len]],"",MID(tblParseParts[[#This Row],[Text]],_xlpm._i,1)))</f>
        <v>9</v>
      </c>
      <c r="R165" s="1" t="str">
        <f>_xlfn.LET(_xlpm._i, COLUMN()-COLUMN(tblParseParts[[#Headers],[Text]]), IF(_xlpm._i&gt;tblParseParts[[#This Row],[Len]],"",MID(tblParseParts[[#This Row],[Text]],_xlpm._i,1)))</f>
        <v>:</v>
      </c>
      <c r="S165" s="1" t="str">
        <f>_xlfn.LET(_xlpm._i, COLUMN()-COLUMN(tblParseParts[[#Headers],[Text]]), IF(_xlpm._i&gt;tblParseParts[[#This Row],[Len]],"",MID(tblParseParts[[#This Row],[Text]],_xlpm._i,1)))</f>
        <v>3</v>
      </c>
      <c r="T165" s="1" t="str">
        <f>_xlfn.LET(_xlpm._i, COLUMN()-COLUMN(tblParseParts[[#Headers],[Text]]), IF(_xlpm._i&gt;tblParseParts[[#This Row],[Len]],"",MID(tblParseParts[[#This Row],[Text]],_xlpm._i,1)))</f>
        <v>0</v>
      </c>
      <c r="U165" s="1" t="str">
        <f>_xlfn.LET(_xlpm._i, COLUMN()-COLUMN(tblParseParts[[#Headers],[Text]]), IF(_xlpm._i&gt;tblParseParts[[#This Row],[Len]],"",MID(tblParseParts[[#This Row],[Text]],_xlpm._i,1)))</f>
        <v>:</v>
      </c>
      <c r="V165" s="1" t="str">
        <f>_xlfn.LET(_xlpm._i, COLUMN()-COLUMN(tblParseParts[[#Headers],[Text]]), IF(_xlpm._i&gt;tblParseParts[[#This Row],[Len]],"",MID(tblParseParts[[#This Row],[Text]],_xlpm._i,1)))</f>
        <v>2</v>
      </c>
      <c r="W165" s="1" t="str">
        <f>_xlfn.LET(_xlpm._i, COLUMN()-COLUMN(tblParseParts[[#Headers],[Text]]), IF(_xlpm._i&gt;tblParseParts[[#This Row],[Len]],"",MID(tblParseParts[[#This Row],[Text]],_xlpm._i,1)))</f>
        <v>2</v>
      </c>
      <c r="X165" s="1" t="str">
        <f>_xlfn.LET(_xlpm._i, COLUMN()-COLUMN(tblParseParts[[#Headers],[Text]]), IF(_xlpm._i&gt;tblParseParts[[#This Row],[Len]],"",MID(tblParseParts[[#This Row],[Text]],_xlpm._i,1)))</f>
        <v/>
      </c>
      <c r="Y165" s="1" t="str">
        <f>_xlfn.LET(_xlpm._i, COLUMN()-COLUMN(tblParseParts[[#Headers],[Text]]), IF(_xlpm._i&gt;tblParseParts[[#This Row],[Len]],"",MID(tblParseParts[[#This Row],[Text]],_xlpm._i,1)))</f>
        <v/>
      </c>
      <c r="Z165" s="1" t="str">
        <f>_xlfn.LET(_xlpm._i, COLUMN()-COLUMN(tblParseParts[[#Headers],[Text]]), IF(_xlpm._i&gt;tblParseParts[[#This Row],[Len]],"",MID(tblParseParts[[#This Row],[Text]],_xlpm._i,1)))</f>
        <v/>
      </c>
      <c r="AA165" s="1" t="str">
        <f>_xlfn.LET(_xlpm._i, COLUMN()-COLUMN(tblParseParts[[#Headers],[Text]]), IF(_xlpm._i&gt;tblParseParts[[#This Row],[Len]],"",MID(tblParseParts[[#This Row],[Text]],_xlpm._i,1)))</f>
        <v/>
      </c>
      <c r="AB165" s="1" t="str">
        <f>_xlfn.LET(_xlpm._i, COLUMN()-COLUMN(tblParseParts[[#Headers],[Text]]), IF(_xlpm._i&gt;tblParseParts[[#This Row],[Len]],"",MID(tblParseParts[[#This Row],[Text]],_xlpm._i,1)))</f>
        <v/>
      </c>
      <c r="AC165" s="1" t="str">
        <f>_xlfn.LET(_xlpm._i, COLUMN()-COLUMN(tblParseParts[[#Headers],[Text]]), IF(_xlpm._i&gt;tblParseParts[[#This Row],[Len]],"",MID(tblParseParts[[#This Row],[Text]],_xlpm._i,1)))</f>
        <v/>
      </c>
      <c r="AD165" s="1" t="str">
        <f>_xlfn.LET(_xlpm._i, COLUMN()-COLUMN(tblParseParts[[#Headers],[Text]]), IF(_xlpm._i&gt;tblParseParts[[#This Row],[Len]],"",MID(tblParseParts[[#This Row],[Text]],_xlpm._i,1)))</f>
        <v/>
      </c>
      <c r="AE165" s="1" t="str">
        <f>_xlfn.LET(_xlpm._i, COLUMN()-COLUMN(tblParseParts[[#Headers],[Text]]), IF(_xlpm._i&gt;tblParseParts[[#This Row],[Len]],"",MID(tblParseParts[[#This Row],[Text]],_xlpm._i,1)))</f>
        <v/>
      </c>
      <c r="AF165" s="1" t="str">
        <f>_xlfn.LET(_xlpm._i, COLUMN()-COLUMN(tblParseParts[[#Headers],[Text]]), IF(_xlpm._i&gt;tblParseParts[[#This Row],[Len]],"",MID(tblParseParts[[#This Row],[Text]],_xlpm._i,1)))</f>
        <v/>
      </c>
      <c r="AG165" s="1" t="str">
        <f>_xlfn.LET(_xlpm._i, COLUMN()-COLUMN(tblParseParts[[#Headers],[Text]]), IF(_xlpm._i&gt;tblParseParts[[#This Row],[Len]],"",MID(tblParseParts[[#This Row],[Text]],_xlpm._i,1)))</f>
        <v/>
      </c>
      <c r="AH165" s="1" t="str">
        <f>_xlfn.LET(_xlpm._i, COLUMN()-COLUMN(tblParseParts[[#Headers],[Text]]), IF(_xlpm._i&gt;tblParseParts[[#This Row],[Len]],"",MID(tblParseParts[[#This Row],[Text]],_xlpm._i,1)))</f>
        <v/>
      </c>
      <c r="AI165" s="1" t="str">
        <f>_xlfn.LET(_xlpm._i, COLUMN()-COLUMN(tblParseParts[[#Headers],[Text]]), IF(_xlpm._i&gt;tblParseParts[[#This Row],[Len]],"",MID(tblParseParts[[#This Row],[Text]],_xlpm._i,1)))</f>
        <v/>
      </c>
      <c r="AJ165" s="11">
        <f>LEN(tblParseParts[[#This Row],[Text]])</f>
        <v>21</v>
      </c>
      <c r="AK165" s="11">
        <f>_xlfn.LET(_xlpm._range,tblParseParts[[#This Row],[1]:[33]], _xlfn.IFNA(_xlfn.XMATCH("T",_xlpm._range,0,1),0))</f>
        <v>12</v>
      </c>
      <c r="AL16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13</v>
      </c>
      <c r="AM165" s="11">
        <f>_xlfn.LET(_xlpm._range,tblParseParts[[#This Row],[1]:[33]], _xlfn.IFNA(_xlfn.XMATCH(":",_xlpm._range,0,-1),0))</f>
        <v>19</v>
      </c>
      <c r="AN165" s="11" cm="1">
        <f t="array" ref="AN165">_xlfn.LET(_xlpm._last,INDEX(tblParseParts[[#This Row],[1]:[33]],1,tblParseParts[[#This Row],[Len]]),IF(_xlpm._last="Z",tblParseParts[[#This Row],[Len]],0))</f>
        <v>0</v>
      </c>
      <c r="AO165" s="11">
        <f>N(tblParseParts[[#This Row],[Tpos]]&gt;0)</f>
        <v>1</v>
      </c>
      <c r="AP165" s="11">
        <f>N(tblParseParts[[#This Row],[Tpos]]=1)</f>
        <v>0</v>
      </c>
      <c r="AQ165" s="11">
        <f>N(tblParseParts[[#This Row],[SignLastPos]]=1)</f>
        <v>0</v>
      </c>
      <c r="AR165" s="11">
        <f>tblParseParts[[#This Row],[Len]]-tblParseParts[[#This Row],[LastSignFirstPos]]</f>
        <v>21</v>
      </c>
      <c r="AS165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65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65" s="11">
        <f>N(tblParseParts[[#This Row],[ColonLastPos]]&gt;tblParseParts[[#This Row],[SignLastPos]])</f>
        <v>1</v>
      </c>
      <c r="AV165" s="11">
        <f>N(((tblParseParts[[#This Row],[UnSignedLen]]=2)+(tblParseParts[[#This Row],[UnSignedLen]]=6))&lt;&gt;0)</f>
        <v>0</v>
      </c>
      <c r="AW165" s="11">
        <f>N(tblParseParts[[#This Row],[ZlastPos]]=tblParseParts[[#This Row],[Len]])</f>
        <v>0</v>
      </c>
      <c r="AX16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65" s="11">
        <f>_xlfn.LET(_xlpm._x,_xlfn.XLOOKUP(tblParseParts[[#This Row],[Hash]],tblParsePartsLogic[Hash],tblParsePartsLogic[PartsFlag],""),IF(_xlpm._x="","!!",_xlpm._x))</f>
        <v>5</v>
      </c>
      <c r="AZ165" s="11">
        <f>_xlfn.LET(_xlpm._x,_xlfn.XLOOKUP(tblParseParts[[#This Row],[Hash]],tblParsePartsLogic[Hash],tblParsePartsLogic[DateMark],""),IF(_xlpm._x="","!!",_xlpm._x))</f>
        <v>2</v>
      </c>
      <c r="BA165" s="11">
        <f>_xlfn.LET(_xlpm._x,_xlfn.XLOOKUP(tblParseParts[[#This Row],[Hash]],tblParsePartsLogic[Hash],tblParsePartsLogic[TZMark],""),IF(_xlpm._x="","!!",_xlpm._x))</f>
        <v>2</v>
      </c>
      <c r="BB165" s="11">
        <f>_xlfn.LET(_xlpm._x,_xlfn.XLOOKUP(tblParseParts[[#This Row],[Hash]],tblParsePartsLogic[Hash],tblParsePartsLogic[ISOCompliant],""),IF(_xlpm._x="","!!",_xlpm._x))</f>
        <v>0</v>
      </c>
    </row>
    <row r="166" spans="1:54" x14ac:dyDescent="0.25">
      <c r="A166">
        <v>147</v>
      </c>
      <c r="B166" s="23" t="s">
        <v>186</v>
      </c>
      <c r="C166" s="1" t="str">
        <f>_xlfn.LET(_xlpm._i, COLUMN()-COLUMN(tblParseParts[[#Headers],[Text]]), IF(_xlpm._i&gt;tblParseParts[[#This Row],[Len]],"",MID(tblParseParts[[#This Row],[Text]],_xlpm._i,1)))</f>
        <v>9</v>
      </c>
      <c r="D166" s="1" t="str">
        <f>_xlfn.LET(_xlpm._i, COLUMN()-COLUMN(tblParseParts[[#Headers],[Text]]), IF(_xlpm._i&gt;tblParseParts[[#This Row],[Len]],"",MID(tblParseParts[[#This Row],[Text]],_xlpm._i,1)))</f>
        <v>9</v>
      </c>
      <c r="E166" s="1" t="str">
        <f>_xlfn.LET(_xlpm._i, COLUMN()-COLUMN(tblParseParts[[#Headers],[Text]]), IF(_xlpm._i&gt;tblParseParts[[#This Row],[Len]],"",MID(tblParseParts[[#This Row],[Text]],_xlpm._i,1)))</f>
        <v>9</v>
      </c>
      <c r="F166" s="1" t="str">
        <f>_xlfn.LET(_xlpm._i, COLUMN()-COLUMN(tblParseParts[[#Headers],[Text]]), IF(_xlpm._i&gt;tblParseParts[[#This Row],[Len]],"",MID(tblParseParts[[#This Row],[Text]],_xlpm._i,1)))</f>
        <v>9</v>
      </c>
      <c r="G166" s="1" t="str">
        <f>_xlfn.LET(_xlpm._i, COLUMN()-COLUMN(tblParseParts[[#Headers],[Text]]), IF(_xlpm._i&gt;tblParseParts[[#This Row],[Len]],"",MID(tblParseParts[[#This Row],[Text]],_xlpm._i,1)))</f>
        <v>9</v>
      </c>
      <c r="H166" s="1" t="str">
        <f>_xlfn.LET(_xlpm._i, COLUMN()-COLUMN(tblParseParts[[#Headers],[Text]]), IF(_xlpm._i&gt;tblParseParts[[#This Row],[Len]],"",MID(tblParseParts[[#This Row],[Text]],_xlpm._i,1)))</f>
        <v>-</v>
      </c>
      <c r="I166" s="1" t="str">
        <f>_xlfn.LET(_xlpm._i, COLUMN()-COLUMN(tblParseParts[[#Headers],[Text]]), IF(_xlpm._i&gt;tblParseParts[[#This Row],[Len]],"",MID(tblParseParts[[#This Row],[Text]],_xlpm._i,1)))</f>
        <v>W</v>
      </c>
      <c r="J166" s="1" t="str">
        <f>_xlfn.LET(_xlpm._i, COLUMN()-COLUMN(tblParseParts[[#Headers],[Text]]), IF(_xlpm._i&gt;tblParseParts[[#This Row],[Len]],"",MID(tblParseParts[[#This Row],[Text]],_xlpm._i,1)))</f>
        <v>1</v>
      </c>
      <c r="K166" s="1" t="str">
        <f>_xlfn.LET(_xlpm._i, COLUMN()-COLUMN(tblParseParts[[#Headers],[Text]]), IF(_xlpm._i&gt;tblParseParts[[#This Row],[Len]],"",MID(tblParseParts[[#This Row],[Text]],_xlpm._i,1)))</f>
        <v>5</v>
      </c>
      <c r="L166" s="1" t="str">
        <f>_xlfn.LET(_xlpm._i, COLUMN()-COLUMN(tblParseParts[[#Headers],[Text]]), IF(_xlpm._i&gt;tblParseParts[[#This Row],[Len]],"",MID(tblParseParts[[#This Row],[Text]],_xlpm._i,1)))</f>
        <v>-</v>
      </c>
      <c r="M166" s="1" t="str">
        <f>_xlfn.LET(_xlpm._i, COLUMN()-COLUMN(tblParseParts[[#Headers],[Text]]), IF(_xlpm._i&gt;tblParseParts[[#This Row],[Len]],"",MID(tblParseParts[[#This Row],[Text]],_xlpm._i,1)))</f>
        <v>2</v>
      </c>
      <c r="N166" s="1" t="str">
        <f>_xlfn.LET(_xlpm._i, COLUMN()-COLUMN(tblParseParts[[#Headers],[Text]]), IF(_xlpm._i&gt;tblParseParts[[#This Row],[Len]],"",MID(tblParseParts[[#This Row],[Text]],_xlpm._i,1)))</f>
        <v>T</v>
      </c>
      <c r="O166" s="1" t="str">
        <f>_xlfn.LET(_xlpm._i, COLUMN()-COLUMN(tblParseParts[[#Headers],[Text]]), IF(_xlpm._i&gt;tblParseParts[[#This Row],[Len]],"",MID(tblParseParts[[#This Row],[Text]],_xlpm._i,1)))</f>
        <v>+</v>
      </c>
      <c r="P166" s="1" t="str">
        <f>_xlfn.LET(_xlpm._i, COLUMN()-COLUMN(tblParseParts[[#Headers],[Text]]), IF(_xlpm._i&gt;tblParseParts[[#This Row],[Len]],"",MID(tblParseParts[[#This Row],[Text]],_xlpm._i,1)))</f>
        <v>0</v>
      </c>
      <c r="Q166" s="1" t="str">
        <f>_xlfn.LET(_xlpm._i, COLUMN()-COLUMN(tblParseParts[[#Headers],[Text]]), IF(_xlpm._i&gt;tblParseParts[[#This Row],[Len]],"",MID(tblParseParts[[#This Row],[Text]],_xlpm._i,1)))</f>
        <v>9</v>
      </c>
      <c r="R166" s="1" t="str">
        <f>_xlfn.LET(_xlpm._i, COLUMN()-COLUMN(tblParseParts[[#Headers],[Text]]), IF(_xlpm._i&gt;tblParseParts[[#This Row],[Len]],"",MID(tblParseParts[[#This Row],[Text]],_xlpm._i,1)))</f>
        <v>:</v>
      </c>
      <c r="S166" s="1" t="str">
        <f>_xlfn.LET(_xlpm._i, COLUMN()-COLUMN(tblParseParts[[#Headers],[Text]]), IF(_xlpm._i&gt;tblParseParts[[#This Row],[Len]],"",MID(tblParseParts[[#This Row],[Text]],_xlpm._i,1)))</f>
        <v>3</v>
      </c>
      <c r="T166" s="1" t="str">
        <f>_xlfn.LET(_xlpm._i, COLUMN()-COLUMN(tblParseParts[[#Headers],[Text]]), IF(_xlpm._i&gt;tblParseParts[[#This Row],[Len]],"",MID(tblParseParts[[#This Row],[Text]],_xlpm._i,1)))</f>
        <v>0</v>
      </c>
      <c r="U166" s="1" t="str">
        <f>_xlfn.LET(_xlpm._i, COLUMN()-COLUMN(tblParseParts[[#Headers],[Text]]), IF(_xlpm._i&gt;tblParseParts[[#This Row],[Len]],"",MID(tblParseParts[[#This Row],[Text]],_xlpm._i,1)))</f>
        <v>:</v>
      </c>
      <c r="V166" s="1" t="str">
        <f>_xlfn.LET(_xlpm._i, COLUMN()-COLUMN(tblParseParts[[#Headers],[Text]]), IF(_xlpm._i&gt;tblParseParts[[#This Row],[Len]],"",MID(tblParseParts[[#This Row],[Text]],_xlpm._i,1)))</f>
        <v>2</v>
      </c>
      <c r="W166" s="1" t="str">
        <f>_xlfn.LET(_xlpm._i, COLUMN()-COLUMN(tblParseParts[[#Headers],[Text]]), IF(_xlpm._i&gt;tblParseParts[[#This Row],[Len]],"",MID(tblParseParts[[#This Row],[Text]],_xlpm._i,1)))</f>
        <v>2</v>
      </c>
      <c r="X166" s="1" t="str">
        <f>_xlfn.LET(_xlpm._i, COLUMN()-COLUMN(tblParseParts[[#Headers],[Text]]), IF(_xlpm._i&gt;tblParseParts[[#This Row],[Len]],"",MID(tblParseParts[[#This Row],[Text]],_xlpm._i,1)))</f>
        <v/>
      </c>
      <c r="Y166" s="1" t="str">
        <f>_xlfn.LET(_xlpm._i, COLUMN()-COLUMN(tblParseParts[[#Headers],[Text]]), IF(_xlpm._i&gt;tblParseParts[[#This Row],[Len]],"",MID(tblParseParts[[#This Row],[Text]],_xlpm._i,1)))</f>
        <v/>
      </c>
      <c r="Z166" s="1" t="str">
        <f>_xlfn.LET(_xlpm._i, COLUMN()-COLUMN(tblParseParts[[#Headers],[Text]]), IF(_xlpm._i&gt;tblParseParts[[#This Row],[Len]],"",MID(tblParseParts[[#This Row],[Text]],_xlpm._i,1)))</f>
        <v/>
      </c>
      <c r="AA166" s="1" t="str">
        <f>_xlfn.LET(_xlpm._i, COLUMN()-COLUMN(tblParseParts[[#Headers],[Text]]), IF(_xlpm._i&gt;tblParseParts[[#This Row],[Len]],"",MID(tblParseParts[[#This Row],[Text]],_xlpm._i,1)))</f>
        <v/>
      </c>
      <c r="AB166" s="1" t="str">
        <f>_xlfn.LET(_xlpm._i, COLUMN()-COLUMN(tblParseParts[[#Headers],[Text]]), IF(_xlpm._i&gt;tblParseParts[[#This Row],[Len]],"",MID(tblParseParts[[#This Row],[Text]],_xlpm._i,1)))</f>
        <v/>
      </c>
      <c r="AC166" s="1" t="str">
        <f>_xlfn.LET(_xlpm._i, COLUMN()-COLUMN(tblParseParts[[#Headers],[Text]]), IF(_xlpm._i&gt;tblParseParts[[#This Row],[Len]],"",MID(tblParseParts[[#This Row],[Text]],_xlpm._i,1)))</f>
        <v/>
      </c>
      <c r="AD166" s="1" t="str">
        <f>_xlfn.LET(_xlpm._i, COLUMN()-COLUMN(tblParseParts[[#Headers],[Text]]), IF(_xlpm._i&gt;tblParseParts[[#This Row],[Len]],"",MID(tblParseParts[[#This Row],[Text]],_xlpm._i,1)))</f>
        <v/>
      </c>
      <c r="AE166" s="1" t="str">
        <f>_xlfn.LET(_xlpm._i, COLUMN()-COLUMN(tblParseParts[[#Headers],[Text]]), IF(_xlpm._i&gt;tblParseParts[[#This Row],[Len]],"",MID(tblParseParts[[#This Row],[Text]],_xlpm._i,1)))</f>
        <v/>
      </c>
      <c r="AF166" s="1" t="str">
        <f>_xlfn.LET(_xlpm._i, COLUMN()-COLUMN(tblParseParts[[#Headers],[Text]]), IF(_xlpm._i&gt;tblParseParts[[#This Row],[Len]],"",MID(tblParseParts[[#This Row],[Text]],_xlpm._i,1)))</f>
        <v/>
      </c>
      <c r="AG166" s="1" t="str">
        <f>_xlfn.LET(_xlpm._i, COLUMN()-COLUMN(tblParseParts[[#Headers],[Text]]), IF(_xlpm._i&gt;tblParseParts[[#This Row],[Len]],"",MID(tblParseParts[[#This Row],[Text]],_xlpm._i,1)))</f>
        <v/>
      </c>
      <c r="AH166" s="1" t="str">
        <f>_xlfn.LET(_xlpm._i, COLUMN()-COLUMN(tblParseParts[[#Headers],[Text]]), IF(_xlpm._i&gt;tblParseParts[[#This Row],[Len]],"",MID(tblParseParts[[#This Row],[Text]],_xlpm._i,1)))</f>
        <v/>
      </c>
      <c r="AI166" s="1" t="str">
        <f>_xlfn.LET(_xlpm._i, COLUMN()-COLUMN(tblParseParts[[#Headers],[Text]]), IF(_xlpm._i&gt;tblParseParts[[#This Row],[Len]],"",MID(tblParseParts[[#This Row],[Text]],_xlpm._i,1)))</f>
        <v/>
      </c>
      <c r="AJ166" s="11">
        <f>LEN(tblParseParts[[#This Row],[Text]])</f>
        <v>21</v>
      </c>
      <c r="AK166" s="11">
        <f>_xlfn.LET(_xlpm._range,tblParseParts[[#This Row],[1]:[33]], _xlfn.IFNA(_xlfn.XMATCH("T",_xlpm._range,0,1),0))</f>
        <v>12</v>
      </c>
      <c r="AL16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13</v>
      </c>
      <c r="AM166" s="11">
        <f>_xlfn.LET(_xlpm._range,tblParseParts[[#This Row],[1]:[33]], _xlfn.IFNA(_xlfn.XMATCH(":",_xlpm._range,0,-1),0))</f>
        <v>19</v>
      </c>
      <c r="AN166" s="11" cm="1">
        <f t="array" ref="AN166">_xlfn.LET(_xlpm._last,INDEX(tblParseParts[[#This Row],[1]:[33]],1,tblParseParts[[#This Row],[Len]]),IF(_xlpm._last="Z",tblParseParts[[#This Row],[Len]],0))</f>
        <v>0</v>
      </c>
      <c r="AO166" s="11">
        <f>N(tblParseParts[[#This Row],[Tpos]]&gt;0)</f>
        <v>1</v>
      </c>
      <c r="AP166" s="11">
        <f>N(tblParseParts[[#This Row],[Tpos]]=1)</f>
        <v>0</v>
      </c>
      <c r="AQ166" s="11">
        <f>N(tblParseParts[[#This Row],[SignLastPos]]=1)</f>
        <v>0</v>
      </c>
      <c r="AR166" s="11">
        <f>tblParseParts[[#This Row],[Len]]-tblParseParts[[#This Row],[LastSignFirstPos]]</f>
        <v>21</v>
      </c>
      <c r="AS166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66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66" s="11">
        <f>N(tblParseParts[[#This Row],[ColonLastPos]]&gt;tblParseParts[[#This Row],[SignLastPos]])</f>
        <v>1</v>
      </c>
      <c r="AV166" s="11">
        <f>N(((tblParseParts[[#This Row],[UnSignedLen]]=2)+(tblParseParts[[#This Row],[UnSignedLen]]=6))&lt;&gt;0)</f>
        <v>0</v>
      </c>
      <c r="AW166" s="11">
        <f>N(tblParseParts[[#This Row],[ZlastPos]]=tblParseParts[[#This Row],[Len]])</f>
        <v>0</v>
      </c>
      <c r="AX16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66" s="11">
        <f>_xlfn.LET(_xlpm._x,_xlfn.XLOOKUP(tblParseParts[[#This Row],[Hash]],tblParsePartsLogic[Hash],tblParsePartsLogic[PartsFlag],""),IF(_xlpm._x="","!!",_xlpm._x))</f>
        <v>5</v>
      </c>
      <c r="AZ166" s="11">
        <f>_xlfn.LET(_xlpm._x,_xlfn.XLOOKUP(tblParseParts[[#This Row],[Hash]],tblParsePartsLogic[Hash],tblParsePartsLogic[DateMark],""),IF(_xlpm._x="","!!",_xlpm._x))</f>
        <v>2</v>
      </c>
      <c r="BA166" s="11">
        <f>_xlfn.LET(_xlpm._x,_xlfn.XLOOKUP(tblParseParts[[#This Row],[Hash]],tblParsePartsLogic[Hash],tblParsePartsLogic[TZMark],""),IF(_xlpm._x="","!!",_xlpm._x))</f>
        <v>2</v>
      </c>
      <c r="BB166" s="11">
        <f>_xlfn.LET(_xlpm._x,_xlfn.XLOOKUP(tblParseParts[[#This Row],[Hash]],tblParsePartsLogic[Hash],tblParsePartsLogic[ISOCompliant],""),IF(_xlpm._x="","!!",_xlpm._x))</f>
        <v>0</v>
      </c>
    </row>
    <row r="167" spans="1:54" x14ac:dyDescent="0.25">
      <c r="A167">
        <v>148</v>
      </c>
      <c r="B167" s="23" t="s">
        <v>187</v>
      </c>
      <c r="C167" s="1" t="str">
        <f>_xlfn.LET(_xlpm._i, COLUMN()-COLUMN(tblParseParts[[#Headers],[Text]]), IF(_xlpm._i&gt;tblParseParts[[#This Row],[Len]],"",MID(tblParseParts[[#This Row],[Text]],_xlpm._i,1)))</f>
        <v>2</v>
      </c>
      <c r="D167" s="1" t="str">
        <f>_xlfn.LET(_xlpm._i, COLUMN()-COLUMN(tblParseParts[[#Headers],[Text]]), IF(_xlpm._i&gt;tblParseParts[[#This Row],[Len]],"",MID(tblParseParts[[#This Row],[Text]],_xlpm._i,1)))</f>
        <v>0</v>
      </c>
      <c r="E167" s="1" t="str">
        <f>_xlfn.LET(_xlpm._i, COLUMN()-COLUMN(tblParseParts[[#Headers],[Text]]), IF(_xlpm._i&gt;tblParseParts[[#This Row],[Len]],"",MID(tblParseParts[[#This Row],[Text]],_xlpm._i,1)))</f>
        <v>2</v>
      </c>
      <c r="F167" s="1" t="str">
        <f>_xlfn.LET(_xlpm._i, COLUMN()-COLUMN(tblParseParts[[#Headers],[Text]]), IF(_xlpm._i&gt;tblParseParts[[#This Row],[Len]],"",MID(tblParseParts[[#This Row],[Text]],_xlpm._i,1)))</f>
        <v>3</v>
      </c>
      <c r="G167" s="1" t="str">
        <f>_xlfn.LET(_xlpm._i, COLUMN()-COLUMN(tblParseParts[[#Headers],[Text]]), IF(_xlpm._i&gt;tblParseParts[[#This Row],[Len]],"",MID(tblParseParts[[#This Row],[Text]],_xlpm._i,1)))</f>
        <v>T</v>
      </c>
      <c r="H167" s="1" t="str">
        <f>_xlfn.LET(_xlpm._i, COLUMN()-COLUMN(tblParseParts[[#Headers],[Text]]), IF(_xlpm._i&gt;tblParseParts[[#This Row],[Len]],"",MID(tblParseParts[[#This Row],[Text]],_xlpm._i,1)))</f>
        <v>+</v>
      </c>
      <c r="I167" s="1" t="str">
        <f>_xlfn.LET(_xlpm._i, COLUMN()-COLUMN(tblParseParts[[#Headers],[Text]]), IF(_xlpm._i&gt;tblParseParts[[#This Row],[Len]],"",MID(tblParseParts[[#This Row],[Text]],_xlpm._i,1)))</f>
        <v>0</v>
      </c>
      <c r="J167" s="1" t="str">
        <f>_xlfn.LET(_xlpm._i, COLUMN()-COLUMN(tblParseParts[[#Headers],[Text]]), IF(_xlpm._i&gt;tblParseParts[[#This Row],[Len]],"",MID(tblParseParts[[#This Row],[Text]],_xlpm._i,1)))</f>
        <v>9</v>
      </c>
      <c r="K167" s="1" t="str">
        <f>_xlfn.LET(_xlpm._i, COLUMN()-COLUMN(tblParseParts[[#Headers],[Text]]), IF(_xlpm._i&gt;tblParseParts[[#This Row],[Len]],"",MID(tblParseParts[[#This Row],[Text]],_xlpm._i,1)))</f>
        <v>:</v>
      </c>
      <c r="L167" s="1" t="str">
        <f>_xlfn.LET(_xlpm._i, COLUMN()-COLUMN(tblParseParts[[#Headers],[Text]]), IF(_xlpm._i&gt;tblParseParts[[#This Row],[Len]],"",MID(tblParseParts[[#This Row],[Text]],_xlpm._i,1)))</f>
        <v>3</v>
      </c>
      <c r="M167" s="1" t="str">
        <f>_xlfn.LET(_xlpm._i, COLUMN()-COLUMN(tblParseParts[[#Headers],[Text]]), IF(_xlpm._i&gt;tblParseParts[[#This Row],[Len]],"",MID(tblParseParts[[#This Row],[Text]],_xlpm._i,1)))</f>
        <v>0</v>
      </c>
      <c r="N167" s="1" t="str">
        <f>_xlfn.LET(_xlpm._i, COLUMN()-COLUMN(tblParseParts[[#Headers],[Text]]), IF(_xlpm._i&gt;tblParseParts[[#This Row],[Len]],"",MID(tblParseParts[[#This Row],[Text]],_xlpm._i,1)))</f>
        <v>:</v>
      </c>
      <c r="O167" s="1" t="str">
        <f>_xlfn.LET(_xlpm._i, COLUMN()-COLUMN(tblParseParts[[#Headers],[Text]]), IF(_xlpm._i&gt;tblParseParts[[#This Row],[Len]],"",MID(tblParseParts[[#This Row],[Text]],_xlpm._i,1)))</f>
        <v>2</v>
      </c>
      <c r="P167" s="1" t="str">
        <f>_xlfn.LET(_xlpm._i, COLUMN()-COLUMN(tblParseParts[[#Headers],[Text]]), IF(_xlpm._i&gt;tblParseParts[[#This Row],[Len]],"",MID(tblParseParts[[#This Row],[Text]],_xlpm._i,1)))</f>
        <v>2</v>
      </c>
      <c r="Q167" s="1" t="str">
        <f>_xlfn.LET(_xlpm._i, COLUMN()-COLUMN(tblParseParts[[#Headers],[Text]]), IF(_xlpm._i&gt;tblParseParts[[#This Row],[Len]],"",MID(tblParseParts[[#This Row],[Text]],_xlpm._i,1)))</f>
        <v/>
      </c>
      <c r="R167" s="1" t="str">
        <f>_xlfn.LET(_xlpm._i, COLUMN()-COLUMN(tblParseParts[[#Headers],[Text]]), IF(_xlpm._i&gt;tblParseParts[[#This Row],[Len]],"",MID(tblParseParts[[#This Row],[Text]],_xlpm._i,1)))</f>
        <v/>
      </c>
      <c r="S167" s="1" t="str">
        <f>_xlfn.LET(_xlpm._i, COLUMN()-COLUMN(tblParseParts[[#Headers],[Text]]), IF(_xlpm._i&gt;tblParseParts[[#This Row],[Len]],"",MID(tblParseParts[[#This Row],[Text]],_xlpm._i,1)))</f>
        <v/>
      </c>
      <c r="T167" s="1" t="str">
        <f>_xlfn.LET(_xlpm._i, COLUMN()-COLUMN(tblParseParts[[#Headers],[Text]]), IF(_xlpm._i&gt;tblParseParts[[#This Row],[Len]],"",MID(tblParseParts[[#This Row],[Text]],_xlpm._i,1)))</f>
        <v/>
      </c>
      <c r="U167" s="1" t="str">
        <f>_xlfn.LET(_xlpm._i, COLUMN()-COLUMN(tblParseParts[[#Headers],[Text]]), IF(_xlpm._i&gt;tblParseParts[[#This Row],[Len]],"",MID(tblParseParts[[#This Row],[Text]],_xlpm._i,1)))</f>
        <v/>
      </c>
      <c r="V167" s="1" t="str">
        <f>_xlfn.LET(_xlpm._i, COLUMN()-COLUMN(tblParseParts[[#Headers],[Text]]), IF(_xlpm._i&gt;tblParseParts[[#This Row],[Len]],"",MID(tblParseParts[[#This Row],[Text]],_xlpm._i,1)))</f>
        <v/>
      </c>
      <c r="W167" s="1" t="str">
        <f>_xlfn.LET(_xlpm._i, COLUMN()-COLUMN(tblParseParts[[#Headers],[Text]]), IF(_xlpm._i&gt;tblParseParts[[#This Row],[Len]],"",MID(tblParseParts[[#This Row],[Text]],_xlpm._i,1)))</f>
        <v/>
      </c>
      <c r="X167" s="1" t="str">
        <f>_xlfn.LET(_xlpm._i, COLUMN()-COLUMN(tblParseParts[[#Headers],[Text]]), IF(_xlpm._i&gt;tblParseParts[[#This Row],[Len]],"",MID(tblParseParts[[#This Row],[Text]],_xlpm._i,1)))</f>
        <v/>
      </c>
      <c r="Y167" s="1" t="str">
        <f>_xlfn.LET(_xlpm._i, COLUMN()-COLUMN(tblParseParts[[#Headers],[Text]]), IF(_xlpm._i&gt;tblParseParts[[#This Row],[Len]],"",MID(tblParseParts[[#This Row],[Text]],_xlpm._i,1)))</f>
        <v/>
      </c>
      <c r="Z167" s="1" t="str">
        <f>_xlfn.LET(_xlpm._i, COLUMN()-COLUMN(tblParseParts[[#Headers],[Text]]), IF(_xlpm._i&gt;tblParseParts[[#This Row],[Len]],"",MID(tblParseParts[[#This Row],[Text]],_xlpm._i,1)))</f>
        <v/>
      </c>
      <c r="AA167" s="1" t="str">
        <f>_xlfn.LET(_xlpm._i, COLUMN()-COLUMN(tblParseParts[[#Headers],[Text]]), IF(_xlpm._i&gt;tblParseParts[[#This Row],[Len]],"",MID(tblParseParts[[#This Row],[Text]],_xlpm._i,1)))</f>
        <v/>
      </c>
      <c r="AB167" s="1" t="str">
        <f>_xlfn.LET(_xlpm._i, COLUMN()-COLUMN(tblParseParts[[#Headers],[Text]]), IF(_xlpm._i&gt;tblParseParts[[#This Row],[Len]],"",MID(tblParseParts[[#This Row],[Text]],_xlpm._i,1)))</f>
        <v/>
      </c>
      <c r="AC167" s="1" t="str">
        <f>_xlfn.LET(_xlpm._i, COLUMN()-COLUMN(tblParseParts[[#Headers],[Text]]), IF(_xlpm._i&gt;tblParseParts[[#This Row],[Len]],"",MID(tblParseParts[[#This Row],[Text]],_xlpm._i,1)))</f>
        <v/>
      </c>
      <c r="AD167" s="1" t="str">
        <f>_xlfn.LET(_xlpm._i, COLUMN()-COLUMN(tblParseParts[[#Headers],[Text]]), IF(_xlpm._i&gt;tblParseParts[[#This Row],[Len]],"",MID(tblParseParts[[#This Row],[Text]],_xlpm._i,1)))</f>
        <v/>
      </c>
      <c r="AE167" s="1" t="str">
        <f>_xlfn.LET(_xlpm._i, COLUMN()-COLUMN(tblParseParts[[#Headers],[Text]]), IF(_xlpm._i&gt;tblParseParts[[#This Row],[Len]],"",MID(tblParseParts[[#This Row],[Text]],_xlpm._i,1)))</f>
        <v/>
      </c>
      <c r="AF167" s="1" t="str">
        <f>_xlfn.LET(_xlpm._i, COLUMN()-COLUMN(tblParseParts[[#Headers],[Text]]), IF(_xlpm._i&gt;tblParseParts[[#This Row],[Len]],"",MID(tblParseParts[[#This Row],[Text]],_xlpm._i,1)))</f>
        <v/>
      </c>
      <c r="AG167" s="1" t="str">
        <f>_xlfn.LET(_xlpm._i, COLUMN()-COLUMN(tblParseParts[[#Headers],[Text]]), IF(_xlpm._i&gt;tblParseParts[[#This Row],[Len]],"",MID(tblParseParts[[#This Row],[Text]],_xlpm._i,1)))</f>
        <v/>
      </c>
      <c r="AH167" s="1" t="str">
        <f>_xlfn.LET(_xlpm._i, COLUMN()-COLUMN(tblParseParts[[#Headers],[Text]]), IF(_xlpm._i&gt;tblParseParts[[#This Row],[Len]],"",MID(tblParseParts[[#This Row],[Text]],_xlpm._i,1)))</f>
        <v/>
      </c>
      <c r="AI167" s="1" t="str">
        <f>_xlfn.LET(_xlpm._i, COLUMN()-COLUMN(tblParseParts[[#Headers],[Text]]), IF(_xlpm._i&gt;tblParseParts[[#This Row],[Len]],"",MID(tblParseParts[[#This Row],[Text]],_xlpm._i,1)))</f>
        <v/>
      </c>
      <c r="AJ167" s="11">
        <f>LEN(tblParseParts[[#This Row],[Text]])</f>
        <v>14</v>
      </c>
      <c r="AK167" s="11">
        <f>_xlfn.LET(_xlpm._range,tblParseParts[[#This Row],[1]:[33]], _xlfn.IFNA(_xlfn.XMATCH("T",_xlpm._range,0,1),0))</f>
        <v>5</v>
      </c>
      <c r="AL16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167" s="11">
        <f>_xlfn.LET(_xlpm._range,tblParseParts[[#This Row],[1]:[33]], _xlfn.IFNA(_xlfn.XMATCH(":",_xlpm._range,0,-1),0))</f>
        <v>12</v>
      </c>
      <c r="AN167" s="11" cm="1">
        <f t="array" ref="AN167">_xlfn.LET(_xlpm._last,INDEX(tblParseParts[[#This Row],[1]:[33]],1,tblParseParts[[#This Row],[Len]]),IF(_xlpm._last="Z",tblParseParts[[#This Row],[Len]],0))</f>
        <v>0</v>
      </c>
      <c r="AO167" s="11">
        <f>N(tblParseParts[[#This Row],[Tpos]]&gt;0)</f>
        <v>1</v>
      </c>
      <c r="AP167" s="11">
        <f>N(tblParseParts[[#This Row],[Tpos]]=1)</f>
        <v>0</v>
      </c>
      <c r="AQ167" s="11">
        <f>N(tblParseParts[[#This Row],[SignLastPos]]=1)</f>
        <v>0</v>
      </c>
      <c r="AR167" s="11">
        <f>tblParseParts[[#This Row],[Len]]-tblParseParts[[#This Row],[LastSignFirstPos]]</f>
        <v>14</v>
      </c>
      <c r="AS167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67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67" s="11">
        <f>N(tblParseParts[[#This Row],[ColonLastPos]]&gt;tblParseParts[[#This Row],[SignLastPos]])</f>
        <v>1</v>
      </c>
      <c r="AV167" s="11">
        <f>N(((tblParseParts[[#This Row],[UnSignedLen]]=2)+(tblParseParts[[#This Row],[UnSignedLen]]=6))&lt;&gt;0)</f>
        <v>0</v>
      </c>
      <c r="AW167" s="11">
        <f>N(tblParseParts[[#This Row],[ZlastPos]]=tblParseParts[[#This Row],[Len]])</f>
        <v>0</v>
      </c>
      <c r="AX16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156</v>
      </c>
      <c r="AY167" s="11">
        <f>_xlfn.LET(_xlpm._x,_xlfn.XLOOKUP(tblParseParts[[#This Row],[Hash]],tblParsePartsLogic[Hash],tblParsePartsLogic[PartsFlag],""),IF(_xlpm._x="","!!",_xlpm._x))</f>
        <v>5</v>
      </c>
      <c r="AZ167" s="11">
        <f>_xlfn.LET(_xlpm._x,_xlfn.XLOOKUP(tblParseParts[[#This Row],[Hash]],tblParsePartsLogic[Hash],tblParsePartsLogic[DateMark],""),IF(_xlpm._x="","!!",_xlpm._x))</f>
        <v>2</v>
      </c>
      <c r="BA167" s="11">
        <f>_xlfn.LET(_xlpm._x,_xlfn.XLOOKUP(tblParseParts[[#This Row],[Hash]],tblParsePartsLogic[Hash],tblParsePartsLogic[TZMark],""),IF(_xlpm._x="","!!",_xlpm._x))</f>
        <v>2</v>
      </c>
      <c r="BB167" s="11">
        <f>_xlfn.LET(_xlpm._x,_xlfn.XLOOKUP(tblParseParts[[#This Row],[Hash]],tblParsePartsLogic[Hash],tblParsePartsLogic[ISOCompliant],""),IF(_xlpm._x="","!!",_xlpm._x))</f>
        <v>0</v>
      </c>
    </row>
    <row r="168" spans="1:54" x14ac:dyDescent="0.25">
      <c r="A168">
        <v>52</v>
      </c>
      <c r="B168" s="23" t="s">
        <v>210</v>
      </c>
      <c r="C168" s="1" t="str">
        <f>_xlfn.LET(_xlpm._i, COLUMN()-COLUMN(tblParseParts[[#Headers],[Text]]), IF(_xlpm._i&gt;tblParseParts[[#This Row],[Len]],"",MID(tblParseParts[[#This Row],[Text]],_xlpm._i,1)))</f>
        <v>T</v>
      </c>
      <c r="D168" s="1" t="str">
        <f>_xlfn.LET(_xlpm._i, COLUMN()-COLUMN(tblParseParts[[#Headers],[Text]]), IF(_xlpm._i&gt;tblParseParts[[#This Row],[Len]],"",MID(tblParseParts[[#This Row],[Text]],_xlpm._i,1)))</f>
        <v>1</v>
      </c>
      <c r="E168" s="1" t="str">
        <f>_xlfn.LET(_xlpm._i, COLUMN()-COLUMN(tblParseParts[[#Headers],[Text]]), IF(_xlpm._i&gt;tblParseParts[[#This Row],[Len]],"",MID(tblParseParts[[#This Row],[Text]],_xlpm._i,1)))</f>
        <v>2</v>
      </c>
      <c r="F168" s="1" t="str">
        <f>_xlfn.LET(_xlpm._i, COLUMN()-COLUMN(tblParseParts[[#Headers],[Text]]), IF(_xlpm._i&gt;tblParseParts[[#This Row],[Len]],"",MID(tblParseParts[[#This Row],[Text]],_xlpm._i,1)))</f>
        <v>Z</v>
      </c>
      <c r="G168" s="1" t="str">
        <f>_xlfn.LET(_xlpm._i, COLUMN()-COLUMN(tblParseParts[[#Headers],[Text]]), IF(_xlpm._i&gt;tblParseParts[[#This Row],[Len]],"",MID(tblParseParts[[#This Row],[Text]],_xlpm._i,1)))</f>
        <v/>
      </c>
      <c r="H168" s="1" t="str">
        <f>_xlfn.LET(_xlpm._i, COLUMN()-COLUMN(tblParseParts[[#Headers],[Text]]), IF(_xlpm._i&gt;tblParseParts[[#This Row],[Len]],"",MID(tblParseParts[[#This Row],[Text]],_xlpm._i,1)))</f>
        <v/>
      </c>
      <c r="I168" s="1" t="str">
        <f>_xlfn.LET(_xlpm._i, COLUMN()-COLUMN(tblParseParts[[#Headers],[Text]]), IF(_xlpm._i&gt;tblParseParts[[#This Row],[Len]],"",MID(tblParseParts[[#This Row],[Text]],_xlpm._i,1)))</f>
        <v/>
      </c>
      <c r="J168" s="1" t="str">
        <f>_xlfn.LET(_xlpm._i, COLUMN()-COLUMN(tblParseParts[[#Headers],[Text]]), IF(_xlpm._i&gt;tblParseParts[[#This Row],[Len]],"",MID(tblParseParts[[#This Row],[Text]],_xlpm._i,1)))</f>
        <v/>
      </c>
      <c r="K168" s="1" t="str">
        <f>_xlfn.LET(_xlpm._i, COLUMN()-COLUMN(tblParseParts[[#Headers],[Text]]), IF(_xlpm._i&gt;tblParseParts[[#This Row],[Len]],"",MID(tblParseParts[[#This Row],[Text]],_xlpm._i,1)))</f>
        <v/>
      </c>
      <c r="L168" s="1" t="str">
        <f>_xlfn.LET(_xlpm._i, COLUMN()-COLUMN(tblParseParts[[#Headers],[Text]]), IF(_xlpm._i&gt;tblParseParts[[#This Row],[Len]],"",MID(tblParseParts[[#This Row],[Text]],_xlpm._i,1)))</f>
        <v/>
      </c>
      <c r="M168" s="1" t="str">
        <f>_xlfn.LET(_xlpm._i, COLUMN()-COLUMN(tblParseParts[[#Headers],[Text]]), IF(_xlpm._i&gt;tblParseParts[[#This Row],[Len]],"",MID(tblParseParts[[#This Row],[Text]],_xlpm._i,1)))</f>
        <v/>
      </c>
      <c r="N168" s="1" t="str">
        <f>_xlfn.LET(_xlpm._i, COLUMN()-COLUMN(tblParseParts[[#Headers],[Text]]), IF(_xlpm._i&gt;tblParseParts[[#This Row],[Len]],"",MID(tblParseParts[[#This Row],[Text]],_xlpm._i,1)))</f>
        <v/>
      </c>
      <c r="O168" s="1" t="str">
        <f>_xlfn.LET(_xlpm._i, COLUMN()-COLUMN(tblParseParts[[#Headers],[Text]]), IF(_xlpm._i&gt;tblParseParts[[#This Row],[Len]],"",MID(tblParseParts[[#This Row],[Text]],_xlpm._i,1)))</f>
        <v/>
      </c>
      <c r="P168" s="1" t="str">
        <f>_xlfn.LET(_xlpm._i, COLUMN()-COLUMN(tblParseParts[[#Headers],[Text]]), IF(_xlpm._i&gt;tblParseParts[[#This Row],[Len]],"",MID(tblParseParts[[#This Row],[Text]],_xlpm._i,1)))</f>
        <v/>
      </c>
      <c r="Q168" s="1" t="str">
        <f>_xlfn.LET(_xlpm._i, COLUMN()-COLUMN(tblParseParts[[#Headers],[Text]]), IF(_xlpm._i&gt;tblParseParts[[#This Row],[Len]],"",MID(tblParseParts[[#This Row],[Text]],_xlpm._i,1)))</f>
        <v/>
      </c>
      <c r="R168" s="1" t="str">
        <f>_xlfn.LET(_xlpm._i, COLUMN()-COLUMN(tblParseParts[[#Headers],[Text]]), IF(_xlpm._i&gt;tblParseParts[[#This Row],[Len]],"",MID(tblParseParts[[#This Row],[Text]],_xlpm._i,1)))</f>
        <v/>
      </c>
      <c r="S168" s="1" t="str">
        <f>_xlfn.LET(_xlpm._i, COLUMN()-COLUMN(tblParseParts[[#Headers],[Text]]), IF(_xlpm._i&gt;tblParseParts[[#This Row],[Len]],"",MID(tblParseParts[[#This Row],[Text]],_xlpm._i,1)))</f>
        <v/>
      </c>
      <c r="T168" s="1" t="str">
        <f>_xlfn.LET(_xlpm._i, COLUMN()-COLUMN(tblParseParts[[#Headers],[Text]]), IF(_xlpm._i&gt;tblParseParts[[#This Row],[Len]],"",MID(tblParseParts[[#This Row],[Text]],_xlpm._i,1)))</f>
        <v/>
      </c>
      <c r="U168" s="1" t="str">
        <f>_xlfn.LET(_xlpm._i, COLUMN()-COLUMN(tblParseParts[[#Headers],[Text]]), IF(_xlpm._i&gt;tblParseParts[[#This Row],[Len]],"",MID(tblParseParts[[#This Row],[Text]],_xlpm._i,1)))</f>
        <v/>
      </c>
      <c r="V168" s="1" t="str">
        <f>_xlfn.LET(_xlpm._i, COLUMN()-COLUMN(tblParseParts[[#Headers],[Text]]), IF(_xlpm._i&gt;tblParseParts[[#This Row],[Len]],"",MID(tblParseParts[[#This Row],[Text]],_xlpm._i,1)))</f>
        <v/>
      </c>
      <c r="W168" s="1" t="str">
        <f>_xlfn.LET(_xlpm._i, COLUMN()-COLUMN(tblParseParts[[#Headers],[Text]]), IF(_xlpm._i&gt;tblParseParts[[#This Row],[Len]],"",MID(tblParseParts[[#This Row],[Text]],_xlpm._i,1)))</f>
        <v/>
      </c>
      <c r="X168" s="1" t="str">
        <f>_xlfn.LET(_xlpm._i, COLUMN()-COLUMN(tblParseParts[[#Headers],[Text]]), IF(_xlpm._i&gt;tblParseParts[[#This Row],[Len]],"",MID(tblParseParts[[#This Row],[Text]],_xlpm._i,1)))</f>
        <v/>
      </c>
      <c r="Y168" s="1" t="str">
        <f>_xlfn.LET(_xlpm._i, COLUMN()-COLUMN(tblParseParts[[#Headers],[Text]]), IF(_xlpm._i&gt;tblParseParts[[#This Row],[Len]],"",MID(tblParseParts[[#This Row],[Text]],_xlpm._i,1)))</f>
        <v/>
      </c>
      <c r="Z168" s="1" t="str">
        <f>_xlfn.LET(_xlpm._i, COLUMN()-COLUMN(tblParseParts[[#Headers],[Text]]), IF(_xlpm._i&gt;tblParseParts[[#This Row],[Len]],"",MID(tblParseParts[[#This Row],[Text]],_xlpm._i,1)))</f>
        <v/>
      </c>
      <c r="AA168" s="1" t="str">
        <f>_xlfn.LET(_xlpm._i, COLUMN()-COLUMN(tblParseParts[[#Headers],[Text]]), IF(_xlpm._i&gt;tblParseParts[[#This Row],[Len]],"",MID(tblParseParts[[#This Row],[Text]],_xlpm._i,1)))</f>
        <v/>
      </c>
      <c r="AB168" s="1" t="str">
        <f>_xlfn.LET(_xlpm._i, COLUMN()-COLUMN(tblParseParts[[#Headers],[Text]]), IF(_xlpm._i&gt;tblParseParts[[#This Row],[Len]],"",MID(tblParseParts[[#This Row],[Text]],_xlpm._i,1)))</f>
        <v/>
      </c>
      <c r="AC168" s="1" t="str">
        <f>_xlfn.LET(_xlpm._i, COLUMN()-COLUMN(tblParseParts[[#Headers],[Text]]), IF(_xlpm._i&gt;tblParseParts[[#This Row],[Len]],"",MID(tblParseParts[[#This Row],[Text]],_xlpm._i,1)))</f>
        <v/>
      </c>
      <c r="AD168" s="1" t="str">
        <f>_xlfn.LET(_xlpm._i, COLUMN()-COLUMN(tblParseParts[[#Headers],[Text]]), IF(_xlpm._i&gt;tblParseParts[[#This Row],[Len]],"",MID(tblParseParts[[#This Row],[Text]],_xlpm._i,1)))</f>
        <v/>
      </c>
      <c r="AE168" s="1" t="str">
        <f>_xlfn.LET(_xlpm._i, COLUMN()-COLUMN(tblParseParts[[#Headers],[Text]]), IF(_xlpm._i&gt;tblParseParts[[#This Row],[Len]],"",MID(tblParseParts[[#This Row],[Text]],_xlpm._i,1)))</f>
        <v/>
      </c>
      <c r="AF168" s="1" t="str">
        <f>_xlfn.LET(_xlpm._i, COLUMN()-COLUMN(tblParseParts[[#Headers],[Text]]), IF(_xlpm._i&gt;tblParseParts[[#This Row],[Len]],"",MID(tblParseParts[[#This Row],[Text]],_xlpm._i,1)))</f>
        <v/>
      </c>
      <c r="AG168" s="1" t="str">
        <f>_xlfn.LET(_xlpm._i, COLUMN()-COLUMN(tblParseParts[[#Headers],[Text]]), IF(_xlpm._i&gt;tblParseParts[[#This Row],[Len]],"",MID(tblParseParts[[#This Row],[Text]],_xlpm._i,1)))</f>
        <v/>
      </c>
      <c r="AH168" s="1" t="str">
        <f>_xlfn.LET(_xlpm._i, COLUMN()-COLUMN(tblParseParts[[#Headers],[Text]]), IF(_xlpm._i&gt;tblParseParts[[#This Row],[Len]],"",MID(tblParseParts[[#This Row],[Text]],_xlpm._i,1)))</f>
        <v/>
      </c>
      <c r="AI168" s="1" t="str">
        <f>_xlfn.LET(_xlpm._i, COLUMN()-COLUMN(tblParseParts[[#Headers],[Text]]), IF(_xlpm._i&gt;tblParseParts[[#This Row],[Len]],"",MID(tblParseParts[[#This Row],[Text]],_xlpm._i,1)))</f>
        <v/>
      </c>
      <c r="AJ168" s="11">
        <f>LEN(tblParseParts[[#This Row],[Text]])</f>
        <v>4</v>
      </c>
      <c r="AK168" s="11">
        <f>_xlfn.LET(_xlpm._range,tblParseParts[[#This Row],[1]:[33]], _xlfn.IFNA(_xlfn.XMATCH("T",_xlpm._range,0,1),0))</f>
        <v>1</v>
      </c>
      <c r="AL168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168" s="11">
        <f>_xlfn.LET(_xlpm._range,tblParseParts[[#This Row],[1]:[33]], _xlfn.IFNA(_xlfn.XMATCH(":",_xlpm._range,0,-1),0))</f>
        <v>0</v>
      </c>
      <c r="AN168" s="11" cm="1">
        <f t="array" ref="AN168">_xlfn.LET(_xlpm._last,INDEX(tblParseParts[[#This Row],[1]:[33]],1,tblParseParts[[#This Row],[Len]]),IF(_xlpm._last="Z",tblParseParts[[#This Row],[Len]],0))</f>
        <v>4</v>
      </c>
      <c r="AO168" s="11">
        <f>N(tblParseParts[[#This Row],[Tpos]]&gt;0)</f>
        <v>1</v>
      </c>
      <c r="AP168" s="11">
        <f>N(tblParseParts[[#This Row],[Tpos]]=1)</f>
        <v>1</v>
      </c>
      <c r="AQ168" s="11">
        <f>N(tblParseParts[[#This Row],[SignLastPos]]=1)</f>
        <v>0</v>
      </c>
      <c r="AR168" s="11">
        <f>tblParseParts[[#This Row],[Len]]-tblParseParts[[#This Row],[LastSignFirstPos]]</f>
        <v>4</v>
      </c>
      <c r="AS168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68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68" s="11">
        <f>N(tblParseParts[[#This Row],[ColonLastPos]]&gt;tblParseParts[[#This Row],[SignLastPos]])</f>
        <v>0</v>
      </c>
      <c r="AV168" s="11">
        <f>N(((tblParseParts[[#This Row],[UnSignedLen]]=2)+(tblParseParts[[#This Row],[UnSignedLen]]=6))&lt;&gt;0)</f>
        <v>0</v>
      </c>
      <c r="AW168" s="11">
        <f>N(tblParseParts[[#This Row],[ZlastPos]]=tblParseParts[[#This Row],[Len]])</f>
        <v>1</v>
      </c>
      <c r="AX168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209</v>
      </c>
      <c r="AY168" s="11">
        <f>_xlfn.LET(_xlpm._x,_xlfn.XLOOKUP(tblParseParts[[#This Row],[Hash]],tblParsePartsLogic[Hash],tblParsePartsLogic[PartsFlag],""),IF(_xlpm._x="","!!",_xlpm._x))</f>
        <v>6</v>
      </c>
      <c r="AZ168" s="11">
        <f>_xlfn.LET(_xlpm._x,_xlfn.XLOOKUP(tblParseParts[[#This Row],[Hash]],tblParsePartsLogic[Hash],tblParsePartsLogic[DateMark],""),IF(_xlpm._x="","!!",_xlpm._x))</f>
        <v>0</v>
      </c>
      <c r="BA168" s="11">
        <f>_xlfn.LET(_xlpm._x,_xlfn.XLOOKUP(tblParseParts[[#This Row],[Hash]],tblParsePartsLogic[Hash],tblParsePartsLogic[TZMark],""),IF(_xlpm._x="","!!",_xlpm._x))</f>
        <v>1</v>
      </c>
      <c r="BB168" s="11">
        <f>_xlfn.LET(_xlpm._x,_xlfn.XLOOKUP(tblParseParts[[#This Row],[Hash]],tblParsePartsLogic[Hash],tblParsePartsLogic[ISOCompliant],""),IF(_xlpm._x="","!!",_xlpm._x))</f>
        <v>1</v>
      </c>
    </row>
    <row r="169" spans="1:54" x14ac:dyDescent="0.25">
      <c r="A169">
        <v>53</v>
      </c>
      <c r="B169" s="23" t="s">
        <v>204</v>
      </c>
      <c r="C169" s="1" t="str">
        <f>_xlfn.LET(_xlpm._i, COLUMN()-COLUMN(tblParseParts[[#Headers],[Text]]), IF(_xlpm._i&gt;tblParseParts[[#This Row],[Len]],"",MID(tblParseParts[[#This Row],[Text]],_xlpm._i,1)))</f>
        <v>T</v>
      </c>
      <c r="D169" s="1" t="str">
        <f>_xlfn.LET(_xlpm._i, COLUMN()-COLUMN(tblParseParts[[#Headers],[Text]]), IF(_xlpm._i&gt;tblParseParts[[#This Row],[Len]],"",MID(tblParseParts[[#This Row],[Text]],_xlpm._i,1)))</f>
        <v>1</v>
      </c>
      <c r="E169" s="1" t="str">
        <f>_xlfn.LET(_xlpm._i, COLUMN()-COLUMN(tblParseParts[[#Headers],[Text]]), IF(_xlpm._i&gt;tblParseParts[[#This Row],[Len]],"",MID(tblParseParts[[#This Row],[Text]],_xlpm._i,1)))</f>
        <v>2</v>
      </c>
      <c r="F169" s="1" t="str">
        <f>_xlfn.LET(_xlpm._i, COLUMN()-COLUMN(tblParseParts[[#Headers],[Text]]), IF(_xlpm._i&gt;tblParseParts[[#This Row],[Len]],"",MID(tblParseParts[[#This Row],[Text]],_xlpm._i,1)))</f>
        <v>3</v>
      </c>
      <c r="G169" s="1" t="str">
        <f>_xlfn.LET(_xlpm._i, COLUMN()-COLUMN(tblParseParts[[#Headers],[Text]]), IF(_xlpm._i&gt;tblParseParts[[#This Row],[Len]],"",MID(tblParseParts[[#This Row],[Text]],_xlpm._i,1)))</f>
        <v>5</v>
      </c>
      <c r="H169" s="1" t="str">
        <f>_xlfn.LET(_xlpm._i, COLUMN()-COLUMN(tblParseParts[[#Headers],[Text]]), IF(_xlpm._i&gt;tblParseParts[[#This Row],[Len]],"",MID(tblParseParts[[#This Row],[Text]],_xlpm._i,1)))</f>
        <v>+</v>
      </c>
      <c r="I169" s="1" t="str">
        <f>_xlfn.LET(_xlpm._i, COLUMN()-COLUMN(tblParseParts[[#Headers],[Text]]), IF(_xlpm._i&gt;tblParseParts[[#This Row],[Len]],"",MID(tblParseParts[[#This Row],[Text]],_xlpm._i,1)))</f>
        <v>0</v>
      </c>
      <c r="J169" s="1" t="str">
        <f>_xlfn.LET(_xlpm._i, COLUMN()-COLUMN(tblParseParts[[#Headers],[Text]]), IF(_xlpm._i&gt;tblParseParts[[#This Row],[Len]],"",MID(tblParseParts[[#This Row],[Text]],_xlpm._i,1)))</f>
        <v>9</v>
      </c>
      <c r="K169" s="1" t="str">
        <f>_xlfn.LET(_xlpm._i, COLUMN()-COLUMN(tblParseParts[[#Headers],[Text]]), IF(_xlpm._i&gt;tblParseParts[[#This Row],[Len]],"",MID(tblParseParts[[#This Row],[Text]],_xlpm._i,1)))</f>
        <v/>
      </c>
      <c r="L169" s="1" t="str">
        <f>_xlfn.LET(_xlpm._i, COLUMN()-COLUMN(tblParseParts[[#Headers],[Text]]), IF(_xlpm._i&gt;tblParseParts[[#This Row],[Len]],"",MID(tblParseParts[[#This Row],[Text]],_xlpm._i,1)))</f>
        <v/>
      </c>
      <c r="M169" s="1" t="str">
        <f>_xlfn.LET(_xlpm._i, COLUMN()-COLUMN(tblParseParts[[#Headers],[Text]]), IF(_xlpm._i&gt;tblParseParts[[#This Row],[Len]],"",MID(tblParseParts[[#This Row],[Text]],_xlpm._i,1)))</f>
        <v/>
      </c>
      <c r="N169" s="1" t="str">
        <f>_xlfn.LET(_xlpm._i, COLUMN()-COLUMN(tblParseParts[[#Headers],[Text]]), IF(_xlpm._i&gt;tblParseParts[[#This Row],[Len]],"",MID(tblParseParts[[#This Row],[Text]],_xlpm._i,1)))</f>
        <v/>
      </c>
      <c r="O169" s="1" t="str">
        <f>_xlfn.LET(_xlpm._i, COLUMN()-COLUMN(tblParseParts[[#Headers],[Text]]), IF(_xlpm._i&gt;tblParseParts[[#This Row],[Len]],"",MID(tblParseParts[[#This Row],[Text]],_xlpm._i,1)))</f>
        <v/>
      </c>
      <c r="P169" s="1" t="str">
        <f>_xlfn.LET(_xlpm._i, COLUMN()-COLUMN(tblParseParts[[#Headers],[Text]]), IF(_xlpm._i&gt;tblParseParts[[#This Row],[Len]],"",MID(tblParseParts[[#This Row],[Text]],_xlpm._i,1)))</f>
        <v/>
      </c>
      <c r="Q169" s="1" t="str">
        <f>_xlfn.LET(_xlpm._i, COLUMN()-COLUMN(tblParseParts[[#Headers],[Text]]), IF(_xlpm._i&gt;tblParseParts[[#This Row],[Len]],"",MID(tblParseParts[[#This Row],[Text]],_xlpm._i,1)))</f>
        <v/>
      </c>
      <c r="R169" s="1" t="str">
        <f>_xlfn.LET(_xlpm._i, COLUMN()-COLUMN(tblParseParts[[#Headers],[Text]]), IF(_xlpm._i&gt;tblParseParts[[#This Row],[Len]],"",MID(tblParseParts[[#This Row],[Text]],_xlpm._i,1)))</f>
        <v/>
      </c>
      <c r="S169" s="1" t="str">
        <f>_xlfn.LET(_xlpm._i, COLUMN()-COLUMN(tblParseParts[[#Headers],[Text]]), IF(_xlpm._i&gt;tblParseParts[[#This Row],[Len]],"",MID(tblParseParts[[#This Row],[Text]],_xlpm._i,1)))</f>
        <v/>
      </c>
      <c r="T169" s="1" t="str">
        <f>_xlfn.LET(_xlpm._i, COLUMN()-COLUMN(tblParseParts[[#Headers],[Text]]), IF(_xlpm._i&gt;tblParseParts[[#This Row],[Len]],"",MID(tblParseParts[[#This Row],[Text]],_xlpm._i,1)))</f>
        <v/>
      </c>
      <c r="U169" s="1" t="str">
        <f>_xlfn.LET(_xlpm._i, COLUMN()-COLUMN(tblParseParts[[#Headers],[Text]]), IF(_xlpm._i&gt;tblParseParts[[#This Row],[Len]],"",MID(tblParseParts[[#This Row],[Text]],_xlpm._i,1)))</f>
        <v/>
      </c>
      <c r="V169" s="1" t="str">
        <f>_xlfn.LET(_xlpm._i, COLUMN()-COLUMN(tblParseParts[[#Headers],[Text]]), IF(_xlpm._i&gt;tblParseParts[[#This Row],[Len]],"",MID(tblParseParts[[#This Row],[Text]],_xlpm._i,1)))</f>
        <v/>
      </c>
      <c r="W169" s="1" t="str">
        <f>_xlfn.LET(_xlpm._i, COLUMN()-COLUMN(tblParseParts[[#Headers],[Text]]), IF(_xlpm._i&gt;tblParseParts[[#This Row],[Len]],"",MID(tblParseParts[[#This Row],[Text]],_xlpm._i,1)))</f>
        <v/>
      </c>
      <c r="X169" s="1" t="str">
        <f>_xlfn.LET(_xlpm._i, COLUMN()-COLUMN(tblParseParts[[#Headers],[Text]]), IF(_xlpm._i&gt;tblParseParts[[#This Row],[Len]],"",MID(tblParseParts[[#This Row],[Text]],_xlpm._i,1)))</f>
        <v/>
      </c>
      <c r="Y169" s="1" t="str">
        <f>_xlfn.LET(_xlpm._i, COLUMN()-COLUMN(tblParseParts[[#Headers],[Text]]), IF(_xlpm._i&gt;tblParseParts[[#This Row],[Len]],"",MID(tblParseParts[[#This Row],[Text]],_xlpm._i,1)))</f>
        <v/>
      </c>
      <c r="Z169" s="1" t="str">
        <f>_xlfn.LET(_xlpm._i, COLUMN()-COLUMN(tblParseParts[[#Headers],[Text]]), IF(_xlpm._i&gt;tblParseParts[[#This Row],[Len]],"",MID(tblParseParts[[#This Row],[Text]],_xlpm._i,1)))</f>
        <v/>
      </c>
      <c r="AA169" s="1" t="str">
        <f>_xlfn.LET(_xlpm._i, COLUMN()-COLUMN(tblParseParts[[#Headers],[Text]]), IF(_xlpm._i&gt;tblParseParts[[#This Row],[Len]],"",MID(tblParseParts[[#This Row],[Text]],_xlpm._i,1)))</f>
        <v/>
      </c>
      <c r="AB169" s="1" t="str">
        <f>_xlfn.LET(_xlpm._i, COLUMN()-COLUMN(tblParseParts[[#Headers],[Text]]), IF(_xlpm._i&gt;tblParseParts[[#This Row],[Len]],"",MID(tblParseParts[[#This Row],[Text]],_xlpm._i,1)))</f>
        <v/>
      </c>
      <c r="AC169" s="1" t="str">
        <f>_xlfn.LET(_xlpm._i, COLUMN()-COLUMN(tblParseParts[[#Headers],[Text]]), IF(_xlpm._i&gt;tblParseParts[[#This Row],[Len]],"",MID(tblParseParts[[#This Row],[Text]],_xlpm._i,1)))</f>
        <v/>
      </c>
      <c r="AD169" s="1" t="str">
        <f>_xlfn.LET(_xlpm._i, COLUMN()-COLUMN(tblParseParts[[#Headers],[Text]]), IF(_xlpm._i&gt;tblParseParts[[#This Row],[Len]],"",MID(tblParseParts[[#This Row],[Text]],_xlpm._i,1)))</f>
        <v/>
      </c>
      <c r="AE169" s="1" t="str">
        <f>_xlfn.LET(_xlpm._i, COLUMN()-COLUMN(tblParseParts[[#Headers],[Text]]), IF(_xlpm._i&gt;tblParseParts[[#This Row],[Len]],"",MID(tblParseParts[[#This Row],[Text]],_xlpm._i,1)))</f>
        <v/>
      </c>
      <c r="AF169" s="1" t="str">
        <f>_xlfn.LET(_xlpm._i, COLUMN()-COLUMN(tblParseParts[[#Headers],[Text]]), IF(_xlpm._i&gt;tblParseParts[[#This Row],[Len]],"",MID(tblParseParts[[#This Row],[Text]],_xlpm._i,1)))</f>
        <v/>
      </c>
      <c r="AG169" s="1" t="str">
        <f>_xlfn.LET(_xlpm._i, COLUMN()-COLUMN(tblParseParts[[#Headers],[Text]]), IF(_xlpm._i&gt;tblParseParts[[#This Row],[Len]],"",MID(tblParseParts[[#This Row],[Text]],_xlpm._i,1)))</f>
        <v/>
      </c>
      <c r="AH169" s="1" t="str">
        <f>_xlfn.LET(_xlpm._i, COLUMN()-COLUMN(tblParseParts[[#Headers],[Text]]), IF(_xlpm._i&gt;tblParseParts[[#This Row],[Len]],"",MID(tblParseParts[[#This Row],[Text]],_xlpm._i,1)))</f>
        <v/>
      </c>
      <c r="AI169" s="1" t="str">
        <f>_xlfn.LET(_xlpm._i, COLUMN()-COLUMN(tblParseParts[[#Headers],[Text]]), IF(_xlpm._i&gt;tblParseParts[[#This Row],[Len]],"",MID(tblParseParts[[#This Row],[Text]],_xlpm._i,1)))</f>
        <v/>
      </c>
      <c r="AJ169" s="11">
        <f>LEN(tblParseParts[[#This Row],[Text]])</f>
        <v>8</v>
      </c>
      <c r="AK169" s="11">
        <f>_xlfn.LET(_xlpm._range,tblParseParts[[#This Row],[1]:[33]], _xlfn.IFNA(_xlfn.XMATCH("T",_xlpm._range,0,1),0))</f>
        <v>1</v>
      </c>
      <c r="AL169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6</v>
      </c>
      <c r="AM169" s="11">
        <f>_xlfn.LET(_xlpm._range,tblParseParts[[#This Row],[1]:[33]], _xlfn.IFNA(_xlfn.XMATCH(":",_xlpm._range,0,-1),0))</f>
        <v>0</v>
      </c>
      <c r="AN169" s="11" cm="1">
        <f t="array" ref="AN169">_xlfn.LET(_xlpm._last,INDEX(tblParseParts[[#This Row],[1]:[33]],1,tblParseParts[[#This Row],[Len]]),IF(_xlpm._last="Z",tblParseParts[[#This Row],[Len]],0))</f>
        <v>0</v>
      </c>
      <c r="AO169" s="11">
        <f>N(tblParseParts[[#This Row],[Tpos]]&gt;0)</f>
        <v>1</v>
      </c>
      <c r="AP169" s="11">
        <f>N(tblParseParts[[#This Row],[Tpos]]=1)</f>
        <v>1</v>
      </c>
      <c r="AQ169" s="11">
        <f>N(tblParseParts[[#This Row],[SignLastPos]]=1)</f>
        <v>0</v>
      </c>
      <c r="AR169" s="11">
        <f>tblParseParts[[#This Row],[Len]]-tblParseParts[[#This Row],[LastSignFirstPos]]</f>
        <v>8</v>
      </c>
      <c r="AS169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69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69" s="11">
        <f>N(tblParseParts[[#This Row],[ColonLastPos]]&gt;tblParseParts[[#This Row],[SignLastPos]])</f>
        <v>0</v>
      </c>
      <c r="AV169" s="11">
        <f>N(((tblParseParts[[#This Row],[UnSignedLen]]=2)+(tblParseParts[[#This Row],[UnSignedLen]]=6))&lt;&gt;0)</f>
        <v>0</v>
      </c>
      <c r="AW169" s="11">
        <f>N(tblParseParts[[#This Row],[ZlastPos]]=tblParseParts[[#This Row],[Len]])</f>
        <v>0</v>
      </c>
      <c r="AX169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208</v>
      </c>
      <c r="AY169" s="11">
        <f>_xlfn.LET(_xlpm._x,_xlfn.XLOOKUP(tblParseParts[[#This Row],[Hash]],tblParsePartsLogic[Hash],tblParsePartsLogic[PartsFlag],""),IF(_xlpm._x="","!!",_xlpm._x))</f>
        <v>6</v>
      </c>
      <c r="AZ169" s="11">
        <f>_xlfn.LET(_xlpm._x,_xlfn.XLOOKUP(tblParseParts[[#This Row],[Hash]],tblParsePartsLogic[Hash],tblParsePartsLogic[DateMark],""),IF(_xlpm._x="","!!",_xlpm._x))</f>
        <v>0</v>
      </c>
      <c r="BA169" s="11">
        <f>_xlfn.LET(_xlpm._x,_xlfn.XLOOKUP(tblParseParts[[#This Row],[Hash]],tblParsePartsLogic[Hash],tblParsePartsLogic[TZMark],""),IF(_xlpm._x="","!!",_xlpm._x))</f>
        <v>2</v>
      </c>
      <c r="BB169" s="11">
        <f>_xlfn.LET(_xlpm._x,_xlfn.XLOOKUP(tblParseParts[[#This Row],[Hash]],tblParsePartsLogic[Hash],tblParsePartsLogic[ISOCompliant],""),IF(_xlpm._x="","!!",_xlpm._x))</f>
        <v>1</v>
      </c>
    </row>
    <row r="170" spans="1:54" x14ac:dyDescent="0.25">
      <c r="A170">
        <v>54</v>
      </c>
      <c r="B170" s="23" t="s">
        <v>205</v>
      </c>
      <c r="C170" s="1" t="str">
        <f>_xlfn.LET(_xlpm._i, COLUMN()-COLUMN(tblParseParts[[#Headers],[Text]]), IF(_xlpm._i&gt;tblParseParts[[#This Row],[Len]],"",MID(tblParseParts[[#This Row],[Text]],_xlpm._i,1)))</f>
        <v>T</v>
      </c>
      <c r="D170" s="1" t="str">
        <f>_xlfn.LET(_xlpm._i, COLUMN()-COLUMN(tblParseParts[[#Headers],[Text]]), IF(_xlpm._i&gt;tblParseParts[[#This Row],[Len]],"",MID(tblParseParts[[#This Row],[Text]],_xlpm._i,1)))</f>
        <v>1</v>
      </c>
      <c r="E170" s="1" t="str">
        <f>_xlfn.LET(_xlpm._i, COLUMN()-COLUMN(tblParseParts[[#Headers],[Text]]), IF(_xlpm._i&gt;tblParseParts[[#This Row],[Len]],"",MID(tblParseParts[[#This Row],[Text]],_xlpm._i,1)))</f>
        <v>2</v>
      </c>
      <c r="F170" s="1" t="str">
        <f>_xlfn.LET(_xlpm._i, COLUMN()-COLUMN(tblParseParts[[#Headers],[Text]]), IF(_xlpm._i&gt;tblParseParts[[#This Row],[Len]],"",MID(tblParseParts[[#This Row],[Text]],_xlpm._i,1)))</f>
        <v>3</v>
      </c>
      <c r="G170" s="1" t="str">
        <f>_xlfn.LET(_xlpm._i, COLUMN()-COLUMN(tblParseParts[[#Headers],[Text]]), IF(_xlpm._i&gt;tblParseParts[[#This Row],[Len]],"",MID(tblParseParts[[#This Row],[Text]],_xlpm._i,1)))</f>
        <v>5</v>
      </c>
      <c r="H170" s="1" t="str">
        <f>_xlfn.LET(_xlpm._i, COLUMN()-COLUMN(tblParseParts[[#Headers],[Text]]), IF(_xlpm._i&gt;tblParseParts[[#This Row],[Len]],"",MID(tblParseParts[[#This Row],[Text]],_xlpm._i,1)))</f>
        <v>1</v>
      </c>
      <c r="I170" s="1" t="str">
        <f>_xlfn.LET(_xlpm._i, COLUMN()-COLUMN(tblParseParts[[#Headers],[Text]]), IF(_xlpm._i&gt;tblParseParts[[#This Row],[Len]],"",MID(tblParseParts[[#This Row],[Text]],_xlpm._i,1)))</f>
        <v>2</v>
      </c>
      <c r="J170" s="1" t="str">
        <f>_xlfn.LET(_xlpm._i, COLUMN()-COLUMN(tblParseParts[[#Headers],[Text]]), IF(_xlpm._i&gt;tblParseParts[[#This Row],[Len]],"",MID(tblParseParts[[#This Row],[Text]],_xlpm._i,1)))</f>
        <v>+</v>
      </c>
      <c r="K170" s="1" t="str">
        <f>_xlfn.LET(_xlpm._i, COLUMN()-COLUMN(tblParseParts[[#Headers],[Text]]), IF(_xlpm._i&gt;tblParseParts[[#This Row],[Len]],"",MID(tblParseParts[[#This Row],[Text]],_xlpm._i,1)))</f>
        <v>0</v>
      </c>
      <c r="L170" s="1" t="str">
        <f>_xlfn.LET(_xlpm._i, COLUMN()-COLUMN(tblParseParts[[#Headers],[Text]]), IF(_xlpm._i&gt;tblParseParts[[#This Row],[Len]],"",MID(tblParseParts[[#This Row],[Text]],_xlpm._i,1)))</f>
        <v>9</v>
      </c>
      <c r="M170" s="1" t="str">
        <f>_xlfn.LET(_xlpm._i, COLUMN()-COLUMN(tblParseParts[[#Headers],[Text]]), IF(_xlpm._i&gt;tblParseParts[[#This Row],[Len]],"",MID(tblParseParts[[#This Row],[Text]],_xlpm._i,1)))</f>
        <v>3</v>
      </c>
      <c r="N170" s="1" t="str">
        <f>_xlfn.LET(_xlpm._i, COLUMN()-COLUMN(tblParseParts[[#Headers],[Text]]), IF(_xlpm._i&gt;tblParseParts[[#This Row],[Len]],"",MID(tblParseParts[[#This Row],[Text]],_xlpm._i,1)))</f>
        <v>0</v>
      </c>
      <c r="O170" s="1" t="str">
        <f>_xlfn.LET(_xlpm._i, COLUMN()-COLUMN(tblParseParts[[#Headers],[Text]]), IF(_xlpm._i&gt;tblParseParts[[#This Row],[Len]],"",MID(tblParseParts[[#This Row],[Text]],_xlpm._i,1)))</f>
        <v/>
      </c>
      <c r="P170" s="1" t="str">
        <f>_xlfn.LET(_xlpm._i, COLUMN()-COLUMN(tblParseParts[[#Headers],[Text]]), IF(_xlpm._i&gt;tblParseParts[[#This Row],[Len]],"",MID(tblParseParts[[#This Row],[Text]],_xlpm._i,1)))</f>
        <v/>
      </c>
      <c r="Q170" s="1" t="str">
        <f>_xlfn.LET(_xlpm._i, COLUMN()-COLUMN(tblParseParts[[#Headers],[Text]]), IF(_xlpm._i&gt;tblParseParts[[#This Row],[Len]],"",MID(tblParseParts[[#This Row],[Text]],_xlpm._i,1)))</f>
        <v/>
      </c>
      <c r="R170" s="1" t="str">
        <f>_xlfn.LET(_xlpm._i, COLUMN()-COLUMN(tblParseParts[[#Headers],[Text]]), IF(_xlpm._i&gt;tblParseParts[[#This Row],[Len]],"",MID(tblParseParts[[#This Row],[Text]],_xlpm._i,1)))</f>
        <v/>
      </c>
      <c r="S170" s="1" t="str">
        <f>_xlfn.LET(_xlpm._i, COLUMN()-COLUMN(tblParseParts[[#Headers],[Text]]), IF(_xlpm._i&gt;tblParseParts[[#This Row],[Len]],"",MID(tblParseParts[[#This Row],[Text]],_xlpm._i,1)))</f>
        <v/>
      </c>
      <c r="T170" s="1" t="str">
        <f>_xlfn.LET(_xlpm._i, COLUMN()-COLUMN(tblParseParts[[#Headers],[Text]]), IF(_xlpm._i&gt;tblParseParts[[#This Row],[Len]],"",MID(tblParseParts[[#This Row],[Text]],_xlpm._i,1)))</f>
        <v/>
      </c>
      <c r="U170" s="1" t="str">
        <f>_xlfn.LET(_xlpm._i, COLUMN()-COLUMN(tblParseParts[[#Headers],[Text]]), IF(_xlpm._i&gt;tblParseParts[[#This Row],[Len]],"",MID(tblParseParts[[#This Row],[Text]],_xlpm._i,1)))</f>
        <v/>
      </c>
      <c r="V170" s="1" t="str">
        <f>_xlfn.LET(_xlpm._i, COLUMN()-COLUMN(tblParseParts[[#Headers],[Text]]), IF(_xlpm._i&gt;tblParseParts[[#This Row],[Len]],"",MID(tblParseParts[[#This Row],[Text]],_xlpm._i,1)))</f>
        <v/>
      </c>
      <c r="W170" s="1" t="str">
        <f>_xlfn.LET(_xlpm._i, COLUMN()-COLUMN(tblParseParts[[#Headers],[Text]]), IF(_xlpm._i&gt;tblParseParts[[#This Row],[Len]],"",MID(tblParseParts[[#This Row],[Text]],_xlpm._i,1)))</f>
        <v/>
      </c>
      <c r="X170" s="1" t="str">
        <f>_xlfn.LET(_xlpm._i, COLUMN()-COLUMN(tblParseParts[[#Headers],[Text]]), IF(_xlpm._i&gt;tblParseParts[[#This Row],[Len]],"",MID(tblParseParts[[#This Row],[Text]],_xlpm._i,1)))</f>
        <v/>
      </c>
      <c r="Y170" s="1" t="str">
        <f>_xlfn.LET(_xlpm._i, COLUMN()-COLUMN(tblParseParts[[#Headers],[Text]]), IF(_xlpm._i&gt;tblParseParts[[#This Row],[Len]],"",MID(tblParseParts[[#This Row],[Text]],_xlpm._i,1)))</f>
        <v/>
      </c>
      <c r="Z170" s="1" t="str">
        <f>_xlfn.LET(_xlpm._i, COLUMN()-COLUMN(tblParseParts[[#Headers],[Text]]), IF(_xlpm._i&gt;tblParseParts[[#This Row],[Len]],"",MID(tblParseParts[[#This Row],[Text]],_xlpm._i,1)))</f>
        <v/>
      </c>
      <c r="AA170" s="1" t="str">
        <f>_xlfn.LET(_xlpm._i, COLUMN()-COLUMN(tblParseParts[[#Headers],[Text]]), IF(_xlpm._i&gt;tblParseParts[[#This Row],[Len]],"",MID(tblParseParts[[#This Row],[Text]],_xlpm._i,1)))</f>
        <v/>
      </c>
      <c r="AB170" s="1" t="str">
        <f>_xlfn.LET(_xlpm._i, COLUMN()-COLUMN(tblParseParts[[#Headers],[Text]]), IF(_xlpm._i&gt;tblParseParts[[#This Row],[Len]],"",MID(tblParseParts[[#This Row],[Text]],_xlpm._i,1)))</f>
        <v/>
      </c>
      <c r="AC170" s="1" t="str">
        <f>_xlfn.LET(_xlpm._i, COLUMN()-COLUMN(tblParseParts[[#Headers],[Text]]), IF(_xlpm._i&gt;tblParseParts[[#This Row],[Len]],"",MID(tblParseParts[[#This Row],[Text]],_xlpm._i,1)))</f>
        <v/>
      </c>
      <c r="AD170" s="1" t="str">
        <f>_xlfn.LET(_xlpm._i, COLUMN()-COLUMN(tblParseParts[[#Headers],[Text]]), IF(_xlpm._i&gt;tblParseParts[[#This Row],[Len]],"",MID(tblParseParts[[#This Row],[Text]],_xlpm._i,1)))</f>
        <v/>
      </c>
      <c r="AE170" s="1" t="str">
        <f>_xlfn.LET(_xlpm._i, COLUMN()-COLUMN(tblParseParts[[#Headers],[Text]]), IF(_xlpm._i&gt;tblParseParts[[#This Row],[Len]],"",MID(tblParseParts[[#This Row],[Text]],_xlpm._i,1)))</f>
        <v/>
      </c>
      <c r="AF170" s="1" t="str">
        <f>_xlfn.LET(_xlpm._i, COLUMN()-COLUMN(tblParseParts[[#Headers],[Text]]), IF(_xlpm._i&gt;tblParseParts[[#This Row],[Len]],"",MID(tblParseParts[[#This Row],[Text]],_xlpm._i,1)))</f>
        <v/>
      </c>
      <c r="AG170" s="1" t="str">
        <f>_xlfn.LET(_xlpm._i, COLUMN()-COLUMN(tblParseParts[[#Headers],[Text]]), IF(_xlpm._i&gt;tblParseParts[[#This Row],[Len]],"",MID(tblParseParts[[#This Row],[Text]],_xlpm._i,1)))</f>
        <v/>
      </c>
      <c r="AH170" s="1" t="str">
        <f>_xlfn.LET(_xlpm._i, COLUMN()-COLUMN(tblParseParts[[#Headers],[Text]]), IF(_xlpm._i&gt;tblParseParts[[#This Row],[Len]],"",MID(tblParseParts[[#This Row],[Text]],_xlpm._i,1)))</f>
        <v/>
      </c>
      <c r="AI170" s="1" t="str">
        <f>_xlfn.LET(_xlpm._i, COLUMN()-COLUMN(tblParseParts[[#Headers],[Text]]), IF(_xlpm._i&gt;tblParseParts[[#This Row],[Len]],"",MID(tblParseParts[[#This Row],[Text]],_xlpm._i,1)))</f>
        <v/>
      </c>
      <c r="AJ170" s="11">
        <f>LEN(tblParseParts[[#This Row],[Text]])</f>
        <v>12</v>
      </c>
      <c r="AK170" s="11">
        <f>_xlfn.LET(_xlpm._range,tblParseParts[[#This Row],[1]:[33]], _xlfn.IFNA(_xlfn.XMATCH("T",_xlpm._range,0,1),0))</f>
        <v>1</v>
      </c>
      <c r="AL170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8</v>
      </c>
      <c r="AM170" s="11">
        <f>_xlfn.LET(_xlpm._range,tblParseParts[[#This Row],[1]:[33]], _xlfn.IFNA(_xlfn.XMATCH(":",_xlpm._range,0,-1),0))</f>
        <v>0</v>
      </c>
      <c r="AN170" s="11" cm="1">
        <f t="array" ref="AN170">_xlfn.LET(_xlpm._last,INDEX(tblParseParts[[#This Row],[1]:[33]],1,tblParseParts[[#This Row],[Len]]),IF(_xlpm._last="Z",tblParseParts[[#This Row],[Len]],0))</f>
        <v>0</v>
      </c>
      <c r="AO170" s="11">
        <f>N(tblParseParts[[#This Row],[Tpos]]&gt;0)</f>
        <v>1</v>
      </c>
      <c r="AP170" s="11">
        <f>N(tblParseParts[[#This Row],[Tpos]]=1)</f>
        <v>1</v>
      </c>
      <c r="AQ170" s="11">
        <f>N(tblParseParts[[#This Row],[SignLastPos]]=1)</f>
        <v>0</v>
      </c>
      <c r="AR170" s="11">
        <f>tblParseParts[[#This Row],[Len]]-tblParseParts[[#This Row],[LastSignFirstPos]]</f>
        <v>12</v>
      </c>
      <c r="AS170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70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70" s="11">
        <f>N(tblParseParts[[#This Row],[ColonLastPos]]&gt;tblParseParts[[#This Row],[SignLastPos]])</f>
        <v>0</v>
      </c>
      <c r="AV170" s="11">
        <f>N(((tblParseParts[[#This Row],[UnSignedLen]]=2)+(tblParseParts[[#This Row],[UnSignedLen]]=6))&lt;&gt;0)</f>
        <v>0</v>
      </c>
      <c r="AW170" s="11">
        <f>N(tblParseParts[[#This Row],[ZlastPos]]=tblParseParts[[#This Row],[Len]])</f>
        <v>0</v>
      </c>
      <c r="AX170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208</v>
      </c>
      <c r="AY170" s="11">
        <f>_xlfn.LET(_xlpm._x,_xlfn.XLOOKUP(tblParseParts[[#This Row],[Hash]],tblParsePartsLogic[Hash],tblParsePartsLogic[PartsFlag],""),IF(_xlpm._x="","!!",_xlpm._x))</f>
        <v>6</v>
      </c>
      <c r="AZ170" s="11">
        <f>_xlfn.LET(_xlpm._x,_xlfn.XLOOKUP(tblParseParts[[#This Row],[Hash]],tblParsePartsLogic[Hash],tblParsePartsLogic[DateMark],""),IF(_xlpm._x="","!!",_xlpm._x))</f>
        <v>0</v>
      </c>
      <c r="BA170" s="11">
        <f>_xlfn.LET(_xlpm._x,_xlfn.XLOOKUP(tblParseParts[[#This Row],[Hash]],tblParsePartsLogic[Hash],tblParsePartsLogic[TZMark],""),IF(_xlpm._x="","!!",_xlpm._x))</f>
        <v>2</v>
      </c>
      <c r="BB170" s="11">
        <f>_xlfn.LET(_xlpm._x,_xlfn.XLOOKUP(tblParseParts[[#This Row],[Hash]],tblParsePartsLogic[Hash],tblParsePartsLogic[ISOCompliant],""),IF(_xlpm._x="","!!",_xlpm._x))</f>
        <v>1</v>
      </c>
    </row>
    <row r="171" spans="1:54" x14ac:dyDescent="0.25">
      <c r="A171">
        <v>55</v>
      </c>
      <c r="B171" s="23" t="s">
        <v>209</v>
      </c>
      <c r="C171" s="1" t="str">
        <f>_xlfn.LET(_xlpm._i, COLUMN()-COLUMN(tblParseParts[[#Headers],[Text]]), IF(_xlpm._i&gt;tblParseParts[[#This Row],[Len]],"",MID(tblParseParts[[#This Row],[Text]],_xlpm._i,1)))</f>
        <v>T</v>
      </c>
      <c r="D171" s="1" t="str">
        <f>_xlfn.LET(_xlpm._i, COLUMN()-COLUMN(tblParseParts[[#Headers],[Text]]), IF(_xlpm._i&gt;tblParseParts[[#This Row],[Len]],"",MID(tblParseParts[[#This Row],[Text]],_xlpm._i,1)))</f>
        <v>1</v>
      </c>
      <c r="E171" s="1" t="str">
        <f>_xlfn.LET(_xlpm._i, COLUMN()-COLUMN(tblParseParts[[#Headers],[Text]]), IF(_xlpm._i&gt;tblParseParts[[#This Row],[Len]],"",MID(tblParseParts[[#This Row],[Text]],_xlpm._i,1)))</f>
        <v>2</v>
      </c>
      <c r="F171" s="1" t="str">
        <f>_xlfn.LET(_xlpm._i, COLUMN()-COLUMN(tblParseParts[[#Headers],[Text]]), IF(_xlpm._i&gt;tblParseParts[[#This Row],[Len]],"",MID(tblParseParts[[#This Row],[Text]],_xlpm._i,1)))</f>
        <v>3</v>
      </c>
      <c r="G171" s="1" t="str">
        <f>_xlfn.LET(_xlpm._i, COLUMN()-COLUMN(tblParseParts[[#Headers],[Text]]), IF(_xlpm._i&gt;tblParseParts[[#This Row],[Len]],"",MID(tblParseParts[[#This Row],[Text]],_xlpm._i,1)))</f>
        <v>5</v>
      </c>
      <c r="H171" s="1" t="str">
        <f>_xlfn.LET(_xlpm._i, COLUMN()-COLUMN(tblParseParts[[#Headers],[Text]]), IF(_xlpm._i&gt;tblParseParts[[#This Row],[Len]],"",MID(tblParseParts[[#This Row],[Text]],_xlpm._i,1)))</f>
        <v>1</v>
      </c>
      <c r="I171" s="1" t="str">
        <f>_xlfn.LET(_xlpm._i, COLUMN()-COLUMN(tblParseParts[[#Headers],[Text]]), IF(_xlpm._i&gt;tblParseParts[[#This Row],[Len]],"",MID(tblParseParts[[#This Row],[Text]],_xlpm._i,1)))</f>
        <v>2</v>
      </c>
      <c r="J171" s="1" t="str">
        <f>_xlfn.LET(_xlpm._i, COLUMN()-COLUMN(tblParseParts[[#Headers],[Text]]), IF(_xlpm._i&gt;tblParseParts[[#This Row],[Len]],"",MID(tblParseParts[[#This Row],[Text]],_xlpm._i,1)))</f>
        <v>.</v>
      </c>
      <c r="K171" s="1" t="str">
        <f>_xlfn.LET(_xlpm._i, COLUMN()-COLUMN(tblParseParts[[#Headers],[Text]]), IF(_xlpm._i&gt;tblParseParts[[#This Row],[Len]],"",MID(tblParseParts[[#This Row],[Text]],_xlpm._i,1)))</f>
        <v>0</v>
      </c>
      <c r="L171" s="1" t="str">
        <f>_xlfn.LET(_xlpm._i, COLUMN()-COLUMN(tblParseParts[[#Headers],[Text]]), IF(_xlpm._i&gt;tblParseParts[[#This Row],[Len]],"",MID(tblParseParts[[#This Row],[Text]],_xlpm._i,1)))</f>
        <v>Z</v>
      </c>
      <c r="M171" s="1" t="str">
        <f>_xlfn.LET(_xlpm._i, COLUMN()-COLUMN(tblParseParts[[#Headers],[Text]]), IF(_xlpm._i&gt;tblParseParts[[#This Row],[Len]],"",MID(tblParseParts[[#This Row],[Text]],_xlpm._i,1)))</f>
        <v/>
      </c>
      <c r="N171" s="1" t="str">
        <f>_xlfn.LET(_xlpm._i, COLUMN()-COLUMN(tblParseParts[[#Headers],[Text]]), IF(_xlpm._i&gt;tblParseParts[[#This Row],[Len]],"",MID(tblParseParts[[#This Row],[Text]],_xlpm._i,1)))</f>
        <v/>
      </c>
      <c r="O171" s="1" t="str">
        <f>_xlfn.LET(_xlpm._i, COLUMN()-COLUMN(tblParseParts[[#Headers],[Text]]), IF(_xlpm._i&gt;tblParseParts[[#This Row],[Len]],"",MID(tblParseParts[[#This Row],[Text]],_xlpm._i,1)))</f>
        <v/>
      </c>
      <c r="P171" s="1" t="str">
        <f>_xlfn.LET(_xlpm._i, COLUMN()-COLUMN(tblParseParts[[#Headers],[Text]]), IF(_xlpm._i&gt;tblParseParts[[#This Row],[Len]],"",MID(tblParseParts[[#This Row],[Text]],_xlpm._i,1)))</f>
        <v/>
      </c>
      <c r="Q171" s="1" t="str">
        <f>_xlfn.LET(_xlpm._i, COLUMN()-COLUMN(tblParseParts[[#Headers],[Text]]), IF(_xlpm._i&gt;tblParseParts[[#This Row],[Len]],"",MID(tblParseParts[[#This Row],[Text]],_xlpm._i,1)))</f>
        <v/>
      </c>
      <c r="R171" s="1" t="str">
        <f>_xlfn.LET(_xlpm._i, COLUMN()-COLUMN(tblParseParts[[#Headers],[Text]]), IF(_xlpm._i&gt;tblParseParts[[#This Row],[Len]],"",MID(tblParseParts[[#This Row],[Text]],_xlpm._i,1)))</f>
        <v/>
      </c>
      <c r="S171" s="1" t="str">
        <f>_xlfn.LET(_xlpm._i, COLUMN()-COLUMN(tblParseParts[[#Headers],[Text]]), IF(_xlpm._i&gt;tblParseParts[[#This Row],[Len]],"",MID(tblParseParts[[#This Row],[Text]],_xlpm._i,1)))</f>
        <v/>
      </c>
      <c r="T171" s="1" t="str">
        <f>_xlfn.LET(_xlpm._i, COLUMN()-COLUMN(tblParseParts[[#Headers],[Text]]), IF(_xlpm._i&gt;tblParseParts[[#This Row],[Len]],"",MID(tblParseParts[[#This Row],[Text]],_xlpm._i,1)))</f>
        <v/>
      </c>
      <c r="U171" s="1" t="str">
        <f>_xlfn.LET(_xlpm._i, COLUMN()-COLUMN(tblParseParts[[#Headers],[Text]]), IF(_xlpm._i&gt;tblParseParts[[#This Row],[Len]],"",MID(tblParseParts[[#This Row],[Text]],_xlpm._i,1)))</f>
        <v/>
      </c>
      <c r="V171" s="1" t="str">
        <f>_xlfn.LET(_xlpm._i, COLUMN()-COLUMN(tblParseParts[[#Headers],[Text]]), IF(_xlpm._i&gt;tblParseParts[[#This Row],[Len]],"",MID(tblParseParts[[#This Row],[Text]],_xlpm._i,1)))</f>
        <v/>
      </c>
      <c r="W171" s="1" t="str">
        <f>_xlfn.LET(_xlpm._i, COLUMN()-COLUMN(tblParseParts[[#Headers],[Text]]), IF(_xlpm._i&gt;tblParseParts[[#This Row],[Len]],"",MID(tblParseParts[[#This Row],[Text]],_xlpm._i,1)))</f>
        <v/>
      </c>
      <c r="X171" s="1" t="str">
        <f>_xlfn.LET(_xlpm._i, COLUMN()-COLUMN(tblParseParts[[#Headers],[Text]]), IF(_xlpm._i&gt;tblParseParts[[#This Row],[Len]],"",MID(tblParseParts[[#This Row],[Text]],_xlpm._i,1)))</f>
        <v/>
      </c>
      <c r="Y171" s="1" t="str">
        <f>_xlfn.LET(_xlpm._i, COLUMN()-COLUMN(tblParseParts[[#Headers],[Text]]), IF(_xlpm._i&gt;tblParseParts[[#This Row],[Len]],"",MID(tblParseParts[[#This Row],[Text]],_xlpm._i,1)))</f>
        <v/>
      </c>
      <c r="Z171" s="1" t="str">
        <f>_xlfn.LET(_xlpm._i, COLUMN()-COLUMN(tblParseParts[[#Headers],[Text]]), IF(_xlpm._i&gt;tblParseParts[[#This Row],[Len]],"",MID(tblParseParts[[#This Row],[Text]],_xlpm._i,1)))</f>
        <v/>
      </c>
      <c r="AA171" s="1" t="str">
        <f>_xlfn.LET(_xlpm._i, COLUMN()-COLUMN(tblParseParts[[#Headers],[Text]]), IF(_xlpm._i&gt;tblParseParts[[#This Row],[Len]],"",MID(tblParseParts[[#This Row],[Text]],_xlpm._i,1)))</f>
        <v/>
      </c>
      <c r="AB171" s="1" t="str">
        <f>_xlfn.LET(_xlpm._i, COLUMN()-COLUMN(tblParseParts[[#Headers],[Text]]), IF(_xlpm._i&gt;tblParseParts[[#This Row],[Len]],"",MID(tblParseParts[[#This Row],[Text]],_xlpm._i,1)))</f>
        <v/>
      </c>
      <c r="AC171" s="1" t="str">
        <f>_xlfn.LET(_xlpm._i, COLUMN()-COLUMN(tblParseParts[[#Headers],[Text]]), IF(_xlpm._i&gt;tblParseParts[[#This Row],[Len]],"",MID(tblParseParts[[#This Row],[Text]],_xlpm._i,1)))</f>
        <v/>
      </c>
      <c r="AD171" s="1" t="str">
        <f>_xlfn.LET(_xlpm._i, COLUMN()-COLUMN(tblParseParts[[#Headers],[Text]]), IF(_xlpm._i&gt;tblParseParts[[#This Row],[Len]],"",MID(tblParseParts[[#This Row],[Text]],_xlpm._i,1)))</f>
        <v/>
      </c>
      <c r="AE171" s="1" t="str">
        <f>_xlfn.LET(_xlpm._i, COLUMN()-COLUMN(tblParseParts[[#Headers],[Text]]), IF(_xlpm._i&gt;tblParseParts[[#This Row],[Len]],"",MID(tblParseParts[[#This Row],[Text]],_xlpm._i,1)))</f>
        <v/>
      </c>
      <c r="AF171" s="1" t="str">
        <f>_xlfn.LET(_xlpm._i, COLUMN()-COLUMN(tblParseParts[[#Headers],[Text]]), IF(_xlpm._i&gt;tblParseParts[[#This Row],[Len]],"",MID(tblParseParts[[#This Row],[Text]],_xlpm._i,1)))</f>
        <v/>
      </c>
      <c r="AG171" s="1" t="str">
        <f>_xlfn.LET(_xlpm._i, COLUMN()-COLUMN(tblParseParts[[#Headers],[Text]]), IF(_xlpm._i&gt;tblParseParts[[#This Row],[Len]],"",MID(tblParseParts[[#This Row],[Text]],_xlpm._i,1)))</f>
        <v/>
      </c>
      <c r="AH171" s="1" t="str">
        <f>_xlfn.LET(_xlpm._i, COLUMN()-COLUMN(tblParseParts[[#Headers],[Text]]), IF(_xlpm._i&gt;tblParseParts[[#This Row],[Len]],"",MID(tblParseParts[[#This Row],[Text]],_xlpm._i,1)))</f>
        <v/>
      </c>
      <c r="AI171" s="1" t="str">
        <f>_xlfn.LET(_xlpm._i, COLUMN()-COLUMN(tblParseParts[[#Headers],[Text]]), IF(_xlpm._i&gt;tblParseParts[[#This Row],[Len]],"",MID(tblParseParts[[#This Row],[Text]],_xlpm._i,1)))</f>
        <v/>
      </c>
      <c r="AJ171" s="11">
        <f>LEN(tblParseParts[[#This Row],[Text]])</f>
        <v>10</v>
      </c>
      <c r="AK171" s="11">
        <f>_xlfn.LET(_xlpm._range,tblParseParts[[#This Row],[1]:[33]], _xlfn.IFNA(_xlfn.XMATCH("T",_xlpm._range,0,1),0))</f>
        <v>1</v>
      </c>
      <c r="AL171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171" s="11">
        <f>_xlfn.LET(_xlpm._range,tblParseParts[[#This Row],[1]:[33]], _xlfn.IFNA(_xlfn.XMATCH(":",_xlpm._range,0,-1),0))</f>
        <v>0</v>
      </c>
      <c r="AN171" s="11" cm="1">
        <f t="array" ref="AN171">_xlfn.LET(_xlpm._last,INDEX(tblParseParts[[#This Row],[1]:[33]],1,tblParseParts[[#This Row],[Len]]),IF(_xlpm._last="Z",tblParseParts[[#This Row],[Len]],0))</f>
        <v>10</v>
      </c>
      <c r="AO171" s="11">
        <f>N(tblParseParts[[#This Row],[Tpos]]&gt;0)</f>
        <v>1</v>
      </c>
      <c r="AP171" s="11">
        <f>N(tblParseParts[[#This Row],[Tpos]]=1)</f>
        <v>1</v>
      </c>
      <c r="AQ171" s="11">
        <f>N(tblParseParts[[#This Row],[SignLastPos]]=1)</f>
        <v>0</v>
      </c>
      <c r="AR171" s="11">
        <f>tblParseParts[[#This Row],[Len]]-tblParseParts[[#This Row],[LastSignFirstPos]]</f>
        <v>10</v>
      </c>
      <c r="AS171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71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71" s="11">
        <f>N(tblParseParts[[#This Row],[ColonLastPos]]&gt;tblParseParts[[#This Row],[SignLastPos]])</f>
        <v>0</v>
      </c>
      <c r="AV171" s="11">
        <f>N(((tblParseParts[[#This Row],[UnSignedLen]]=2)+(tblParseParts[[#This Row],[UnSignedLen]]=6))&lt;&gt;0)</f>
        <v>0</v>
      </c>
      <c r="AW171" s="11">
        <f>N(tblParseParts[[#This Row],[ZlastPos]]=tblParseParts[[#This Row],[Len]])</f>
        <v>1</v>
      </c>
      <c r="AX171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209</v>
      </c>
      <c r="AY171" s="11">
        <f>_xlfn.LET(_xlpm._x,_xlfn.XLOOKUP(tblParseParts[[#This Row],[Hash]],tblParsePartsLogic[Hash],tblParsePartsLogic[PartsFlag],""),IF(_xlpm._x="","!!",_xlpm._x))</f>
        <v>6</v>
      </c>
      <c r="AZ171" s="11">
        <f>_xlfn.LET(_xlpm._x,_xlfn.XLOOKUP(tblParseParts[[#This Row],[Hash]],tblParsePartsLogic[Hash],tblParsePartsLogic[DateMark],""),IF(_xlpm._x="","!!",_xlpm._x))</f>
        <v>0</v>
      </c>
      <c r="BA171" s="11">
        <f>_xlfn.LET(_xlpm._x,_xlfn.XLOOKUP(tblParseParts[[#This Row],[Hash]],tblParsePartsLogic[Hash],tblParsePartsLogic[TZMark],""),IF(_xlpm._x="","!!",_xlpm._x))</f>
        <v>1</v>
      </c>
      <c r="BB171" s="11">
        <f>_xlfn.LET(_xlpm._x,_xlfn.XLOOKUP(tblParseParts[[#This Row],[Hash]],tblParsePartsLogic[Hash],tblParsePartsLogic[ISOCompliant],""),IF(_xlpm._x="","!!",_xlpm._x))</f>
        <v>1</v>
      </c>
    </row>
    <row r="172" spans="1:54" x14ac:dyDescent="0.25">
      <c r="A172">
        <v>56</v>
      </c>
      <c r="B172" s="23" t="s">
        <v>206</v>
      </c>
      <c r="C172" s="1" t="str">
        <f>_xlfn.LET(_xlpm._i, COLUMN()-COLUMN(tblParseParts[[#Headers],[Text]]), IF(_xlpm._i&gt;tblParseParts[[#This Row],[Len]],"",MID(tblParseParts[[#This Row],[Text]],_xlpm._i,1)))</f>
        <v>T</v>
      </c>
      <c r="D172" s="1" t="str">
        <f>_xlfn.LET(_xlpm._i, COLUMN()-COLUMN(tblParseParts[[#Headers],[Text]]), IF(_xlpm._i&gt;tblParseParts[[#This Row],[Len]],"",MID(tblParseParts[[#This Row],[Text]],_xlpm._i,1)))</f>
        <v>1</v>
      </c>
      <c r="E172" s="1" t="str">
        <f>_xlfn.LET(_xlpm._i, COLUMN()-COLUMN(tblParseParts[[#Headers],[Text]]), IF(_xlpm._i&gt;tblParseParts[[#This Row],[Len]],"",MID(tblParseParts[[#This Row],[Text]],_xlpm._i,1)))</f>
        <v>2</v>
      </c>
      <c r="F172" s="1" t="str">
        <f>_xlfn.LET(_xlpm._i, COLUMN()-COLUMN(tblParseParts[[#Headers],[Text]]), IF(_xlpm._i&gt;tblParseParts[[#This Row],[Len]],"",MID(tblParseParts[[#This Row],[Text]],_xlpm._i,1)))</f>
        <v>3</v>
      </c>
      <c r="G172" s="1" t="str">
        <f>_xlfn.LET(_xlpm._i, COLUMN()-COLUMN(tblParseParts[[#Headers],[Text]]), IF(_xlpm._i&gt;tblParseParts[[#This Row],[Len]],"",MID(tblParseParts[[#This Row],[Text]],_xlpm._i,1)))</f>
        <v>5</v>
      </c>
      <c r="H172" s="1" t="str">
        <f>_xlfn.LET(_xlpm._i, COLUMN()-COLUMN(tblParseParts[[#Headers],[Text]]), IF(_xlpm._i&gt;tblParseParts[[#This Row],[Len]],"",MID(tblParseParts[[#This Row],[Text]],_xlpm._i,1)))</f>
        <v>1</v>
      </c>
      <c r="I172" s="1" t="str">
        <f>_xlfn.LET(_xlpm._i, COLUMN()-COLUMN(tblParseParts[[#Headers],[Text]]), IF(_xlpm._i&gt;tblParseParts[[#This Row],[Len]],"",MID(tblParseParts[[#This Row],[Text]],_xlpm._i,1)))</f>
        <v>2</v>
      </c>
      <c r="J172" s="1" t="str">
        <f>_xlfn.LET(_xlpm._i, COLUMN()-COLUMN(tblParseParts[[#Headers],[Text]]), IF(_xlpm._i&gt;tblParseParts[[#This Row],[Len]],"",MID(tblParseParts[[#This Row],[Text]],_xlpm._i,1)))</f>
        <v>.</v>
      </c>
      <c r="K172" s="1" t="str">
        <f>_xlfn.LET(_xlpm._i, COLUMN()-COLUMN(tblParseParts[[#Headers],[Text]]), IF(_xlpm._i&gt;tblParseParts[[#This Row],[Len]],"",MID(tblParseParts[[#This Row],[Text]],_xlpm._i,1)))</f>
        <v>0</v>
      </c>
      <c r="L172" s="1" t="str">
        <f>_xlfn.LET(_xlpm._i, COLUMN()-COLUMN(tblParseParts[[#Headers],[Text]]), IF(_xlpm._i&gt;tblParseParts[[#This Row],[Len]],"",MID(tblParseParts[[#This Row],[Text]],_xlpm._i,1)))</f>
        <v>0</v>
      </c>
      <c r="M172" s="1" t="str">
        <f>_xlfn.LET(_xlpm._i, COLUMN()-COLUMN(tblParseParts[[#Headers],[Text]]), IF(_xlpm._i&gt;tblParseParts[[#This Row],[Len]],"",MID(tblParseParts[[#This Row],[Text]],_xlpm._i,1)))</f>
        <v>+</v>
      </c>
      <c r="N172" s="1" t="str">
        <f>_xlfn.LET(_xlpm._i, COLUMN()-COLUMN(tblParseParts[[#Headers],[Text]]), IF(_xlpm._i&gt;tblParseParts[[#This Row],[Len]],"",MID(tblParseParts[[#This Row],[Text]],_xlpm._i,1)))</f>
        <v>0</v>
      </c>
      <c r="O172" s="1" t="str">
        <f>_xlfn.LET(_xlpm._i, COLUMN()-COLUMN(tblParseParts[[#Headers],[Text]]), IF(_xlpm._i&gt;tblParseParts[[#This Row],[Len]],"",MID(tblParseParts[[#This Row],[Text]],_xlpm._i,1)))</f>
        <v>9</v>
      </c>
      <c r="P172" s="1" t="str">
        <f>_xlfn.LET(_xlpm._i, COLUMN()-COLUMN(tblParseParts[[#Headers],[Text]]), IF(_xlpm._i&gt;tblParseParts[[#This Row],[Len]],"",MID(tblParseParts[[#This Row],[Text]],_xlpm._i,1)))</f>
        <v>3</v>
      </c>
      <c r="Q172" s="1" t="str">
        <f>_xlfn.LET(_xlpm._i, COLUMN()-COLUMN(tblParseParts[[#Headers],[Text]]), IF(_xlpm._i&gt;tblParseParts[[#This Row],[Len]],"",MID(tblParseParts[[#This Row],[Text]],_xlpm._i,1)))</f>
        <v>0</v>
      </c>
      <c r="R172" s="1" t="str">
        <f>_xlfn.LET(_xlpm._i, COLUMN()-COLUMN(tblParseParts[[#Headers],[Text]]), IF(_xlpm._i&gt;tblParseParts[[#This Row],[Len]],"",MID(tblParseParts[[#This Row],[Text]],_xlpm._i,1)))</f>
        <v>2</v>
      </c>
      <c r="S172" s="1" t="str">
        <f>_xlfn.LET(_xlpm._i, COLUMN()-COLUMN(tblParseParts[[#Headers],[Text]]), IF(_xlpm._i&gt;tblParseParts[[#This Row],[Len]],"",MID(tblParseParts[[#This Row],[Text]],_xlpm._i,1)))</f>
        <v>2</v>
      </c>
      <c r="T172" s="1" t="str">
        <f>_xlfn.LET(_xlpm._i, COLUMN()-COLUMN(tblParseParts[[#Headers],[Text]]), IF(_xlpm._i&gt;tblParseParts[[#This Row],[Len]],"",MID(tblParseParts[[#This Row],[Text]],_xlpm._i,1)))</f>
        <v/>
      </c>
      <c r="U172" s="1" t="str">
        <f>_xlfn.LET(_xlpm._i, COLUMN()-COLUMN(tblParseParts[[#Headers],[Text]]), IF(_xlpm._i&gt;tblParseParts[[#This Row],[Len]],"",MID(tblParseParts[[#This Row],[Text]],_xlpm._i,1)))</f>
        <v/>
      </c>
      <c r="V172" s="1" t="str">
        <f>_xlfn.LET(_xlpm._i, COLUMN()-COLUMN(tblParseParts[[#Headers],[Text]]), IF(_xlpm._i&gt;tblParseParts[[#This Row],[Len]],"",MID(tblParseParts[[#This Row],[Text]],_xlpm._i,1)))</f>
        <v/>
      </c>
      <c r="W172" s="1" t="str">
        <f>_xlfn.LET(_xlpm._i, COLUMN()-COLUMN(tblParseParts[[#Headers],[Text]]), IF(_xlpm._i&gt;tblParseParts[[#This Row],[Len]],"",MID(tblParseParts[[#This Row],[Text]],_xlpm._i,1)))</f>
        <v/>
      </c>
      <c r="X172" s="1" t="str">
        <f>_xlfn.LET(_xlpm._i, COLUMN()-COLUMN(tblParseParts[[#Headers],[Text]]), IF(_xlpm._i&gt;tblParseParts[[#This Row],[Len]],"",MID(tblParseParts[[#This Row],[Text]],_xlpm._i,1)))</f>
        <v/>
      </c>
      <c r="Y172" s="1" t="str">
        <f>_xlfn.LET(_xlpm._i, COLUMN()-COLUMN(tblParseParts[[#Headers],[Text]]), IF(_xlpm._i&gt;tblParseParts[[#This Row],[Len]],"",MID(tblParseParts[[#This Row],[Text]],_xlpm._i,1)))</f>
        <v/>
      </c>
      <c r="Z172" s="1" t="str">
        <f>_xlfn.LET(_xlpm._i, COLUMN()-COLUMN(tblParseParts[[#Headers],[Text]]), IF(_xlpm._i&gt;tblParseParts[[#This Row],[Len]],"",MID(tblParseParts[[#This Row],[Text]],_xlpm._i,1)))</f>
        <v/>
      </c>
      <c r="AA172" s="1" t="str">
        <f>_xlfn.LET(_xlpm._i, COLUMN()-COLUMN(tblParseParts[[#Headers],[Text]]), IF(_xlpm._i&gt;tblParseParts[[#This Row],[Len]],"",MID(tblParseParts[[#This Row],[Text]],_xlpm._i,1)))</f>
        <v/>
      </c>
      <c r="AB172" s="1" t="str">
        <f>_xlfn.LET(_xlpm._i, COLUMN()-COLUMN(tblParseParts[[#Headers],[Text]]), IF(_xlpm._i&gt;tblParseParts[[#This Row],[Len]],"",MID(tblParseParts[[#This Row],[Text]],_xlpm._i,1)))</f>
        <v/>
      </c>
      <c r="AC172" s="1" t="str">
        <f>_xlfn.LET(_xlpm._i, COLUMN()-COLUMN(tblParseParts[[#Headers],[Text]]), IF(_xlpm._i&gt;tblParseParts[[#This Row],[Len]],"",MID(tblParseParts[[#This Row],[Text]],_xlpm._i,1)))</f>
        <v/>
      </c>
      <c r="AD172" s="1" t="str">
        <f>_xlfn.LET(_xlpm._i, COLUMN()-COLUMN(tblParseParts[[#Headers],[Text]]), IF(_xlpm._i&gt;tblParseParts[[#This Row],[Len]],"",MID(tblParseParts[[#This Row],[Text]],_xlpm._i,1)))</f>
        <v/>
      </c>
      <c r="AE172" s="1" t="str">
        <f>_xlfn.LET(_xlpm._i, COLUMN()-COLUMN(tblParseParts[[#Headers],[Text]]), IF(_xlpm._i&gt;tblParseParts[[#This Row],[Len]],"",MID(tblParseParts[[#This Row],[Text]],_xlpm._i,1)))</f>
        <v/>
      </c>
      <c r="AF172" s="1" t="str">
        <f>_xlfn.LET(_xlpm._i, COLUMN()-COLUMN(tblParseParts[[#Headers],[Text]]), IF(_xlpm._i&gt;tblParseParts[[#This Row],[Len]],"",MID(tblParseParts[[#This Row],[Text]],_xlpm._i,1)))</f>
        <v/>
      </c>
      <c r="AG172" s="1" t="str">
        <f>_xlfn.LET(_xlpm._i, COLUMN()-COLUMN(tblParseParts[[#Headers],[Text]]), IF(_xlpm._i&gt;tblParseParts[[#This Row],[Len]],"",MID(tblParseParts[[#This Row],[Text]],_xlpm._i,1)))</f>
        <v/>
      </c>
      <c r="AH172" s="1" t="str">
        <f>_xlfn.LET(_xlpm._i, COLUMN()-COLUMN(tblParseParts[[#Headers],[Text]]), IF(_xlpm._i&gt;tblParseParts[[#This Row],[Len]],"",MID(tblParseParts[[#This Row],[Text]],_xlpm._i,1)))</f>
        <v/>
      </c>
      <c r="AI172" s="1" t="str">
        <f>_xlfn.LET(_xlpm._i, COLUMN()-COLUMN(tblParseParts[[#Headers],[Text]]), IF(_xlpm._i&gt;tblParseParts[[#This Row],[Len]],"",MID(tblParseParts[[#This Row],[Text]],_xlpm._i,1)))</f>
        <v/>
      </c>
      <c r="AJ172" s="11">
        <f>LEN(tblParseParts[[#This Row],[Text]])</f>
        <v>17</v>
      </c>
      <c r="AK172" s="11">
        <f>_xlfn.LET(_xlpm._range,tblParseParts[[#This Row],[1]:[33]], _xlfn.IFNA(_xlfn.XMATCH("T",_xlpm._range,0,1),0))</f>
        <v>1</v>
      </c>
      <c r="AL172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11</v>
      </c>
      <c r="AM172" s="11">
        <f>_xlfn.LET(_xlpm._range,tblParseParts[[#This Row],[1]:[33]], _xlfn.IFNA(_xlfn.XMATCH(":",_xlpm._range,0,-1),0))</f>
        <v>0</v>
      </c>
      <c r="AN172" s="11" cm="1">
        <f t="array" ref="AN172">_xlfn.LET(_xlpm._last,INDEX(tblParseParts[[#This Row],[1]:[33]],1,tblParseParts[[#This Row],[Len]]),IF(_xlpm._last="Z",tblParseParts[[#This Row],[Len]],0))</f>
        <v>0</v>
      </c>
      <c r="AO172" s="11">
        <f>N(tblParseParts[[#This Row],[Tpos]]&gt;0)</f>
        <v>1</v>
      </c>
      <c r="AP172" s="11">
        <f>N(tblParseParts[[#This Row],[Tpos]]=1)</f>
        <v>1</v>
      </c>
      <c r="AQ172" s="11">
        <f>N(tblParseParts[[#This Row],[SignLastPos]]=1)</f>
        <v>0</v>
      </c>
      <c r="AR172" s="11">
        <f>tblParseParts[[#This Row],[Len]]-tblParseParts[[#This Row],[LastSignFirstPos]]</f>
        <v>17</v>
      </c>
      <c r="AS172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72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72" s="11">
        <f>N(tblParseParts[[#This Row],[ColonLastPos]]&gt;tblParseParts[[#This Row],[SignLastPos]])</f>
        <v>0</v>
      </c>
      <c r="AV172" s="11">
        <f>N(((tblParseParts[[#This Row],[UnSignedLen]]=2)+(tblParseParts[[#This Row],[UnSignedLen]]=6))&lt;&gt;0)</f>
        <v>0</v>
      </c>
      <c r="AW172" s="11">
        <f>N(tblParseParts[[#This Row],[ZlastPos]]=tblParseParts[[#This Row],[Len]])</f>
        <v>0</v>
      </c>
      <c r="AX172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208</v>
      </c>
      <c r="AY172" s="11">
        <f>_xlfn.LET(_xlpm._x,_xlfn.XLOOKUP(tblParseParts[[#This Row],[Hash]],tblParsePartsLogic[Hash],tblParsePartsLogic[PartsFlag],""),IF(_xlpm._x="","!!",_xlpm._x))</f>
        <v>6</v>
      </c>
      <c r="AZ172" s="11">
        <f>_xlfn.LET(_xlpm._x,_xlfn.XLOOKUP(tblParseParts[[#This Row],[Hash]],tblParsePartsLogic[Hash],tblParsePartsLogic[DateMark],""),IF(_xlpm._x="","!!",_xlpm._x))</f>
        <v>0</v>
      </c>
      <c r="BA172" s="11">
        <f>_xlfn.LET(_xlpm._x,_xlfn.XLOOKUP(tblParseParts[[#This Row],[Hash]],tblParsePartsLogic[Hash],tblParsePartsLogic[TZMark],""),IF(_xlpm._x="","!!",_xlpm._x))</f>
        <v>2</v>
      </c>
      <c r="BB172" s="11">
        <f>_xlfn.LET(_xlpm._x,_xlfn.XLOOKUP(tblParseParts[[#This Row],[Hash]],tblParsePartsLogic[Hash],tblParsePartsLogic[ISOCompliant],""),IF(_xlpm._x="","!!",_xlpm._x))</f>
        <v>1</v>
      </c>
    </row>
    <row r="173" spans="1:54" x14ac:dyDescent="0.25">
      <c r="A173">
        <v>57</v>
      </c>
      <c r="B173" s="23" t="s">
        <v>207</v>
      </c>
      <c r="C173" s="1" t="str">
        <f>_xlfn.LET(_xlpm._i, COLUMN()-COLUMN(tblParseParts[[#Headers],[Text]]), IF(_xlpm._i&gt;tblParseParts[[#This Row],[Len]],"",MID(tblParseParts[[#This Row],[Text]],_xlpm._i,1)))</f>
        <v>T</v>
      </c>
      <c r="D173" s="1" t="str">
        <f>_xlfn.LET(_xlpm._i, COLUMN()-COLUMN(tblParseParts[[#Headers],[Text]]), IF(_xlpm._i&gt;tblParseParts[[#This Row],[Len]],"",MID(tblParseParts[[#This Row],[Text]],_xlpm._i,1)))</f>
        <v>1</v>
      </c>
      <c r="E173" s="1" t="str">
        <f>_xlfn.LET(_xlpm._i, COLUMN()-COLUMN(tblParseParts[[#Headers],[Text]]), IF(_xlpm._i&gt;tblParseParts[[#This Row],[Len]],"",MID(tblParseParts[[#This Row],[Text]],_xlpm._i,1)))</f>
        <v>2</v>
      </c>
      <c r="F173" s="1" t="str">
        <f>_xlfn.LET(_xlpm._i, COLUMN()-COLUMN(tblParseParts[[#Headers],[Text]]), IF(_xlpm._i&gt;tblParseParts[[#This Row],[Len]],"",MID(tblParseParts[[#This Row],[Text]],_xlpm._i,1)))</f>
        <v>3</v>
      </c>
      <c r="G173" s="1" t="str">
        <f>_xlfn.LET(_xlpm._i, COLUMN()-COLUMN(tblParseParts[[#Headers],[Text]]), IF(_xlpm._i&gt;tblParseParts[[#This Row],[Len]],"",MID(tblParseParts[[#This Row],[Text]],_xlpm._i,1)))</f>
        <v>5</v>
      </c>
      <c r="H173" s="1" t="str">
        <f>_xlfn.LET(_xlpm._i, COLUMN()-COLUMN(tblParseParts[[#Headers],[Text]]), IF(_xlpm._i&gt;tblParseParts[[#This Row],[Len]],"",MID(tblParseParts[[#This Row],[Text]],_xlpm._i,1)))</f>
        <v>1</v>
      </c>
      <c r="I173" s="1" t="str">
        <f>_xlfn.LET(_xlpm._i, COLUMN()-COLUMN(tblParseParts[[#Headers],[Text]]), IF(_xlpm._i&gt;tblParseParts[[#This Row],[Len]],"",MID(tblParseParts[[#This Row],[Text]],_xlpm._i,1)))</f>
        <v>2</v>
      </c>
      <c r="J173" s="1" t="str">
        <f>_xlfn.LET(_xlpm._i, COLUMN()-COLUMN(tblParseParts[[#Headers],[Text]]), IF(_xlpm._i&gt;tblParseParts[[#This Row],[Len]],"",MID(tblParseParts[[#This Row],[Text]],_xlpm._i,1)))</f>
        <v>.</v>
      </c>
      <c r="K173" s="1" t="str">
        <f>_xlfn.LET(_xlpm._i, COLUMN()-COLUMN(tblParseParts[[#Headers],[Text]]), IF(_xlpm._i&gt;tblParseParts[[#This Row],[Len]],"",MID(tblParseParts[[#This Row],[Text]],_xlpm._i,1)))</f>
        <v>0</v>
      </c>
      <c r="L173" s="1" t="str">
        <f>_xlfn.LET(_xlpm._i, COLUMN()-COLUMN(tblParseParts[[#Headers],[Text]]), IF(_xlpm._i&gt;tblParseParts[[#This Row],[Len]],"",MID(tblParseParts[[#This Row],[Text]],_xlpm._i,1)))</f>
        <v>0</v>
      </c>
      <c r="M173" s="1" t="str">
        <f>_xlfn.LET(_xlpm._i, COLUMN()-COLUMN(tblParseParts[[#Headers],[Text]]), IF(_xlpm._i&gt;tblParseParts[[#This Row],[Len]],"",MID(tblParseParts[[#This Row],[Text]],_xlpm._i,1)))</f>
        <v>0</v>
      </c>
      <c r="N173" s="1" t="str">
        <f>_xlfn.LET(_xlpm._i, COLUMN()-COLUMN(tblParseParts[[#Headers],[Text]]), IF(_xlpm._i&gt;tblParseParts[[#This Row],[Len]],"",MID(tblParseParts[[#This Row],[Text]],_xlpm._i,1)))</f>
        <v>+</v>
      </c>
      <c r="O173" s="1" t="str">
        <f>_xlfn.LET(_xlpm._i, COLUMN()-COLUMN(tblParseParts[[#Headers],[Text]]), IF(_xlpm._i&gt;tblParseParts[[#This Row],[Len]],"",MID(tblParseParts[[#This Row],[Text]],_xlpm._i,1)))</f>
        <v>0</v>
      </c>
      <c r="P173" s="1" t="str">
        <f>_xlfn.LET(_xlpm._i, COLUMN()-COLUMN(tblParseParts[[#Headers],[Text]]), IF(_xlpm._i&gt;tblParseParts[[#This Row],[Len]],"",MID(tblParseParts[[#This Row],[Text]],_xlpm._i,1)))</f>
        <v>9</v>
      </c>
      <c r="Q173" s="1" t="str">
        <f>_xlfn.LET(_xlpm._i, COLUMN()-COLUMN(tblParseParts[[#Headers],[Text]]), IF(_xlpm._i&gt;tblParseParts[[#This Row],[Len]],"",MID(tblParseParts[[#This Row],[Text]],_xlpm._i,1)))</f>
        <v/>
      </c>
      <c r="R173" s="1" t="str">
        <f>_xlfn.LET(_xlpm._i, COLUMN()-COLUMN(tblParseParts[[#Headers],[Text]]), IF(_xlpm._i&gt;tblParseParts[[#This Row],[Len]],"",MID(tblParseParts[[#This Row],[Text]],_xlpm._i,1)))</f>
        <v/>
      </c>
      <c r="S173" s="1" t="str">
        <f>_xlfn.LET(_xlpm._i, COLUMN()-COLUMN(tblParseParts[[#Headers],[Text]]), IF(_xlpm._i&gt;tblParseParts[[#This Row],[Len]],"",MID(tblParseParts[[#This Row],[Text]],_xlpm._i,1)))</f>
        <v/>
      </c>
      <c r="T173" s="1" t="str">
        <f>_xlfn.LET(_xlpm._i, COLUMN()-COLUMN(tblParseParts[[#Headers],[Text]]), IF(_xlpm._i&gt;tblParseParts[[#This Row],[Len]],"",MID(tblParseParts[[#This Row],[Text]],_xlpm._i,1)))</f>
        <v/>
      </c>
      <c r="U173" s="1" t="str">
        <f>_xlfn.LET(_xlpm._i, COLUMN()-COLUMN(tblParseParts[[#Headers],[Text]]), IF(_xlpm._i&gt;tblParseParts[[#This Row],[Len]],"",MID(tblParseParts[[#This Row],[Text]],_xlpm._i,1)))</f>
        <v/>
      </c>
      <c r="V173" s="1" t="str">
        <f>_xlfn.LET(_xlpm._i, COLUMN()-COLUMN(tblParseParts[[#Headers],[Text]]), IF(_xlpm._i&gt;tblParseParts[[#This Row],[Len]],"",MID(tblParseParts[[#This Row],[Text]],_xlpm._i,1)))</f>
        <v/>
      </c>
      <c r="W173" s="1" t="str">
        <f>_xlfn.LET(_xlpm._i, COLUMN()-COLUMN(tblParseParts[[#Headers],[Text]]), IF(_xlpm._i&gt;tblParseParts[[#This Row],[Len]],"",MID(tblParseParts[[#This Row],[Text]],_xlpm._i,1)))</f>
        <v/>
      </c>
      <c r="X173" s="1" t="str">
        <f>_xlfn.LET(_xlpm._i, COLUMN()-COLUMN(tblParseParts[[#Headers],[Text]]), IF(_xlpm._i&gt;tblParseParts[[#This Row],[Len]],"",MID(tblParseParts[[#This Row],[Text]],_xlpm._i,1)))</f>
        <v/>
      </c>
      <c r="Y173" s="1" t="str">
        <f>_xlfn.LET(_xlpm._i, COLUMN()-COLUMN(tblParseParts[[#Headers],[Text]]), IF(_xlpm._i&gt;tblParseParts[[#This Row],[Len]],"",MID(tblParseParts[[#This Row],[Text]],_xlpm._i,1)))</f>
        <v/>
      </c>
      <c r="Z173" s="1" t="str">
        <f>_xlfn.LET(_xlpm._i, COLUMN()-COLUMN(tblParseParts[[#Headers],[Text]]), IF(_xlpm._i&gt;tblParseParts[[#This Row],[Len]],"",MID(tblParseParts[[#This Row],[Text]],_xlpm._i,1)))</f>
        <v/>
      </c>
      <c r="AA173" s="1" t="str">
        <f>_xlfn.LET(_xlpm._i, COLUMN()-COLUMN(tblParseParts[[#Headers],[Text]]), IF(_xlpm._i&gt;tblParseParts[[#This Row],[Len]],"",MID(tblParseParts[[#This Row],[Text]],_xlpm._i,1)))</f>
        <v/>
      </c>
      <c r="AB173" s="1" t="str">
        <f>_xlfn.LET(_xlpm._i, COLUMN()-COLUMN(tblParseParts[[#Headers],[Text]]), IF(_xlpm._i&gt;tblParseParts[[#This Row],[Len]],"",MID(tblParseParts[[#This Row],[Text]],_xlpm._i,1)))</f>
        <v/>
      </c>
      <c r="AC173" s="1" t="str">
        <f>_xlfn.LET(_xlpm._i, COLUMN()-COLUMN(tblParseParts[[#Headers],[Text]]), IF(_xlpm._i&gt;tblParseParts[[#This Row],[Len]],"",MID(tblParseParts[[#This Row],[Text]],_xlpm._i,1)))</f>
        <v/>
      </c>
      <c r="AD173" s="1" t="str">
        <f>_xlfn.LET(_xlpm._i, COLUMN()-COLUMN(tblParseParts[[#Headers],[Text]]), IF(_xlpm._i&gt;tblParseParts[[#This Row],[Len]],"",MID(tblParseParts[[#This Row],[Text]],_xlpm._i,1)))</f>
        <v/>
      </c>
      <c r="AE173" s="1" t="str">
        <f>_xlfn.LET(_xlpm._i, COLUMN()-COLUMN(tblParseParts[[#Headers],[Text]]), IF(_xlpm._i&gt;tblParseParts[[#This Row],[Len]],"",MID(tblParseParts[[#This Row],[Text]],_xlpm._i,1)))</f>
        <v/>
      </c>
      <c r="AF173" s="1" t="str">
        <f>_xlfn.LET(_xlpm._i, COLUMN()-COLUMN(tblParseParts[[#Headers],[Text]]), IF(_xlpm._i&gt;tblParseParts[[#This Row],[Len]],"",MID(tblParseParts[[#This Row],[Text]],_xlpm._i,1)))</f>
        <v/>
      </c>
      <c r="AG173" s="1" t="str">
        <f>_xlfn.LET(_xlpm._i, COLUMN()-COLUMN(tblParseParts[[#Headers],[Text]]), IF(_xlpm._i&gt;tblParseParts[[#This Row],[Len]],"",MID(tblParseParts[[#This Row],[Text]],_xlpm._i,1)))</f>
        <v/>
      </c>
      <c r="AH173" s="1" t="str">
        <f>_xlfn.LET(_xlpm._i, COLUMN()-COLUMN(tblParseParts[[#Headers],[Text]]), IF(_xlpm._i&gt;tblParseParts[[#This Row],[Len]],"",MID(tblParseParts[[#This Row],[Text]],_xlpm._i,1)))</f>
        <v/>
      </c>
      <c r="AI173" s="1" t="str">
        <f>_xlfn.LET(_xlpm._i, COLUMN()-COLUMN(tblParseParts[[#Headers],[Text]]), IF(_xlpm._i&gt;tblParseParts[[#This Row],[Len]],"",MID(tblParseParts[[#This Row],[Text]],_xlpm._i,1)))</f>
        <v/>
      </c>
      <c r="AJ173" s="11">
        <f>LEN(tblParseParts[[#This Row],[Text]])</f>
        <v>14</v>
      </c>
      <c r="AK173" s="11">
        <f>_xlfn.LET(_xlpm._range,tblParseParts[[#This Row],[1]:[33]], _xlfn.IFNA(_xlfn.XMATCH("T",_xlpm._range,0,1),0))</f>
        <v>1</v>
      </c>
      <c r="AL173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73" s="11">
        <f>_xlfn.LET(_xlpm._range,tblParseParts[[#This Row],[1]:[33]], _xlfn.IFNA(_xlfn.XMATCH(":",_xlpm._range,0,-1),0))</f>
        <v>0</v>
      </c>
      <c r="AN173" s="11" cm="1">
        <f t="array" ref="AN173">_xlfn.LET(_xlpm._last,INDEX(tblParseParts[[#This Row],[1]:[33]],1,tblParseParts[[#This Row],[Len]]),IF(_xlpm._last="Z",tblParseParts[[#This Row],[Len]],0))</f>
        <v>0</v>
      </c>
      <c r="AO173" s="11">
        <f>N(tblParseParts[[#This Row],[Tpos]]&gt;0)</f>
        <v>1</v>
      </c>
      <c r="AP173" s="11">
        <f>N(tblParseParts[[#This Row],[Tpos]]=1)</f>
        <v>1</v>
      </c>
      <c r="AQ173" s="11">
        <f>N(tblParseParts[[#This Row],[SignLastPos]]=1)</f>
        <v>0</v>
      </c>
      <c r="AR173" s="11">
        <f>tblParseParts[[#This Row],[Len]]-tblParseParts[[#This Row],[LastSignFirstPos]]</f>
        <v>14</v>
      </c>
      <c r="AS173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73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73" s="11">
        <f>N(tblParseParts[[#This Row],[ColonLastPos]]&gt;tblParseParts[[#This Row],[SignLastPos]])</f>
        <v>0</v>
      </c>
      <c r="AV173" s="11">
        <f>N(((tblParseParts[[#This Row],[UnSignedLen]]=2)+(tblParseParts[[#This Row],[UnSignedLen]]=6))&lt;&gt;0)</f>
        <v>0</v>
      </c>
      <c r="AW173" s="11">
        <f>N(tblParseParts[[#This Row],[ZlastPos]]=tblParseParts[[#This Row],[Len]])</f>
        <v>0</v>
      </c>
      <c r="AX173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208</v>
      </c>
      <c r="AY173" s="11">
        <f>_xlfn.LET(_xlpm._x,_xlfn.XLOOKUP(tblParseParts[[#This Row],[Hash]],tblParsePartsLogic[Hash],tblParsePartsLogic[PartsFlag],""),IF(_xlpm._x="","!!",_xlpm._x))</f>
        <v>6</v>
      </c>
      <c r="AZ173" s="11">
        <f>_xlfn.LET(_xlpm._x,_xlfn.XLOOKUP(tblParseParts[[#This Row],[Hash]],tblParsePartsLogic[Hash],tblParsePartsLogic[DateMark],""),IF(_xlpm._x="","!!",_xlpm._x))</f>
        <v>0</v>
      </c>
      <c r="BA173" s="11">
        <f>_xlfn.LET(_xlpm._x,_xlfn.XLOOKUP(tblParseParts[[#This Row],[Hash]],tblParsePartsLogic[Hash],tblParsePartsLogic[TZMark],""),IF(_xlpm._x="","!!",_xlpm._x))</f>
        <v>2</v>
      </c>
      <c r="BB173" s="11">
        <f>_xlfn.LET(_xlpm._x,_xlfn.XLOOKUP(tblParseParts[[#This Row],[Hash]],tblParsePartsLogic[Hash],tblParsePartsLogic[ISOCompliant],""),IF(_xlpm._x="","!!",_xlpm._x))</f>
        <v>1</v>
      </c>
    </row>
    <row r="174" spans="1:54" x14ac:dyDescent="0.25">
      <c r="A174">
        <v>58</v>
      </c>
      <c r="B174" s="23" t="s">
        <v>211</v>
      </c>
      <c r="C174" s="1" t="str">
        <f>_xlfn.LET(_xlpm._i, COLUMN()-COLUMN(tblParseParts[[#Headers],[Text]]), IF(_xlpm._i&gt;tblParseParts[[#This Row],[Len]],"",MID(tblParseParts[[#This Row],[Text]],_xlpm._i,1)))</f>
        <v>T</v>
      </c>
      <c r="D174" s="1" t="str">
        <f>_xlfn.LET(_xlpm._i, COLUMN()-COLUMN(tblParseParts[[#Headers],[Text]]), IF(_xlpm._i&gt;tblParseParts[[#This Row],[Len]],"",MID(tblParseParts[[#This Row],[Text]],_xlpm._i,1)))</f>
        <v>1</v>
      </c>
      <c r="E174" s="1" t="str">
        <f>_xlfn.LET(_xlpm._i, COLUMN()-COLUMN(tblParseParts[[#Headers],[Text]]), IF(_xlpm._i&gt;tblParseParts[[#This Row],[Len]],"",MID(tblParseParts[[#This Row],[Text]],_xlpm._i,1)))</f>
        <v>2</v>
      </c>
      <c r="F174" s="1" t="str">
        <f>_xlfn.LET(_xlpm._i, COLUMN()-COLUMN(tblParseParts[[#Headers],[Text]]), IF(_xlpm._i&gt;tblParseParts[[#This Row],[Len]],"",MID(tblParseParts[[#This Row],[Text]],_xlpm._i,1)))</f>
        <v>:</v>
      </c>
      <c r="G174" s="1" t="str">
        <f>_xlfn.LET(_xlpm._i, COLUMN()-COLUMN(tblParseParts[[#Headers],[Text]]), IF(_xlpm._i&gt;tblParseParts[[#This Row],[Len]],"",MID(tblParseParts[[#This Row],[Text]],_xlpm._i,1)))</f>
        <v>3</v>
      </c>
      <c r="H174" s="1" t="str">
        <f>_xlfn.LET(_xlpm._i, COLUMN()-COLUMN(tblParseParts[[#Headers],[Text]]), IF(_xlpm._i&gt;tblParseParts[[#This Row],[Len]],"",MID(tblParseParts[[#This Row],[Text]],_xlpm._i,1)))</f>
        <v>5</v>
      </c>
      <c r="I174" s="1" t="str">
        <f>_xlfn.LET(_xlpm._i, COLUMN()-COLUMN(tblParseParts[[#Headers],[Text]]), IF(_xlpm._i&gt;tblParseParts[[#This Row],[Len]],"",MID(tblParseParts[[#This Row],[Text]],_xlpm._i,1)))</f>
        <v>+</v>
      </c>
      <c r="J174" s="1" t="str">
        <f>_xlfn.LET(_xlpm._i, COLUMN()-COLUMN(tblParseParts[[#Headers],[Text]]), IF(_xlpm._i&gt;tblParseParts[[#This Row],[Len]],"",MID(tblParseParts[[#This Row],[Text]],_xlpm._i,1)))</f>
        <v>0</v>
      </c>
      <c r="K174" s="1" t="str">
        <f>_xlfn.LET(_xlpm._i, COLUMN()-COLUMN(tblParseParts[[#Headers],[Text]]), IF(_xlpm._i&gt;tblParseParts[[#This Row],[Len]],"",MID(tblParseParts[[#This Row],[Text]],_xlpm._i,1)))</f>
        <v>9</v>
      </c>
      <c r="L174" s="1" t="str">
        <f>_xlfn.LET(_xlpm._i, COLUMN()-COLUMN(tblParseParts[[#Headers],[Text]]), IF(_xlpm._i&gt;tblParseParts[[#This Row],[Len]],"",MID(tblParseParts[[#This Row],[Text]],_xlpm._i,1)))</f>
        <v>:</v>
      </c>
      <c r="M174" s="1" t="str">
        <f>_xlfn.LET(_xlpm._i, COLUMN()-COLUMN(tblParseParts[[#Headers],[Text]]), IF(_xlpm._i&gt;tblParseParts[[#This Row],[Len]],"",MID(tblParseParts[[#This Row],[Text]],_xlpm._i,1)))</f>
        <v>3</v>
      </c>
      <c r="N174" s="1" t="str">
        <f>_xlfn.LET(_xlpm._i, COLUMN()-COLUMN(tblParseParts[[#Headers],[Text]]), IF(_xlpm._i&gt;tblParseParts[[#This Row],[Len]],"",MID(tblParseParts[[#This Row],[Text]],_xlpm._i,1)))</f>
        <v>0</v>
      </c>
      <c r="O174" s="1" t="str">
        <f>_xlfn.LET(_xlpm._i, COLUMN()-COLUMN(tblParseParts[[#Headers],[Text]]), IF(_xlpm._i&gt;tblParseParts[[#This Row],[Len]],"",MID(tblParseParts[[#This Row],[Text]],_xlpm._i,1)))</f>
        <v/>
      </c>
      <c r="P174" s="1" t="str">
        <f>_xlfn.LET(_xlpm._i, COLUMN()-COLUMN(tblParseParts[[#Headers],[Text]]), IF(_xlpm._i&gt;tblParseParts[[#This Row],[Len]],"",MID(tblParseParts[[#This Row],[Text]],_xlpm._i,1)))</f>
        <v/>
      </c>
      <c r="Q174" s="1" t="str">
        <f>_xlfn.LET(_xlpm._i, COLUMN()-COLUMN(tblParseParts[[#Headers],[Text]]), IF(_xlpm._i&gt;tblParseParts[[#This Row],[Len]],"",MID(tblParseParts[[#This Row],[Text]],_xlpm._i,1)))</f>
        <v/>
      </c>
      <c r="R174" s="1" t="str">
        <f>_xlfn.LET(_xlpm._i, COLUMN()-COLUMN(tblParseParts[[#Headers],[Text]]), IF(_xlpm._i&gt;tblParseParts[[#This Row],[Len]],"",MID(tblParseParts[[#This Row],[Text]],_xlpm._i,1)))</f>
        <v/>
      </c>
      <c r="S174" s="1" t="str">
        <f>_xlfn.LET(_xlpm._i, COLUMN()-COLUMN(tblParseParts[[#Headers],[Text]]), IF(_xlpm._i&gt;tblParseParts[[#This Row],[Len]],"",MID(tblParseParts[[#This Row],[Text]],_xlpm._i,1)))</f>
        <v/>
      </c>
      <c r="T174" s="1" t="str">
        <f>_xlfn.LET(_xlpm._i, COLUMN()-COLUMN(tblParseParts[[#Headers],[Text]]), IF(_xlpm._i&gt;tblParseParts[[#This Row],[Len]],"",MID(tblParseParts[[#This Row],[Text]],_xlpm._i,1)))</f>
        <v/>
      </c>
      <c r="U174" s="1" t="str">
        <f>_xlfn.LET(_xlpm._i, COLUMN()-COLUMN(tblParseParts[[#Headers],[Text]]), IF(_xlpm._i&gt;tblParseParts[[#This Row],[Len]],"",MID(tblParseParts[[#This Row],[Text]],_xlpm._i,1)))</f>
        <v/>
      </c>
      <c r="V174" s="1" t="str">
        <f>_xlfn.LET(_xlpm._i, COLUMN()-COLUMN(tblParseParts[[#Headers],[Text]]), IF(_xlpm._i&gt;tblParseParts[[#This Row],[Len]],"",MID(tblParseParts[[#This Row],[Text]],_xlpm._i,1)))</f>
        <v/>
      </c>
      <c r="W174" s="1" t="str">
        <f>_xlfn.LET(_xlpm._i, COLUMN()-COLUMN(tblParseParts[[#Headers],[Text]]), IF(_xlpm._i&gt;tblParseParts[[#This Row],[Len]],"",MID(tblParseParts[[#This Row],[Text]],_xlpm._i,1)))</f>
        <v/>
      </c>
      <c r="X174" s="1" t="str">
        <f>_xlfn.LET(_xlpm._i, COLUMN()-COLUMN(tblParseParts[[#Headers],[Text]]), IF(_xlpm._i&gt;tblParseParts[[#This Row],[Len]],"",MID(tblParseParts[[#This Row],[Text]],_xlpm._i,1)))</f>
        <v/>
      </c>
      <c r="Y174" s="1" t="str">
        <f>_xlfn.LET(_xlpm._i, COLUMN()-COLUMN(tblParseParts[[#Headers],[Text]]), IF(_xlpm._i&gt;tblParseParts[[#This Row],[Len]],"",MID(tblParseParts[[#This Row],[Text]],_xlpm._i,1)))</f>
        <v/>
      </c>
      <c r="Z174" s="1" t="str">
        <f>_xlfn.LET(_xlpm._i, COLUMN()-COLUMN(tblParseParts[[#Headers],[Text]]), IF(_xlpm._i&gt;tblParseParts[[#This Row],[Len]],"",MID(tblParseParts[[#This Row],[Text]],_xlpm._i,1)))</f>
        <v/>
      </c>
      <c r="AA174" s="1" t="str">
        <f>_xlfn.LET(_xlpm._i, COLUMN()-COLUMN(tblParseParts[[#Headers],[Text]]), IF(_xlpm._i&gt;tblParseParts[[#This Row],[Len]],"",MID(tblParseParts[[#This Row],[Text]],_xlpm._i,1)))</f>
        <v/>
      </c>
      <c r="AB174" s="1" t="str">
        <f>_xlfn.LET(_xlpm._i, COLUMN()-COLUMN(tblParseParts[[#Headers],[Text]]), IF(_xlpm._i&gt;tblParseParts[[#This Row],[Len]],"",MID(tblParseParts[[#This Row],[Text]],_xlpm._i,1)))</f>
        <v/>
      </c>
      <c r="AC174" s="1" t="str">
        <f>_xlfn.LET(_xlpm._i, COLUMN()-COLUMN(tblParseParts[[#Headers],[Text]]), IF(_xlpm._i&gt;tblParseParts[[#This Row],[Len]],"",MID(tblParseParts[[#This Row],[Text]],_xlpm._i,1)))</f>
        <v/>
      </c>
      <c r="AD174" s="1" t="str">
        <f>_xlfn.LET(_xlpm._i, COLUMN()-COLUMN(tblParseParts[[#Headers],[Text]]), IF(_xlpm._i&gt;tblParseParts[[#This Row],[Len]],"",MID(tblParseParts[[#This Row],[Text]],_xlpm._i,1)))</f>
        <v/>
      </c>
      <c r="AE174" s="1" t="str">
        <f>_xlfn.LET(_xlpm._i, COLUMN()-COLUMN(tblParseParts[[#Headers],[Text]]), IF(_xlpm._i&gt;tblParseParts[[#This Row],[Len]],"",MID(tblParseParts[[#This Row],[Text]],_xlpm._i,1)))</f>
        <v/>
      </c>
      <c r="AF174" s="1" t="str">
        <f>_xlfn.LET(_xlpm._i, COLUMN()-COLUMN(tblParseParts[[#Headers],[Text]]), IF(_xlpm._i&gt;tblParseParts[[#This Row],[Len]],"",MID(tblParseParts[[#This Row],[Text]],_xlpm._i,1)))</f>
        <v/>
      </c>
      <c r="AG174" s="1" t="str">
        <f>_xlfn.LET(_xlpm._i, COLUMN()-COLUMN(tblParseParts[[#Headers],[Text]]), IF(_xlpm._i&gt;tblParseParts[[#This Row],[Len]],"",MID(tblParseParts[[#This Row],[Text]],_xlpm._i,1)))</f>
        <v/>
      </c>
      <c r="AH174" s="1" t="str">
        <f>_xlfn.LET(_xlpm._i, COLUMN()-COLUMN(tblParseParts[[#Headers],[Text]]), IF(_xlpm._i&gt;tblParseParts[[#This Row],[Len]],"",MID(tblParseParts[[#This Row],[Text]],_xlpm._i,1)))</f>
        <v/>
      </c>
      <c r="AI174" s="1" t="str">
        <f>_xlfn.LET(_xlpm._i, COLUMN()-COLUMN(tblParseParts[[#Headers],[Text]]), IF(_xlpm._i&gt;tblParseParts[[#This Row],[Len]],"",MID(tblParseParts[[#This Row],[Text]],_xlpm._i,1)))</f>
        <v/>
      </c>
      <c r="AJ174" s="11">
        <f>LEN(tblParseParts[[#This Row],[Text]])</f>
        <v>12</v>
      </c>
      <c r="AK174" s="11">
        <f>_xlfn.LET(_xlpm._range,tblParseParts[[#This Row],[1]:[33]], _xlfn.IFNA(_xlfn.XMATCH("T",_xlpm._range,0,1),0))</f>
        <v>1</v>
      </c>
      <c r="AL174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7</v>
      </c>
      <c r="AM174" s="11">
        <f>_xlfn.LET(_xlpm._range,tblParseParts[[#This Row],[1]:[33]], _xlfn.IFNA(_xlfn.XMATCH(":",_xlpm._range,0,-1),0))</f>
        <v>10</v>
      </c>
      <c r="AN174" s="11" cm="1">
        <f t="array" ref="AN174">_xlfn.LET(_xlpm._last,INDEX(tblParseParts[[#This Row],[1]:[33]],1,tblParseParts[[#This Row],[Len]]),IF(_xlpm._last="Z",tblParseParts[[#This Row],[Len]],0))</f>
        <v>0</v>
      </c>
      <c r="AO174" s="11">
        <f>N(tblParseParts[[#This Row],[Tpos]]&gt;0)</f>
        <v>1</v>
      </c>
      <c r="AP174" s="11">
        <f>N(tblParseParts[[#This Row],[Tpos]]=1)</f>
        <v>1</v>
      </c>
      <c r="AQ174" s="11">
        <f>N(tblParseParts[[#This Row],[SignLastPos]]=1)</f>
        <v>0</v>
      </c>
      <c r="AR174" s="11">
        <f>tblParseParts[[#This Row],[Len]]-tblParseParts[[#This Row],[LastSignFirstPos]]</f>
        <v>12</v>
      </c>
      <c r="AS174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74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74" s="11">
        <f>N(tblParseParts[[#This Row],[ColonLastPos]]&gt;tblParseParts[[#This Row],[SignLastPos]])</f>
        <v>1</v>
      </c>
      <c r="AV174" s="11">
        <f>N(((tblParseParts[[#This Row],[UnSignedLen]]=2)+(tblParseParts[[#This Row],[UnSignedLen]]=6))&lt;&gt;0)</f>
        <v>0</v>
      </c>
      <c r="AW174" s="11">
        <f>N(tblParseParts[[#This Row],[ZlastPos]]=tblParseParts[[#This Row],[Len]])</f>
        <v>0</v>
      </c>
      <c r="AX174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212</v>
      </c>
      <c r="AY174" s="11">
        <f>_xlfn.LET(_xlpm._x,_xlfn.XLOOKUP(tblParseParts[[#This Row],[Hash]],tblParsePartsLogic[Hash],tblParsePartsLogic[PartsFlag],""),IF(_xlpm._x="","!!",_xlpm._x))</f>
        <v>6</v>
      </c>
      <c r="AZ174" s="11">
        <f>_xlfn.LET(_xlpm._x,_xlfn.XLOOKUP(tblParseParts[[#This Row],[Hash]],tblParsePartsLogic[Hash],tblParsePartsLogic[DateMark],""),IF(_xlpm._x="","!!",_xlpm._x))</f>
        <v>0</v>
      </c>
      <c r="BA174" s="11">
        <f>_xlfn.LET(_xlpm._x,_xlfn.XLOOKUP(tblParseParts[[#This Row],[Hash]],tblParsePartsLogic[Hash],tblParsePartsLogic[TZMark],""),IF(_xlpm._x="","!!",_xlpm._x))</f>
        <v>2</v>
      </c>
      <c r="BB174" s="11">
        <f>_xlfn.LET(_xlpm._x,_xlfn.XLOOKUP(tblParseParts[[#This Row],[Hash]],tblParsePartsLogic[Hash],tblParsePartsLogic[ISOCompliant],""),IF(_xlpm._x="","!!",_xlpm._x))</f>
        <v>1</v>
      </c>
    </row>
    <row r="175" spans="1:54" x14ac:dyDescent="0.25">
      <c r="A175">
        <v>59</v>
      </c>
      <c r="B175" s="23" t="s">
        <v>212</v>
      </c>
      <c r="C175" s="1" t="str">
        <f>_xlfn.LET(_xlpm._i, COLUMN()-COLUMN(tblParseParts[[#Headers],[Text]]), IF(_xlpm._i&gt;tblParseParts[[#This Row],[Len]],"",MID(tblParseParts[[#This Row],[Text]],_xlpm._i,1)))</f>
        <v>T</v>
      </c>
      <c r="D175" s="1" t="str">
        <f>_xlfn.LET(_xlpm._i, COLUMN()-COLUMN(tblParseParts[[#Headers],[Text]]), IF(_xlpm._i&gt;tblParseParts[[#This Row],[Len]],"",MID(tblParseParts[[#This Row],[Text]],_xlpm._i,1)))</f>
        <v>1</v>
      </c>
      <c r="E175" s="1" t="str">
        <f>_xlfn.LET(_xlpm._i, COLUMN()-COLUMN(tblParseParts[[#Headers],[Text]]), IF(_xlpm._i&gt;tblParseParts[[#This Row],[Len]],"",MID(tblParseParts[[#This Row],[Text]],_xlpm._i,1)))</f>
        <v>2</v>
      </c>
      <c r="F175" s="1" t="str">
        <f>_xlfn.LET(_xlpm._i, COLUMN()-COLUMN(tblParseParts[[#Headers],[Text]]), IF(_xlpm._i&gt;tblParseParts[[#This Row],[Len]],"",MID(tblParseParts[[#This Row],[Text]],_xlpm._i,1)))</f>
        <v>:</v>
      </c>
      <c r="G175" s="1" t="str">
        <f>_xlfn.LET(_xlpm._i, COLUMN()-COLUMN(tblParseParts[[#Headers],[Text]]), IF(_xlpm._i&gt;tblParseParts[[#This Row],[Len]],"",MID(tblParseParts[[#This Row],[Text]],_xlpm._i,1)))</f>
        <v>3</v>
      </c>
      <c r="H175" s="1" t="str">
        <f>_xlfn.LET(_xlpm._i, COLUMN()-COLUMN(tblParseParts[[#Headers],[Text]]), IF(_xlpm._i&gt;tblParseParts[[#This Row],[Len]],"",MID(tblParseParts[[#This Row],[Text]],_xlpm._i,1)))</f>
        <v>5</v>
      </c>
      <c r="I175" s="1" t="str">
        <f>_xlfn.LET(_xlpm._i, COLUMN()-COLUMN(tblParseParts[[#Headers],[Text]]), IF(_xlpm._i&gt;tblParseParts[[#This Row],[Len]],"",MID(tblParseParts[[#This Row],[Text]],_xlpm._i,1)))</f>
        <v>:</v>
      </c>
      <c r="J175" s="1" t="str">
        <f>_xlfn.LET(_xlpm._i, COLUMN()-COLUMN(tblParseParts[[#Headers],[Text]]), IF(_xlpm._i&gt;tblParseParts[[#This Row],[Len]],"",MID(tblParseParts[[#This Row],[Text]],_xlpm._i,1)))</f>
        <v>1</v>
      </c>
      <c r="K175" s="1" t="str">
        <f>_xlfn.LET(_xlpm._i, COLUMN()-COLUMN(tblParseParts[[#Headers],[Text]]), IF(_xlpm._i&gt;tblParseParts[[#This Row],[Len]],"",MID(tblParseParts[[#This Row],[Text]],_xlpm._i,1)))</f>
        <v>2</v>
      </c>
      <c r="L175" s="1" t="str">
        <f>_xlfn.LET(_xlpm._i, COLUMN()-COLUMN(tblParseParts[[#Headers],[Text]]), IF(_xlpm._i&gt;tblParseParts[[#This Row],[Len]],"",MID(tblParseParts[[#This Row],[Text]],_xlpm._i,1)))</f>
        <v>+</v>
      </c>
      <c r="M175" s="1" t="str">
        <f>_xlfn.LET(_xlpm._i, COLUMN()-COLUMN(tblParseParts[[#Headers],[Text]]), IF(_xlpm._i&gt;tblParseParts[[#This Row],[Len]],"",MID(tblParseParts[[#This Row],[Text]],_xlpm._i,1)))</f>
        <v>0</v>
      </c>
      <c r="N175" s="1" t="str">
        <f>_xlfn.LET(_xlpm._i, COLUMN()-COLUMN(tblParseParts[[#Headers],[Text]]), IF(_xlpm._i&gt;tblParseParts[[#This Row],[Len]],"",MID(tblParseParts[[#This Row],[Text]],_xlpm._i,1)))</f>
        <v>9</v>
      </c>
      <c r="O175" s="1" t="str">
        <f>_xlfn.LET(_xlpm._i, COLUMN()-COLUMN(tblParseParts[[#Headers],[Text]]), IF(_xlpm._i&gt;tblParseParts[[#This Row],[Len]],"",MID(tblParseParts[[#This Row],[Text]],_xlpm._i,1)))</f>
        <v>:</v>
      </c>
      <c r="P175" s="1" t="str">
        <f>_xlfn.LET(_xlpm._i, COLUMN()-COLUMN(tblParseParts[[#Headers],[Text]]), IF(_xlpm._i&gt;tblParseParts[[#This Row],[Len]],"",MID(tblParseParts[[#This Row],[Text]],_xlpm._i,1)))</f>
        <v>3</v>
      </c>
      <c r="Q175" s="1" t="str">
        <f>_xlfn.LET(_xlpm._i, COLUMN()-COLUMN(tblParseParts[[#Headers],[Text]]), IF(_xlpm._i&gt;tblParseParts[[#This Row],[Len]],"",MID(tblParseParts[[#This Row],[Text]],_xlpm._i,1)))</f>
        <v>0</v>
      </c>
      <c r="R175" s="1" t="str">
        <f>_xlfn.LET(_xlpm._i, COLUMN()-COLUMN(tblParseParts[[#Headers],[Text]]), IF(_xlpm._i&gt;tblParseParts[[#This Row],[Len]],"",MID(tblParseParts[[#This Row],[Text]],_xlpm._i,1)))</f>
        <v>:</v>
      </c>
      <c r="S175" s="1" t="str">
        <f>_xlfn.LET(_xlpm._i, COLUMN()-COLUMN(tblParseParts[[#Headers],[Text]]), IF(_xlpm._i&gt;tblParseParts[[#This Row],[Len]],"",MID(tblParseParts[[#This Row],[Text]],_xlpm._i,1)))</f>
        <v>2</v>
      </c>
      <c r="T175" s="1" t="str">
        <f>_xlfn.LET(_xlpm._i, COLUMN()-COLUMN(tblParseParts[[#Headers],[Text]]), IF(_xlpm._i&gt;tblParseParts[[#This Row],[Len]],"",MID(tblParseParts[[#This Row],[Text]],_xlpm._i,1)))</f>
        <v>2</v>
      </c>
      <c r="U175" s="1" t="str">
        <f>_xlfn.LET(_xlpm._i, COLUMN()-COLUMN(tblParseParts[[#Headers],[Text]]), IF(_xlpm._i&gt;tblParseParts[[#This Row],[Len]],"",MID(tblParseParts[[#This Row],[Text]],_xlpm._i,1)))</f>
        <v/>
      </c>
      <c r="V175" s="1" t="str">
        <f>_xlfn.LET(_xlpm._i, COLUMN()-COLUMN(tblParseParts[[#Headers],[Text]]), IF(_xlpm._i&gt;tblParseParts[[#This Row],[Len]],"",MID(tblParseParts[[#This Row],[Text]],_xlpm._i,1)))</f>
        <v/>
      </c>
      <c r="W175" s="1" t="str">
        <f>_xlfn.LET(_xlpm._i, COLUMN()-COLUMN(tblParseParts[[#Headers],[Text]]), IF(_xlpm._i&gt;tblParseParts[[#This Row],[Len]],"",MID(tblParseParts[[#This Row],[Text]],_xlpm._i,1)))</f>
        <v/>
      </c>
      <c r="X175" s="1" t="str">
        <f>_xlfn.LET(_xlpm._i, COLUMN()-COLUMN(tblParseParts[[#Headers],[Text]]), IF(_xlpm._i&gt;tblParseParts[[#This Row],[Len]],"",MID(tblParseParts[[#This Row],[Text]],_xlpm._i,1)))</f>
        <v/>
      </c>
      <c r="Y175" s="1" t="str">
        <f>_xlfn.LET(_xlpm._i, COLUMN()-COLUMN(tblParseParts[[#Headers],[Text]]), IF(_xlpm._i&gt;tblParseParts[[#This Row],[Len]],"",MID(tblParseParts[[#This Row],[Text]],_xlpm._i,1)))</f>
        <v/>
      </c>
      <c r="Z175" s="1" t="str">
        <f>_xlfn.LET(_xlpm._i, COLUMN()-COLUMN(tblParseParts[[#Headers],[Text]]), IF(_xlpm._i&gt;tblParseParts[[#This Row],[Len]],"",MID(tblParseParts[[#This Row],[Text]],_xlpm._i,1)))</f>
        <v/>
      </c>
      <c r="AA175" s="1" t="str">
        <f>_xlfn.LET(_xlpm._i, COLUMN()-COLUMN(tblParseParts[[#Headers],[Text]]), IF(_xlpm._i&gt;tblParseParts[[#This Row],[Len]],"",MID(tblParseParts[[#This Row],[Text]],_xlpm._i,1)))</f>
        <v/>
      </c>
      <c r="AB175" s="1" t="str">
        <f>_xlfn.LET(_xlpm._i, COLUMN()-COLUMN(tblParseParts[[#Headers],[Text]]), IF(_xlpm._i&gt;tblParseParts[[#This Row],[Len]],"",MID(tblParseParts[[#This Row],[Text]],_xlpm._i,1)))</f>
        <v/>
      </c>
      <c r="AC175" s="1" t="str">
        <f>_xlfn.LET(_xlpm._i, COLUMN()-COLUMN(tblParseParts[[#Headers],[Text]]), IF(_xlpm._i&gt;tblParseParts[[#This Row],[Len]],"",MID(tblParseParts[[#This Row],[Text]],_xlpm._i,1)))</f>
        <v/>
      </c>
      <c r="AD175" s="1" t="str">
        <f>_xlfn.LET(_xlpm._i, COLUMN()-COLUMN(tblParseParts[[#Headers],[Text]]), IF(_xlpm._i&gt;tblParseParts[[#This Row],[Len]],"",MID(tblParseParts[[#This Row],[Text]],_xlpm._i,1)))</f>
        <v/>
      </c>
      <c r="AE175" s="1" t="str">
        <f>_xlfn.LET(_xlpm._i, COLUMN()-COLUMN(tblParseParts[[#Headers],[Text]]), IF(_xlpm._i&gt;tblParseParts[[#This Row],[Len]],"",MID(tblParseParts[[#This Row],[Text]],_xlpm._i,1)))</f>
        <v/>
      </c>
      <c r="AF175" s="1" t="str">
        <f>_xlfn.LET(_xlpm._i, COLUMN()-COLUMN(tblParseParts[[#Headers],[Text]]), IF(_xlpm._i&gt;tblParseParts[[#This Row],[Len]],"",MID(tblParseParts[[#This Row],[Text]],_xlpm._i,1)))</f>
        <v/>
      </c>
      <c r="AG175" s="1" t="str">
        <f>_xlfn.LET(_xlpm._i, COLUMN()-COLUMN(tblParseParts[[#Headers],[Text]]), IF(_xlpm._i&gt;tblParseParts[[#This Row],[Len]],"",MID(tblParseParts[[#This Row],[Text]],_xlpm._i,1)))</f>
        <v/>
      </c>
      <c r="AH175" s="1" t="str">
        <f>_xlfn.LET(_xlpm._i, COLUMN()-COLUMN(tblParseParts[[#Headers],[Text]]), IF(_xlpm._i&gt;tblParseParts[[#This Row],[Len]],"",MID(tblParseParts[[#This Row],[Text]],_xlpm._i,1)))</f>
        <v/>
      </c>
      <c r="AI175" s="1" t="str">
        <f>_xlfn.LET(_xlpm._i, COLUMN()-COLUMN(tblParseParts[[#Headers],[Text]]), IF(_xlpm._i&gt;tblParseParts[[#This Row],[Len]],"",MID(tblParseParts[[#This Row],[Text]],_xlpm._i,1)))</f>
        <v/>
      </c>
      <c r="AJ175" s="11">
        <f>LEN(tblParseParts[[#This Row],[Text]])</f>
        <v>18</v>
      </c>
      <c r="AK175" s="11">
        <f>_xlfn.LET(_xlpm._range,tblParseParts[[#This Row],[1]:[33]], _xlfn.IFNA(_xlfn.XMATCH("T",_xlpm._range,0,1),0))</f>
        <v>1</v>
      </c>
      <c r="AL17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10</v>
      </c>
      <c r="AM175" s="11">
        <f>_xlfn.LET(_xlpm._range,tblParseParts[[#This Row],[1]:[33]], _xlfn.IFNA(_xlfn.XMATCH(":",_xlpm._range,0,-1),0))</f>
        <v>16</v>
      </c>
      <c r="AN175" s="11" cm="1">
        <f t="array" ref="AN175">_xlfn.LET(_xlpm._last,INDEX(tblParseParts[[#This Row],[1]:[33]],1,tblParseParts[[#This Row],[Len]]),IF(_xlpm._last="Z",tblParseParts[[#This Row],[Len]],0))</f>
        <v>0</v>
      </c>
      <c r="AO175" s="11">
        <f>N(tblParseParts[[#This Row],[Tpos]]&gt;0)</f>
        <v>1</v>
      </c>
      <c r="AP175" s="11">
        <f>N(tblParseParts[[#This Row],[Tpos]]=1)</f>
        <v>1</v>
      </c>
      <c r="AQ175" s="11">
        <f>N(tblParseParts[[#This Row],[SignLastPos]]=1)</f>
        <v>0</v>
      </c>
      <c r="AR175" s="11">
        <f>tblParseParts[[#This Row],[Len]]-tblParseParts[[#This Row],[LastSignFirstPos]]</f>
        <v>18</v>
      </c>
      <c r="AS175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75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75" s="11">
        <f>N(tblParseParts[[#This Row],[ColonLastPos]]&gt;tblParseParts[[#This Row],[SignLastPos]])</f>
        <v>1</v>
      </c>
      <c r="AV175" s="11">
        <f>N(((tblParseParts[[#This Row],[UnSignedLen]]=2)+(tblParseParts[[#This Row],[UnSignedLen]]=6))&lt;&gt;0)</f>
        <v>0</v>
      </c>
      <c r="AW175" s="11">
        <f>N(tblParseParts[[#This Row],[ZlastPos]]=tblParseParts[[#This Row],[Len]])</f>
        <v>0</v>
      </c>
      <c r="AX17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212</v>
      </c>
      <c r="AY175" s="11">
        <f>_xlfn.LET(_xlpm._x,_xlfn.XLOOKUP(tblParseParts[[#This Row],[Hash]],tblParsePartsLogic[Hash],tblParsePartsLogic[PartsFlag],""),IF(_xlpm._x="","!!",_xlpm._x))</f>
        <v>6</v>
      </c>
      <c r="AZ175" s="11">
        <f>_xlfn.LET(_xlpm._x,_xlfn.XLOOKUP(tblParseParts[[#This Row],[Hash]],tblParsePartsLogic[Hash],tblParsePartsLogic[DateMark],""),IF(_xlpm._x="","!!",_xlpm._x))</f>
        <v>0</v>
      </c>
      <c r="BA175" s="11">
        <f>_xlfn.LET(_xlpm._x,_xlfn.XLOOKUP(tblParseParts[[#This Row],[Hash]],tblParsePartsLogic[Hash],tblParsePartsLogic[TZMark],""),IF(_xlpm._x="","!!",_xlpm._x))</f>
        <v>2</v>
      </c>
      <c r="BB175" s="11">
        <f>_xlfn.LET(_xlpm._x,_xlfn.XLOOKUP(tblParseParts[[#This Row],[Hash]],tblParsePartsLogic[Hash],tblParsePartsLogic[ISOCompliant],""),IF(_xlpm._x="","!!",_xlpm._x))</f>
        <v>1</v>
      </c>
    </row>
    <row r="176" spans="1:54" x14ac:dyDescent="0.25">
      <c r="A176">
        <v>60</v>
      </c>
      <c r="B176" s="23" t="s">
        <v>213</v>
      </c>
      <c r="C176" s="1" t="str">
        <f>_xlfn.LET(_xlpm._i, COLUMN()-COLUMN(tblParseParts[[#Headers],[Text]]), IF(_xlpm._i&gt;tblParseParts[[#This Row],[Len]],"",MID(tblParseParts[[#This Row],[Text]],_xlpm._i,1)))</f>
        <v>T</v>
      </c>
      <c r="D176" s="1" t="str">
        <f>_xlfn.LET(_xlpm._i, COLUMN()-COLUMN(tblParseParts[[#Headers],[Text]]), IF(_xlpm._i&gt;tblParseParts[[#This Row],[Len]],"",MID(tblParseParts[[#This Row],[Text]],_xlpm._i,1)))</f>
        <v>1</v>
      </c>
      <c r="E176" s="1" t="str">
        <f>_xlfn.LET(_xlpm._i, COLUMN()-COLUMN(tblParseParts[[#Headers],[Text]]), IF(_xlpm._i&gt;tblParseParts[[#This Row],[Len]],"",MID(tblParseParts[[#This Row],[Text]],_xlpm._i,1)))</f>
        <v>2</v>
      </c>
      <c r="F176" s="1" t="str">
        <f>_xlfn.LET(_xlpm._i, COLUMN()-COLUMN(tblParseParts[[#Headers],[Text]]), IF(_xlpm._i&gt;tblParseParts[[#This Row],[Len]],"",MID(tblParseParts[[#This Row],[Text]],_xlpm._i,1)))</f>
        <v>:</v>
      </c>
      <c r="G176" s="1" t="str">
        <f>_xlfn.LET(_xlpm._i, COLUMN()-COLUMN(tblParseParts[[#Headers],[Text]]), IF(_xlpm._i&gt;tblParseParts[[#This Row],[Len]],"",MID(tblParseParts[[#This Row],[Text]],_xlpm._i,1)))</f>
        <v>3</v>
      </c>
      <c r="H176" s="1" t="str">
        <f>_xlfn.LET(_xlpm._i, COLUMN()-COLUMN(tblParseParts[[#Headers],[Text]]), IF(_xlpm._i&gt;tblParseParts[[#This Row],[Len]],"",MID(tblParseParts[[#This Row],[Text]],_xlpm._i,1)))</f>
        <v>5</v>
      </c>
      <c r="I176" s="1" t="str">
        <f>_xlfn.LET(_xlpm._i, COLUMN()-COLUMN(tblParseParts[[#Headers],[Text]]), IF(_xlpm._i&gt;tblParseParts[[#This Row],[Len]],"",MID(tblParseParts[[#This Row],[Text]],_xlpm._i,1)))</f>
        <v>:</v>
      </c>
      <c r="J176" s="1" t="str">
        <f>_xlfn.LET(_xlpm._i, COLUMN()-COLUMN(tblParseParts[[#Headers],[Text]]), IF(_xlpm._i&gt;tblParseParts[[#This Row],[Len]],"",MID(tblParseParts[[#This Row],[Text]],_xlpm._i,1)))</f>
        <v>1</v>
      </c>
      <c r="K176" s="1" t="str">
        <f>_xlfn.LET(_xlpm._i, COLUMN()-COLUMN(tblParseParts[[#Headers],[Text]]), IF(_xlpm._i&gt;tblParseParts[[#This Row],[Len]],"",MID(tblParseParts[[#This Row],[Text]],_xlpm._i,1)))</f>
        <v>2</v>
      </c>
      <c r="L176" s="1" t="str">
        <f>_xlfn.LET(_xlpm._i, COLUMN()-COLUMN(tblParseParts[[#Headers],[Text]]), IF(_xlpm._i&gt;tblParseParts[[#This Row],[Len]],"",MID(tblParseParts[[#This Row],[Text]],_xlpm._i,1)))</f>
        <v>.</v>
      </c>
      <c r="M176" s="1" t="str">
        <f>_xlfn.LET(_xlpm._i, COLUMN()-COLUMN(tblParseParts[[#Headers],[Text]]), IF(_xlpm._i&gt;tblParseParts[[#This Row],[Len]],"",MID(tblParseParts[[#This Row],[Text]],_xlpm._i,1)))</f>
        <v>0</v>
      </c>
      <c r="N176" s="1" t="str">
        <f>_xlfn.LET(_xlpm._i, COLUMN()-COLUMN(tblParseParts[[#Headers],[Text]]), IF(_xlpm._i&gt;tblParseParts[[#This Row],[Len]],"",MID(tblParseParts[[#This Row],[Text]],_xlpm._i,1)))</f>
        <v>+</v>
      </c>
      <c r="O176" s="1" t="str">
        <f>_xlfn.LET(_xlpm._i, COLUMN()-COLUMN(tblParseParts[[#Headers],[Text]]), IF(_xlpm._i&gt;tblParseParts[[#This Row],[Len]],"",MID(tblParseParts[[#This Row],[Text]],_xlpm._i,1)))</f>
        <v>0</v>
      </c>
      <c r="P176" s="1" t="str">
        <f>_xlfn.LET(_xlpm._i, COLUMN()-COLUMN(tblParseParts[[#Headers],[Text]]), IF(_xlpm._i&gt;tblParseParts[[#This Row],[Len]],"",MID(tblParseParts[[#This Row],[Text]],_xlpm._i,1)))</f>
        <v>9</v>
      </c>
      <c r="Q176" s="1" t="str">
        <f>_xlfn.LET(_xlpm._i, COLUMN()-COLUMN(tblParseParts[[#Headers],[Text]]), IF(_xlpm._i&gt;tblParseParts[[#This Row],[Len]],"",MID(tblParseParts[[#This Row],[Text]],_xlpm._i,1)))</f>
        <v>:</v>
      </c>
      <c r="R176" s="1" t="str">
        <f>_xlfn.LET(_xlpm._i, COLUMN()-COLUMN(tblParseParts[[#Headers],[Text]]), IF(_xlpm._i&gt;tblParseParts[[#This Row],[Len]],"",MID(tblParseParts[[#This Row],[Text]],_xlpm._i,1)))</f>
        <v>3</v>
      </c>
      <c r="S176" s="1" t="str">
        <f>_xlfn.LET(_xlpm._i, COLUMN()-COLUMN(tblParseParts[[#Headers],[Text]]), IF(_xlpm._i&gt;tblParseParts[[#This Row],[Len]],"",MID(tblParseParts[[#This Row],[Text]],_xlpm._i,1)))</f>
        <v>0</v>
      </c>
      <c r="T176" s="1" t="str">
        <f>_xlfn.LET(_xlpm._i, COLUMN()-COLUMN(tblParseParts[[#Headers],[Text]]), IF(_xlpm._i&gt;tblParseParts[[#This Row],[Len]],"",MID(tblParseParts[[#This Row],[Text]],_xlpm._i,1)))</f>
        <v>:</v>
      </c>
      <c r="U176" s="1" t="str">
        <f>_xlfn.LET(_xlpm._i, COLUMN()-COLUMN(tblParseParts[[#Headers],[Text]]), IF(_xlpm._i&gt;tblParseParts[[#This Row],[Len]],"",MID(tblParseParts[[#This Row],[Text]],_xlpm._i,1)))</f>
        <v>2</v>
      </c>
      <c r="V176" s="1" t="str">
        <f>_xlfn.LET(_xlpm._i, COLUMN()-COLUMN(tblParseParts[[#Headers],[Text]]), IF(_xlpm._i&gt;tblParseParts[[#This Row],[Len]],"",MID(tblParseParts[[#This Row],[Text]],_xlpm._i,1)))</f>
        <v>2</v>
      </c>
      <c r="W176" s="1" t="str">
        <f>_xlfn.LET(_xlpm._i, COLUMN()-COLUMN(tblParseParts[[#Headers],[Text]]), IF(_xlpm._i&gt;tblParseParts[[#This Row],[Len]],"",MID(tblParseParts[[#This Row],[Text]],_xlpm._i,1)))</f>
        <v/>
      </c>
      <c r="X176" s="1" t="str">
        <f>_xlfn.LET(_xlpm._i, COLUMN()-COLUMN(tblParseParts[[#Headers],[Text]]), IF(_xlpm._i&gt;tblParseParts[[#This Row],[Len]],"",MID(tblParseParts[[#This Row],[Text]],_xlpm._i,1)))</f>
        <v/>
      </c>
      <c r="Y176" s="1" t="str">
        <f>_xlfn.LET(_xlpm._i, COLUMN()-COLUMN(tblParseParts[[#Headers],[Text]]), IF(_xlpm._i&gt;tblParseParts[[#This Row],[Len]],"",MID(tblParseParts[[#This Row],[Text]],_xlpm._i,1)))</f>
        <v/>
      </c>
      <c r="Z176" s="1" t="str">
        <f>_xlfn.LET(_xlpm._i, COLUMN()-COLUMN(tblParseParts[[#Headers],[Text]]), IF(_xlpm._i&gt;tblParseParts[[#This Row],[Len]],"",MID(tblParseParts[[#This Row],[Text]],_xlpm._i,1)))</f>
        <v/>
      </c>
      <c r="AA176" s="1" t="str">
        <f>_xlfn.LET(_xlpm._i, COLUMN()-COLUMN(tblParseParts[[#Headers],[Text]]), IF(_xlpm._i&gt;tblParseParts[[#This Row],[Len]],"",MID(tblParseParts[[#This Row],[Text]],_xlpm._i,1)))</f>
        <v/>
      </c>
      <c r="AB176" s="1" t="str">
        <f>_xlfn.LET(_xlpm._i, COLUMN()-COLUMN(tblParseParts[[#Headers],[Text]]), IF(_xlpm._i&gt;tblParseParts[[#This Row],[Len]],"",MID(tblParseParts[[#This Row],[Text]],_xlpm._i,1)))</f>
        <v/>
      </c>
      <c r="AC176" s="1" t="str">
        <f>_xlfn.LET(_xlpm._i, COLUMN()-COLUMN(tblParseParts[[#Headers],[Text]]), IF(_xlpm._i&gt;tblParseParts[[#This Row],[Len]],"",MID(tblParseParts[[#This Row],[Text]],_xlpm._i,1)))</f>
        <v/>
      </c>
      <c r="AD176" s="1" t="str">
        <f>_xlfn.LET(_xlpm._i, COLUMN()-COLUMN(tblParseParts[[#Headers],[Text]]), IF(_xlpm._i&gt;tblParseParts[[#This Row],[Len]],"",MID(tblParseParts[[#This Row],[Text]],_xlpm._i,1)))</f>
        <v/>
      </c>
      <c r="AE176" s="1" t="str">
        <f>_xlfn.LET(_xlpm._i, COLUMN()-COLUMN(tblParseParts[[#Headers],[Text]]), IF(_xlpm._i&gt;tblParseParts[[#This Row],[Len]],"",MID(tblParseParts[[#This Row],[Text]],_xlpm._i,1)))</f>
        <v/>
      </c>
      <c r="AF176" s="1" t="str">
        <f>_xlfn.LET(_xlpm._i, COLUMN()-COLUMN(tblParseParts[[#Headers],[Text]]), IF(_xlpm._i&gt;tblParseParts[[#This Row],[Len]],"",MID(tblParseParts[[#This Row],[Text]],_xlpm._i,1)))</f>
        <v/>
      </c>
      <c r="AG176" s="1" t="str">
        <f>_xlfn.LET(_xlpm._i, COLUMN()-COLUMN(tblParseParts[[#Headers],[Text]]), IF(_xlpm._i&gt;tblParseParts[[#This Row],[Len]],"",MID(tblParseParts[[#This Row],[Text]],_xlpm._i,1)))</f>
        <v/>
      </c>
      <c r="AH176" s="1" t="str">
        <f>_xlfn.LET(_xlpm._i, COLUMN()-COLUMN(tblParseParts[[#Headers],[Text]]), IF(_xlpm._i&gt;tblParseParts[[#This Row],[Len]],"",MID(tblParseParts[[#This Row],[Text]],_xlpm._i,1)))</f>
        <v/>
      </c>
      <c r="AI176" s="1" t="str">
        <f>_xlfn.LET(_xlpm._i, COLUMN()-COLUMN(tblParseParts[[#Headers],[Text]]), IF(_xlpm._i&gt;tblParseParts[[#This Row],[Len]],"",MID(tblParseParts[[#This Row],[Text]],_xlpm._i,1)))</f>
        <v/>
      </c>
      <c r="AJ176" s="11">
        <f>LEN(tblParseParts[[#This Row],[Text]])</f>
        <v>20</v>
      </c>
      <c r="AK176" s="11">
        <f>_xlfn.LET(_xlpm._range,tblParseParts[[#This Row],[1]:[33]], _xlfn.IFNA(_xlfn.XMATCH("T",_xlpm._range,0,1),0))</f>
        <v>1</v>
      </c>
      <c r="AL17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12</v>
      </c>
      <c r="AM176" s="11">
        <f>_xlfn.LET(_xlpm._range,tblParseParts[[#This Row],[1]:[33]], _xlfn.IFNA(_xlfn.XMATCH(":",_xlpm._range,0,-1),0))</f>
        <v>18</v>
      </c>
      <c r="AN176" s="11" cm="1">
        <f t="array" ref="AN176">_xlfn.LET(_xlpm._last,INDEX(tblParseParts[[#This Row],[1]:[33]],1,tblParseParts[[#This Row],[Len]]),IF(_xlpm._last="Z",tblParseParts[[#This Row],[Len]],0))</f>
        <v>0</v>
      </c>
      <c r="AO176" s="11">
        <f>N(tblParseParts[[#This Row],[Tpos]]&gt;0)</f>
        <v>1</v>
      </c>
      <c r="AP176" s="11">
        <f>N(tblParseParts[[#This Row],[Tpos]]=1)</f>
        <v>1</v>
      </c>
      <c r="AQ176" s="11">
        <f>N(tblParseParts[[#This Row],[SignLastPos]]=1)</f>
        <v>0</v>
      </c>
      <c r="AR176" s="11">
        <f>tblParseParts[[#This Row],[Len]]-tblParseParts[[#This Row],[LastSignFirstPos]]</f>
        <v>20</v>
      </c>
      <c r="AS176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76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76" s="11">
        <f>N(tblParseParts[[#This Row],[ColonLastPos]]&gt;tblParseParts[[#This Row],[SignLastPos]])</f>
        <v>1</v>
      </c>
      <c r="AV176" s="11">
        <f>N(((tblParseParts[[#This Row],[UnSignedLen]]=2)+(tblParseParts[[#This Row],[UnSignedLen]]=6))&lt;&gt;0)</f>
        <v>0</v>
      </c>
      <c r="AW176" s="11">
        <f>N(tblParseParts[[#This Row],[ZlastPos]]=tblParseParts[[#This Row],[Len]])</f>
        <v>0</v>
      </c>
      <c r="AX17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212</v>
      </c>
      <c r="AY176" s="11">
        <f>_xlfn.LET(_xlpm._x,_xlfn.XLOOKUP(tblParseParts[[#This Row],[Hash]],tblParsePartsLogic[Hash],tblParsePartsLogic[PartsFlag],""),IF(_xlpm._x="","!!",_xlpm._x))</f>
        <v>6</v>
      </c>
      <c r="AZ176" s="11">
        <f>_xlfn.LET(_xlpm._x,_xlfn.XLOOKUP(tblParseParts[[#This Row],[Hash]],tblParsePartsLogic[Hash],tblParsePartsLogic[DateMark],""),IF(_xlpm._x="","!!",_xlpm._x))</f>
        <v>0</v>
      </c>
      <c r="BA176" s="11">
        <f>_xlfn.LET(_xlpm._x,_xlfn.XLOOKUP(tblParseParts[[#This Row],[Hash]],tblParsePartsLogic[Hash],tblParsePartsLogic[TZMark],""),IF(_xlpm._x="","!!",_xlpm._x))</f>
        <v>2</v>
      </c>
      <c r="BB176" s="11">
        <f>_xlfn.LET(_xlpm._x,_xlfn.XLOOKUP(tblParseParts[[#This Row],[Hash]],tblParsePartsLogic[Hash],tblParsePartsLogic[ISOCompliant],""),IF(_xlpm._x="","!!",_xlpm._x))</f>
        <v>1</v>
      </c>
    </row>
    <row r="177" spans="1:54" x14ac:dyDescent="0.25">
      <c r="A177">
        <v>61</v>
      </c>
      <c r="B177" s="23" t="s">
        <v>214</v>
      </c>
      <c r="C177" s="1" t="str">
        <f>_xlfn.LET(_xlpm._i, COLUMN()-COLUMN(tblParseParts[[#Headers],[Text]]), IF(_xlpm._i&gt;tblParseParts[[#This Row],[Len]],"",MID(tblParseParts[[#This Row],[Text]],_xlpm._i,1)))</f>
        <v>T</v>
      </c>
      <c r="D177" s="1" t="str">
        <f>_xlfn.LET(_xlpm._i, COLUMN()-COLUMN(tblParseParts[[#Headers],[Text]]), IF(_xlpm._i&gt;tblParseParts[[#This Row],[Len]],"",MID(tblParseParts[[#This Row],[Text]],_xlpm._i,1)))</f>
        <v>1</v>
      </c>
      <c r="E177" s="1" t="str">
        <f>_xlfn.LET(_xlpm._i, COLUMN()-COLUMN(tblParseParts[[#Headers],[Text]]), IF(_xlpm._i&gt;tblParseParts[[#This Row],[Len]],"",MID(tblParseParts[[#This Row],[Text]],_xlpm._i,1)))</f>
        <v>2</v>
      </c>
      <c r="F177" s="1" t="str">
        <f>_xlfn.LET(_xlpm._i, COLUMN()-COLUMN(tblParseParts[[#Headers],[Text]]), IF(_xlpm._i&gt;tblParseParts[[#This Row],[Len]],"",MID(tblParseParts[[#This Row],[Text]],_xlpm._i,1)))</f>
        <v>:</v>
      </c>
      <c r="G177" s="1" t="str">
        <f>_xlfn.LET(_xlpm._i, COLUMN()-COLUMN(tblParseParts[[#Headers],[Text]]), IF(_xlpm._i&gt;tblParseParts[[#This Row],[Len]],"",MID(tblParseParts[[#This Row],[Text]],_xlpm._i,1)))</f>
        <v>3</v>
      </c>
      <c r="H177" s="1" t="str">
        <f>_xlfn.LET(_xlpm._i, COLUMN()-COLUMN(tblParseParts[[#Headers],[Text]]), IF(_xlpm._i&gt;tblParseParts[[#This Row],[Len]],"",MID(tblParseParts[[#This Row],[Text]],_xlpm._i,1)))</f>
        <v>5</v>
      </c>
      <c r="I177" s="1" t="str">
        <f>_xlfn.LET(_xlpm._i, COLUMN()-COLUMN(tblParseParts[[#Headers],[Text]]), IF(_xlpm._i&gt;tblParseParts[[#This Row],[Len]],"",MID(tblParseParts[[#This Row],[Text]],_xlpm._i,1)))</f>
        <v>:</v>
      </c>
      <c r="J177" s="1" t="str">
        <f>_xlfn.LET(_xlpm._i, COLUMN()-COLUMN(tblParseParts[[#Headers],[Text]]), IF(_xlpm._i&gt;tblParseParts[[#This Row],[Len]],"",MID(tblParseParts[[#This Row],[Text]],_xlpm._i,1)))</f>
        <v>1</v>
      </c>
      <c r="K177" s="1" t="str">
        <f>_xlfn.LET(_xlpm._i, COLUMN()-COLUMN(tblParseParts[[#Headers],[Text]]), IF(_xlpm._i&gt;tblParseParts[[#This Row],[Len]],"",MID(tblParseParts[[#This Row],[Text]],_xlpm._i,1)))</f>
        <v>2</v>
      </c>
      <c r="L177" s="1" t="str">
        <f>_xlfn.LET(_xlpm._i, COLUMN()-COLUMN(tblParseParts[[#Headers],[Text]]), IF(_xlpm._i&gt;tblParseParts[[#This Row],[Len]],"",MID(tblParseParts[[#This Row],[Text]],_xlpm._i,1)))</f>
        <v>.</v>
      </c>
      <c r="M177" s="1" t="str">
        <f>_xlfn.LET(_xlpm._i, COLUMN()-COLUMN(tblParseParts[[#Headers],[Text]]), IF(_xlpm._i&gt;tblParseParts[[#This Row],[Len]],"",MID(tblParseParts[[#This Row],[Text]],_xlpm._i,1)))</f>
        <v>0</v>
      </c>
      <c r="N177" s="1" t="str">
        <f>_xlfn.LET(_xlpm._i, COLUMN()-COLUMN(tblParseParts[[#Headers],[Text]]), IF(_xlpm._i&gt;tblParseParts[[#This Row],[Len]],"",MID(tblParseParts[[#This Row],[Text]],_xlpm._i,1)))</f>
        <v>0</v>
      </c>
      <c r="O177" s="1" t="str">
        <f>_xlfn.LET(_xlpm._i, COLUMN()-COLUMN(tblParseParts[[#Headers],[Text]]), IF(_xlpm._i&gt;tblParseParts[[#This Row],[Len]],"",MID(tblParseParts[[#This Row],[Text]],_xlpm._i,1)))</f>
        <v>Z</v>
      </c>
      <c r="P177" s="1" t="str">
        <f>_xlfn.LET(_xlpm._i, COLUMN()-COLUMN(tblParseParts[[#Headers],[Text]]), IF(_xlpm._i&gt;tblParseParts[[#This Row],[Len]],"",MID(tblParseParts[[#This Row],[Text]],_xlpm._i,1)))</f>
        <v/>
      </c>
      <c r="Q177" s="1" t="str">
        <f>_xlfn.LET(_xlpm._i, COLUMN()-COLUMN(tblParseParts[[#Headers],[Text]]), IF(_xlpm._i&gt;tblParseParts[[#This Row],[Len]],"",MID(tblParseParts[[#This Row],[Text]],_xlpm._i,1)))</f>
        <v/>
      </c>
      <c r="R177" s="1" t="str">
        <f>_xlfn.LET(_xlpm._i, COLUMN()-COLUMN(tblParseParts[[#Headers],[Text]]), IF(_xlpm._i&gt;tblParseParts[[#This Row],[Len]],"",MID(tblParseParts[[#This Row],[Text]],_xlpm._i,1)))</f>
        <v/>
      </c>
      <c r="S177" s="1" t="str">
        <f>_xlfn.LET(_xlpm._i, COLUMN()-COLUMN(tblParseParts[[#Headers],[Text]]), IF(_xlpm._i&gt;tblParseParts[[#This Row],[Len]],"",MID(tblParseParts[[#This Row],[Text]],_xlpm._i,1)))</f>
        <v/>
      </c>
      <c r="T177" s="1" t="str">
        <f>_xlfn.LET(_xlpm._i, COLUMN()-COLUMN(tblParseParts[[#Headers],[Text]]), IF(_xlpm._i&gt;tblParseParts[[#This Row],[Len]],"",MID(tblParseParts[[#This Row],[Text]],_xlpm._i,1)))</f>
        <v/>
      </c>
      <c r="U177" s="1" t="str">
        <f>_xlfn.LET(_xlpm._i, COLUMN()-COLUMN(tblParseParts[[#Headers],[Text]]), IF(_xlpm._i&gt;tblParseParts[[#This Row],[Len]],"",MID(tblParseParts[[#This Row],[Text]],_xlpm._i,1)))</f>
        <v/>
      </c>
      <c r="V177" s="1" t="str">
        <f>_xlfn.LET(_xlpm._i, COLUMN()-COLUMN(tblParseParts[[#Headers],[Text]]), IF(_xlpm._i&gt;tblParseParts[[#This Row],[Len]],"",MID(tblParseParts[[#This Row],[Text]],_xlpm._i,1)))</f>
        <v/>
      </c>
      <c r="W177" s="1" t="str">
        <f>_xlfn.LET(_xlpm._i, COLUMN()-COLUMN(tblParseParts[[#Headers],[Text]]), IF(_xlpm._i&gt;tblParseParts[[#This Row],[Len]],"",MID(tblParseParts[[#This Row],[Text]],_xlpm._i,1)))</f>
        <v/>
      </c>
      <c r="X177" s="1" t="str">
        <f>_xlfn.LET(_xlpm._i, COLUMN()-COLUMN(tblParseParts[[#Headers],[Text]]), IF(_xlpm._i&gt;tblParseParts[[#This Row],[Len]],"",MID(tblParseParts[[#This Row],[Text]],_xlpm._i,1)))</f>
        <v/>
      </c>
      <c r="Y177" s="1" t="str">
        <f>_xlfn.LET(_xlpm._i, COLUMN()-COLUMN(tblParseParts[[#Headers],[Text]]), IF(_xlpm._i&gt;tblParseParts[[#This Row],[Len]],"",MID(tblParseParts[[#This Row],[Text]],_xlpm._i,1)))</f>
        <v/>
      </c>
      <c r="Z177" s="1" t="str">
        <f>_xlfn.LET(_xlpm._i, COLUMN()-COLUMN(tblParseParts[[#Headers],[Text]]), IF(_xlpm._i&gt;tblParseParts[[#This Row],[Len]],"",MID(tblParseParts[[#This Row],[Text]],_xlpm._i,1)))</f>
        <v/>
      </c>
      <c r="AA177" s="1" t="str">
        <f>_xlfn.LET(_xlpm._i, COLUMN()-COLUMN(tblParseParts[[#Headers],[Text]]), IF(_xlpm._i&gt;tblParseParts[[#This Row],[Len]],"",MID(tblParseParts[[#This Row],[Text]],_xlpm._i,1)))</f>
        <v/>
      </c>
      <c r="AB177" s="1" t="str">
        <f>_xlfn.LET(_xlpm._i, COLUMN()-COLUMN(tblParseParts[[#Headers],[Text]]), IF(_xlpm._i&gt;tblParseParts[[#This Row],[Len]],"",MID(tblParseParts[[#This Row],[Text]],_xlpm._i,1)))</f>
        <v/>
      </c>
      <c r="AC177" s="1" t="str">
        <f>_xlfn.LET(_xlpm._i, COLUMN()-COLUMN(tblParseParts[[#Headers],[Text]]), IF(_xlpm._i&gt;tblParseParts[[#This Row],[Len]],"",MID(tblParseParts[[#This Row],[Text]],_xlpm._i,1)))</f>
        <v/>
      </c>
      <c r="AD177" s="1" t="str">
        <f>_xlfn.LET(_xlpm._i, COLUMN()-COLUMN(tblParseParts[[#Headers],[Text]]), IF(_xlpm._i&gt;tblParseParts[[#This Row],[Len]],"",MID(tblParseParts[[#This Row],[Text]],_xlpm._i,1)))</f>
        <v/>
      </c>
      <c r="AE177" s="1" t="str">
        <f>_xlfn.LET(_xlpm._i, COLUMN()-COLUMN(tblParseParts[[#Headers],[Text]]), IF(_xlpm._i&gt;tblParseParts[[#This Row],[Len]],"",MID(tblParseParts[[#This Row],[Text]],_xlpm._i,1)))</f>
        <v/>
      </c>
      <c r="AF177" s="1" t="str">
        <f>_xlfn.LET(_xlpm._i, COLUMN()-COLUMN(tblParseParts[[#Headers],[Text]]), IF(_xlpm._i&gt;tblParseParts[[#This Row],[Len]],"",MID(tblParseParts[[#This Row],[Text]],_xlpm._i,1)))</f>
        <v/>
      </c>
      <c r="AG177" s="1" t="str">
        <f>_xlfn.LET(_xlpm._i, COLUMN()-COLUMN(tblParseParts[[#Headers],[Text]]), IF(_xlpm._i&gt;tblParseParts[[#This Row],[Len]],"",MID(tblParseParts[[#This Row],[Text]],_xlpm._i,1)))</f>
        <v/>
      </c>
      <c r="AH177" s="1" t="str">
        <f>_xlfn.LET(_xlpm._i, COLUMN()-COLUMN(tblParseParts[[#Headers],[Text]]), IF(_xlpm._i&gt;tblParseParts[[#This Row],[Len]],"",MID(tblParseParts[[#This Row],[Text]],_xlpm._i,1)))</f>
        <v/>
      </c>
      <c r="AI177" s="1" t="str">
        <f>_xlfn.LET(_xlpm._i, COLUMN()-COLUMN(tblParseParts[[#Headers],[Text]]), IF(_xlpm._i&gt;tblParseParts[[#This Row],[Len]],"",MID(tblParseParts[[#This Row],[Text]],_xlpm._i,1)))</f>
        <v/>
      </c>
      <c r="AJ177" s="11">
        <f>LEN(tblParseParts[[#This Row],[Text]])</f>
        <v>13</v>
      </c>
      <c r="AK177" s="11">
        <f>_xlfn.LET(_xlpm._range,tblParseParts[[#This Row],[1]:[33]], _xlfn.IFNA(_xlfn.XMATCH("T",_xlpm._range,0,1),0))</f>
        <v>1</v>
      </c>
      <c r="AL17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177" s="11">
        <f>_xlfn.LET(_xlpm._range,tblParseParts[[#This Row],[1]:[33]], _xlfn.IFNA(_xlfn.XMATCH(":",_xlpm._range,0,-1),0))</f>
        <v>7</v>
      </c>
      <c r="AN177" s="11" cm="1">
        <f t="array" ref="AN177">_xlfn.LET(_xlpm._last,INDEX(tblParseParts[[#This Row],[1]:[33]],1,tblParseParts[[#This Row],[Len]]),IF(_xlpm._last="Z",tblParseParts[[#This Row],[Len]],0))</f>
        <v>13</v>
      </c>
      <c r="AO177" s="11">
        <f>N(tblParseParts[[#This Row],[Tpos]]&gt;0)</f>
        <v>1</v>
      </c>
      <c r="AP177" s="11">
        <f>N(tblParseParts[[#This Row],[Tpos]]=1)</f>
        <v>1</v>
      </c>
      <c r="AQ177" s="11">
        <f>N(tblParseParts[[#This Row],[SignLastPos]]=1)</f>
        <v>0</v>
      </c>
      <c r="AR177" s="11">
        <f>tblParseParts[[#This Row],[Len]]-tblParseParts[[#This Row],[LastSignFirstPos]]</f>
        <v>13</v>
      </c>
      <c r="AS177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77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77" s="11">
        <f>N(tblParseParts[[#This Row],[ColonLastPos]]&gt;tblParseParts[[#This Row],[SignLastPos]])</f>
        <v>1</v>
      </c>
      <c r="AV177" s="11">
        <f>N(((tblParseParts[[#This Row],[UnSignedLen]]=2)+(tblParseParts[[#This Row],[UnSignedLen]]=6))&lt;&gt;0)</f>
        <v>0</v>
      </c>
      <c r="AW177" s="11">
        <f>N(tblParseParts[[#This Row],[ZlastPos]]=tblParseParts[[#This Row],[Len]])</f>
        <v>1</v>
      </c>
      <c r="AX17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213</v>
      </c>
      <c r="AY177" s="11">
        <f>_xlfn.LET(_xlpm._x,_xlfn.XLOOKUP(tblParseParts[[#This Row],[Hash]],tblParsePartsLogic[Hash],tblParsePartsLogic[PartsFlag],""),IF(_xlpm._x="","!!",_xlpm._x))</f>
        <v>6</v>
      </c>
      <c r="AZ177" s="11">
        <f>_xlfn.LET(_xlpm._x,_xlfn.XLOOKUP(tblParseParts[[#This Row],[Hash]],tblParsePartsLogic[Hash],tblParsePartsLogic[DateMark],""),IF(_xlpm._x="","!!",_xlpm._x))</f>
        <v>0</v>
      </c>
      <c r="BA177" s="11">
        <f>_xlfn.LET(_xlpm._x,_xlfn.XLOOKUP(tblParseParts[[#This Row],[Hash]],tblParsePartsLogic[Hash],tblParsePartsLogic[TZMark],""),IF(_xlpm._x="","!!",_xlpm._x))</f>
        <v>1</v>
      </c>
      <c r="BB177" s="11">
        <f>_xlfn.LET(_xlpm._x,_xlfn.XLOOKUP(tblParseParts[[#This Row],[Hash]],tblParsePartsLogic[Hash],tblParsePartsLogic[ISOCompliant],""),IF(_xlpm._x="","!!",_xlpm._x))</f>
        <v>1</v>
      </c>
    </row>
    <row r="178" spans="1:54" x14ac:dyDescent="0.25">
      <c r="A178">
        <v>62</v>
      </c>
      <c r="B178" s="23" t="s">
        <v>208</v>
      </c>
      <c r="C178" s="1" t="str">
        <f>_xlfn.LET(_xlpm._i, COLUMN()-COLUMN(tblParseParts[[#Headers],[Text]]), IF(_xlpm._i&gt;tblParseParts[[#This Row],[Len]],"",MID(tblParseParts[[#This Row],[Text]],_xlpm._i,1)))</f>
        <v>T</v>
      </c>
      <c r="D178" s="1" t="str">
        <f>_xlfn.LET(_xlpm._i, COLUMN()-COLUMN(tblParseParts[[#Headers],[Text]]), IF(_xlpm._i&gt;tblParseParts[[#This Row],[Len]],"",MID(tblParseParts[[#This Row],[Text]],_xlpm._i,1)))</f>
        <v>1</v>
      </c>
      <c r="E178" s="1" t="str">
        <f>_xlfn.LET(_xlpm._i, COLUMN()-COLUMN(tblParseParts[[#Headers],[Text]]), IF(_xlpm._i&gt;tblParseParts[[#This Row],[Len]],"",MID(tblParseParts[[#This Row],[Text]],_xlpm._i,1)))</f>
        <v>2</v>
      </c>
      <c r="F178" s="1" t="str">
        <f>_xlfn.LET(_xlpm._i, COLUMN()-COLUMN(tblParseParts[[#Headers],[Text]]), IF(_xlpm._i&gt;tblParseParts[[#This Row],[Len]],"",MID(tblParseParts[[#This Row],[Text]],_xlpm._i,1)))</f>
        <v>:</v>
      </c>
      <c r="G178" s="1" t="str">
        <f>_xlfn.LET(_xlpm._i, COLUMN()-COLUMN(tblParseParts[[#Headers],[Text]]), IF(_xlpm._i&gt;tblParseParts[[#This Row],[Len]],"",MID(tblParseParts[[#This Row],[Text]],_xlpm._i,1)))</f>
        <v>3</v>
      </c>
      <c r="H178" s="1" t="str">
        <f>_xlfn.LET(_xlpm._i, COLUMN()-COLUMN(tblParseParts[[#Headers],[Text]]), IF(_xlpm._i&gt;tblParseParts[[#This Row],[Len]],"",MID(tblParseParts[[#This Row],[Text]],_xlpm._i,1)))</f>
        <v>5</v>
      </c>
      <c r="I178" s="1" t="str">
        <f>_xlfn.LET(_xlpm._i, COLUMN()-COLUMN(tblParseParts[[#Headers],[Text]]), IF(_xlpm._i&gt;tblParseParts[[#This Row],[Len]],"",MID(tblParseParts[[#This Row],[Text]],_xlpm._i,1)))</f>
        <v>:</v>
      </c>
      <c r="J178" s="1" t="str">
        <f>_xlfn.LET(_xlpm._i, COLUMN()-COLUMN(tblParseParts[[#Headers],[Text]]), IF(_xlpm._i&gt;tblParseParts[[#This Row],[Len]],"",MID(tblParseParts[[#This Row],[Text]],_xlpm._i,1)))</f>
        <v>1</v>
      </c>
      <c r="K178" s="1" t="str">
        <f>_xlfn.LET(_xlpm._i, COLUMN()-COLUMN(tblParseParts[[#Headers],[Text]]), IF(_xlpm._i&gt;tblParseParts[[#This Row],[Len]],"",MID(tblParseParts[[#This Row],[Text]],_xlpm._i,1)))</f>
        <v>2</v>
      </c>
      <c r="L178" s="1" t="str">
        <f>_xlfn.LET(_xlpm._i, COLUMN()-COLUMN(tblParseParts[[#Headers],[Text]]), IF(_xlpm._i&gt;tblParseParts[[#This Row],[Len]],"",MID(tblParseParts[[#This Row],[Text]],_xlpm._i,1)))</f>
        <v>.</v>
      </c>
      <c r="M178" s="1" t="str">
        <f>_xlfn.LET(_xlpm._i, COLUMN()-COLUMN(tblParseParts[[#Headers],[Text]]), IF(_xlpm._i&gt;tblParseParts[[#This Row],[Len]],"",MID(tblParseParts[[#This Row],[Text]],_xlpm._i,1)))</f>
        <v>0</v>
      </c>
      <c r="N178" s="1" t="str">
        <f>_xlfn.LET(_xlpm._i, COLUMN()-COLUMN(tblParseParts[[#Headers],[Text]]), IF(_xlpm._i&gt;tblParseParts[[#This Row],[Len]],"",MID(tblParseParts[[#This Row],[Text]],_xlpm._i,1)))</f>
        <v>0</v>
      </c>
      <c r="O178" s="1" t="str">
        <f>_xlfn.LET(_xlpm._i, COLUMN()-COLUMN(tblParseParts[[#Headers],[Text]]), IF(_xlpm._i&gt;tblParseParts[[#This Row],[Len]],"",MID(tblParseParts[[#This Row],[Text]],_xlpm._i,1)))</f>
        <v>0</v>
      </c>
      <c r="P178" s="1" t="str">
        <f>_xlfn.LET(_xlpm._i, COLUMN()-COLUMN(tblParseParts[[#Headers],[Text]]), IF(_xlpm._i&gt;tblParseParts[[#This Row],[Len]],"",MID(tblParseParts[[#This Row],[Text]],_xlpm._i,1)))</f>
        <v>−</v>
      </c>
      <c r="Q178" s="1" t="str">
        <f>_xlfn.LET(_xlpm._i, COLUMN()-COLUMN(tblParseParts[[#Headers],[Text]]), IF(_xlpm._i&gt;tblParseParts[[#This Row],[Len]],"",MID(tblParseParts[[#This Row],[Text]],_xlpm._i,1)))</f>
        <v>0</v>
      </c>
      <c r="R178" s="1" t="str">
        <f>_xlfn.LET(_xlpm._i, COLUMN()-COLUMN(tblParseParts[[#Headers],[Text]]), IF(_xlpm._i&gt;tblParseParts[[#This Row],[Len]],"",MID(tblParseParts[[#This Row],[Text]],_xlpm._i,1)))</f>
        <v>9</v>
      </c>
      <c r="S178" s="1" t="str">
        <f>_xlfn.LET(_xlpm._i, COLUMN()-COLUMN(tblParseParts[[#Headers],[Text]]), IF(_xlpm._i&gt;tblParseParts[[#This Row],[Len]],"",MID(tblParseParts[[#This Row],[Text]],_xlpm._i,1)))</f>
        <v/>
      </c>
      <c r="T178" s="1" t="str">
        <f>_xlfn.LET(_xlpm._i, COLUMN()-COLUMN(tblParseParts[[#Headers],[Text]]), IF(_xlpm._i&gt;tblParseParts[[#This Row],[Len]],"",MID(tblParseParts[[#This Row],[Text]],_xlpm._i,1)))</f>
        <v/>
      </c>
      <c r="U178" s="1" t="str">
        <f>_xlfn.LET(_xlpm._i, COLUMN()-COLUMN(tblParseParts[[#Headers],[Text]]), IF(_xlpm._i&gt;tblParseParts[[#This Row],[Len]],"",MID(tblParseParts[[#This Row],[Text]],_xlpm._i,1)))</f>
        <v/>
      </c>
      <c r="V178" s="1" t="str">
        <f>_xlfn.LET(_xlpm._i, COLUMN()-COLUMN(tblParseParts[[#Headers],[Text]]), IF(_xlpm._i&gt;tblParseParts[[#This Row],[Len]],"",MID(tblParseParts[[#This Row],[Text]],_xlpm._i,1)))</f>
        <v/>
      </c>
      <c r="W178" s="1" t="str">
        <f>_xlfn.LET(_xlpm._i, COLUMN()-COLUMN(tblParseParts[[#Headers],[Text]]), IF(_xlpm._i&gt;tblParseParts[[#This Row],[Len]],"",MID(tblParseParts[[#This Row],[Text]],_xlpm._i,1)))</f>
        <v/>
      </c>
      <c r="X178" s="1" t="str">
        <f>_xlfn.LET(_xlpm._i, COLUMN()-COLUMN(tblParseParts[[#Headers],[Text]]), IF(_xlpm._i&gt;tblParseParts[[#This Row],[Len]],"",MID(tblParseParts[[#This Row],[Text]],_xlpm._i,1)))</f>
        <v/>
      </c>
      <c r="Y178" s="1" t="str">
        <f>_xlfn.LET(_xlpm._i, COLUMN()-COLUMN(tblParseParts[[#Headers],[Text]]), IF(_xlpm._i&gt;tblParseParts[[#This Row],[Len]],"",MID(tblParseParts[[#This Row],[Text]],_xlpm._i,1)))</f>
        <v/>
      </c>
      <c r="Z178" s="1" t="str">
        <f>_xlfn.LET(_xlpm._i, COLUMN()-COLUMN(tblParseParts[[#Headers],[Text]]), IF(_xlpm._i&gt;tblParseParts[[#This Row],[Len]],"",MID(tblParseParts[[#This Row],[Text]],_xlpm._i,1)))</f>
        <v/>
      </c>
      <c r="AA178" s="1" t="str">
        <f>_xlfn.LET(_xlpm._i, COLUMN()-COLUMN(tblParseParts[[#Headers],[Text]]), IF(_xlpm._i&gt;tblParseParts[[#This Row],[Len]],"",MID(tblParseParts[[#This Row],[Text]],_xlpm._i,1)))</f>
        <v/>
      </c>
      <c r="AB178" s="1" t="str">
        <f>_xlfn.LET(_xlpm._i, COLUMN()-COLUMN(tblParseParts[[#Headers],[Text]]), IF(_xlpm._i&gt;tblParseParts[[#This Row],[Len]],"",MID(tblParseParts[[#This Row],[Text]],_xlpm._i,1)))</f>
        <v/>
      </c>
      <c r="AC178" s="1" t="str">
        <f>_xlfn.LET(_xlpm._i, COLUMN()-COLUMN(tblParseParts[[#Headers],[Text]]), IF(_xlpm._i&gt;tblParseParts[[#This Row],[Len]],"",MID(tblParseParts[[#This Row],[Text]],_xlpm._i,1)))</f>
        <v/>
      </c>
      <c r="AD178" s="1" t="str">
        <f>_xlfn.LET(_xlpm._i, COLUMN()-COLUMN(tblParseParts[[#Headers],[Text]]), IF(_xlpm._i&gt;tblParseParts[[#This Row],[Len]],"",MID(tblParseParts[[#This Row],[Text]],_xlpm._i,1)))</f>
        <v/>
      </c>
      <c r="AE178" s="1" t="str">
        <f>_xlfn.LET(_xlpm._i, COLUMN()-COLUMN(tblParseParts[[#Headers],[Text]]), IF(_xlpm._i&gt;tblParseParts[[#This Row],[Len]],"",MID(tblParseParts[[#This Row],[Text]],_xlpm._i,1)))</f>
        <v/>
      </c>
      <c r="AF178" s="1" t="str">
        <f>_xlfn.LET(_xlpm._i, COLUMN()-COLUMN(tblParseParts[[#Headers],[Text]]), IF(_xlpm._i&gt;tblParseParts[[#This Row],[Len]],"",MID(tblParseParts[[#This Row],[Text]],_xlpm._i,1)))</f>
        <v/>
      </c>
      <c r="AG178" s="1" t="str">
        <f>_xlfn.LET(_xlpm._i, COLUMN()-COLUMN(tblParseParts[[#Headers],[Text]]), IF(_xlpm._i&gt;tblParseParts[[#This Row],[Len]],"",MID(tblParseParts[[#This Row],[Text]],_xlpm._i,1)))</f>
        <v/>
      </c>
      <c r="AH178" s="1" t="str">
        <f>_xlfn.LET(_xlpm._i, COLUMN()-COLUMN(tblParseParts[[#Headers],[Text]]), IF(_xlpm._i&gt;tblParseParts[[#This Row],[Len]],"",MID(tblParseParts[[#This Row],[Text]],_xlpm._i,1)))</f>
        <v/>
      </c>
      <c r="AI178" s="1" t="str">
        <f>_xlfn.LET(_xlpm._i, COLUMN()-COLUMN(tblParseParts[[#Headers],[Text]]), IF(_xlpm._i&gt;tblParseParts[[#This Row],[Len]],"",MID(tblParseParts[[#This Row],[Text]],_xlpm._i,1)))</f>
        <v/>
      </c>
      <c r="AJ178" s="11">
        <f>LEN(tblParseParts[[#This Row],[Text]])</f>
        <v>16</v>
      </c>
      <c r="AK178" s="11">
        <f>_xlfn.LET(_xlpm._range,tblParseParts[[#This Row],[1]:[33]], _xlfn.IFNA(_xlfn.XMATCH("T",_xlpm._range,0,1),0))</f>
        <v>1</v>
      </c>
      <c r="AL178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14</v>
      </c>
      <c r="AM178" s="11">
        <f>_xlfn.LET(_xlpm._range,tblParseParts[[#This Row],[1]:[33]], _xlfn.IFNA(_xlfn.XMATCH(":",_xlpm._range,0,-1),0))</f>
        <v>7</v>
      </c>
      <c r="AN178" s="11" cm="1">
        <f t="array" ref="AN178">_xlfn.LET(_xlpm._last,INDEX(tblParseParts[[#This Row],[1]:[33]],1,tblParseParts[[#This Row],[Len]]),IF(_xlpm._last="Z",tblParseParts[[#This Row],[Len]],0))</f>
        <v>0</v>
      </c>
      <c r="AO178" s="11">
        <f>N(tblParseParts[[#This Row],[Tpos]]&gt;0)</f>
        <v>1</v>
      </c>
      <c r="AP178" s="11">
        <f>N(tblParseParts[[#This Row],[Tpos]]=1)</f>
        <v>1</v>
      </c>
      <c r="AQ178" s="11">
        <f>N(tblParseParts[[#This Row],[SignLastPos]]=1)</f>
        <v>0</v>
      </c>
      <c r="AR178" s="11">
        <f>tblParseParts[[#This Row],[Len]]-tblParseParts[[#This Row],[LastSignFirstPos]]</f>
        <v>16</v>
      </c>
      <c r="AS178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78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78" s="11">
        <f>N(tblParseParts[[#This Row],[ColonLastPos]]&gt;tblParseParts[[#This Row],[SignLastPos]])</f>
        <v>0</v>
      </c>
      <c r="AV178" s="11">
        <f>N(((tblParseParts[[#This Row],[UnSignedLen]]=2)+(tblParseParts[[#This Row],[UnSignedLen]]=6))&lt;&gt;0)</f>
        <v>0</v>
      </c>
      <c r="AW178" s="11">
        <f>N(tblParseParts[[#This Row],[ZlastPos]]=tblParseParts[[#This Row],[Len]])</f>
        <v>0</v>
      </c>
      <c r="AX178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208</v>
      </c>
      <c r="AY178" s="11">
        <f>_xlfn.LET(_xlpm._x,_xlfn.XLOOKUP(tblParseParts[[#This Row],[Hash]],tblParsePartsLogic[Hash],tblParsePartsLogic[PartsFlag],""),IF(_xlpm._x="","!!",_xlpm._x))</f>
        <v>6</v>
      </c>
      <c r="AZ178" s="11">
        <f>_xlfn.LET(_xlpm._x,_xlfn.XLOOKUP(tblParseParts[[#This Row],[Hash]],tblParsePartsLogic[Hash],tblParsePartsLogic[DateMark],""),IF(_xlpm._x="","!!",_xlpm._x))</f>
        <v>0</v>
      </c>
      <c r="BA178" s="11">
        <f>_xlfn.LET(_xlpm._x,_xlfn.XLOOKUP(tblParseParts[[#This Row],[Hash]],tblParsePartsLogic[Hash],tblParsePartsLogic[TZMark],""),IF(_xlpm._x="","!!",_xlpm._x))</f>
        <v>2</v>
      </c>
      <c r="BB178" s="11">
        <f>_xlfn.LET(_xlpm._x,_xlfn.XLOOKUP(tblParseParts[[#This Row],[Hash]],tblParsePartsLogic[Hash],tblParsePartsLogic[ISOCompliant],""),IF(_xlpm._x="","!!",_xlpm._x))</f>
        <v>1</v>
      </c>
    </row>
    <row r="179" spans="1:54" x14ac:dyDescent="0.25">
      <c r="A179">
        <v>70</v>
      </c>
      <c r="B179" s="23" t="s">
        <v>111</v>
      </c>
      <c r="C179" s="1" t="str">
        <f>_xlfn.LET(_xlpm._i, COLUMN()-COLUMN(tblParseParts[[#Headers],[Text]]), IF(_xlpm._i&gt;tblParseParts[[#This Row],[Len]],"",MID(tblParseParts[[#This Row],[Text]],_xlpm._i,1)))</f>
        <v>9</v>
      </c>
      <c r="D179" s="1" t="str">
        <f>_xlfn.LET(_xlpm._i, COLUMN()-COLUMN(tblParseParts[[#Headers],[Text]]), IF(_xlpm._i&gt;tblParseParts[[#This Row],[Len]],"",MID(tblParseParts[[#This Row],[Text]],_xlpm._i,1)))</f>
        <v>9</v>
      </c>
      <c r="E179" s="1" t="str">
        <f>_xlfn.LET(_xlpm._i, COLUMN()-COLUMN(tblParseParts[[#Headers],[Text]]), IF(_xlpm._i&gt;tblParseParts[[#This Row],[Len]],"",MID(tblParseParts[[#This Row],[Text]],_xlpm._i,1)))</f>
        <v>9</v>
      </c>
      <c r="F179" s="1" t="str">
        <f>_xlfn.LET(_xlpm._i, COLUMN()-COLUMN(tblParseParts[[#Headers],[Text]]), IF(_xlpm._i&gt;tblParseParts[[#This Row],[Len]],"",MID(tblParseParts[[#This Row],[Text]],_xlpm._i,1)))</f>
        <v>9</v>
      </c>
      <c r="G179" s="1" t="str">
        <f>_xlfn.LET(_xlpm._i, COLUMN()-COLUMN(tblParseParts[[#Headers],[Text]]), IF(_xlpm._i&gt;tblParseParts[[#This Row],[Len]],"",MID(tblParseParts[[#This Row],[Text]],_xlpm._i,1)))</f>
        <v>9</v>
      </c>
      <c r="H179" s="1" t="str">
        <f>_xlfn.LET(_xlpm._i, COLUMN()-COLUMN(tblParseParts[[#Headers],[Text]]), IF(_xlpm._i&gt;tblParseParts[[#This Row],[Len]],"",MID(tblParseParts[[#This Row],[Text]],_xlpm._i,1)))</f>
        <v>-</v>
      </c>
      <c r="I179" s="1" t="str">
        <f>_xlfn.LET(_xlpm._i, COLUMN()-COLUMN(tblParseParts[[#Headers],[Text]]), IF(_xlpm._i&gt;tblParseParts[[#This Row],[Len]],"",MID(tblParseParts[[#This Row],[Text]],_xlpm._i,1)))</f>
        <v>1</v>
      </c>
      <c r="J179" s="1" t="str">
        <f>_xlfn.LET(_xlpm._i, COLUMN()-COLUMN(tblParseParts[[#Headers],[Text]]), IF(_xlpm._i&gt;tblParseParts[[#This Row],[Len]],"",MID(tblParseParts[[#This Row],[Text]],_xlpm._i,1)))</f>
        <v>0</v>
      </c>
      <c r="K179" s="1" t="str">
        <f>_xlfn.LET(_xlpm._i, COLUMN()-COLUMN(tblParseParts[[#Headers],[Text]]), IF(_xlpm._i&gt;tblParseParts[[#This Row],[Len]],"",MID(tblParseParts[[#This Row],[Text]],_xlpm._i,1)))</f>
        <v>-</v>
      </c>
      <c r="L179" s="1" t="str">
        <f>_xlfn.LET(_xlpm._i, COLUMN()-COLUMN(tblParseParts[[#Headers],[Text]]), IF(_xlpm._i&gt;tblParseParts[[#This Row],[Len]],"",MID(tblParseParts[[#This Row],[Text]],_xlpm._i,1)))</f>
        <v>2</v>
      </c>
      <c r="M179" s="1" t="str">
        <f>_xlfn.LET(_xlpm._i, COLUMN()-COLUMN(tblParseParts[[#Headers],[Text]]), IF(_xlpm._i&gt;tblParseParts[[#This Row],[Len]],"",MID(tblParseParts[[#This Row],[Text]],_xlpm._i,1)))</f>
        <v>4</v>
      </c>
      <c r="N179" s="1" t="str">
        <f>_xlfn.LET(_xlpm._i, COLUMN()-COLUMN(tblParseParts[[#Headers],[Text]]), IF(_xlpm._i&gt;tblParseParts[[#This Row],[Len]],"",MID(tblParseParts[[#This Row],[Text]],_xlpm._i,1)))</f>
        <v>T</v>
      </c>
      <c r="O179" s="1" t="str">
        <f>_xlfn.LET(_xlpm._i, COLUMN()-COLUMN(tblParseParts[[#Headers],[Text]]), IF(_xlpm._i&gt;tblParseParts[[#This Row],[Len]],"",MID(tblParseParts[[#This Row],[Text]],_xlpm._i,1)))</f>
        <v>1</v>
      </c>
      <c r="P179" s="1" t="str">
        <f>_xlfn.LET(_xlpm._i, COLUMN()-COLUMN(tblParseParts[[#Headers],[Text]]), IF(_xlpm._i&gt;tblParseParts[[#This Row],[Len]],"",MID(tblParseParts[[#This Row],[Text]],_xlpm._i,1)))</f>
        <v>4</v>
      </c>
      <c r="Q179" s="1" t="str">
        <f>_xlfn.LET(_xlpm._i, COLUMN()-COLUMN(tblParseParts[[#Headers],[Text]]), IF(_xlpm._i&gt;tblParseParts[[#This Row],[Len]],"",MID(tblParseParts[[#This Row],[Text]],_xlpm._i,1)))</f>
        <v>:</v>
      </c>
      <c r="R179" s="1" t="str">
        <f>_xlfn.LET(_xlpm._i, COLUMN()-COLUMN(tblParseParts[[#Headers],[Text]]), IF(_xlpm._i&gt;tblParseParts[[#This Row],[Len]],"",MID(tblParseParts[[#This Row],[Text]],_xlpm._i,1)))</f>
        <v>2</v>
      </c>
      <c r="S179" s="1" t="str">
        <f>_xlfn.LET(_xlpm._i, COLUMN()-COLUMN(tblParseParts[[#Headers],[Text]]), IF(_xlpm._i&gt;tblParseParts[[#This Row],[Len]],"",MID(tblParseParts[[#This Row],[Text]],_xlpm._i,1)))</f>
        <v>5</v>
      </c>
      <c r="T179" s="1" t="str">
        <f>_xlfn.LET(_xlpm._i, COLUMN()-COLUMN(tblParseParts[[#Headers],[Text]]), IF(_xlpm._i&gt;tblParseParts[[#This Row],[Len]],"",MID(tblParseParts[[#This Row],[Text]],_xlpm._i,1)))</f>
        <v>+</v>
      </c>
      <c r="U179" s="1" t="str">
        <f>_xlfn.LET(_xlpm._i, COLUMN()-COLUMN(tblParseParts[[#Headers],[Text]]), IF(_xlpm._i&gt;tblParseParts[[#This Row],[Len]],"",MID(tblParseParts[[#This Row],[Text]],_xlpm._i,1)))</f>
        <v>0</v>
      </c>
      <c r="V179" s="1" t="str">
        <f>_xlfn.LET(_xlpm._i, COLUMN()-COLUMN(tblParseParts[[#Headers],[Text]]), IF(_xlpm._i&gt;tblParseParts[[#This Row],[Len]],"",MID(tblParseParts[[#This Row],[Text]],_xlpm._i,1)))</f>
        <v>9</v>
      </c>
      <c r="W179" s="1" t="str">
        <f>_xlfn.LET(_xlpm._i, COLUMN()-COLUMN(tblParseParts[[#Headers],[Text]]), IF(_xlpm._i&gt;tblParseParts[[#This Row],[Len]],"",MID(tblParseParts[[#This Row],[Text]],_xlpm._i,1)))</f>
        <v>:</v>
      </c>
      <c r="X179" s="1" t="str">
        <f>_xlfn.LET(_xlpm._i, COLUMN()-COLUMN(tblParseParts[[#Headers],[Text]]), IF(_xlpm._i&gt;tblParseParts[[#This Row],[Len]],"",MID(tblParseParts[[#This Row],[Text]],_xlpm._i,1)))</f>
        <v>3</v>
      </c>
      <c r="Y179" s="1" t="str">
        <f>_xlfn.LET(_xlpm._i, COLUMN()-COLUMN(tblParseParts[[#Headers],[Text]]), IF(_xlpm._i&gt;tblParseParts[[#This Row],[Len]],"",MID(tblParseParts[[#This Row],[Text]],_xlpm._i,1)))</f>
        <v>0</v>
      </c>
      <c r="Z179" s="1" t="str">
        <f>_xlfn.LET(_xlpm._i, COLUMN()-COLUMN(tblParseParts[[#Headers],[Text]]), IF(_xlpm._i&gt;tblParseParts[[#This Row],[Len]],"",MID(tblParseParts[[#This Row],[Text]],_xlpm._i,1)))</f>
        <v>:</v>
      </c>
      <c r="AA179" s="1" t="str">
        <f>_xlfn.LET(_xlpm._i, COLUMN()-COLUMN(tblParseParts[[#Headers],[Text]]), IF(_xlpm._i&gt;tblParseParts[[#This Row],[Len]],"",MID(tblParseParts[[#This Row],[Text]],_xlpm._i,1)))</f>
        <v>2</v>
      </c>
      <c r="AB179" s="1" t="str">
        <f>_xlfn.LET(_xlpm._i, COLUMN()-COLUMN(tblParseParts[[#Headers],[Text]]), IF(_xlpm._i&gt;tblParseParts[[#This Row],[Len]],"",MID(tblParseParts[[#This Row],[Text]],_xlpm._i,1)))</f>
        <v>2</v>
      </c>
      <c r="AC179" s="1" t="str">
        <f>_xlfn.LET(_xlpm._i, COLUMN()-COLUMN(tblParseParts[[#Headers],[Text]]), IF(_xlpm._i&gt;tblParseParts[[#This Row],[Len]],"",MID(tblParseParts[[#This Row],[Text]],_xlpm._i,1)))</f>
        <v/>
      </c>
      <c r="AD179" s="1" t="str">
        <f>_xlfn.LET(_xlpm._i, COLUMN()-COLUMN(tblParseParts[[#Headers],[Text]]), IF(_xlpm._i&gt;tblParseParts[[#This Row],[Len]],"",MID(tblParseParts[[#This Row],[Text]],_xlpm._i,1)))</f>
        <v/>
      </c>
      <c r="AE179" s="1" t="str">
        <f>_xlfn.LET(_xlpm._i, COLUMN()-COLUMN(tblParseParts[[#Headers],[Text]]), IF(_xlpm._i&gt;tblParseParts[[#This Row],[Len]],"",MID(tblParseParts[[#This Row],[Text]],_xlpm._i,1)))</f>
        <v/>
      </c>
      <c r="AF179" s="1" t="str">
        <f>_xlfn.LET(_xlpm._i, COLUMN()-COLUMN(tblParseParts[[#Headers],[Text]]), IF(_xlpm._i&gt;tblParseParts[[#This Row],[Len]],"",MID(tblParseParts[[#This Row],[Text]],_xlpm._i,1)))</f>
        <v/>
      </c>
      <c r="AG179" s="1" t="str">
        <f>_xlfn.LET(_xlpm._i, COLUMN()-COLUMN(tblParseParts[[#Headers],[Text]]), IF(_xlpm._i&gt;tblParseParts[[#This Row],[Len]],"",MID(tblParseParts[[#This Row],[Text]],_xlpm._i,1)))</f>
        <v/>
      </c>
      <c r="AH179" s="1" t="str">
        <f>_xlfn.LET(_xlpm._i, COLUMN()-COLUMN(tblParseParts[[#Headers],[Text]]), IF(_xlpm._i&gt;tblParseParts[[#This Row],[Len]],"",MID(tblParseParts[[#This Row],[Text]],_xlpm._i,1)))</f>
        <v/>
      </c>
      <c r="AI179" s="1" t="str">
        <f>_xlfn.LET(_xlpm._i, COLUMN()-COLUMN(tblParseParts[[#Headers],[Text]]), IF(_xlpm._i&gt;tblParseParts[[#This Row],[Len]],"",MID(tblParseParts[[#This Row],[Text]],_xlpm._i,1)))</f>
        <v/>
      </c>
      <c r="AJ179" s="11">
        <f>LEN(tblParseParts[[#This Row],[Text]])</f>
        <v>26</v>
      </c>
      <c r="AK179" s="11">
        <f>_xlfn.LET(_xlpm._range,tblParseParts[[#This Row],[1]:[33]], _xlfn.IFNA(_xlfn.XMATCH("T",_xlpm._range,0,1),0))</f>
        <v>12</v>
      </c>
      <c r="AL179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18</v>
      </c>
      <c r="AM179" s="11">
        <f>_xlfn.LET(_xlpm._range,tblParseParts[[#This Row],[1]:[33]], _xlfn.IFNA(_xlfn.XMATCH(":",_xlpm._range,0,-1),0))</f>
        <v>24</v>
      </c>
      <c r="AN179" s="11" cm="1">
        <f t="array" ref="AN179">_xlfn.LET(_xlpm._last,INDEX(tblParseParts[[#This Row],[1]:[33]],1,tblParseParts[[#This Row],[Len]]),IF(_xlpm._last="Z",tblParseParts[[#This Row],[Len]],0))</f>
        <v>0</v>
      </c>
      <c r="AO179" s="11">
        <f>N(tblParseParts[[#This Row],[Tpos]]&gt;0)</f>
        <v>1</v>
      </c>
      <c r="AP179" s="11">
        <f>N(tblParseParts[[#This Row],[Tpos]]=1)</f>
        <v>0</v>
      </c>
      <c r="AQ179" s="11">
        <f>N(tblParseParts[[#This Row],[SignLastPos]]=1)</f>
        <v>0</v>
      </c>
      <c r="AR179" s="11">
        <f>tblParseParts[[#This Row],[Len]]-tblParseParts[[#This Row],[LastSignFirstPos]]</f>
        <v>26</v>
      </c>
      <c r="AS179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79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79" s="11">
        <f>N(tblParseParts[[#This Row],[ColonLastPos]]&gt;tblParseParts[[#This Row],[SignLastPos]])</f>
        <v>1</v>
      </c>
      <c r="AV179" s="11">
        <f>N(((tblParseParts[[#This Row],[UnSignedLen]]=2)+(tblParseParts[[#This Row],[UnSignedLen]]=6))&lt;&gt;0)</f>
        <v>0</v>
      </c>
      <c r="AW179" s="11">
        <f>N(tblParseParts[[#This Row],[ZlastPos]]=tblParseParts[[#This Row],[Len]])</f>
        <v>0</v>
      </c>
      <c r="AX179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148</v>
      </c>
      <c r="AY179" s="11">
        <f>_xlfn.LET(_xlpm._x,_xlfn.XLOOKUP(tblParseParts[[#This Row],[Hash]],tblParsePartsLogic[Hash],tblParsePartsLogic[PartsFlag],""),IF(_xlpm._x="","!!",_xlpm._x))</f>
        <v>7</v>
      </c>
      <c r="AZ179" s="11">
        <f>_xlfn.LET(_xlpm._x,_xlfn.XLOOKUP(tblParseParts[[#This Row],[Hash]],tblParsePartsLogic[Hash],tblParsePartsLogic[DateMark],""),IF(_xlpm._x="","!!",_xlpm._x))</f>
        <v>2</v>
      </c>
      <c r="BA179" s="11">
        <f>_xlfn.LET(_xlpm._x,_xlfn.XLOOKUP(tblParseParts[[#This Row],[Hash]],tblParsePartsLogic[Hash],tblParsePartsLogic[TZMark],""),IF(_xlpm._x="","!!",_xlpm._x))</f>
        <v>2</v>
      </c>
      <c r="BB179" s="11">
        <f>_xlfn.LET(_xlpm._x,_xlfn.XLOOKUP(tblParseParts[[#This Row],[Hash]],tblParsePartsLogic[Hash],tblParsePartsLogic[ISOCompliant],""),IF(_xlpm._x="","!!",_xlpm._x))</f>
        <v>1</v>
      </c>
    </row>
    <row r="180" spans="1:54" x14ac:dyDescent="0.25">
      <c r="A180">
        <v>71</v>
      </c>
      <c r="B180" s="23" t="s">
        <v>112</v>
      </c>
      <c r="C180" s="1" t="str">
        <f>_xlfn.LET(_xlpm._i, COLUMN()-COLUMN(tblParseParts[[#Headers],[Text]]), IF(_xlpm._i&gt;tblParseParts[[#This Row],[Len]],"",MID(tblParseParts[[#This Row],[Text]],_xlpm._i,1)))</f>
        <v>9</v>
      </c>
      <c r="D180" s="1" t="str">
        <f>_xlfn.LET(_xlpm._i, COLUMN()-COLUMN(tblParseParts[[#Headers],[Text]]), IF(_xlpm._i&gt;tblParseParts[[#This Row],[Len]],"",MID(tblParseParts[[#This Row],[Text]],_xlpm._i,1)))</f>
        <v>9</v>
      </c>
      <c r="E180" s="1" t="str">
        <f>_xlfn.LET(_xlpm._i, COLUMN()-COLUMN(tblParseParts[[#Headers],[Text]]), IF(_xlpm._i&gt;tblParseParts[[#This Row],[Len]],"",MID(tblParseParts[[#This Row],[Text]],_xlpm._i,1)))</f>
        <v>9</v>
      </c>
      <c r="F180" s="1" t="str">
        <f>_xlfn.LET(_xlpm._i, COLUMN()-COLUMN(tblParseParts[[#Headers],[Text]]), IF(_xlpm._i&gt;tblParseParts[[#This Row],[Len]],"",MID(tblParseParts[[#This Row],[Text]],_xlpm._i,1)))</f>
        <v>9</v>
      </c>
      <c r="G180" s="1" t="str">
        <f>_xlfn.LET(_xlpm._i, COLUMN()-COLUMN(tblParseParts[[#Headers],[Text]]), IF(_xlpm._i&gt;tblParseParts[[#This Row],[Len]],"",MID(tblParseParts[[#This Row],[Text]],_xlpm._i,1)))</f>
        <v>9</v>
      </c>
      <c r="H180" s="1" t="str">
        <f>_xlfn.LET(_xlpm._i, COLUMN()-COLUMN(tblParseParts[[#Headers],[Text]]), IF(_xlpm._i&gt;tblParseParts[[#This Row],[Len]],"",MID(tblParseParts[[#This Row],[Text]],_xlpm._i,1)))</f>
        <v>-</v>
      </c>
      <c r="I180" s="1" t="str">
        <f>_xlfn.LET(_xlpm._i, COLUMN()-COLUMN(tblParseParts[[#Headers],[Text]]), IF(_xlpm._i&gt;tblParseParts[[#This Row],[Len]],"",MID(tblParseParts[[#This Row],[Text]],_xlpm._i,1)))</f>
        <v>W</v>
      </c>
      <c r="J180" s="1" t="str">
        <f>_xlfn.LET(_xlpm._i, COLUMN()-COLUMN(tblParseParts[[#Headers],[Text]]), IF(_xlpm._i&gt;tblParseParts[[#This Row],[Len]],"",MID(tblParseParts[[#This Row],[Text]],_xlpm._i,1)))</f>
        <v>1</v>
      </c>
      <c r="K180" s="1" t="str">
        <f>_xlfn.LET(_xlpm._i, COLUMN()-COLUMN(tblParseParts[[#Headers],[Text]]), IF(_xlpm._i&gt;tblParseParts[[#This Row],[Len]],"",MID(tblParseParts[[#This Row],[Text]],_xlpm._i,1)))</f>
        <v>5</v>
      </c>
      <c r="L180" s="1" t="str">
        <f>_xlfn.LET(_xlpm._i, COLUMN()-COLUMN(tblParseParts[[#Headers],[Text]]), IF(_xlpm._i&gt;tblParseParts[[#This Row],[Len]],"",MID(tblParseParts[[#This Row],[Text]],_xlpm._i,1)))</f>
        <v>-</v>
      </c>
      <c r="M180" s="1" t="str">
        <f>_xlfn.LET(_xlpm._i, COLUMN()-COLUMN(tblParseParts[[#Headers],[Text]]), IF(_xlpm._i&gt;tblParseParts[[#This Row],[Len]],"",MID(tblParseParts[[#This Row],[Text]],_xlpm._i,1)))</f>
        <v>2</v>
      </c>
      <c r="N180" s="1" t="str">
        <f>_xlfn.LET(_xlpm._i, COLUMN()-COLUMN(tblParseParts[[#Headers],[Text]]), IF(_xlpm._i&gt;tblParseParts[[#This Row],[Len]],"",MID(tblParseParts[[#This Row],[Text]],_xlpm._i,1)))</f>
        <v>T</v>
      </c>
      <c r="O180" s="1" t="str">
        <f>_xlfn.LET(_xlpm._i, COLUMN()-COLUMN(tblParseParts[[#Headers],[Text]]), IF(_xlpm._i&gt;tblParseParts[[#This Row],[Len]],"",MID(tblParseParts[[#This Row],[Text]],_xlpm._i,1)))</f>
        <v>1</v>
      </c>
      <c r="P180" s="1" t="str">
        <f>_xlfn.LET(_xlpm._i, COLUMN()-COLUMN(tblParseParts[[#Headers],[Text]]), IF(_xlpm._i&gt;tblParseParts[[#This Row],[Len]],"",MID(tblParseParts[[#This Row],[Text]],_xlpm._i,1)))</f>
        <v>4</v>
      </c>
      <c r="Q180" s="1" t="str">
        <f>_xlfn.LET(_xlpm._i, COLUMN()-COLUMN(tblParseParts[[#Headers],[Text]]), IF(_xlpm._i&gt;tblParseParts[[#This Row],[Len]],"",MID(tblParseParts[[#This Row],[Text]],_xlpm._i,1)))</f>
        <v>:</v>
      </c>
      <c r="R180" s="1" t="str">
        <f>_xlfn.LET(_xlpm._i, COLUMN()-COLUMN(tblParseParts[[#Headers],[Text]]), IF(_xlpm._i&gt;tblParseParts[[#This Row],[Len]],"",MID(tblParseParts[[#This Row],[Text]],_xlpm._i,1)))</f>
        <v>2</v>
      </c>
      <c r="S180" s="1" t="str">
        <f>_xlfn.LET(_xlpm._i, COLUMN()-COLUMN(tblParseParts[[#Headers],[Text]]), IF(_xlpm._i&gt;tblParseParts[[#This Row],[Len]],"",MID(tblParseParts[[#This Row],[Text]],_xlpm._i,1)))</f>
        <v>5</v>
      </c>
      <c r="T180" s="1" t="str">
        <f>_xlfn.LET(_xlpm._i, COLUMN()-COLUMN(tblParseParts[[#Headers],[Text]]), IF(_xlpm._i&gt;tblParseParts[[#This Row],[Len]],"",MID(tblParseParts[[#This Row],[Text]],_xlpm._i,1)))</f>
        <v>:</v>
      </c>
      <c r="U180" s="1" t="str">
        <f>_xlfn.LET(_xlpm._i, COLUMN()-COLUMN(tblParseParts[[#Headers],[Text]]), IF(_xlpm._i&gt;tblParseParts[[#This Row],[Len]],"",MID(tblParseParts[[#This Row],[Text]],_xlpm._i,1)))</f>
        <v>2</v>
      </c>
      <c r="V180" s="1" t="str">
        <f>_xlfn.LET(_xlpm._i, COLUMN()-COLUMN(tblParseParts[[#Headers],[Text]]), IF(_xlpm._i&gt;tblParseParts[[#This Row],[Len]],"",MID(tblParseParts[[#This Row],[Text]],_xlpm._i,1)))</f>
        <v>1</v>
      </c>
      <c r="W180" s="1" t="str">
        <f>_xlfn.LET(_xlpm._i, COLUMN()-COLUMN(tblParseParts[[#Headers],[Text]]), IF(_xlpm._i&gt;tblParseParts[[#This Row],[Len]],"",MID(tblParseParts[[#This Row],[Text]],_xlpm._i,1)))</f>
        <v>.</v>
      </c>
      <c r="X180" s="1" t="str">
        <f>_xlfn.LET(_xlpm._i, COLUMN()-COLUMN(tblParseParts[[#Headers],[Text]]), IF(_xlpm._i&gt;tblParseParts[[#This Row],[Len]],"",MID(tblParseParts[[#This Row],[Text]],_xlpm._i,1)))</f>
        <v>1</v>
      </c>
      <c r="Y180" s="1" t="str">
        <f>_xlfn.LET(_xlpm._i, COLUMN()-COLUMN(tblParseParts[[#Headers],[Text]]), IF(_xlpm._i&gt;tblParseParts[[#This Row],[Len]],"",MID(tblParseParts[[#This Row],[Text]],_xlpm._i,1)))</f>
        <v>2</v>
      </c>
      <c r="Z180" s="1" t="str">
        <f>_xlfn.LET(_xlpm._i, COLUMN()-COLUMN(tblParseParts[[#Headers],[Text]]), IF(_xlpm._i&gt;tblParseParts[[#This Row],[Len]],"",MID(tblParseParts[[#This Row],[Text]],_xlpm._i,1)))</f>
        <v>3</v>
      </c>
      <c r="AA180" s="1" t="str">
        <f>_xlfn.LET(_xlpm._i, COLUMN()-COLUMN(tblParseParts[[#Headers],[Text]]), IF(_xlpm._i&gt;tblParseParts[[#This Row],[Len]],"",MID(tblParseParts[[#This Row],[Text]],_xlpm._i,1)))</f>
        <v>+</v>
      </c>
      <c r="AB180" s="1" t="str">
        <f>_xlfn.LET(_xlpm._i, COLUMN()-COLUMN(tblParseParts[[#Headers],[Text]]), IF(_xlpm._i&gt;tblParseParts[[#This Row],[Len]],"",MID(tblParseParts[[#This Row],[Text]],_xlpm._i,1)))</f>
        <v>0</v>
      </c>
      <c r="AC180" s="1" t="str">
        <f>_xlfn.LET(_xlpm._i, COLUMN()-COLUMN(tblParseParts[[#Headers],[Text]]), IF(_xlpm._i&gt;tblParseParts[[#This Row],[Len]],"",MID(tblParseParts[[#This Row],[Text]],_xlpm._i,1)))</f>
        <v>9</v>
      </c>
      <c r="AD180" s="1" t="str">
        <f>_xlfn.LET(_xlpm._i, COLUMN()-COLUMN(tblParseParts[[#Headers],[Text]]), IF(_xlpm._i&gt;tblParseParts[[#This Row],[Len]],"",MID(tblParseParts[[#This Row],[Text]],_xlpm._i,1)))</f>
        <v>:</v>
      </c>
      <c r="AE180" s="1" t="str">
        <f>_xlfn.LET(_xlpm._i, COLUMN()-COLUMN(tblParseParts[[#Headers],[Text]]), IF(_xlpm._i&gt;tblParseParts[[#This Row],[Len]],"",MID(tblParseParts[[#This Row],[Text]],_xlpm._i,1)))</f>
        <v>3</v>
      </c>
      <c r="AF180" s="1" t="str">
        <f>_xlfn.LET(_xlpm._i, COLUMN()-COLUMN(tblParseParts[[#Headers],[Text]]), IF(_xlpm._i&gt;tblParseParts[[#This Row],[Len]],"",MID(tblParseParts[[#This Row],[Text]],_xlpm._i,1)))</f>
        <v>0</v>
      </c>
      <c r="AG180" s="1" t="str">
        <f>_xlfn.LET(_xlpm._i, COLUMN()-COLUMN(tblParseParts[[#Headers],[Text]]), IF(_xlpm._i&gt;tblParseParts[[#This Row],[Len]],"",MID(tblParseParts[[#This Row],[Text]],_xlpm._i,1)))</f>
        <v>:</v>
      </c>
      <c r="AH180" s="1" t="str">
        <f>_xlfn.LET(_xlpm._i, COLUMN()-COLUMN(tblParseParts[[#Headers],[Text]]), IF(_xlpm._i&gt;tblParseParts[[#This Row],[Len]],"",MID(tblParseParts[[#This Row],[Text]],_xlpm._i,1)))</f>
        <v>2</v>
      </c>
      <c r="AI180" s="1" t="str">
        <f>_xlfn.LET(_xlpm._i, COLUMN()-COLUMN(tblParseParts[[#Headers],[Text]]), IF(_xlpm._i&gt;tblParseParts[[#This Row],[Len]],"",MID(tblParseParts[[#This Row],[Text]],_xlpm._i,1)))</f>
        <v>2</v>
      </c>
      <c r="AJ180" s="11">
        <f>LEN(tblParseParts[[#This Row],[Text]])</f>
        <v>33</v>
      </c>
      <c r="AK180" s="11">
        <f>_xlfn.LET(_xlpm._range,tblParseParts[[#This Row],[1]:[33]], _xlfn.IFNA(_xlfn.XMATCH("T",_xlpm._range,0,1),0))</f>
        <v>12</v>
      </c>
      <c r="AL180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25</v>
      </c>
      <c r="AM180" s="11">
        <f>_xlfn.LET(_xlpm._range,tblParseParts[[#This Row],[1]:[33]], _xlfn.IFNA(_xlfn.XMATCH(":",_xlpm._range,0,-1),0))</f>
        <v>31</v>
      </c>
      <c r="AN180" s="11" cm="1">
        <f t="array" ref="AN180">_xlfn.LET(_xlpm._last,INDEX(tblParseParts[[#This Row],[1]:[33]],1,tblParseParts[[#This Row],[Len]]),IF(_xlpm._last="Z",tblParseParts[[#This Row],[Len]],0))</f>
        <v>0</v>
      </c>
      <c r="AO180" s="11">
        <f>N(tblParseParts[[#This Row],[Tpos]]&gt;0)</f>
        <v>1</v>
      </c>
      <c r="AP180" s="11">
        <f>N(tblParseParts[[#This Row],[Tpos]]=1)</f>
        <v>0</v>
      </c>
      <c r="AQ180" s="11">
        <f>N(tblParseParts[[#This Row],[SignLastPos]]=1)</f>
        <v>0</v>
      </c>
      <c r="AR180" s="11">
        <f>tblParseParts[[#This Row],[Len]]-tblParseParts[[#This Row],[LastSignFirstPos]]</f>
        <v>33</v>
      </c>
      <c r="AS180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80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80" s="11">
        <f>N(tblParseParts[[#This Row],[ColonLastPos]]&gt;tblParseParts[[#This Row],[SignLastPos]])</f>
        <v>1</v>
      </c>
      <c r="AV180" s="11">
        <f>N(((tblParseParts[[#This Row],[UnSignedLen]]=2)+(tblParseParts[[#This Row],[UnSignedLen]]=6))&lt;&gt;0)</f>
        <v>0</v>
      </c>
      <c r="AW180" s="11">
        <f>N(tblParseParts[[#This Row],[ZlastPos]]=tblParseParts[[#This Row],[Len]])</f>
        <v>0</v>
      </c>
      <c r="AX180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148</v>
      </c>
      <c r="AY180" s="11">
        <f>_xlfn.LET(_xlpm._x,_xlfn.XLOOKUP(tblParseParts[[#This Row],[Hash]],tblParsePartsLogic[Hash],tblParsePartsLogic[PartsFlag],""),IF(_xlpm._x="","!!",_xlpm._x))</f>
        <v>7</v>
      </c>
      <c r="AZ180" s="11">
        <f>_xlfn.LET(_xlpm._x,_xlfn.XLOOKUP(tblParseParts[[#This Row],[Hash]],tblParsePartsLogic[Hash],tblParsePartsLogic[DateMark],""),IF(_xlpm._x="","!!",_xlpm._x))</f>
        <v>2</v>
      </c>
      <c r="BA180" s="11">
        <f>_xlfn.LET(_xlpm._x,_xlfn.XLOOKUP(tblParseParts[[#This Row],[Hash]],tblParsePartsLogic[Hash],tblParsePartsLogic[TZMark],""),IF(_xlpm._x="","!!",_xlpm._x))</f>
        <v>2</v>
      </c>
      <c r="BB180" s="11">
        <f>_xlfn.LET(_xlpm._x,_xlfn.XLOOKUP(tblParseParts[[#This Row],[Hash]],tblParsePartsLogic[Hash],tblParsePartsLogic[ISOCompliant],""),IF(_xlpm._x="","!!",_xlpm._x))</f>
        <v>1</v>
      </c>
    </row>
    <row r="181" spans="1:54" x14ac:dyDescent="0.25">
      <c r="A181">
        <v>149</v>
      </c>
      <c r="B181" s="23" t="s">
        <v>240</v>
      </c>
      <c r="C181" s="1" t="str">
        <f>_xlfn.LET(_xlpm._i, COLUMN()-COLUMN(tblParseParts[[#Headers],[Text]]), IF(_xlpm._i&gt;tblParseParts[[#This Row],[Len]],"",MID(tblParseParts[[#This Row],[Text]],_xlpm._i,1)))</f>
        <v>2</v>
      </c>
      <c r="D181" s="1" t="str">
        <f>_xlfn.LET(_xlpm._i, COLUMN()-COLUMN(tblParseParts[[#Headers],[Text]]), IF(_xlpm._i&gt;tblParseParts[[#This Row],[Len]],"",MID(tblParseParts[[#This Row],[Text]],_xlpm._i,1)))</f>
        <v>0</v>
      </c>
      <c r="E181" s="1" t="str">
        <f>_xlfn.LET(_xlpm._i, COLUMN()-COLUMN(tblParseParts[[#Headers],[Text]]), IF(_xlpm._i&gt;tblParseParts[[#This Row],[Len]],"",MID(tblParseParts[[#This Row],[Text]],_xlpm._i,1)))</f>
        <v>2</v>
      </c>
      <c r="F181" s="1" t="str">
        <f>_xlfn.LET(_xlpm._i, COLUMN()-COLUMN(tblParseParts[[#Headers],[Text]]), IF(_xlpm._i&gt;tblParseParts[[#This Row],[Len]],"",MID(tblParseParts[[#This Row],[Text]],_xlpm._i,1)))</f>
        <v>3</v>
      </c>
      <c r="G181" s="1" t="str">
        <f>_xlfn.LET(_xlpm._i, COLUMN()-COLUMN(tblParseParts[[#Headers],[Text]]), IF(_xlpm._i&gt;tblParseParts[[#This Row],[Len]],"",MID(tblParseParts[[#This Row],[Text]],_xlpm._i,1)))</f>
        <v>-</v>
      </c>
      <c r="H181" s="1" t="str">
        <f>_xlfn.LET(_xlpm._i, COLUMN()-COLUMN(tblParseParts[[#Headers],[Text]]), IF(_xlpm._i&gt;tblParseParts[[#This Row],[Len]],"",MID(tblParseParts[[#This Row],[Text]],_xlpm._i,1)))</f>
        <v>0</v>
      </c>
      <c r="I181" s="1" t="str">
        <f>_xlfn.LET(_xlpm._i, COLUMN()-COLUMN(tblParseParts[[#Headers],[Text]]), IF(_xlpm._i&gt;tblParseParts[[#This Row],[Len]],"",MID(tblParseParts[[#This Row],[Text]],_xlpm._i,1)))</f>
        <v>2</v>
      </c>
      <c r="J181" s="1" t="str">
        <f>_xlfn.LET(_xlpm._i, COLUMN()-COLUMN(tblParseParts[[#Headers],[Text]]), IF(_xlpm._i&gt;tblParseParts[[#This Row],[Len]],"",MID(tblParseParts[[#This Row],[Text]],_xlpm._i,1)))</f>
        <v>-</v>
      </c>
      <c r="K181" s="1" t="str">
        <f>_xlfn.LET(_xlpm._i, COLUMN()-COLUMN(tblParseParts[[#Headers],[Text]]), IF(_xlpm._i&gt;tblParseParts[[#This Row],[Len]],"",MID(tblParseParts[[#This Row],[Text]],_xlpm._i,1)))</f>
        <v>2</v>
      </c>
      <c r="L181" s="1" t="str">
        <f>_xlfn.LET(_xlpm._i, COLUMN()-COLUMN(tblParseParts[[#Headers],[Text]]), IF(_xlpm._i&gt;tblParseParts[[#This Row],[Len]],"",MID(tblParseParts[[#This Row],[Text]],_xlpm._i,1)))</f>
        <v>3</v>
      </c>
      <c r="M181" s="1" t="str">
        <f>_xlfn.LET(_xlpm._i, COLUMN()-COLUMN(tblParseParts[[#Headers],[Text]]), IF(_xlpm._i&gt;tblParseParts[[#This Row],[Len]],"",MID(tblParseParts[[#This Row],[Text]],_xlpm._i,1)))</f>
        <v>T</v>
      </c>
      <c r="N181" s="1" t="str">
        <f>_xlfn.LET(_xlpm._i, COLUMN()-COLUMN(tblParseParts[[#Headers],[Text]]), IF(_xlpm._i&gt;tblParseParts[[#This Row],[Len]],"",MID(tblParseParts[[#This Row],[Text]],_xlpm._i,1)))</f>
        <v>1</v>
      </c>
      <c r="O181" s="1" t="str">
        <f>_xlfn.LET(_xlpm._i, COLUMN()-COLUMN(tblParseParts[[#Headers],[Text]]), IF(_xlpm._i&gt;tblParseParts[[#This Row],[Len]],"",MID(tblParseParts[[#This Row],[Text]],_xlpm._i,1)))</f>
        <v>4</v>
      </c>
      <c r="P181" s="1" t="str">
        <f>_xlfn.LET(_xlpm._i, COLUMN()-COLUMN(tblParseParts[[#Headers],[Text]]), IF(_xlpm._i&gt;tblParseParts[[#This Row],[Len]],"",MID(tblParseParts[[#This Row],[Text]],_xlpm._i,1)))</f>
        <v>:</v>
      </c>
      <c r="Q181" s="1" t="str">
        <f>_xlfn.LET(_xlpm._i, COLUMN()-COLUMN(tblParseParts[[#Headers],[Text]]), IF(_xlpm._i&gt;tblParseParts[[#This Row],[Len]],"",MID(tblParseParts[[#This Row],[Text]],_xlpm._i,1)))</f>
        <v>3</v>
      </c>
      <c r="R181" s="1" t="str">
        <f>_xlfn.LET(_xlpm._i, COLUMN()-COLUMN(tblParseParts[[#Headers],[Text]]), IF(_xlpm._i&gt;tblParseParts[[#This Row],[Len]],"",MID(tblParseParts[[#This Row],[Text]],_xlpm._i,1)))</f>
        <v>5</v>
      </c>
      <c r="S181" s="1" t="str">
        <f>_xlfn.LET(_xlpm._i, COLUMN()-COLUMN(tblParseParts[[#Headers],[Text]]), IF(_xlpm._i&gt;tblParseParts[[#This Row],[Len]],"",MID(tblParseParts[[#This Row],[Text]],_xlpm._i,1)))</f>
        <v>+</v>
      </c>
      <c r="T181" s="1" t="str">
        <f>_xlfn.LET(_xlpm._i, COLUMN()-COLUMN(tblParseParts[[#Headers],[Text]]), IF(_xlpm._i&gt;tblParseParts[[#This Row],[Len]],"",MID(tblParseParts[[#This Row],[Text]],_xlpm._i,1)))</f>
        <v>0</v>
      </c>
      <c r="U181" s="1" t="str">
        <f>_xlfn.LET(_xlpm._i, COLUMN()-COLUMN(tblParseParts[[#Headers],[Text]]), IF(_xlpm._i&gt;tblParseParts[[#This Row],[Len]],"",MID(tblParseParts[[#This Row],[Text]],_xlpm._i,1)))</f>
        <v>9</v>
      </c>
      <c r="V181" s="1" t="str">
        <f>_xlfn.LET(_xlpm._i, COLUMN()-COLUMN(tblParseParts[[#Headers],[Text]]), IF(_xlpm._i&gt;tblParseParts[[#This Row],[Len]],"",MID(tblParseParts[[#This Row],[Text]],_xlpm._i,1)))</f>
        <v/>
      </c>
      <c r="W181" s="1" t="str">
        <f>_xlfn.LET(_xlpm._i, COLUMN()-COLUMN(tblParseParts[[#Headers],[Text]]), IF(_xlpm._i&gt;tblParseParts[[#This Row],[Len]],"",MID(tblParseParts[[#This Row],[Text]],_xlpm._i,1)))</f>
        <v/>
      </c>
      <c r="X181" s="1" t="str">
        <f>_xlfn.LET(_xlpm._i, COLUMN()-COLUMN(tblParseParts[[#Headers],[Text]]), IF(_xlpm._i&gt;tblParseParts[[#This Row],[Len]],"",MID(tblParseParts[[#This Row],[Text]],_xlpm._i,1)))</f>
        <v/>
      </c>
      <c r="Y181" s="1" t="str">
        <f>_xlfn.LET(_xlpm._i, COLUMN()-COLUMN(tblParseParts[[#Headers],[Text]]), IF(_xlpm._i&gt;tblParseParts[[#This Row],[Len]],"",MID(tblParseParts[[#This Row],[Text]],_xlpm._i,1)))</f>
        <v/>
      </c>
      <c r="Z181" s="1" t="str">
        <f>_xlfn.LET(_xlpm._i, COLUMN()-COLUMN(tblParseParts[[#Headers],[Text]]), IF(_xlpm._i&gt;tblParseParts[[#This Row],[Len]],"",MID(tblParseParts[[#This Row],[Text]],_xlpm._i,1)))</f>
        <v/>
      </c>
      <c r="AA181" s="1" t="str">
        <f>_xlfn.LET(_xlpm._i, COLUMN()-COLUMN(tblParseParts[[#Headers],[Text]]), IF(_xlpm._i&gt;tblParseParts[[#This Row],[Len]],"",MID(tblParseParts[[#This Row],[Text]],_xlpm._i,1)))</f>
        <v/>
      </c>
      <c r="AB181" s="1" t="str">
        <f>_xlfn.LET(_xlpm._i, COLUMN()-COLUMN(tblParseParts[[#Headers],[Text]]), IF(_xlpm._i&gt;tblParseParts[[#This Row],[Len]],"",MID(tblParseParts[[#This Row],[Text]],_xlpm._i,1)))</f>
        <v/>
      </c>
      <c r="AC181" s="1" t="str">
        <f>_xlfn.LET(_xlpm._i, COLUMN()-COLUMN(tblParseParts[[#Headers],[Text]]), IF(_xlpm._i&gt;tblParseParts[[#This Row],[Len]],"",MID(tblParseParts[[#This Row],[Text]],_xlpm._i,1)))</f>
        <v/>
      </c>
      <c r="AD181" s="1" t="str">
        <f>_xlfn.LET(_xlpm._i, COLUMN()-COLUMN(tblParseParts[[#Headers],[Text]]), IF(_xlpm._i&gt;tblParseParts[[#This Row],[Len]],"",MID(tblParseParts[[#This Row],[Text]],_xlpm._i,1)))</f>
        <v/>
      </c>
      <c r="AE181" s="1" t="str">
        <f>_xlfn.LET(_xlpm._i, COLUMN()-COLUMN(tblParseParts[[#Headers],[Text]]), IF(_xlpm._i&gt;tblParseParts[[#This Row],[Len]],"",MID(tblParseParts[[#This Row],[Text]],_xlpm._i,1)))</f>
        <v/>
      </c>
      <c r="AF181" s="1" t="str">
        <f>_xlfn.LET(_xlpm._i, COLUMN()-COLUMN(tblParseParts[[#Headers],[Text]]), IF(_xlpm._i&gt;tblParseParts[[#This Row],[Len]],"",MID(tblParseParts[[#This Row],[Text]],_xlpm._i,1)))</f>
        <v/>
      </c>
      <c r="AG181" s="1" t="str">
        <f>_xlfn.LET(_xlpm._i, COLUMN()-COLUMN(tblParseParts[[#Headers],[Text]]), IF(_xlpm._i&gt;tblParseParts[[#This Row],[Len]],"",MID(tblParseParts[[#This Row],[Text]],_xlpm._i,1)))</f>
        <v/>
      </c>
      <c r="AH181" s="1" t="str">
        <f>_xlfn.LET(_xlpm._i, COLUMN()-COLUMN(tblParseParts[[#Headers],[Text]]), IF(_xlpm._i&gt;tblParseParts[[#This Row],[Len]],"",MID(tblParseParts[[#This Row],[Text]],_xlpm._i,1)))</f>
        <v/>
      </c>
      <c r="AI181" s="1" t="str">
        <f>_xlfn.LET(_xlpm._i, COLUMN()-COLUMN(tblParseParts[[#Headers],[Text]]), IF(_xlpm._i&gt;tblParseParts[[#This Row],[Len]],"",MID(tblParseParts[[#This Row],[Text]],_xlpm._i,1)))</f>
        <v/>
      </c>
      <c r="AJ181" s="11">
        <f>LEN(tblParseParts[[#This Row],[Text]])</f>
        <v>19</v>
      </c>
      <c r="AK181" s="11">
        <f>_xlfn.LET(_xlpm._range,tblParseParts[[#This Row],[1]:[33]], _xlfn.IFNA(_xlfn.XMATCH("T",_xlpm._range,0,1),0))</f>
        <v>11</v>
      </c>
      <c r="AL181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17</v>
      </c>
      <c r="AM181" s="11">
        <f>_xlfn.LET(_xlpm._range,tblParseParts[[#This Row],[1]:[33]], _xlfn.IFNA(_xlfn.XMATCH(":",_xlpm._range,0,-1),0))</f>
        <v>14</v>
      </c>
      <c r="AN181" s="11" cm="1">
        <f t="array" ref="AN181">_xlfn.LET(_xlpm._last,INDEX(tblParseParts[[#This Row],[1]:[33]],1,tblParseParts[[#This Row],[Len]]),IF(_xlpm._last="Z",tblParseParts[[#This Row],[Len]],0))</f>
        <v>0</v>
      </c>
      <c r="AO181" s="11">
        <f>N(tblParseParts[[#This Row],[Tpos]]&gt;0)</f>
        <v>1</v>
      </c>
      <c r="AP181" s="11">
        <f>N(tblParseParts[[#This Row],[Tpos]]=1)</f>
        <v>0</v>
      </c>
      <c r="AQ181" s="11">
        <f>N(tblParseParts[[#This Row],[SignLastPos]]=1)</f>
        <v>0</v>
      </c>
      <c r="AR181" s="11">
        <f>tblParseParts[[#This Row],[Len]]-tblParseParts[[#This Row],[LastSignFirstPos]]</f>
        <v>19</v>
      </c>
      <c r="AS181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81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81" s="11">
        <f>N(tblParseParts[[#This Row],[ColonLastPos]]&gt;tblParseParts[[#This Row],[SignLastPos]])</f>
        <v>0</v>
      </c>
      <c r="AV181" s="11">
        <f>N(((tblParseParts[[#This Row],[UnSignedLen]]=2)+(tblParseParts[[#This Row],[UnSignedLen]]=6))&lt;&gt;0)</f>
        <v>0</v>
      </c>
      <c r="AW181" s="11">
        <f>N(tblParseParts[[#This Row],[ZlastPos]]=tblParseParts[[#This Row],[Len]])</f>
        <v>0</v>
      </c>
      <c r="AX181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144</v>
      </c>
      <c r="AY181" s="11">
        <f>_xlfn.LET(_xlpm._x,_xlfn.XLOOKUP(tblParseParts[[#This Row],[Hash]],tblParsePartsLogic[Hash],tblParsePartsLogic[PartsFlag],""),IF(_xlpm._x="","!!",_xlpm._x))</f>
        <v>7</v>
      </c>
      <c r="AZ181" s="11">
        <f>_xlfn.LET(_xlpm._x,_xlfn.XLOOKUP(tblParseParts[[#This Row],[Hash]],tblParsePartsLogic[Hash],tblParsePartsLogic[DateMark],""),IF(_xlpm._x="","!!",_xlpm._x))</f>
        <v>2</v>
      </c>
      <c r="BA181" s="11">
        <f>_xlfn.LET(_xlpm._x,_xlfn.XLOOKUP(tblParseParts[[#This Row],[Hash]],tblParsePartsLogic[Hash],tblParsePartsLogic[TZMark],""),IF(_xlpm._x="","!!",_xlpm._x))</f>
        <v>2</v>
      </c>
      <c r="BB181" s="11">
        <f>_xlfn.LET(_xlpm._x,_xlfn.XLOOKUP(tblParseParts[[#This Row],[Hash]],tblParsePartsLogic[Hash],tblParsePartsLogic[ISOCompliant],""),IF(_xlpm._x="","!!",_xlpm._x))</f>
        <v>1</v>
      </c>
    </row>
    <row r="182" spans="1:54" x14ac:dyDescent="0.25">
      <c r="A182">
        <v>150</v>
      </c>
      <c r="B182" s="23" t="s">
        <v>241</v>
      </c>
      <c r="C182" s="1" t="str">
        <f>_xlfn.LET(_xlpm._i, COLUMN()-COLUMN(tblParseParts[[#Headers],[Text]]), IF(_xlpm._i&gt;tblParseParts[[#This Row],[Len]],"",MID(tblParseParts[[#This Row],[Text]],_xlpm._i,1)))</f>
        <v>2</v>
      </c>
      <c r="D182" s="1" t="str">
        <f>_xlfn.LET(_xlpm._i, COLUMN()-COLUMN(tblParseParts[[#Headers],[Text]]), IF(_xlpm._i&gt;tblParseParts[[#This Row],[Len]],"",MID(tblParseParts[[#This Row],[Text]],_xlpm._i,1)))</f>
        <v>0</v>
      </c>
      <c r="E182" s="1" t="str">
        <f>_xlfn.LET(_xlpm._i, COLUMN()-COLUMN(tblParseParts[[#Headers],[Text]]), IF(_xlpm._i&gt;tblParseParts[[#This Row],[Len]],"",MID(tblParseParts[[#This Row],[Text]],_xlpm._i,1)))</f>
        <v>2</v>
      </c>
      <c r="F182" s="1" t="str">
        <f>_xlfn.LET(_xlpm._i, COLUMN()-COLUMN(tblParseParts[[#Headers],[Text]]), IF(_xlpm._i&gt;tblParseParts[[#This Row],[Len]],"",MID(tblParseParts[[#This Row],[Text]],_xlpm._i,1)))</f>
        <v>3</v>
      </c>
      <c r="G182" s="1" t="str">
        <f>_xlfn.LET(_xlpm._i, COLUMN()-COLUMN(tblParseParts[[#Headers],[Text]]), IF(_xlpm._i&gt;tblParseParts[[#This Row],[Len]],"",MID(tblParseParts[[#This Row],[Text]],_xlpm._i,1)))</f>
        <v>-</v>
      </c>
      <c r="H182" s="1" t="str">
        <f>_xlfn.LET(_xlpm._i, COLUMN()-COLUMN(tblParseParts[[#Headers],[Text]]), IF(_xlpm._i&gt;tblParseParts[[#This Row],[Len]],"",MID(tblParseParts[[#This Row],[Text]],_xlpm._i,1)))</f>
        <v>0</v>
      </c>
      <c r="I182" s="1" t="str">
        <f>_xlfn.LET(_xlpm._i, COLUMN()-COLUMN(tblParseParts[[#Headers],[Text]]), IF(_xlpm._i&gt;tblParseParts[[#This Row],[Len]],"",MID(tblParseParts[[#This Row],[Text]],_xlpm._i,1)))</f>
        <v>2</v>
      </c>
      <c r="J182" s="1" t="str">
        <f>_xlfn.LET(_xlpm._i, COLUMN()-COLUMN(tblParseParts[[#Headers],[Text]]), IF(_xlpm._i&gt;tblParseParts[[#This Row],[Len]],"",MID(tblParseParts[[#This Row],[Text]],_xlpm._i,1)))</f>
        <v>-</v>
      </c>
      <c r="K182" s="1" t="str">
        <f>_xlfn.LET(_xlpm._i, COLUMN()-COLUMN(tblParseParts[[#Headers],[Text]]), IF(_xlpm._i&gt;tblParseParts[[#This Row],[Len]],"",MID(tblParseParts[[#This Row],[Text]],_xlpm._i,1)))</f>
        <v>2</v>
      </c>
      <c r="L182" s="1" t="str">
        <f>_xlfn.LET(_xlpm._i, COLUMN()-COLUMN(tblParseParts[[#Headers],[Text]]), IF(_xlpm._i&gt;tblParseParts[[#This Row],[Len]],"",MID(tblParseParts[[#This Row],[Text]],_xlpm._i,1)))</f>
        <v>3</v>
      </c>
      <c r="M182" s="1" t="str">
        <f>_xlfn.LET(_xlpm._i, COLUMN()-COLUMN(tblParseParts[[#Headers],[Text]]), IF(_xlpm._i&gt;tblParseParts[[#This Row],[Len]],"",MID(tblParseParts[[#This Row],[Text]],_xlpm._i,1)))</f>
        <v>T</v>
      </c>
      <c r="N182" s="1" t="str">
        <f>_xlfn.LET(_xlpm._i, COLUMN()-COLUMN(tblParseParts[[#Headers],[Text]]), IF(_xlpm._i&gt;tblParseParts[[#This Row],[Len]],"",MID(tblParseParts[[#This Row],[Text]],_xlpm._i,1)))</f>
        <v>1</v>
      </c>
      <c r="O182" s="1" t="str">
        <f>_xlfn.LET(_xlpm._i, COLUMN()-COLUMN(tblParseParts[[#Headers],[Text]]), IF(_xlpm._i&gt;tblParseParts[[#This Row],[Len]],"",MID(tblParseParts[[#This Row],[Text]],_xlpm._i,1)))</f>
        <v>4</v>
      </c>
      <c r="P182" s="1" t="str">
        <f>_xlfn.LET(_xlpm._i, COLUMN()-COLUMN(tblParseParts[[#Headers],[Text]]), IF(_xlpm._i&gt;tblParseParts[[#This Row],[Len]],"",MID(tblParseParts[[#This Row],[Text]],_xlpm._i,1)))</f>
        <v>:</v>
      </c>
      <c r="Q182" s="1" t="str">
        <f>_xlfn.LET(_xlpm._i, COLUMN()-COLUMN(tblParseParts[[#Headers],[Text]]), IF(_xlpm._i&gt;tblParseParts[[#This Row],[Len]],"",MID(tblParseParts[[#This Row],[Text]],_xlpm._i,1)))</f>
        <v>3</v>
      </c>
      <c r="R182" s="1" t="str">
        <f>_xlfn.LET(_xlpm._i, COLUMN()-COLUMN(tblParseParts[[#Headers],[Text]]), IF(_xlpm._i&gt;tblParseParts[[#This Row],[Len]],"",MID(tblParseParts[[#This Row],[Text]],_xlpm._i,1)))</f>
        <v>5</v>
      </c>
      <c r="S182" s="1" t="str">
        <f>_xlfn.LET(_xlpm._i, COLUMN()-COLUMN(tblParseParts[[#Headers],[Text]]), IF(_xlpm._i&gt;tblParseParts[[#This Row],[Len]],"",MID(tblParseParts[[#This Row],[Text]],_xlpm._i,1)))</f>
        <v>+</v>
      </c>
      <c r="T182" s="1" t="str">
        <f>_xlfn.LET(_xlpm._i, COLUMN()-COLUMN(tblParseParts[[#Headers],[Text]]), IF(_xlpm._i&gt;tblParseParts[[#This Row],[Len]],"",MID(tblParseParts[[#This Row],[Text]],_xlpm._i,1)))</f>
        <v>0</v>
      </c>
      <c r="U182" s="1" t="str">
        <f>_xlfn.LET(_xlpm._i, COLUMN()-COLUMN(tblParseParts[[#Headers],[Text]]), IF(_xlpm._i&gt;tblParseParts[[#This Row],[Len]],"",MID(tblParseParts[[#This Row],[Text]],_xlpm._i,1)))</f>
        <v>9</v>
      </c>
      <c r="V182" s="1" t="str">
        <f>_xlfn.LET(_xlpm._i, COLUMN()-COLUMN(tblParseParts[[#Headers],[Text]]), IF(_xlpm._i&gt;tblParseParts[[#This Row],[Len]],"",MID(tblParseParts[[#This Row],[Text]],_xlpm._i,1)))</f>
        <v>:</v>
      </c>
      <c r="W182" s="1" t="str">
        <f>_xlfn.LET(_xlpm._i, COLUMN()-COLUMN(tblParseParts[[#Headers],[Text]]), IF(_xlpm._i&gt;tblParseParts[[#This Row],[Len]],"",MID(tblParseParts[[#This Row],[Text]],_xlpm._i,1)))</f>
        <v>3</v>
      </c>
      <c r="X182" s="1" t="str">
        <f>_xlfn.LET(_xlpm._i, COLUMN()-COLUMN(tblParseParts[[#Headers],[Text]]), IF(_xlpm._i&gt;tblParseParts[[#This Row],[Len]],"",MID(tblParseParts[[#This Row],[Text]],_xlpm._i,1)))</f>
        <v>0</v>
      </c>
      <c r="Y182" s="1" t="str">
        <f>_xlfn.LET(_xlpm._i, COLUMN()-COLUMN(tblParseParts[[#Headers],[Text]]), IF(_xlpm._i&gt;tblParseParts[[#This Row],[Len]],"",MID(tblParseParts[[#This Row],[Text]],_xlpm._i,1)))</f>
        <v/>
      </c>
      <c r="Z182" s="1" t="str">
        <f>_xlfn.LET(_xlpm._i, COLUMN()-COLUMN(tblParseParts[[#Headers],[Text]]), IF(_xlpm._i&gt;tblParseParts[[#This Row],[Len]],"",MID(tblParseParts[[#This Row],[Text]],_xlpm._i,1)))</f>
        <v/>
      </c>
      <c r="AA182" s="1" t="str">
        <f>_xlfn.LET(_xlpm._i, COLUMN()-COLUMN(tblParseParts[[#Headers],[Text]]), IF(_xlpm._i&gt;tblParseParts[[#This Row],[Len]],"",MID(tblParseParts[[#This Row],[Text]],_xlpm._i,1)))</f>
        <v/>
      </c>
      <c r="AB182" s="1" t="str">
        <f>_xlfn.LET(_xlpm._i, COLUMN()-COLUMN(tblParseParts[[#Headers],[Text]]), IF(_xlpm._i&gt;tblParseParts[[#This Row],[Len]],"",MID(tblParseParts[[#This Row],[Text]],_xlpm._i,1)))</f>
        <v/>
      </c>
      <c r="AC182" s="1" t="str">
        <f>_xlfn.LET(_xlpm._i, COLUMN()-COLUMN(tblParseParts[[#Headers],[Text]]), IF(_xlpm._i&gt;tblParseParts[[#This Row],[Len]],"",MID(tblParseParts[[#This Row],[Text]],_xlpm._i,1)))</f>
        <v/>
      </c>
      <c r="AD182" s="1" t="str">
        <f>_xlfn.LET(_xlpm._i, COLUMN()-COLUMN(tblParseParts[[#Headers],[Text]]), IF(_xlpm._i&gt;tblParseParts[[#This Row],[Len]],"",MID(tblParseParts[[#This Row],[Text]],_xlpm._i,1)))</f>
        <v/>
      </c>
      <c r="AE182" s="1" t="str">
        <f>_xlfn.LET(_xlpm._i, COLUMN()-COLUMN(tblParseParts[[#Headers],[Text]]), IF(_xlpm._i&gt;tblParseParts[[#This Row],[Len]],"",MID(tblParseParts[[#This Row],[Text]],_xlpm._i,1)))</f>
        <v/>
      </c>
      <c r="AF182" s="1" t="str">
        <f>_xlfn.LET(_xlpm._i, COLUMN()-COLUMN(tblParseParts[[#Headers],[Text]]), IF(_xlpm._i&gt;tblParseParts[[#This Row],[Len]],"",MID(tblParseParts[[#This Row],[Text]],_xlpm._i,1)))</f>
        <v/>
      </c>
      <c r="AG182" s="1" t="str">
        <f>_xlfn.LET(_xlpm._i, COLUMN()-COLUMN(tblParseParts[[#Headers],[Text]]), IF(_xlpm._i&gt;tblParseParts[[#This Row],[Len]],"",MID(tblParseParts[[#This Row],[Text]],_xlpm._i,1)))</f>
        <v/>
      </c>
      <c r="AH182" s="1" t="str">
        <f>_xlfn.LET(_xlpm._i, COLUMN()-COLUMN(tblParseParts[[#Headers],[Text]]), IF(_xlpm._i&gt;tblParseParts[[#This Row],[Len]],"",MID(tblParseParts[[#This Row],[Text]],_xlpm._i,1)))</f>
        <v/>
      </c>
      <c r="AI182" s="1" t="str">
        <f>_xlfn.LET(_xlpm._i, COLUMN()-COLUMN(tblParseParts[[#Headers],[Text]]), IF(_xlpm._i&gt;tblParseParts[[#This Row],[Len]],"",MID(tblParseParts[[#This Row],[Text]],_xlpm._i,1)))</f>
        <v/>
      </c>
      <c r="AJ182" s="11">
        <f>LEN(tblParseParts[[#This Row],[Text]])</f>
        <v>22</v>
      </c>
      <c r="AK182" s="11">
        <f>_xlfn.LET(_xlpm._range,tblParseParts[[#This Row],[1]:[33]], _xlfn.IFNA(_xlfn.XMATCH("T",_xlpm._range,0,1),0))</f>
        <v>11</v>
      </c>
      <c r="AL182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17</v>
      </c>
      <c r="AM182" s="11">
        <f>_xlfn.LET(_xlpm._range,tblParseParts[[#This Row],[1]:[33]], _xlfn.IFNA(_xlfn.XMATCH(":",_xlpm._range,0,-1),0))</f>
        <v>20</v>
      </c>
      <c r="AN182" s="11" cm="1">
        <f t="array" ref="AN182">_xlfn.LET(_xlpm._last,INDEX(tblParseParts[[#This Row],[1]:[33]],1,tblParseParts[[#This Row],[Len]]),IF(_xlpm._last="Z",tblParseParts[[#This Row],[Len]],0))</f>
        <v>0</v>
      </c>
      <c r="AO182" s="11">
        <f>N(tblParseParts[[#This Row],[Tpos]]&gt;0)</f>
        <v>1</v>
      </c>
      <c r="AP182" s="11">
        <f>N(tblParseParts[[#This Row],[Tpos]]=1)</f>
        <v>0</v>
      </c>
      <c r="AQ182" s="11">
        <f>N(tblParseParts[[#This Row],[SignLastPos]]=1)</f>
        <v>0</v>
      </c>
      <c r="AR182" s="11">
        <f>tblParseParts[[#This Row],[Len]]-tblParseParts[[#This Row],[LastSignFirstPos]]</f>
        <v>22</v>
      </c>
      <c r="AS182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82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82" s="11">
        <f>N(tblParseParts[[#This Row],[ColonLastPos]]&gt;tblParseParts[[#This Row],[SignLastPos]])</f>
        <v>1</v>
      </c>
      <c r="AV182" s="11">
        <f>N(((tblParseParts[[#This Row],[UnSignedLen]]=2)+(tblParseParts[[#This Row],[UnSignedLen]]=6))&lt;&gt;0)</f>
        <v>0</v>
      </c>
      <c r="AW182" s="11">
        <f>N(tblParseParts[[#This Row],[ZlastPos]]=tblParseParts[[#This Row],[Len]])</f>
        <v>0</v>
      </c>
      <c r="AX182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148</v>
      </c>
      <c r="AY182" s="11">
        <f>_xlfn.LET(_xlpm._x,_xlfn.XLOOKUP(tblParseParts[[#This Row],[Hash]],tblParsePartsLogic[Hash],tblParsePartsLogic[PartsFlag],""),IF(_xlpm._x="","!!",_xlpm._x))</f>
        <v>7</v>
      </c>
      <c r="AZ182" s="11">
        <f>_xlfn.LET(_xlpm._x,_xlfn.XLOOKUP(tblParseParts[[#This Row],[Hash]],tblParsePartsLogic[Hash],tblParsePartsLogic[DateMark],""),IF(_xlpm._x="","!!",_xlpm._x))</f>
        <v>2</v>
      </c>
      <c r="BA182" s="11">
        <f>_xlfn.LET(_xlpm._x,_xlfn.XLOOKUP(tblParseParts[[#This Row],[Hash]],tblParsePartsLogic[Hash],tblParsePartsLogic[TZMark],""),IF(_xlpm._x="","!!",_xlpm._x))</f>
        <v>2</v>
      </c>
      <c r="BB182" s="11">
        <f>_xlfn.LET(_xlpm._x,_xlfn.XLOOKUP(tblParseParts[[#This Row],[Hash]],tblParsePartsLogic[Hash],tblParsePartsLogic[ISOCompliant],""),IF(_xlpm._x="","!!",_xlpm._x))</f>
        <v>1</v>
      </c>
    </row>
    <row r="183" spans="1:54" x14ac:dyDescent="0.25">
      <c r="A183">
        <v>151</v>
      </c>
      <c r="B183" s="23" t="s">
        <v>242</v>
      </c>
      <c r="C183" s="1" t="str">
        <f>_xlfn.LET(_xlpm._i, COLUMN()-COLUMN(tblParseParts[[#Headers],[Text]]), IF(_xlpm._i&gt;tblParseParts[[#This Row],[Len]],"",MID(tblParseParts[[#This Row],[Text]],_xlpm._i,1)))</f>
        <v>2</v>
      </c>
      <c r="D183" s="1" t="str">
        <f>_xlfn.LET(_xlpm._i, COLUMN()-COLUMN(tblParseParts[[#Headers],[Text]]), IF(_xlpm._i&gt;tblParseParts[[#This Row],[Len]],"",MID(tblParseParts[[#This Row],[Text]],_xlpm._i,1)))</f>
        <v>0</v>
      </c>
      <c r="E183" s="1" t="str">
        <f>_xlfn.LET(_xlpm._i, COLUMN()-COLUMN(tblParseParts[[#Headers],[Text]]), IF(_xlpm._i&gt;tblParseParts[[#This Row],[Len]],"",MID(tblParseParts[[#This Row],[Text]],_xlpm._i,1)))</f>
        <v>2</v>
      </c>
      <c r="F183" s="1" t="str">
        <f>_xlfn.LET(_xlpm._i, COLUMN()-COLUMN(tblParseParts[[#Headers],[Text]]), IF(_xlpm._i&gt;tblParseParts[[#This Row],[Len]],"",MID(tblParseParts[[#This Row],[Text]],_xlpm._i,1)))</f>
        <v>3</v>
      </c>
      <c r="G183" s="1" t="str">
        <f>_xlfn.LET(_xlpm._i, COLUMN()-COLUMN(tblParseParts[[#Headers],[Text]]), IF(_xlpm._i&gt;tblParseParts[[#This Row],[Len]],"",MID(tblParseParts[[#This Row],[Text]],_xlpm._i,1)))</f>
        <v>-</v>
      </c>
      <c r="H183" s="1" t="str">
        <f>_xlfn.LET(_xlpm._i, COLUMN()-COLUMN(tblParseParts[[#Headers],[Text]]), IF(_xlpm._i&gt;tblParseParts[[#This Row],[Len]],"",MID(tblParseParts[[#This Row],[Text]],_xlpm._i,1)))</f>
        <v>0</v>
      </c>
      <c r="I183" s="1" t="str">
        <f>_xlfn.LET(_xlpm._i, COLUMN()-COLUMN(tblParseParts[[#Headers],[Text]]), IF(_xlpm._i&gt;tblParseParts[[#This Row],[Len]],"",MID(tblParseParts[[#This Row],[Text]],_xlpm._i,1)))</f>
        <v>2</v>
      </c>
      <c r="J183" s="1" t="str">
        <f>_xlfn.LET(_xlpm._i, COLUMN()-COLUMN(tblParseParts[[#Headers],[Text]]), IF(_xlpm._i&gt;tblParseParts[[#This Row],[Len]],"",MID(tblParseParts[[#This Row],[Text]],_xlpm._i,1)))</f>
        <v>-</v>
      </c>
      <c r="K183" s="1" t="str">
        <f>_xlfn.LET(_xlpm._i, COLUMN()-COLUMN(tblParseParts[[#Headers],[Text]]), IF(_xlpm._i&gt;tblParseParts[[#This Row],[Len]],"",MID(tblParseParts[[#This Row],[Text]],_xlpm._i,1)))</f>
        <v>2</v>
      </c>
      <c r="L183" s="1" t="str">
        <f>_xlfn.LET(_xlpm._i, COLUMN()-COLUMN(tblParseParts[[#Headers],[Text]]), IF(_xlpm._i&gt;tblParseParts[[#This Row],[Len]],"",MID(tblParseParts[[#This Row],[Text]],_xlpm._i,1)))</f>
        <v>3</v>
      </c>
      <c r="M183" s="1" t="str">
        <f>_xlfn.LET(_xlpm._i, COLUMN()-COLUMN(tblParseParts[[#Headers],[Text]]), IF(_xlpm._i&gt;tblParseParts[[#This Row],[Len]],"",MID(tblParseParts[[#This Row],[Text]],_xlpm._i,1)))</f>
        <v>T</v>
      </c>
      <c r="N183" s="1" t="str">
        <f>_xlfn.LET(_xlpm._i, COLUMN()-COLUMN(tblParseParts[[#Headers],[Text]]), IF(_xlpm._i&gt;tblParseParts[[#This Row],[Len]],"",MID(tblParseParts[[#This Row],[Text]],_xlpm._i,1)))</f>
        <v>1</v>
      </c>
      <c r="O183" s="1" t="str">
        <f>_xlfn.LET(_xlpm._i, COLUMN()-COLUMN(tblParseParts[[#Headers],[Text]]), IF(_xlpm._i&gt;tblParseParts[[#This Row],[Len]],"",MID(tblParseParts[[#This Row],[Text]],_xlpm._i,1)))</f>
        <v>4</v>
      </c>
      <c r="P183" s="1" t="str">
        <f>_xlfn.LET(_xlpm._i, COLUMN()-COLUMN(tblParseParts[[#Headers],[Text]]), IF(_xlpm._i&gt;tblParseParts[[#This Row],[Len]],"",MID(tblParseParts[[#This Row],[Text]],_xlpm._i,1)))</f>
        <v>:</v>
      </c>
      <c r="Q183" s="1" t="str">
        <f>_xlfn.LET(_xlpm._i, COLUMN()-COLUMN(tblParseParts[[#Headers],[Text]]), IF(_xlpm._i&gt;tblParseParts[[#This Row],[Len]],"",MID(tblParseParts[[#This Row],[Text]],_xlpm._i,1)))</f>
        <v>3</v>
      </c>
      <c r="R183" s="1" t="str">
        <f>_xlfn.LET(_xlpm._i, COLUMN()-COLUMN(tblParseParts[[#Headers],[Text]]), IF(_xlpm._i&gt;tblParseParts[[#This Row],[Len]],"",MID(tblParseParts[[#This Row],[Text]],_xlpm._i,1)))</f>
        <v>5</v>
      </c>
      <c r="S183" s="1" t="str">
        <f>_xlfn.LET(_xlpm._i, COLUMN()-COLUMN(tblParseParts[[#Headers],[Text]]), IF(_xlpm._i&gt;tblParseParts[[#This Row],[Len]],"",MID(tblParseParts[[#This Row],[Text]],_xlpm._i,1)))</f>
        <v>+</v>
      </c>
      <c r="T183" s="1" t="str">
        <f>_xlfn.LET(_xlpm._i, COLUMN()-COLUMN(tblParseParts[[#Headers],[Text]]), IF(_xlpm._i&gt;tblParseParts[[#This Row],[Len]],"",MID(tblParseParts[[#This Row],[Text]],_xlpm._i,1)))</f>
        <v>0</v>
      </c>
      <c r="U183" s="1" t="str">
        <f>_xlfn.LET(_xlpm._i, COLUMN()-COLUMN(tblParseParts[[#Headers],[Text]]), IF(_xlpm._i&gt;tblParseParts[[#This Row],[Len]],"",MID(tblParseParts[[#This Row],[Text]],_xlpm._i,1)))</f>
        <v>9</v>
      </c>
      <c r="V183" s="1" t="str">
        <f>_xlfn.LET(_xlpm._i, COLUMN()-COLUMN(tblParseParts[[#Headers],[Text]]), IF(_xlpm._i&gt;tblParseParts[[#This Row],[Len]],"",MID(tblParseParts[[#This Row],[Text]],_xlpm._i,1)))</f>
        <v>3</v>
      </c>
      <c r="W183" s="1" t="str">
        <f>_xlfn.LET(_xlpm._i, COLUMN()-COLUMN(tblParseParts[[#Headers],[Text]]), IF(_xlpm._i&gt;tblParseParts[[#This Row],[Len]],"",MID(tblParseParts[[#This Row],[Text]],_xlpm._i,1)))</f>
        <v>0</v>
      </c>
      <c r="X183" s="1" t="str">
        <f>_xlfn.LET(_xlpm._i, COLUMN()-COLUMN(tblParseParts[[#Headers],[Text]]), IF(_xlpm._i&gt;tblParseParts[[#This Row],[Len]],"",MID(tblParseParts[[#This Row],[Text]],_xlpm._i,1)))</f>
        <v/>
      </c>
      <c r="Y183" s="1" t="str">
        <f>_xlfn.LET(_xlpm._i, COLUMN()-COLUMN(tblParseParts[[#Headers],[Text]]), IF(_xlpm._i&gt;tblParseParts[[#This Row],[Len]],"",MID(tblParseParts[[#This Row],[Text]],_xlpm._i,1)))</f>
        <v/>
      </c>
      <c r="Z183" s="1" t="str">
        <f>_xlfn.LET(_xlpm._i, COLUMN()-COLUMN(tblParseParts[[#Headers],[Text]]), IF(_xlpm._i&gt;tblParseParts[[#This Row],[Len]],"",MID(tblParseParts[[#This Row],[Text]],_xlpm._i,1)))</f>
        <v/>
      </c>
      <c r="AA183" s="1" t="str">
        <f>_xlfn.LET(_xlpm._i, COLUMN()-COLUMN(tblParseParts[[#Headers],[Text]]), IF(_xlpm._i&gt;tblParseParts[[#This Row],[Len]],"",MID(tblParseParts[[#This Row],[Text]],_xlpm._i,1)))</f>
        <v/>
      </c>
      <c r="AB183" s="1" t="str">
        <f>_xlfn.LET(_xlpm._i, COLUMN()-COLUMN(tblParseParts[[#Headers],[Text]]), IF(_xlpm._i&gt;tblParseParts[[#This Row],[Len]],"",MID(tblParseParts[[#This Row],[Text]],_xlpm._i,1)))</f>
        <v/>
      </c>
      <c r="AC183" s="1" t="str">
        <f>_xlfn.LET(_xlpm._i, COLUMN()-COLUMN(tblParseParts[[#Headers],[Text]]), IF(_xlpm._i&gt;tblParseParts[[#This Row],[Len]],"",MID(tblParseParts[[#This Row],[Text]],_xlpm._i,1)))</f>
        <v/>
      </c>
      <c r="AD183" s="1" t="str">
        <f>_xlfn.LET(_xlpm._i, COLUMN()-COLUMN(tblParseParts[[#Headers],[Text]]), IF(_xlpm._i&gt;tblParseParts[[#This Row],[Len]],"",MID(tblParseParts[[#This Row],[Text]],_xlpm._i,1)))</f>
        <v/>
      </c>
      <c r="AE183" s="1" t="str">
        <f>_xlfn.LET(_xlpm._i, COLUMN()-COLUMN(tblParseParts[[#Headers],[Text]]), IF(_xlpm._i&gt;tblParseParts[[#This Row],[Len]],"",MID(tblParseParts[[#This Row],[Text]],_xlpm._i,1)))</f>
        <v/>
      </c>
      <c r="AF183" s="1" t="str">
        <f>_xlfn.LET(_xlpm._i, COLUMN()-COLUMN(tblParseParts[[#Headers],[Text]]), IF(_xlpm._i&gt;tblParseParts[[#This Row],[Len]],"",MID(tblParseParts[[#This Row],[Text]],_xlpm._i,1)))</f>
        <v/>
      </c>
      <c r="AG183" s="1" t="str">
        <f>_xlfn.LET(_xlpm._i, COLUMN()-COLUMN(tblParseParts[[#Headers],[Text]]), IF(_xlpm._i&gt;tblParseParts[[#This Row],[Len]],"",MID(tblParseParts[[#This Row],[Text]],_xlpm._i,1)))</f>
        <v/>
      </c>
      <c r="AH183" s="1" t="str">
        <f>_xlfn.LET(_xlpm._i, COLUMN()-COLUMN(tblParseParts[[#Headers],[Text]]), IF(_xlpm._i&gt;tblParseParts[[#This Row],[Len]],"",MID(tblParseParts[[#This Row],[Text]],_xlpm._i,1)))</f>
        <v/>
      </c>
      <c r="AI183" s="1" t="str">
        <f>_xlfn.LET(_xlpm._i, COLUMN()-COLUMN(tblParseParts[[#Headers],[Text]]), IF(_xlpm._i&gt;tblParseParts[[#This Row],[Len]],"",MID(tblParseParts[[#This Row],[Text]],_xlpm._i,1)))</f>
        <v/>
      </c>
      <c r="AJ183" s="11">
        <f>LEN(tblParseParts[[#This Row],[Text]])</f>
        <v>21</v>
      </c>
      <c r="AK183" s="11">
        <f>_xlfn.LET(_xlpm._range,tblParseParts[[#This Row],[1]:[33]], _xlfn.IFNA(_xlfn.XMATCH("T",_xlpm._range,0,1),0))</f>
        <v>11</v>
      </c>
      <c r="AL183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17</v>
      </c>
      <c r="AM183" s="11">
        <f>_xlfn.LET(_xlpm._range,tblParseParts[[#This Row],[1]:[33]], _xlfn.IFNA(_xlfn.XMATCH(":",_xlpm._range,0,-1),0))</f>
        <v>14</v>
      </c>
      <c r="AN183" s="11" cm="1">
        <f t="array" ref="AN183">_xlfn.LET(_xlpm._last,INDEX(tblParseParts[[#This Row],[1]:[33]],1,tblParseParts[[#This Row],[Len]]),IF(_xlpm._last="Z",tblParseParts[[#This Row],[Len]],0))</f>
        <v>0</v>
      </c>
      <c r="AO183" s="11">
        <f>N(tblParseParts[[#This Row],[Tpos]]&gt;0)</f>
        <v>1</v>
      </c>
      <c r="AP183" s="11">
        <f>N(tblParseParts[[#This Row],[Tpos]]=1)</f>
        <v>0</v>
      </c>
      <c r="AQ183" s="11">
        <f>N(tblParseParts[[#This Row],[SignLastPos]]=1)</f>
        <v>0</v>
      </c>
      <c r="AR183" s="11">
        <f>tblParseParts[[#This Row],[Len]]-tblParseParts[[#This Row],[LastSignFirstPos]]</f>
        <v>21</v>
      </c>
      <c r="AS183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83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83" s="11">
        <f>N(tblParseParts[[#This Row],[ColonLastPos]]&gt;tblParseParts[[#This Row],[SignLastPos]])</f>
        <v>0</v>
      </c>
      <c r="AV183" s="11">
        <f>N(((tblParseParts[[#This Row],[UnSignedLen]]=2)+(tblParseParts[[#This Row],[UnSignedLen]]=6))&lt;&gt;0)</f>
        <v>0</v>
      </c>
      <c r="AW183" s="11">
        <f>N(tblParseParts[[#This Row],[ZlastPos]]=tblParseParts[[#This Row],[Len]])</f>
        <v>0</v>
      </c>
      <c r="AX183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144</v>
      </c>
      <c r="AY183" s="11">
        <f>_xlfn.LET(_xlpm._x,_xlfn.XLOOKUP(tblParseParts[[#This Row],[Hash]],tblParsePartsLogic[Hash],tblParsePartsLogic[PartsFlag],""),IF(_xlpm._x="","!!",_xlpm._x))</f>
        <v>7</v>
      </c>
      <c r="AZ183" s="11">
        <f>_xlfn.LET(_xlpm._x,_xlfn.XLOOKUP(tblParseParts[[#This Row],[Hash]],tblParsePartsLogic[Hash],tblParsePartsLogic[DateMark],""),IF(_xlpm._x="","!!",_xlpm._x))</f>
        <v>2</v>
      </c>
      <c r="BA183" s="11">
        <f>_xlfn.LET(_xlpm._x,_xlfn.XLOOKUP(tblParseParts[[#This Row],[Hash]],tblParsePartsLogic[Hash],tblParsePartsLogic[TZMark],""),IF(_xlpm._x="","!!",_xlpm._x))</f>
        <v>2</v>
      </c>
      <c r="BB183" s="11">
        <f>_xlfn.LET(_xlpm._x,_xlfn.XLOOKUP(tblParseParts[[#This Row],[Hash]],tblParsePartsLogic[Hash],tblParsePartsLogic[ISOCompliant],""),IF(_xlpm._x="","!!",_xlpm._x))</f>
        <v>1</v>
      </c>
    </row>
    <row r="184" spans="1:54" x14ac:dyDescent="0.25">
      <c r="A184">
        <v>152</v>
      </c>
      <c r="B184" s="23" t="s">
        <v>243</v>
      </c>
      <c r="C184" s="1" t="str">
        <f>_xlfn.LET(_xlpm._i, COLUMN()-COLUMN(tblParseParts[[#Headers],[Text]]), IF(_xlpm._i&gt;tblParseParts[[#This Row],[Len]],"",MID(tblParseParts[[#This Row],[Text]],_xlpm._i,1)))</f>
        <v>2</v>
      </c>
      <c r="D184" s="1" t="str">
        <f>_xlfn.LET(_xlpm._i, COLUMN()-COLUMN(tblParseParts[[#Headers],[Text]]), IF(_xlpm._i&gt;tblParseParts[[#This Row],[Len]],"",MID(tblParseParts[[#This Row],[Text]],_xlpm._i,1)))</f>
        <v>0</v>
      </c>
      <c r="E184" s="1" t="str">
        <f>_xlfn.LET(_xlpm._i, COLUMN()-COLUMN(tblParseParts[[#Headers],[Text]]), IF(_xlpm._i&gt;tblParseParts[[#This Row],[Len]],"",MID(tblParseParts[[#This Row],[Text]],_xlpm._i,1)))</f>
        <v>2</v>
      </c>
      <c r="F184" s="1" t="str">
        <f>_xlfn.LET(_xlpm._i, COLUMN()-COLUMN(tblParseParts[[#Headers],[Text]]), IF(_xlpm._i&gt;tblParseParts[[#This Row],[Len]],"",MID(tblParseParts[[#This Row],[Text]],_xlpm._i,1)))</f>
        <v>3</v>
      </c>
      <c r="G184" s="1" t="str">
        <f>_xlfn.LET(_xlpm._i, COLUMN()-COLUMN(tblParseParts[[#Headers],[Text]]), IF(_xlpm._i&gt;tblParseParts[[#This Row],[Len]],"",MID(tblParseParts[[#This Row],[Text]],_xlpm._i,1)))</f>
        <v>-</v>
      </c>
      <c r="H184" s="1" t="str">
        <f>_xlfn.LET(_xlpm._i, COLUMN()-COLUMN(tblParseParts[[#Headers],[Text]]), IF(_xlpm._i&gt;tblParseParts[[#This Row],[Len]],"",MID(tblParseParts[[#This Row],[Text]],_xlpm._i,1)))</f>
        <v>0</v>
      </c>
      <c r="I184" s="1" t="str">
        <f>_xlfn.LET(_xlpm._i, COLUMN()-COLUMN(tblParseParts[[#Headers],[Text]]), IF(_xlpm._i&gt;tblParseParts[[#This Row],[Len]],"",MID(tblParseParts[[#This Row],[Text]],_xlpm._i,1)))</f>
        <v>2</v>
      </c>
      <c r="J184" s="1" t="str">
        <f>_xlfn.LET(_xlpm._i, COLUMN()-COLUMN(tblParseParts[[#Headers],[Text]]), IF(_xlpm._i&gt;tblParseParts[[#This Row],[Len]],"",MID(tblParseParts[[#This Row],[Text]],_xlpm._i,1)))</f>
        <v>-</v>
      </c>
      <c r="K184" s="1" t="str">
        <f>_xlfn.LET(_xlpm._i, COLUMN()-COLUMN(tblParseParts[[#Headers],[Text]]), IF(_xlpm._i&gt;tblParseParts[[#This Row],[Len]],"",MID(tblParseParts[[#This Row],[Text]],_xlpm._i,1)))</f>
        <v>2</v>
      </c>
      <c r="L184" s="1" t="str">
        <f>_xlfn.LET(_xlpm._i, COLUMN()-COLUMN(tblParseParts[[#Headers],[Text]]), IF(_xlpm._i&gt;tblParseParts[[#This Row],[Len]],"",MID(tblParseParts[[#This Row],[Text]],_xlpm._i,1)))</f>
        <v>3</v>
      </c>
      <c r="M184" s="1" t="str">
        <f>_xlfn.LET(_xlpm._i, COLUMN()-COLUMN(tblParseParts[[#Headers],[Text]]), IF(_xlpm._i&gt;tblParseParts[[#This Row],[Len]],"",MID(tblParseParts[[#This Row],[Text]],_xlpm._i,1)))</f>
        <v>T</v>
      </c>
      <c r="N184" s="1" t="str">
        <f>_xlfn.LET(_xlpm._i, COLUMN()-COLUMN(tblParseParts[[#Headers],[Text]]), IF(_xlpm._i&gt;tblParseParts[[#This Row],[Len]],"",MID(tblParseParts[[#This Row],[Text]],_xlpm._i,1)))</f>
        <v>1</v>
      </c>
      <c r="O184" s="1" t="str">
        <f>_xlfn.LET(_xlpm._i, COLUMN()-COLUMN(tblParseParts[[#Headers],[Text]]), IF(_xlpm._i&gt;tblParseParts[[#This Row],[Len]],"",MID(tblParseParts[[#This Row],[Text]],_xlpm._i,1)))</f>
        <v>4</v>
      </c>
      <c r="P184" s="1" t="str">
        <f>_xlfn.LET(_xlpm._i, COLUMN()-COLUMN(tblParseParts[[#Headers],[Text]]), IF(_xlpm._i&gt;tblParseParts[[#This Row],[Len]],"",MID(tblParseParts[[#This Row],[Text]],_xlpm._i,1)))</f>
        <v>:</v>
      </c>
      <c r="Q184" s="1" t="str">
        <f>_xlfn.LET(_xlpm._i, COLUMN()-COLUMN(tblParseParts[[#Headers],[Text]]), IF(_xlpm._i&gt;tblParseParts[[#This Row],[Len]],"",MID(tblParseParts[[#This Row],[Text]],_xlpm._i,1)))</f>
        <v>3</v>
      </c>
      <c r="R184" s="1" t="str">
        <f>_xlfn.LET(_xlpm._i, COLUMN()-COLUMN(tblParseParts[[#Headers],[Text]]), IF(_xlpm._i&gt;tblParseParts[[#This Row],[Len]],"",MID(tblParseParts[[#This Row],[Text]],_xlpm._i,1)))</f>
        <v>5</v>
      </c>
      <c r="S184" s="1" t="str">
        <f>_xlfn.LET(_xlpm._i, COLUMN()-COLUMN(tblParseParts[[#Headers],[Text]]), IF(_xlpm._i&gt;tblParseParts[[#This Row],[Len]],"",MID(tblParseParts[[#This Row],[Text]],_xlpm._i,1)))</f>
        <v>+</v>
      </c>
      <c r="T184" s="1" t="str">
        <f>_xlfn.LET(_xlpm._i, COLUMN()-COLUMN(tblParseParts[[#Headers],[Text]]), IF(_xlpm._i&gt;tblParseParts[[#This Row],[Len]],"",MID(tblParseParts[[#This Row],[Text]],_xlpm._i,1)))</f>
        <v>0</v>
      </c>
      <c r="U184" s="1" t="str">
        <f>_xlfn.LET(_xlpm._i, COLUMN()-COLUMN(tblParseParts[[#Headers],[Text]]), IF(_xlpm._i&gt;tblParseParts[[#This Row],[Len]],"",MID(tblParseParts[[#This Row],[Text]],_xlpm._i,1)))</f>
        <v>9</v>
      </c>
      <c r="V184" s="1" t="str">
        <f>_xlfn.LET(_xlpm._i, COLUMN()-COLUMN(tblParseParts[[#Headers],[Text]]), IF(_xlpm._i&gt;tblParseParts[[#This Row],[Len]],"",MID(tblParseParts[[#This Row],[Text]],_xlpm._i,1)))</f>
        <v>:</v>
      </c>
      <c r="W184" s="1" t="str">
        <f>_xlfn.LET(_xlpm._i, COLUMN()-COLUMN(tblParseParts[[#Headers],[Text]]), IF(_xlpm._i&gt;tblParseParts[[#This Row],[Len]],"",MID(tblParseParts[[#This Row],[Text]],_xlpm._i,1)))</f>
        <v>3</v>
      </c>
      <c r="X184" s="1" t="str">
        <f>_xlfn.LET(_xlpm._i, COLUMN()-COLUMN(tblParseParts[[#Headers],[Text]]), IF(_xlpm._i&gt;tblParseParts[[#This Row],[Len]],"",MID(tblParseParts[[#This Row],[Text]],_xlpm._i,1)))</f>
        <v>0</v>
      </c>
      <c r="Y184" s="1" t="str">
        <f>_xlfn.LET(_xlpm._i, COLUMN()-COLUMN(tblParseParts[[#Headers],[Text]]), IF(_xlpm._i&gt;tblParseParts[[#This Row],[Len]],"",MID(tblParseParts[[#This Row],[Text]],_xlpm._i,1)))</f>
        <v>:</v>
      </c>
      <c r="Z184" s="1" t="str">
        <f>_xlfn.LET(_xlpm._i, COLUMN()-COLUMN(tblParseParts[[#Headers],[Text]]), IF(_xlpm._i&gt;tblParseParts[[#This Row],[Len]],"",MID(tblParseParts[[#This Row],[Text]],_xlpm._i,1)))</f>
        <v>2</v>
      </c>
      <c r="AA184" s="1" t="str">
        <f>_xlfn.LET(_xlpm._i, COLUMN()-COLUMN(tblParseParts[[#Headers],[Text]]), IF(_xlpm._i&gt;tblParseParts[[#This Row],[Len]],"",MID(tblParseParts[[#This Row],[Text]],_xlpm._i,1)))</f>
        <v>2</v>
      </c>
      <c r="AB184" s="1" t="str">
        <f>_xlfn.LET(_xlpm._i, COLUMN()-COLUMN(tblParseParts[[#Headers],[Text]]), IF(_xlpm._i&gt;tblParseParts[[#This Row],[Len]],"",MID(tblParseParts[[#This Row],[Text]],_xlpm._i,1)))</f>
        <v/>
      </c>
      <c r="AC184" s="1" t="str">
        <f>_xlfn.LET(_xlpm._i, COLUMN()-COLUMN(tblParseParts[[#Headers],[Text]]), IF(_xlpm._i&gt;tblParseParts[[#This Row],[Len]],"",MID(tblParseParts[[#This Row],[Text]],_xlpm._i,1)))</f>
        <v/>
      </c>
      <c r="AD184" s="1" t="str">
        <f>_xlfn.LET(_xlpm._i, COLUMN()-COLUMN(tblParseParts[[#Headers],[Text]]), IF(_xlpm._i&gt;tblParseParts[[#This Row],[Len]],"",MID(tblParseParts[[#This Row],[Text]],_xlpm._i,1)))</f>
        <v/>
      </c>
      <c r="AE184" s="1" t="str">
        <f>_xlfn.LET(_xlpm._i, COLUMN()-COLUMN(tblParseParts[[#Headers],[Text]]), IF(_xlpm._i&gt;tblParseParts[[#This Row],[Len]],"",MID(tblParseParts[[#This Row],[Text]],_xlpm._i,1)))</f>
        <v/>
      </c>
      <c r="AF184" s="1" t="str">
        <f>_xlfn.LET(_xlpm._i, COLUMN()-COLUMN(tblParseParts[[#Headers],[Text]]), IF(_xlpm._i&gt;tblParseParts[[#This Row],[Len]],"",MID(tblParseParts[[#This Row],[Text]],_xlpm._i,1)))</f>
        <v/>
      </c>
      <c r="AG184" s="1" t="str">
        <f>_xlfn.LET(_xlpm._i, COLUMN()-COLUMN(tblParseParts[[#Headers],[Text]]), IF(_xlpm._i&gt;tblParseParts[[#This Row],[Len]],"",MID(tblParseParts[[#This Row],[Text]],_xlpm._i,1)))</f>
        <v/>
      </c>
      <c r="AH184" s="1" t="str">
        <f>_xlfn.LET(_xlpm._i, COLUMN()-COLUMN(tblParseParts[[#Headers],[Text]]), IF(_xlpm._i&gt;tblParseParts[[#This Row],[Len]],"",MID(tblParseParts[[#This Row],[Text]],_xlpm._i,1)))</f>
        <v/>
      </c>
      <c r="AI184" s="1" t="str">
        <f>_xlfn.LET(_xlpm._i, COLUMN()-COLUMN(tblParseParts[[#Headers],[Text]]), IF(_xlpm._i&gt;tblParseParts[[#This Row],[Len]],"",MID(tblParseParts[[#This Row],[Text]],_xlpm._i,1)))</f>
        <v/>
      </c>
      <c r="AJ184" s="11">
        <f>LEN(tblParseParts[[#This Row],[Text]])</f>
        <v>25</v>
      </c>
      <c r="AK184" s="11">
        <f>_xlfn.LET(_xlpm._range,tblParseParts[[#This Row],[1]:[33]], _xlfn.IFNA(_xlfn.XMATCH("T",_xlpm._range,0,1),0))</f>
        <v>11</v>
      </c>
      <c r="AL184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17</v>
      </c>
      <c r="AM184" s="11">
        <f>_xlfn.LET(_xlpm._range,tblParseParts[[#This Row],[1]:[33]], _xlfn.IFNA(_xlfn.XMATCH(":",_xlpm._range,0,-1),0))</f>
        <v>23</v>
      </c>
      <c r="AN184" s="11" cm="1">
        <f t="array" ref="AN184">_xlfn.LET(_xlpm._last,INDEX(tblParseParts[[#This Row],[1]:[33]],1,tblParseParts[[#This Row],[Len]]),IF(_xlpm._last="Z",tblParseParts[[#This Row],[Len]],0))</f>
        <v>0</v>
      </c>
      <c r="AO184" s="11">
        <f>N(tblParseParts[[#This Row],[Tpos]]&gt;0)</f>
        <v>1</v>
      </c>
      <c r="AP184" s="11">
        <f>N(tblParseParts[[#This Row],[Tpos]]=1)</f>
        <v>0</v>
      </c>
      <c r="AQ184" s="11">
        <f>N(tblParseParts[[#This Row],[SignLastPos]]=1)</f>
        <v>0</v>
      </c>
      <c r="AR184" s="11">
        <f>tblParseParts[[#This Row],[Len]]-tblParseParts[[#This Row],[LastSignFirstPos]]</f>
        <v>25</v>
      </c>
      <c r="AS184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84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84" s="11">
        <f>N(tblParseParts[[#This Row],[ColonLastPos]]&gt;tblParseParts[[#This Row],[SignLastPos]])</f>
        <v>1</v>
      </c>
      <c r="AV184" s="11">
        <f>N(((tblParseParts[[#This Row],[UnSignedLen]]=2)+(tblParseParts[[#This Row],[UnSignedLen]]=6))&lt;&gt;0)</f>
        <v>0</v>
      </c>
      <c r="AW184" s="11">
        <f>N(tblParseParts[[#This Row],[ZlastPos]]=tblParseParts[[#This Row],[Len]])</f>
        <v>0</v>
      </c>
      <c r="AX184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148</v>
      </c>
      <c r="AY184" s="11">
        <f>_xlfn.LET(_xlpm._x,_xlfn.XLOOKUP(tblParseParts[[#This Row],[Hash]],tblParsePartsLogic[Hash],tblParsePartsLogic[PartsFlag],""),IF(_xlpm._x="","!!",_xlpm._x))</f>
        <v>7</v>
      </c>
      <c r="AZ184" s="11">
        <f>_xlfn.LET(_xlpm._x,_xlfn.XLOOKUP(tblParseParts[[#This Row],[Hash]],tblParsePartsLogic[Hash],tblParsePartsLogic[DateMark],""),IF(_xlpm._x="","!!",_xlpm._x))</f>
        <v>2</v>
      </c>
      <c r="BA184" s="11">
        <f>_xlfn.LET(_xlpm._x,_xlfn.XLOOKUP(tblParseParts[[#This Row],[Hash]],tblParsePartsLogic[Hash],tblParsePartsLogic[TZMark],""),IF(_xlpm._x="","!!",_xlpm._x))</f>
        <v>2</v>
      </c>
      <c r="BB184" s="11">
        <f>_xlfn.LET(_xlpm._x,_xlfn.XLOOKUP(tblParseParts[[#This Row],[Hash]],tblParsePartsLogic[Hash],tblParsePartsLogic[ISOCompliant],""),IF(_xlpm._x="","!!",_xlpm._x))</f>
        <v>1</v>
      </c>
    </row>
    <row r="185" spans="1:54" x14ac:dyDescent="0.25">
      <c r="A185">
        <v>153</v>
      </c>
      <c r="B185" s="23" t="s">
        <v>244</v>
      </c>
      <c r="C185" s="1" t="str">
        <f>_xlfn.LET(_xlpm._i, COLUMN()-COLUMN(tblParseParts[[#Headers],[Text]]), IF(_xlpm._i&gt;tblParseParts[[#This Row],[Len]],"",MID(tblParseParts[[#This Row],[Text]],_xlpm._i,1)))</f>
        <v>2</v>
      </c>
      <c r="D185" s="1" t="str">
        <f>_xlfn.LET(_xlpm._i, COLUMN()-COLUMN(tblParseParts[[#Headers],[Text]]), IF(_xlpm._i&gt;tblParseParts[[#This Row],[Len]],"",MID(tblParseParts[[#This Row],[Text]],_xlpm._i,1)))</f>
        <v>0</v>
      </c>
      <c r="E185" s="1" t="str">
        <f>_xlfn.LET(_xlpm._i, COLUMN()-COLUMN(tblParseParts[[#Headers],[Text]]), IF(_xlpm._i&gt;tblParseParts[[#This Row],[Len]],"",MID(tblParseParts[[#This Row],[Text]],_xlpm._i,1)))</f>
        <v>2</v>
      </c>
      <c r="F185" s="1" t="str">
        <f>_xlfn.LET(_xlpm._i, COLUMN()-COLUMN(tblParseParts[[#Headers],[Text]]), IF(_xlpm._i&gt;tblParseParts[[#This Row],[Len]],"",MID(tblParseParts[[#This Row],[Text]],_xlpm._i,1)))</f>
        <v>3</v>
      </c>
      <c r="G185" s="1" t="str">
        <f>_xlfn.LET(_xlpm._i, COLUMN()-COLUMN(tblParseParts[[#Headers],[Text]]), IF(_xlpm._i&gt;tblParseParts[[#This Row],[Len]],"",MID(tblParseParts[[#This Row],[Text]],_xlpm._i,1)))</f>
        <v>-</v>
      </c>
      <c r="H185" s="1" t="str">
        <f>_xlfn.LET(_xlpm._i, COLUMN()-COLUMN(tblParseParts[[#Headers],[Text]]), IF(_xlpm._i&gt;tblParseParts[[#This Row],[Len]],"",MID(tblParseParts[[#This Row],[Text]],_xlpm._i,1)))</f>
        <v>0</v>
      </c>
      <c r="I185" s="1" t="str">
        <f>_xlfn.LET(_xlpm._i, COLUMN()-COLUMN(tblParseParts[[#Headers],[Text]]), IF(_xlpm._i&gt;tblParseParts[[#This Row],[Len]],"",MID(tblParseParts[[#This Row],[Text]],_xlpm._i,1)))</f>
        <v>2</v>
      </c>
      <c r="J185" s="1" t="str">
        <f>_xlfn.LET(_xlpm._i, COLUMN()-COLUMN(tblParseParts[[#Headers],[Text]]), IF(_xlpm._i&gt;tblParseParts[[#This Row],[Len]],"",MID(tblParseParts[[#This Row],[Text]],_xlpm._i,1)))</f>
        <v>-</v>
      </c>
      <c r="K185" s="1" t="str">
        <f>_xlfn.LET(_xlpm._i, COLUMN()-COLUMN(tblParseParts[[#Headers],[Text]]), IF(_xlpm._i&gt;tblParseParts[[#This Row],[Len]],"",MID(tblParseParts[[#This Row],[Text]],_xlpm._i,1)))</f>
        <v>2</v>
      </c>
      <c r="L185" s="1" t="str">
        <f>_xlfn.LET(_xlpm._i, COLUMN()-COLUMN(tblParseParts[[#Headers],[Text]]), IF(_xlpm._i&gt;tblParseParts[[#This Row],[Len]],"",MID(tblParseParts[[#This Row],[Text]],_xlpm._i,1)))</f>
        <v>3</v>
      </c>
      <c r="M185" s="1" t="str">
        <f>_xlfn.LET(_xlpm._i, COLUMN()-COLUMN(tblParseParts[[#Headers],[Text]]), IF(_xlpm._i&gt;tblParseParts[[#This Row],[Len]],"",MID(tblParseParts[[#This Row],[Text]],_xlpm._i,1)))</f>
        <v>T</v>
      </c>
      <c r="N185" s="1" t="str">
        <f>_xlfn.LET(_xlpm._i, COLUMN()-COLUMN(tblParseParts[[#Headers],[Text]]), IF(_xlpm._i&gt;tblParseParts[[#This Row],[Len]],"",MID(tblParseParts[[#This Row],[Text]],_xlpm._i,1)))</f>
        <v>1</v>
      </c>
      <c r="O185" s="1" t="str">
        <f>_xlfn.LET(_xlpm._i, COLUMN()-COLUMN(tblParseParts[[#Headers],[Text]]), IF(_xlpm._i&gt;tblParseParts[[#This Row],[Len]],"",MID(tblParseParts[[#This Row],[Text]],_xlpm._i,1)))</f>
        <v>4</v>
      </c>
      <c r="P185" s="1" t="str">
        <f>_xlfn.LET(_xlpm._i, COLUMN()-COLUMN(tblParseParts[[#Headers],[Text]]), IF(_xlpm._i&gt;tblParseParts[[#This Row],[Len]],"",MID(tblParseParts[[#This Row],[Text]],_xlpm._i,1)))</f>
        <v>:</v>
      </c>
      <c r="Q185" s="1" t="str">
        <f>_xlfn.LET(_xlpm._i, COLUMN()-COLUMN(tblParseParts[[#Headers],[Text]]), IF(_xlpm._i&gt;tblParseParts[[#This Row],[Len]],"",MID(tblParseParts[[#This Row],[Text]],_xlpm._i,1)))</f>
        <v>3</v>
      </c>
      <c r="R185" s="1" t="str">
        <f>_xlfn.LET(_xlpm._i, COLUMN()-COLUMN(tblParseParts[[#Headers],[Text]]), IF(_xlpm._i&gt;tblParseParts[[#This Row],[Len]],"",MID(tblParseParts[[#This Row],[Text]],_xlpm._i,1)))</f>
        <v>5</v>
      </c>
      <c r="S185" s="1" t="str">
        <f>_xlfn.LET(_xlpm._i, COLUMN()-COLUMN(tblParseParts[[#Headers],[Text]]), IF(_xlpm._i&gt;tblParseParts[[#This Row],[Len]],"",MID(tblParseParts[[#This Row],[Text]],_xlpm._i,1)))</f>
        <v>Z</v>
      </c>
      <c r="T185" s="1" t="str">
        <f>_xlfn.LET(_xlpm._i, COLUMN()-COLUMN(tblParseParts[[#Headers],[Text]]), IF(_xlpm._i&gt;tblParseParts[[#This Row],[Len]],"",MID(tblParseParts[[#This Row],[Text]],_xlpm._i,1)))</f>
        <v/>
      </c>
      <c r="U185" s="1" t="str">
        <f>_xlfn.LET(_xlpm._i, COLUMN()-COLUMN(tblParseParts[[#Headers],[Text]]), IF(_xlpm._i&gt;tblParseParts[[#This Row],[Len]],"",MID(tblParseParts[[#This Row],[Text]],_xlpm._i,1)))</f>
        <v/>
      </c>
      <c r="V185" s="1" t="str">
        <f>_xlfn.LET(_xlpm._i, COLUMN()-COLUMN(tblParseParts[[#Headers],[Text]]), IF(_xlpm._i&gt;tblParseParts[[#This Row],[Len]],"",MID(tblParseParts[[#This Row],[Text]],_xlpm._i,1)))</f>
        <v/>
      </c>
      <c r="W185" s="1" t="str">
        <f>_xlfn.LET(_xlpm._i, COLUMN()-COLUMN(tblParseParts[[#Headers],[Text]]), IF(_xlpm._i&gt;tblParseParts[[#This Row],[Len]],"",MID(tblParseParts[[#This Row],[Text]],_xlpm._i,1)))</f>
        <v/>
      </c>
      <c r="X185" s="1" t="str">
        <f>_xlfn.LET(_xlpm._i, COLUMN()-COLUMN(tblParseParts[[#Headers],[Text]]), IF(_xlpm._i&gt;tblParseParts[[#This Row],[Len]],"",MID(tblParseParts[[#This Row],[Text]],_xlpm._i,1)))</f>
        <v/>
      </c>
      <c r="Y185" s="1" t="str">
        <f>_xlfn.LET(_xlpm._i, COLUMN()-COLUMN(tblParseParts[[#Headers],[Text]]), IF(_xlpm._i&gt;tblParseParts[[#This Row],[Len]],"",MID(tblParseParts[[#This Row],[Text]],_xlpm._i,1)))</f>
        <v/>
      </c>
      <c r="Z185" s="1" t="str">
        <f>_xlfn.LET(_xlpm._i, COLUMN()-COLUMN(tblParseParts[[#Headers],[Text]]), IF(_xlpm._i&gt;tblParseParts[[#This Row],[Len]],"",MID(tblParseParts[[#This Row],[Text]],_xlpm._i,1)))</f>
        <v/>
      </c>
      <c r="AA185" s="1" t="str">
        <f>_xlfn.LET(_xlpm._i, COLUMN()-COLUMN(tblParseParts[[#Headers],[Text]]), IF(_xlpm._i&gt;tblParseParts[[#This Row],[Len]],"",MID(tblParseParts[[#This Row],[Text]],_xlpm._i,1)))</f>
        <v/>
      </c>
      <c r="AB185" s="1" t="str">
        <f>_xlfn.LET(_xlpm._i, COLUMN()-COLUMN(tblParseParts[[#Headers],[Text]]), IF(_xlpm._i&gt;tblParseParts[[#This Row],[Len]],"",MID(tblParseParts[[#This Row],[Text]],_xlpm._i,1)))</f>
        <v/>
      </c>
      <c r="AC185" s="1" t="str">
        <f>_xlfn.LET(_xlpm._i, COLUMN()-COLUMN(tblParseParts[[#Headers],[Text]]), IF(_xlpm._i&gt;tblParseParts[[#This Row],[Len]],"",MID(tblParseParts[[#This Row],[Text]],_xlpm._i,1)))</f>
        <v/>
      </c>
      <c r="AD185" s="1" t="str">
        <f>_xlfn.LET(_xlpm._i, COLUMN()-COLUMN(tblParseParts[[#Headers],[Text]]), IF(_xlpm._i&gt;tblParseParts[[#This Row],[Len]],"",MID(tblParseParts[[#This Row],[Text]],_xlpm._i,1)))</f>
        <v/>
      </c>
      <c r="AE185" s="1" t="str">
        <f>_xlfn.LET(_xlpm._i, COLUMN()-COLUMN(tblParseParts[[#Headers],[Text]]), IF(_xlpm._i&gt;tblParseParts[[#This Row],[Len]],"",MID(tblParseParts[[#This Row],[Text]],_xlpm._i,1)))</f>
        <v/>
      </c>
      <c r="AF185" s="1" t="str">
        <f>_xlfn.LET(_xlpm._i, COLUMN()-COLUMN(tblParseParts[[#Headers],[Text]]), IF(_xlpm._i&gt;tblParseParts[[#This Row],[Len]],"",MID(tblParseParts[[#This Row],[Text]],_xlpm._i,1)))</f>
        <v/>
      </c>
      <c r="AG185" s="1" t="str">
        <f>_xlfn.LET(_xlpm._i, COLUMN()-COLUMN(tblParseParts[[#Headers],[Text]]), IF(_xlpm._i&gt;tblParseParts[[#This Row],[Len]],"",MID(tblParseParts[[#This Row],[Text]],_xlpm._i,1)))</f>
        <v/>
      </c>
      <c r="AH185" s="1" t="str">
        <f>_xlfn.LET(_xlpm._i, COLUMN()-COLUMN(tblParseParts[[#Headers],[Text]]), IF(_xlpm._i&gt;tblParseParts[[#This Row],[Len]],"",MID(tblParseParts[[#This Row],[Text]],_xlpm._i,1)))</f>
        <v/>
      </c>
      <c r="AI185" s="1" t="str">
        <f>_xlfn.LET(_xlpm._i, COLUMN()-COLUMN(tblParseParts[[#Headers],[Text]]), IF(_xlpm._i&gt;tblParseParts[[#This Row],[Len]],"",MID(tblParseParts[[#This Row],[Text]],_xlpm._i,1)))</f>
        <v/>
      </c>
      <c r="AJ185" s="11">
        <f>LEN(tblParseParts[[#This Row],[Text]])</f>
        <v>17</v>
      </c>
      <c r="AK185" s="11">
        <f>_xlfn.LET(_xlpm._range,tblParseParts[[#This Row],[1]:[33]], _xlfn.IFNA(_xlfn.XMATCH("T",_xlpm._range,0,1),0))</f>
        <v>11</v>
      </c>
      <c r="AL18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8</v>
      </c>
      <c r="AM185" s="11">
        <f>_xlfn.LET(_xlpm._range,tblParseParts[[#This Row],[1]:[33]], _xlfn.IFNA(_xlfn.XMATCH(":",_xlpm._range,0,-1),0))</f>
        <v>14</v>
      </c>
      <c r="AN185" s="11" cm="1">
        <f t="array" ref="AN185">_xlfn.LET(_xlpm._last,INDEX(tblParseParts[[#This Row],[1]:[33]],1,tblParseParts[[#This Row],[Len]]),IF(_xlpm._last="Z",tblParseParts[[#This Row],[Len]],0))</f>
        <v>17</v>
      </c>
      <c r="AO185" s="11">
        <f>N(tblParseParts[[#This Row],[Tpos]]&gt;0)</f>
        <v>1</v>
      </c>
      <c r="AP185" s="11">
        <f>N(tblParseParts[[#This Row],[Tpos]]=1)</f>
        <v>0</v>
      </c>
      <c r="AQ185" s="11">
        <f>N(tblParseParts[[#This Row],[SignLastPos]]=1)</f>
        <v>0</v>
      </c>
      <c r="AR185" s="11">
        <f>tblParseParts[[#This Row],[Len]]-tblParseParts[[#This Row],[LastSignFirstPos]]</f>
        <v>17</v>
      </c>
      <c r="AS185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85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85" s="11">
        <f>N(tblParseParts[[#This Row],[ColonLastPos]]&gt;tblParseParts[[#This Row],[SignLastPos]])</f>
        <v>1</v>
      </c>
      <c r="AV185" s="11">
        <f>N(((tblParseParts[[#This Row],[UnSignedLen]]=2)+(tblParseParts[[#This Row],[UnSignedLen]]=6))&lt;&gt;0)</f>
        <v>0</v>
      </c>
      <c r="AW185" s="11">
        <f>N(tblParseParts[[#This Row],[ZlastPos]]=tblParseParts[[#This Row],[Len]])</f>
        <v>1</v>
      </c>
      <c r="AX18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149</v>
      </c>
      <c r="AY185" s="11">
        <f>_xlfn.LET(_xlpm._x,_xlfn.XLOOKUP(tblParseParts[[#This Row],[Hash]],tblParsePartsLogic[Hash],tblParsePartsLogic[PartsFlag],""),IF(_xlpm._x="","!!",_xlpm._x))</f>
        <v>7</v>
      </c>
      <c r="AZ185" s="11">
        <f>_xlfn.LET(_xlpm._x,_xlfn.XLOOKUP(tblParseParts[[#This Row],[Hash]],tblParsePartsLogic[Hash],tblParsePartsLogic[DateMark],""),IF(_xlpm._x="","!!",_xlpm._x))</f>
        <v>2</v>
      </c>
      <c r="BA185" s="11">
        <f>_xlfn.LET(_xlpm._x,_xlfn.XLOOKUP(tblParseParts[[#This Row],[Hash]],tblParsePartsLogic[Hash],tblParsePartsLogic[TZMark],""),IF(_xlpm._x="","!!",_xlpm._x))</f>
        <v>2</v>
      </c>
      <c r="BB185" s="11">
        <f>_xlfn.LET(_xlpm._x,_xlfn.XLOOKUP(tblParseParts[[#This Row],[Hash]],tblParsePartsLogic[Hash],tblParsePartsLogic[ISOCompliant],""),IF(_xlpm._x="","!!",_xlpm._x))</f>
        <v>1</v>
      </c>
    </row>
    <row r="186" spans="1:54" x14ac:dyDescent="0.25">
      <c r="A186">
        <v>154</v>
      </c>
      <c r="B186" s="23" t="s">
        <v>245</v>
      </c>
      <c r="C186" s="1" t="str">
        <f>_xlfn.LET(_xlpm._i, COLUMN()-COLUMN(tblParseParts[[#Headers],[Text]]), IF(_xlpm._i&gt;tblParseParts[[#This Row],[Len]],"",MID(tblParseParts[[#This Row],[Text]],_xlpm._i,1)))</f>
        <v>2</v>
      </c>
      <c r="D186" s="1" t="str">
        <f>_xlfn.LET(_xlpm._i, COLUMN()-COLUMN(tblParseParts[[#Headers],[Text]]), IF(_xlpm._i&gt;tblParseParts[[#This Row],[Len]],"",MID(tblParseParts[[#This Row],[Text]],_xlpm._i,1)))</f>
        <v>0</v>
      </c>
      <c r="E186" s="1" t="str">
        <f>_xlfn.LET(_xlpm._i, COLUMN()-COLUMN(tblParseParts[[#Headers],[Text]]), IF(_xlpm._i&gt;tblParseParts[[#This Row],[Len]],"",MID(tblParseParts[[#This Row],[Text]],_xlpm._i,1)))</f>
        <v>2</v>
      </c>
      <c r="F186" s="1" t="str">
        <f>_xlfn.LET(_xlpm._i, COLUMN()-COLUMN(tblParseParts[[#Headers],[Text]]), IF(_xlpm._i&gt;tblParseParts[[#This Row],[Len]],"",MID(tblParseParts[[#This Row],[Text]],_xlpm._i,1)))</f>
        <v>3</v>
      </c>
      <c r="G186" s="1" t="str">
        <f>_xlfn.LET(_xlpm._i, COLUMN()-COLUMN(tblParseParts[[#Headers],[Text]]), IF(_xlpm._i&gt;tblParseParts[[#This Row],[Len]],"",MID(tblParseParts[[#This Row],[Text]],_xlpm._i,1)))</f>
        <v>-</v>
      </c>
      <c r="H186" s="1" t="str">
        <f>_xlfn.LET(_xlpm._i, COLUMN()-COLUMN(tblParseParts[[#Headers],[Text]]), IF(_xlpm._i&gt;tblParseParts[[#This Row],[Len]],"",MID(tblParseParts[[#This Row],[Text]],_xlpm._i,1)))</f>
        <v>0</v>
      </c>
      <c r="I186" s="1" t="str">
        <f>_xlfn.LET(_xlpm._i, COLUMN()-COLUMN(tblParseParts[[#Headers],[Text]]), IF(_xlpm._i&gt;tblParseParts[[#This Row],[Len]],"",MID(tblParseParts[[#This Row],[Text]],_xlpm._i,1)))</f>
        <v>2</v>
      </c>
      <c r="J186" s="1" t="str">
        <f>_xlfn.LET(_xlpm._i, COLUMN()-COLUMN(tblParseParts[[#Headers],[Text]]), IF(_xlpm._i&gt;tblParseParts[[#This Row],[Len]],"",MID(tblParseParts[[#This Row],[Text]],_xlpm._i,1)))</f>
        <v>-</v>
      </c>
      <c r="K186" s="1" t="str">
        <f>_xlfn.LET(_xlpm._i, COLUMN()-COLUMN(tblParseParts[[#Headers],[Text]]), IF(_xlpm._i&gt;tblParseParts[[#This Row],[Len]],"",MID(tblParseParts[[#This Row],[Text]],_xlpm._i,1)))</f>
        <v>2</v>
      </c>
      <c r="L186" s="1" t="str">
        <f>_xlfn.LET(_xlpm._i, COLUMN()-COLUMN(tblParseParts[[#Headers],[Text]]), IF(_xlpm._i&gt;tblParseParts[[#This Row],[Len]],"",MID(tblParseParts[[#This Row],[Text]],_xlpm._i,1)))</f>
        <v>3</v>
      </c>
      <c r="M186" s="1" t="str">
        <f>_xlfn.LET(_xlpm._i, COLUMN()-COLUMN(tblParseParts[[#Headers],[Text]]), IF(_xlpm._i&gt;tblParseParts[[#This Row],[Len]],"",MID(tblParseParts[[#This Row],[Text]],_xlpm._i,1)))</f>
        <v>T</v>
      </c>
      <c r="N186" s="1" t="str">
        <f>_xlfn.LET(_xlpm._i, COLUMN()-COLUMN(tblParseParts[[#Headers],[Text]]), IF(_xlpm._i&gt;tblParseParts[[#This Row],[Len]],"",MID(tblParseParts[[#This Row],[Text]],_xlpm._i,1)))</f>
        <v>1</v>
      </c>
      <c r="O186" s="1" t="str">
        <f>_xlfn.LET(_xlpm._i, COLUMN()-COLUMN(tblParseParts[[#Headers],[Text]]), IF(_xlpm._i&gt;tblParseParts[[#This Row],[Len]],"",MID(tblParseParts[[#This Row],[Text]],_xlpm._i,1)))</f>
        <v>4</v>
      </c>
      <c r="P186" s="1" t="str">
        <f>_xlfn.LET(_xlpm._i, COLUMN()-COLUMN(tblParseParts[[#Headers],[Text]]), IF(_xlpm._i&gt;tblParseParts[[#This Row],[Len]],"",MID(tblParseParts[[#This Row],[Text]],_xlpm._i,1)))</f>
        <v>:</v>
      </c>
      <c r="Q186" s="1" t="str">
        <f>_xlfn.LET(_xlpm._i, COLUMN()-COLUMN(tblParseParts[[#Headers],[Text]]), IF(_xlpm._i&gt;tblParseParts[[#This Row],[Len]],"",MID(tblParseParts[[#This Row],[Text]],_xlpm._i,1)))</f>
        <v>3</v>
      </c>
      <c r="R186" s="1" t="str">
        <f>_xlfn.LET(_xlpm._i, COLUMN()-COLUMN(tblParseParts[[#Headers],[Text]]), IF(_xlpm._i&gt;tblParseParts[[#This Row],[Len]],"",MID(tblParseParts[[#This Row],[Text]],_xlpm._i,1)))</f>
        <v>5</v>
      </c>
      <c r="S186" s="1" t="str">
        <f>_xlfn.LET(_xlpm._i, COLUMN()-COLUMN(tblParseParts[[#Headers],[Text]]), IF(_xlpm._i&gt;tblParseParts[[#This Row],[Len]],"",MID(tblParseParts[[#This Row],[Text]],_xlpm._i,1)))</f>
        <v>:</v>
      </c>
      <c r="T186" s="1" t="str">
        <f>_xlfn.LET(_xlpm._i, COLUMN()-COLUMN(tblParseParts[[#Headers],[Text]]), IF(_xlpm._i&gt;tblParseParts[[#This Row],[Len]],"",MID(tblParseParts[[#This Row],[Text]],_xlpm._i,1)))</f>
        <v>1</v>
      </c>
      <c r="U186" s="1" t="str">
        <f>_xlfn.LET(_xlpm._i, COLUMN()-COLUMN(tblParseParts[[#Headers],[Text]]), IF(_xlpm._i&gt;tblParseParts[[#This Row],[Len]],"",MID(tblParseParts[[#This Row],[Text]],_xlpm._i,1)))</f>
        <v>2</v>
      </c>
      <c r="V186" s="1" t="str">
        <f>_xlfn.LET(_xlpm._i, COLUMN()-COLUMN(tblParseParts[[#Headers],[Text]]), IF(_xlpm._i&gt;tblParseParts[[#This Row],[Len]],"",MID(tblParseParts[[#This Row],[Text]],_xlpm._i,1)))</f>
        <v>+</v>
      </c>
      <c r="W186" s="1" t="str">
        <f>_xlfn.LET(_xlpm._i, COLUMN()-COLUMN(tblParseParts[[#Headers],[Text]]), IF(_xlpm._i&gt;tblParseParts[[#This Row],[Len]],"",MID(tblParseParts[[#This Row],[Text]],_xlpm._i,1)))</f>
        <v>0</v>
      </c>
      <c r="X186" s="1" t="str">
        <f>_xlfn.LET(_xlpm._i, COLUMN()-COLUMN(tblParseParts[[#Headers],[Text]]), IF(_xlpm._i&gt;tblParseParts[[#This Row],[Len]],"",MID(tblParseParts[[#This Row],[Text]],_xlpm._i,1)))</f>
        <v>9</v>
      </c>
      <c r="Y186" s="1" t="str">
        <f>_xlfn.LET(_xlpm._i, COLUMN()-COLUMN(tblParseParts[[#Headers],[Text]]), IF(_xlpm._i&gt;tblParseParts[[#This Row],[Len]],"",MID(tblParseParts[[#This Row],[Text]],_xlpm._i,1)))</f>
        <v/>
      </c>
      <c r="Z186" s="1" t="str">
        <f>_xlfn.LET(_xlpm._i, COLUMN()-COLUMN(tblParseParts[[#Headers],[Text]]), IF(_xlpm._i&gt;tblParseParts[[#This Row],[Len]],"",MID(tblParseParts[[#This Row],[Text]],_xlpm._i,1)))</f>
        <v/>
      </c>
      <c r="AA186" s="1" t="str">
        <f>_xlfn.LET(_xlpm._i, COLUMN()-COLUMN(tblParseParts[[#Headers],[Text]]), IF(_xlpm._i&gt;tblParseParts[[#This Row],[Len]],"",MID(tblParseParts[[#This Row],[Text]],_xlpm._i,1)))</f>
        <v/>
      </c>
      <c r="AB186" s="1" t="str">
        <f>_xlfn.LET(_xlpm._i, COLUMN()-COLUMN(tblParseParts[[#Headers],[Text]]), IF(_xlpm._i&gt;tblParseParts[[#This Row],[Len]],"",MID(tblParseParts[[#This Row],[Text]],_xlpm._i,1)))</f>
        <v/>
      </c>
      <c r="AC186" s="1" t="str">
        <f>_xlfn.LET(_xlpm._i, COLUMN()-COLUMN(tblParseParts[[#Headers],[Text]]), IF(_xlpm._i&gt;tblParseParts[[#This Row],[Len]],"",MID(tblParseParts[[#This Row],[Text]],_xlpm._i,1)))</f>
        <v/>
      </c>
      <c r="AD186" s="1" t="str">
        <f>_xlfn.LET(_xlpm._i, COLUMN()-COLUMN(tblParseParts[[#Headers],[Text]]), IF(_xlpm._i&gt;tblParseParts[[#This Row],[Len]],"",MID(tblParseParts[[#This Row],[Text]],_xlpm._i,1)))</f>
        <v/>
      </c>
      <c r="AE186" s="1" t="str">
        <f>_xlfn.LET(_xlpm._i, COLUMN()-COLUMN(tblParseParts[[#Headers],[Text]]), IF(_xlpm._i&gt;tblParseParts[[#This Row],[Len]],"",MID(tblParseParts[[#This Row],[Text]],_xlpm._i,1)))</f>
        <v/>
      </c>
      <c r="AF186" s="1" t="str">
        <f>_xlfn.LET(_xlpm._i, COLUMN()-COLUMN(tblParseParts[[#Headers],[Text]]), IF(_xlpm._i&gt;tblParseParts[[#This Row],[Len]],"",MID(tblParseParts[[#This Row],[Text]],_xlpm._i,1)))</f>
        <v/>
      </c>
      <c r="AG186" s="1" t="str">
        <f>_xlfn.LET(_xlpm._i, COLUMN()-COLUMN(tblParseParts[[#Headers],[Text]]), IF(_xlpm._i&gt;tblParseParts[[#This Row],[Len]],"",MID(tblParseParts[[#This Row],[Text]],_xlpm._i,1)))</f>
        <v/>
      </c>
      <c r="AH186" s="1" t="str">
        <f>_xlfn.LET(_xlpm._i, COLUMN()-COLUMN(tblParseParts[[#Headers],[Text]]), IF(_xlpm._i&gt;tblParseParts[[#This Row],[Len]],"",MID(tblParseParts[[#This Row],[Text]],_xlpm._i,1)))</f>
        <v/>
      </c>
      <c r="AI186" s="1" t="str">
        <f>_xlfn.LET(_xlpm._i, COLUMN()-COLUMN(tblParseParts[[#Headers],[Text]]), IF(_xlpm._i&gt;tblParseParts[[#This Row],[Len]],"",MID(tblParseParts[[#This Row],[Text]],_xlpm._i,1)))</f>
        <v/>
      </c>
      <c r="AJ186" s="11">
        <f>LEN(tblParseParts[[#This Row],[Text]])</f>
        <v>22</v>
      </c>
      <c r="AK186" s="11">
        <f>_xlfn.LET(_xlpm._range,tblParseParts[[#This Row],[1]:[33]], _xlfn.IFNA(_xlfn.XMATCH("T",_xlpm._range,0,1),0))</f>
        <v>11</v>
      </c>
      <c r="AL18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20</v>
      </c>
      <c r="AM186" s="11">
        <f>_xlfn.LET(_xlpm._range,tblParseParts[[#This Row],[1]:[33]], _xlfn.IFNA(_xlfn.XMATCH(":",_xlpm._range,0,-1),0))</f>
        <v>17</v>
      </c>
      <c r="AN186" s="11" cm="1">
        <f t="array" ref="AN186">_xlfn.LET(_xlpm._last,INDEX(tblParseParts[[#This Row],[1]:[33]],1,tblParseParts[[#This Row],[Len]]),IF(_xlpm._last="Z",tblParseParts[[#This Row],[Len]],0))</f>
        <v>0</v>
      </c>
      <c r="AO186" s="11">
        <f>N(tblParseParts[[#This Row],[Tpos]]&gt;0)</f>
        <v>1</v>
      </c>
      <c r="AP186" s="11">
        <f>N(tblParseParts[[#This Row],[Tpos]]=1)</f>
        <v>0</v>
      </c>
      <c r="AQ186" s="11">
        <f>N(tblParseParts[[#This Row],[SignLastPos]]=1)</f>
        <v>0</v>
      </c>
      <c r="AR186" s="11">
        <f>tblParseParts[[#This Row],[Len]]-tblParseParts[[#This Row],[LastSignFirstPos]]</f>
        <v>22</v>
      </c>
      <c r="AS186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86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86" s="11">
        <f>N(tblParseParts[[#This Row],[ColonLastPos]]&gt;tblParseParts[[#This Row],[SignLastPos]])</f>
        <v>0</v>
      </c>
      <c r="AV186" s="11">
        <f>N(((tblParseParts[[#This Row],[UnSignedLen]]=2)+(tblParseParts[[#This Row],[UnSignedLen]]=6))&lt;&gt;0)</f>
        <v>0</v>
      </c>
      <c r="AW186" s="11">
        <f>N(tblParseParts[[#This Row],[ZlastPos]]=tblParseParts[[#This Row],[Len]])</f>
        <v>0</v>
      </c>
      <c r="AX18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144</v>
      </c>
      <c r="AY186" s="11">
        <f>_xlfn.LET(_xlpm._x,_xlfn.XLOOKUP(tblParseParts[[#This Row],[Hash]],tblParsePartsLogic[Hash],tblParsePartsLogic[PartsFlag],""),IF(_xlpm._x="","!!",_xlpm._x))</f>
        <v>7</v>
      </c>
      <c r="AZ186" s="11">
        <f>_xlfn.LET(_xlpm._x,_xlfn.XLOOKUP(tblParseParts[[#This Row],[Hash]],tblParsePartsLogic[Hash],tblParsePartsLogic[DateMark],""),IF(_xlpm._x="","!!",_xlpm._x))</f>
        <v>2</v>
      </c>
      <c r="BA186" s="11">
        <f>_xlfn.LET(_xlpm._x,_xlfn.XLOOKUP(tblParseParts[[#This Row],[Hash]],tblParsePartsLogic[Hash],tblParsePartsLogic[TZMark],""),IF(_xlpm._x="","!!",_xlpm._x))</f>
        <v>2</v>
      </c>
      <c r="BB186" s="11">
        <f>_xlfn.LET(_xlpm._x,_xlfn.XLOOKUP(tblParseParts[[#This Row],[Hash]],tblParsePartsLogic[Hash],tblParsePartsLogic[ISOCompliant],""),IF(_xlpm._x="","!!",_xlpm._x))</f>
        <v>1</v>
      </c>
    </row>
    <row r="187" spans="1:54" x14ac:dyDescent="0.25">
      <c r="A187">
        <v>155</v>
      </c>
      <c r="B187" s="23" t="s">
        <v>246</v>
      </c>
      <c r="C187" s="1" t="str">
        <f>_xlfn.LET(_xlpm._i, COLUMN()-COLUMN(tblParseParts[[#Headers],[Text]]), IF(_xlpm._i&gt;tblParseParts[[#This Row],[Len]],"",MID(tblParseParts[[#This Row],[Text]],_xlpm._i,1)))</f>
        <v>2</v>
      </c>
      <c r="D187" s="1" t="str">
        <f>_xlfn.LET(_xlpm._i, COLUMN()-COLUMN(tblParseParts[[#Headers],[Text]]), IF(_xlpm._i&gt;tblParseParts[[#This Row],[Len]],"",MID(tblParseParts[[#This Row],[Text]],_xlpm._i,1)))</f>
        <v>0</v>
      </c>
      <c r="E187" s="1" t="str">
        <f>_xlfn.LET(_xlpm._i, COLUMN()-COLUMN(tblParseParts[[#Headers],[Text]]), IF(_xlpm._i&gt;tblParseParts[[#This Row],[Len]],"",MID(tblParseParts[[#This Row],[Text]],_xlpm._i,1)))</f>
        <v>2</v>
      </c>
      <c r="F187" s="1" t="str">
        <f>_xlfn.LET(_xlpm._i, COLUMN()-COLUMN(tblParseParts[[#Headers],[Text]]), IF(_xlpm._i&gt;tblParseParts[[#This Row],[Len]],"",MID(tblParseParts[[#This Row],[Text]],_xlpm._i,1)))</f>
        <v>3</v>
      </c>
      <c r="G187" s="1" t="str">
        <f>_xlfn.LET(_xlpm._i, COLUMN()-COLUMN(tblParseParts[[#Headers],[Text]]), IF(_xlpm._i&gt;tblParseParts[[#This Row],[Len]],"",MID(tblParseParts[[#This Row],[Text]],_xlpm._i,1)))</f>
        <v>-</v>
      </c>
      <c r="H187" s="1" t="str">
        <f>_xlfn.LET(_xlpm._i, COLUMN()-COLUMN(tblParseParts[[#Headers],[Text]]), IF(_xlpm._i&gt;tblParseParts[[#This Row],[Len]],"",MID(tblParseParts[[#This Row],[Text]],_xlpm._i,1)))</f>
        <v>0</v>
      </c>
      <c r="I187" s="1" t="str">
        <f>_xlfn.LET(_xlpm._i, COLUMN()-COLUMN(tblParseParts[[#Headers],[Text]]), IF(_xlpm._i&gt;tblParseParts[[#This Row],[Len]],"",MID(tblParseParts[[#This Row],[Text]],_xlpm._i,1)))</f>
        <v>2</v>
      </c>
      <c r="J187" s="1" t="str">
        <f>_xlfn.LET(_xlpm._i, COLUMN()-COLUMN(tblParseParts[[#Headers],[Text]]), IF(_xlpm._i&gt;tblParseParts[[#This Row],[Len]],"",MID(tblParseParts[[#This Row],[Text]],_xlpm._i,1)))</f>
        <v>-</v>
      </c>
      <c r="K187" s="1" t="str">
        <f>_xlfn.LET(_xlpm._i, COLUMN()-COLUMN(tblParseParts[[#Headers],[Text]]), IF(_xlpm._i&gt;tblParseParts[[#This Row],[Len]],"",MID(tblParseParts[[#This Row],[Text]],_xlpm._i,1)))</f>
        <v>2</v>
      </c>
      <c r="L187" s="1" t="str">
        <f>_xlfn.LET(_xlpm._i, COLUMN()-COLUMN(tblParseParts[[#Headers],[Text]]), IF(_xlpm._i&gt;tblParseParts[[#This Row],[Len]],"",MID(tblParseParts[[#This Row],[Text]],_xlpm._i,1)))</f>
        <v>3</v>
      </c>
      <c r="M187" s="1" t="str">
        <f>_xlfn.LET(_xlpm._i, COLUMN()-COLUMN(tblParseParts[[#Headers],[Text]]), IF(_xlpm._i&gt;tblParseParts[[#This Row],[Len]],"",MID(tblParseParts[[#This Row],[Text]],_xlpm._i,1)))</f>
        <v>T</v>
      </c>
      <c r="N187" s="1" t="str">
        <f>_xlfn.LET(_xlpm._i, COLUMN()-COLUMN(tblParseParts[[#Headers],[Text]]), IF(_xlpm._i&gt;tblParseParts[[#This Row],[Len]],"",MID(tblParseParts[[#This Row],[Text]],_xlpm._i,1)))</f>
        <v>1</v>
      </c>
      <c r="O187" s="1" t="str">
        <f>_xlfn.LET(_xlpm._i, COLUMN()-COLUMN(tblParseParts[[#Headers],[Text]]), IF(_xlpm._i&gt;tblParseParts[[#This Row],[Len]],"",MID(tblParseParts[[#This Row],[Text]],_xlpm._i,1)))</f>
        <v>4</v>
      </c>
      <c r="P187" s="1" t="str">
        <f>_xlfn.LET(_xlpm._i, COLUMN()-COLUMN(tblParseParts[[#Headers],[Text]]), IF(_xlpm._i&gt;tblParseParts[[#This Row],[Len]],"",MID(tblParseParts[[#This Row],[Text]],_xlpm._i,1)))</f>
        <v>:</v>
      </c>
      <c r="Q187" s="1" t="str">
        <f>_xlfn.LET(_xlpm._i, COLUMN()-COLUMN(tblParseParts[[#Headers],[Text]]), IF(_xlpm._i&gt;tblParseParts[[#This Row],[Len]],"",MID(tblParseParts[[#This Row],[Text]],_xlpm._i,1)))</f>
        <v>3</v>
      </c>
      <c r="R187" s="1" t="str">
        <f>_xlfn.LET(_xlpm._i, COLUMN()-COLUMN(tblParseParts[[#Headers],[Text]]), IF(_xlpm._i&gt;tblParseParts[[#This Row],[Len]],"",MID(tblParseParts[[#This Row],[Text]],_xlpm._i,1)))</f>
        <v>5</v>
      </c>
      <c r="S187" s="1" t="str">
        <f>_xlfn.LET(_xlpm._i, COLUMN()-COLUMN(tblParseParts[[#Headers],[Text]]), IF(_xlpm._i&gt;tblParseParts[[#This Row],[Len]],"",MID(tblParseParts[[#This Row],[Text]],_xlpm._i,1)))</f>
        <v>:</v>
      </c>
      <c r="T187" s="1" t="str">
        <f>_xlfn.LET(_xlpm._i, COLUMN()-COLUMN(tblParseParts[[#Headers],[Text]]), IF(_xlpm._i&gt;tblParseParts[[#This Row],[Len]],"",MID(tblParseParts[[#This Row],[Text]],_xlpm._i,1)))</f>
        <v>1</v>
      </c>
      <c r="U187" s="1" t="str">
        <f>_xlfn.LET(_xlpm._i, COLUMN()-COLUMN(tblParseParts[[#Headers],[Text]]), IF(_xlpm._i&gt;tblParseParts[[#This Row],[Len]],"",MID(tblParseParts[[#This Row],[Text]],_xlpm._i,1)))</f>
        <v>2</v>
      </c>
      <c r="V187" s="1" t="str">
        <f>_xlfn.LET(_xlpm._i, COLUMN()-COLUMN(tblParseParts[[#Headers],[Text]]), IF(_xlpm._i&gt;tblParseParts[[#This Row],[Len]],"",MID(tblParseParts[[#This Row],[Text]],_xlpm._i,1)))</f>
        <v>+</v>
      </c>
      <c r="W187" s="1" t="str">
        <f>_xlfn.LET(_xlpm._i, COLUMN()-COLUMN(tblParseParts[[#Headers],[Text]]), IF(_xlpm._i&gt;tblParseParts[[#This Row],[Len]],"",MID(tblParseParts[[#This Row],[Text]],_xlpm._i,1)))</f>
        <v>0</v>
      </c>
      <c r="X187" s="1" t="str">
        <f>_xlfn.LET(_xlpm._i, COLUMN()-COLUMN(tblParseParts[[#Headers],[Text]]), IF(_xlpm._i&gt;tblParseParts[[#This Row],[Len]],"",MID(tblParseParts[[#This Row],[Text]],_xlpm._i,1)))</f>
        <v>9</v>
      </c>
      <c r="Y187" s="1" t="str">
        <f>_xlfn.LET(_xlpm._i, COLUMN()-COLUMN(tblParseParts[[#Headers],[Text]]), IF(_xlpm._i&gt;tblParseParts[[#This Row],[Len]],"",MID(tblParseParts[[#This Row],[Text]],_xlpm._i,1)))</f>
        <v>:</v>
      </c>
      <c r="Z187" s="1" t="str">
        <f>_xlfn.LET(_xlpm._i, COLUMN()-COLUMN(tblParseParts[[#Headers],[Text]]), IF(_xlpm._i&gt;tblParseParts[[#This Row],[Len]],"",MID(tblParseParts[[#This Row],[Text]],_xlpm._i,1)))</f>
        <v>3</v>
      </c>
      <c r="AA187" s="1" t="str">
        <f>_xlfn.LET(_xlpm._i, COLUMN()-COLUMN(tblParseParts[[#Headers],[Text]]), IF(_xlpm._i&gt;tblParseParts[[#This Row],[Len]],"",MID(tblParseParts[[#This Row],[Text]],_xlpm._i,1)))</f>
        <v>0</v>
      </c>
      <c r="AB187" s="1" t="str">
        <f>_xlfn.LET(_xlpm._i, COLUMN()-COLUMN(tblParseParts[[#Headers],[Text]]), IF(_xlpm._i&gt;tblParseParts[[#This Row],[Len]],"",MID(tblParseParts[[#This Row],[Text]],_xlpm._i,1)))</f>
        <v/>
      </c>
      <c r="AC187" s="1" t="str">
        <f>_xlfn.LET(_xlpm._i, COLUMN()-COLUMN(tblParseParts[[#Headers],[Text]]), IF(_xlpm._i&gt;tblParseParts[[#This Row],[Len]],"",MID(tblParseParts[[#This Row],[Text]],_xlpm._i,1)))</f>
        <v/>
      </c>
      <c r="AD187" s="1" t="str">
        <f>_xlfn.LET(_xlpm._i, COLUMN()-COLUMN(tblParseParts[[#Headers],[Text]]), IF(_xlpm._i&gt;tblParseParts[[#This Row],[Len]],"",MID(tblParseParts[[#This Row],[Text]],_xlpm._i,1)))</f>
        <v/>
      </c>
      <c r="AE187" s="1" t="str">
        <f>_xlfn.LET(_xlpm._i, COLUMN()-COLUMN(tblParseParts[[#Headers],[Text]]), IF(_xlpm._i&gt;tblParseParts[[#This Row],[Len]],"",MID(tblParseParts[[#This Row],[Text]],_xlpm._i,1)))</f>
        <v/>
      </c>
      <c r="AF187" s="1" t="str">
        <f>_xlfn.LET(_xlpm._i, COLUMN()-COLUMN(tblParseParts[[#Headers],[Text]]), IF(_xlpm._i&gt;tblParseParts[[#This Row],[Len]],"",MID(tblParseParts[[#This Row],[Text]],_xlpm._i,1)))</f>
        <v/>
      </c>
      <c r="AG187" s="1" t="str">
        <f>_xlfn.LET(_xlpm._i, COLUMN()-COLUMN(tblParseParts[[#Headers],[Text]]), IF(_xlpm._i&gt;tblParseParts[[#This Row],[Len]],"",MID(tblParseParts[[#This Row],[Text]],_xlpm._i,1)))</f>
        <v/>
      </c>
      <c r="AH187" s="1" t="str">
        <f>_xlfn.LET(_xlpm._i, COLUMN()-COLUMN(tblParseParts[[#Headers],[Text]]), IF(_xlpm._i&gt;tblParseParts[[#This Row],[Len]],"",MID(tblParseParts[[#This Row],[Text]],_xlpm._i,1)))</f>
        <v/>
      </c>
      <c r="AI187" s="1" t="str">
        <f>_xlfn.LET(_xlpm._i, COLUMN()-COLUMN(tblParseParts[[#Headers],[Text]]), IF(_xlpm._i&gt;tblParseParts[[#This Row],[Len]],"",MID(tblParseParts[[#This Row],[Text]],_xlpm._i,1)))</f>
        <v/>
      </c>
      <c r="AJ187" s="11">
        <f>LEN(tblParseParts[[#This Row],[Text]])</f>
        <v>25</v>
      </c>
      <c r="AK187" s="11">
        <f>_xlfn.LET(_xlpm._range,tblParseParts[[#This Row],[1]:[33]], _xlfn.IFNA(_xlfn.XMATCH("T",_xlpm._range,0,1),0))</f>
        <v>11</v>
      </c>
      <c r="AL18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20</v>
      </c>
      <c r="AM187" s="11">
        <f>_xlfn.LET(_xlpm._range,tblParseParts[[#This Row],[1]:[33]], _xlfn.IFNA(_xlfn.XMATCH(":",_xlpm._range,0,-1),0))</f>
        <v>23</v>
      </c>
      <c r="AN187" s="11" cm="1">
        <f t="array" ref="AN187">_xlfn.LET(_xlpm._last,INDEX(tblParseParts[[#This Row],[1]:[33]],1,tblParseParts[[#This Row],[Len]]),IF(_xlpm._last="Z",tblParseParts[[#This Row],[Len]],0))</f>
        <v>0</v>
      </c>
      <c r="AO187" s="11">
        <f>N(tblParseParts[[#This Row],[Tpos]]&gt;0)</f>
        <v>1</v>
      </c>
      <c r="AP187" s="11">
        <f>N(tblParseParts[[#This Row],[Tpos]]=1)</f>
        <v>0</v>
      </c>
      <c r="AQ187" s="11">
        <f>N(tblParseParts[[#This Row],[SignLastPos]]=1)</f>
        <v>0</v>
      </c>
      <c r="AR187" s="11">
        <f>tblParseParts[[#This Row],[Len]]-tblParseParts[[#This Row],[LastSignFirstPos]]</f>
        <v>25</v>
      </c>
      <c r="AS187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87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87" s="11">
        <f>N(tblParseParts[[#This Row],[ColonLastPos]]&gt;tblParseParts[[#This Row],[SignLastPos]])</f>
        <v>1</v>
      </c>
      <c r="AV187" s="11">
        <f>N(((tblParseParts[[#This Row],[UnSignedLen]]=2)+(tblParseParts[[#This Row],[UnSignedLen]]=6))&lt;&gt;0)</f>
        <v>0</v>
      </c>
      <c r="AW187" s="11">
        <f>N(tblParseParts[[#This Row],[ZlastPos]]=tblParseParts[[#This Row],[Len]])</f>
        <v>0</v>
      </c>
      <c r="AX18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148</v>
      </c>
      <c r="AY187" s="11">
        <f>_xlfn.LET(_xlpm._x,_xlfn.XLOOKUP(tblParseParts[[#This Row],[Hash]],tblParsePartsLogic[Hash],tblParsePartsLogic[PartsFlag],""),IF(_xlpm._x="","!!",_xlpm._x))</f>
        <v>7</v>
      </c>
      <c r="AZ187" s="11">
        <f>_xlfn.LET(_xlpm._x,_xlfn.XLOOKUP(tblParseParts[[#This Row],[Hash]],tblParsePartsLogic[Hash],tblParsePartsLogic[DateMark],""),IF(_xlpm._x="","!!",_xlpm._x))</f>
        <v>2</v>
      </c>
      <c r="BA187" s="11">
        <f>_xlfn.LET(_xlpm._x,_xlfn.XLOOKUP(tblParseParts[[#This Row],[Hash]],tblParsePartsLogic[Hash],tblParsePartsLogic[TZMark],""),IF(_xlpm._x="","!!",_xlpm._x))</f>
        <v>2</v>
      </c>
      <c r="BB187" s="11">
        <f>_xlfn.LET(_xlpm._x,_xlfn.XLOOKUP(tblParseParts[[#This Row],[Hash]],tblParsePartsLogic[Hash],tblParsePartsLogic[ISOCompliant],""),IF(_xlpm._x="","!!",_xlpm._x))</f>
        <v>1</v>
      </c>
    </row>
    <row r="188" spans="1:54" x14ac:dyDescent="0.25">
      <c r="A188">
        <v>156</v>
      </c>
      <c r="B188" s="23" t="s">
        <v>247</v>
      </c>
      <c r="C188" s="1" t="str">
        <f>_xlfn.LET(_xlpm._i, COLUMN()-COLUMN(tblParseParts[[#Headers],[Text]]), IF(_xlpm._i&gt;tblParseParts[[#This Row],[Len]],"",MID(tblParseParts[[#This Row],[Text]],_xlpm._i,1)))</f>
        <v>2</v>
      </c>
      <c r="D188" s="1" t="str">
        <f>_xlfn.LET(_xlpm._i, COLUMN()-COLUMN(tblParseParts[[#Headers],[Text]]), IF(_xlpm._i&gt;tblParseParts[[#This Row],[Len]],"",MID(tblParseParts[[#This Row],[Text]],_xlpm._i,1)))</f>
        <v>0</v>
      </c>
      <c r="E188" s="1" t="str">
        <f>_xlfn.LET(_xlpm._i, COLUMN()-COLUMN(tblParseParts[[#Headers],[Text]]), IF(_xlpm._i&gt;tblParseParts[[#This Row],[Len]],"",MID(tblParseParts[[#This Row],[Text]],_xlpm._i,1)))</f>
        <v>2</v>
      </c>
      <c r="F188" s="1" t="str">
        <f>_xlfn.LET(_xlpm._i, COLUMN()-COLUMN(tblParseParts[[#Headers],[Text]]), IF(_xlpm._i&gt;tblParseParts[[#This Row],[Len]],"",MID(tblParseParts[[#This Row],[Text]],_xlpm._i,1)))</f>
        <v>3</v>
      </c>
      <c r="G188" s="1" t="str">
        <f>_xlfn.LET(_xlpm._i, COLUMN()-COLUMN(tblParseParts[[#Headers],[Text]]), IF(_xlpm._i&gt;tblParseParts[[#This Row],[Len]],"",MID(tblParseParts[[#This Row],[Text]],_xlpm._i,1)))</f>
        <v>-</v>
      </c>
      <c r="H188" s="1" t="str">
        <f>_xlfn.LET(_xlpm._i, COLUMN()-COLUMN(tblParseParts[[#Headers],[Text]]), IF(_xlpm._i&gt;tblParseParts[[#This Row],[Len]],"",MID(tblParseParts[[#This Row],[Text]],_xlpm._i,1)))</f>
        <v>0</v>
      </c>
      <c r="I188" s="1" t="str">
        <f>_xlfn.LET(_xlpm._i, COLUMN()-COLUMN(tblParseParts[[#Headers],[Text]]), IF(_xlpm._i&gt;tblParseParts[[#This Row],[Len]],"",MID(tblParseParts[[#This Row],[Text]],_xlpm._i,1)))</f>
        <v>2</v>
      </c>
      <c r="J188" s="1" t="str">
        <f>_xlfn.LET(_xlpm._i, COLUMN()-COLUMN(tblParseParts[[#Headers],[Text]]), IF(_xlpm._i&gt;tblParseParts[[#This Row],[Len]],"",MID(tblParseParts[[#This Row],[Text]],_xlpm._i,1)))</f>
        <v>-</v>
      </c>
      <c r="K188" s="1" t="str">
        <f>_xlfn.LET(_xlpm._i, COLUMN()-COLUMN(tblParseParts[[#Headers],[Text]]), IF(_xlpm._i&gt;tblParseParts[[#This Row],[Len]],"",MID(tblParseParts[[#This Row],[Text]],_xlpm._i,1)))</f>
        <v>2</v>
      </c>
      <c r="L188" s="1" t="str">
        <f>_xlfn.LET(_xlpm._i, COLUMN()-COLUMN(tblParseParts[[#Headers],[Text]]), IF(_xlpm._i&gt;tblParseParts[[#This Row],[Len]],"",MID(tblParseParts[[#This Row],[Text]],_xlpm._i,1)))</f>
        <v>3</v>
      </c>
      <c r="M188" s="1" t="str">
        <f>_xlfn.LET(_xlpm._i, COLUMN()-COLUMN(tblParseParts[[#Headers],[Text]]), IF(_xlpm._i&gt;tblParseParts[[#This Row],[Len]],"",MID(tblParseParts[[#This Row],[Text]],_xlpm._i,1)))</f>
        <v>T</v>
      </c>
      <c r="N188" s="1" t="str">
        <f>_xlfn.LET(_xlpm._i, COLUMN()-COLUMN(tblParseParts[[#Headers],[Text]]), IF(_xlpm._i&gt;tblParseParts[[#This Row],[Len]],"",MID(tblParseParts[[#This Row],[Text]],_xlpm._i,1)))</f>
        <v>1</v>
      </c>
      <c r="O188" s="1" t="str">
        <f>_xlfn.LET(_xlpm._i, COLUMN()-COLUMN(tblParseParts[[#Headers],[Text]]), IF(_xlpm._i&gt;tblParseParts[[#This Row],[Len]],"",MID(tblParseParts[[#This Row],[Text]],_xlpm._i,1)))</f>
        <v>4</v>
      </c>
      <c r="P188" s="1" t="str">
        <f>_xlfn.LET(_xlpm._i, COLUMN()-COLUMN(tblParseParts[[#Headers],[Text]]), IF(_xlpm._i&gt;tblParseParts[[#This Row],[Len]],"",MID(tblParseParts[[#This Row],[Text]],_xlpm._i,1)))</f>
        <v>:</v>
      </c>
      <c r="Q188" s="1" t="str">
        <f>_xlfn.LET(_xlpm._i, COLUMN()-COLUMN(tblParseParts[[#Headers],[Text]]), IF(_xlpm._i&gt;tblParseParts[[#This Row],[Len]],"",MID(tblParseParts[[#This Row],[Text]],_xlpm._i,1)))</f>
        <v>3</v>
      </c>
      <c r="R188" s="1" t="str">
        <f>_xlfn.LET(_xlpm._i, COLUMN()-COLUMN(tblParseParts[[#Headers],[Text]]), IF(_xlpm._i&gt;tblParseParts[[#This Row],[Len]],"",MID(tblParseParts[[#This Row],[Text]],_xlpm._i,1)))</f>
        <v>5</v>
      </c>
      <c r="S188" s="1" t="str">
        <f>_xlfn.LET(_xlpm._i, COLUMN()-COLUMN(tblParseParts[[#Headers],[Text]]), IF(_xlpm._i&gt;tblParseParts[[#This Row],[Len]],"",MID(tblParseParts[[#This Row],[Text]],_xlpm._i,1)))</f>
        <v>:</v>
      </c>
      <c r="T188" s="1" t="str">
        <f>_xlfn.LET(_xlpm._i, COLUMN()-COLUMN(tblParseParts[[#Headers],[Text]]), IF(_xlpm._i&gt;tblParseParts[[#This Row],[Len]],"",MID(tblParseParts[[#This Row],[Text]],_xlpm._i,1)))</f>
        <v>1</v>
      </c>
      <c r="U188" s="1" t="str">
        <f>_xlfn.LET(_xlpm._i, COLUMN()-COLUMN(tblParseParts[[#Headers],[Text]]), IF(_xlpm._i&gt;tblParseParts[[#This Row],[Len]],"",MID(tblParseParts[[#This Row],[Text]],_xlpm._i,1)))</f>
        <v>2</v>
      </c>
      <c r="V188" s="1" t="str">
        <f>_xlfn.LET(_xlpm._i, COLUMN()-COLUMN(tblParseParts[[#Headers],[Text]]), IF(_xlpm._i&gt;tblParseParts[[#This Row],[Len]],"",MID(tblParseParts[[#This Row],[Text]],_xlpm._i,1)))</f>
        <v>+</v>
      </c>
      <c r="W188" s="1" t="str">
        <f>_xlfn.LET(_xlpm._i, COLUMN()-COLUMN(tblParseParts[[#Headers],[Text]]), IF(_xlpm._i&gt;tblParseParts[[#This Row],[Len]],"",MID(tblParseParts[[#This Row],[Text]],_xlpm._i,1)))</f>
        <v>0</v>
      </c>
      <c r="X188" s="1" t="str">
        <f>_xlfn.LET(_xlpm._i, COLUMN()-COLUMN(tblParseParts[[#Headers],[Text]]), IF(_xlpm._i&gt;tblParseParts[[#This Row],[Len]],"",MID(tblParseParts[[#This Row],[Text]],_xlpm._i,1)))</f>
        <v>9</v>
      </c>
      <c r="Y188" s="1" t="str">
        <f>_xlfn.LET(_xlpm._i, COLUMN()-COLUMN(tblParseParts[[#Headers],[Text]]), IF(_xlpm._i&gt;tblParseParts[[#This Row],[Len]],"",MID(tblParseParts[[#This Row],[Text]],_xlpm._i,1)))</f>
        <v>3</v>
      </c>
      <c r="Z188" s="1" t="str">
        <f>_xlfn.LET(_xlpm._i, COLUMN()-COLUMN(tblParseParts[[#Headers],[Text]]), IF(_xlpm._i&gt;tblParseParts[[#This Row],[Len]],"",MID(tblParseParts[[#This Row],[Text]],_xlpm._i,1)))</f>
        <v>0</v>
      </c>
      <c r="AA188" s="1" t="str">
        <f>_xlfn.LET(_xlpm._i, COLUMN()-COLUMN(tblParseParts[[#Headers],[Text]]), IF(_xlpm._i&gt;tblParseParts[[#This Row],[Len]],"",MID(tblParseParts[[#This Row],[Text]],_xlpm._i,1)))</f>
        <v/>
      </c>
      <c r="AB188" s="1" t="str">
        <f>_xlfn.LET(_xlpm._i, COLUMN()-COLUMN(tblParseParts[[#Headers],[Text]]), IF(_xlpm._i&gt;tblParseParts[[#This Row],[Len]],"",MID(tblParseParts[[#This Row],[Text]],_xlpm._i,1)))</f>
        <v/>
      </c>
      <c r="AC188" s="1" t="str">
        <f>_xlfn.LET(_xlpm._i, COLUMN()-COLUMN(tblParseParts[[#Headers],[Text]]), IF(_xlpm._i&gt;tblParseParts[[#This Row],[Len]],"",MID(tblParseParts[[#This Row],[Text]],_xlpm._i,1)))</f>
        <v/>
      </c>
      <c r="AD188" s="1" t="str">
        <f>_xlfn.LET(_xlpm._i, COLUMN()-COLUMN(tblParseParts[[#Headers],[Text]]), IF(_xlpm._i&gt;tblParseParts[[#This Row],[Len]],"",MID(tblParseParts[[#This Row],[Text]],_xlpm._i,1)))</f>
        <v/>
      </c>
      <c r="AE188" s="1" t="str">
        <f>_xlfn.LET(_xlpm._i, COLUMN()-COLUMN(tblParseParts[[#Headers],[Text]]), IF(_xlpm._i&gt;tblParseParts[[#This Row],[Len]],"",MID(tblParseParts[[#This Row],[Text]],_xlpm._i,1)))</f>
        <v/>
      </c>
      <c r="AF188" s="1" t="str">
        <f>_xlfn.LET(_xlpm._i, COLUMN()-COLUMN(tblParseParts[[#Headers],[Text]]), IF(_xlpm._i&gt;tblParseParts[[#This Row],[Len]],"",MID(tblParseParts[[#This Row],[Text]],_xlpm._i,1)))</f>
        <v/>
      </c>
      <c r="AG188" s="1" t="str">
        <f>_xlfn.LET(_xlpm._i, COLUMN()-COLUMN(tblParseParts[[#Headers],[Text]]), IF(_xlpm._i&gt;tblParseParts[[#This Row],[Len]],"",MID(tblParseParts[[#This Row],[Text]],_xlpm._i,1)))</f>
        <v/>
      </c>
      <c r="AH188" s="1" t="str">
        <f>_xlfn.LET(_xlpm._i, COLUMN()-COLUMN(tblParseParts[[#Headers],[Text]]), IF(_xlpm._i&gt;tblParseParts[[#This Row],[Len]],"",MID(tblParseParts[[#This Row],[Text]],_xlpm._i,1)))</f>
        <v/>
      </c>
      <c r="AI188" s="1" t="str">
        <f>_xlfn.LET(_xlpm._i, COLUMN()-COLUMN(tblParseParts[[#Headers],[Text]]), IF(_xlpm._i&gt;tblParseParts[[#This Row],[Len]],"",MID(tblParseParts[[#This Row],[Text]],_xlpm._i,1)))</f>
        <v/>
      </c>
      <c r="AJ188" s="11">
        <f>LEN(tblParseParts[[#This Row],[Text]])</f>
        <v>24</v>
      </c>
      <c r="AK188" s="11">
        <f>_xlfn.LET(_xlpm._range,tblParseParts[[#This Row],[1]:[33]], _xlfn.IFNA(_xlfn.XMATCH("T",_xlpm._range,0,1),0))</f>
        <v>11</v>
      </c>
      <c r="AL188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20</v>
      </c>
      <c r="AM188" s="11">
        <f>_xlfn.LET(_xlpm._range,tblParseParts[[#This Row],[1]:[33]], _xlfn.IFNA(_xlfn.XMATCH(":",_xlpm._range,0,-1),0))</f>
        <v>17</v>
      </c>
      <c r="AN188" s="11" cm="1">
        <f t="array" ref="AN188">_xlfn.LET(_xlpm._last,INDEX(tblParseParts[[#This Row],[1]:[33]],1,tblParseParts[[#This Row],[Len]]),IF(_xlpm._last="Z",tblParseParts[[#This Row],[Len]],0))</f>
        <v>0</v>
      </c>
      <c r="AO188" s="11">
        <f>N(tblParseParts[[#This Row],[Tpos]]&gt;0)</f>
        <v>1</v>
      </c>
      <c r="AP188" s="11">
        <f>N(tblParseParts[[#This Row],[Tpos]]=1)</f>
        <v>0</v>
      </c>
      <c r="AQ188" s="11">
        <f>N(tblParseParts[[#This Row],[SignLastPos]]=1)</f>
        <v>0</v>
      </c>
      <c r="AR188" s="11">
        <f>tblParseParts[[#This Row],[Len]]-tblParseParts[[#This Row],[LastSignFirstPos]]</f>
        <v>24</v>
      </c>
      <c r="AS188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88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88" s="11">
        <f>N(tblParseParts[[#This Row],[ColonLastPos]]&gt;tblParseParts[[#This Row],[SignLastPos]])</f>
        <v>0</v>
      </c>
      <c r="AV188" s="11">
        <f>N(((tblParseParts[[#This Row],[UnSignedLen]]=2)+(tblParseParts[[#This Row],[UnSignedLen]]=6))&lt;&gt;0)</f>
        <v>0</v>
      </c>
      <c r="AW188" s="11">
        <f>N(tblParseParts[[#This Row],[ZlastPos]]=tblParseParts[[#This Row],[Len]])</f>
        <v>0</v>
      </c>
      <c r="AX188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144</v>
      </c>
      <c r="AY188" s="11">
        <f>_xlfn.LET(_xlpm._x,_xlfn.XLOOKUP(tblParseParts[[#This Row],[Hash]],tblParsePartsLogic[Hash],tblParsePartsLogic[PartsFlag],""),IF(_xlpm._x="","!!",_xlpm._x))</f>
        <v>7</v>
      </c>
      <c r="AZ188" s="11">
        <f>_xlfn.LET(_xlpm._x,_xlfn.XLOOKUP(tblParseParts[[#This Row],[Hash]],tblParsePartsLogic[Hash],tblParsePartsLogic[DateMark],""),IF(_xlpm._x="","!!",_xlpm._x))</f>
        <v>2</v>
      </c>
      <c r="BA188" s="11">
        <f>_xlfn.LET(_xlpm._x,_xlfn.XLOOKUP(tblParseParts[[#This Row],[Hash]],tblParsePartsLogic[Hash],tblParsePartsLogic[TZMark],""),IF(_xlpm._x="","!!",_xlpm._x))</f>
        <v>2</v>
      </c>
      <c r="BB188" s="11">
        <f>_xlfn.LET(_xlpm._x,_xlfn.XLOOKUP(tblParseParts[[#This Row],[Hash]],tblParsePartsLogic[Hash],tblParsePartsLogic[ISOCompliant],""),IF(_xlpm._x="","!!",_xlpm._x))</f>
        <v>1</v>
      </c>
    </row>
    <row r="189" spans="1:54" x14ac:dyDescent="0.25">
      <c r="A189">
        <v>157</v>
      </c>
      <c r="B189" s="23" t="s">
        <v>248</v>
      </c>
      <c r="C189" s="1" t="str">
        <f>_xlfn.LET(_xlpm._i, COLUMN()-COLUMN(tblParseParts[[#Headers],[Text]]), IF(_xlpm._i&gt;tblParseParts[[#This Row],[Len]],"",MID(tblParseParts[[#This Row],[Text]],_xlpm._i,1)))</f>
        <v>2</v>
      </c>
      <c r="D189" s="1" t="str">
        <f>_xlfn.LET(_xlpm._i, COLUMN()-COLUMN(tblParseParts[[#Headers],[Text]]), IF(_xlpm._i&gt;tblParseParts[[#This Row],[Len]],"",MID(tblParseParts[[#This Row],[Text]],_xlpm._i,1)))</f>
        <v>0</v>
      </c>
      <c r="E189" s="1" t="str">
        <f>_xlfn.LET(_xlpm._i, COLUMN()-COLUMN(tblParseParts[[#Headers],[Text]]), IF(_xlpm._i&gt;tblParseParts[[#This Row],[Len]],"",MID(tblParseParts[[#This Row],[Text]],_xlpm._i,1)))</f>
        <v>2</v>
      </c>
      <c r="F189" s="1" t="str">
        <f>_xlfn.LET(_xlpm._i, COLUMN()-COLUMN(tblParseParts[[#Headers],[Text]]), IF(_xlpm._i&gt;tblParseParts[[#This Row],[Len]],"",MID(tblParseParts[[#This Row],[Text]],_xlpm._i,1)))</f>
        <v>3</v>
      </c>
      <c r="G189" s="1" t="str">
        <f>_xlfn.LET(_xlpm._i, COLUMN()-COLUMN(tblParseParts[[#Headers],[Text]]), IF(_xlpm._i&gt;tblParseParts[[#This Row],[Len]],"",MID(tblParseParts[[#This Row],[Text]],_xlpm._i,1)))</f>
        <v>-</v>
      </c>
      <c r="H189" s="1" t="str">
        <f>_xlfn.LET(_xlpm._i, COLUMN()-COLUMN(tblParseParts[[#Headers],[Text]]), IF(_xlpm._i&gt;tblParseParts[[#This Row],[Len]],"",MID(tblParseParts[[#This Row],[Text]],_xlpm._i,1)))</f>
        <v>0</v>
      </c>
      <c r="I189" s="1" t="str">
        <f>_xlfn.LET(_xlpm._i, COLUMN()-COLUMN(tblParseParts[[#Headers],[Text]]), IF(_xlpm._i&gt;tblParseParts[[#This Row],[Len]],"",MID(tblParseParts[[#This Row],[Text]],_xlpm._i,1)))</f>
        <v>2</v>
      </c>
      <c r="J189" s="1" t="str">
        <f>_xlfn.LET(_xlpm._i, COLUMN()-COLUMN(tblParseParts[[#Headers],[Text]]), IF(_xlpm._i&gt;tblParseParts[[#This Row],[Len]],"",MID(tblParseParts[[#This Row],[Text]],_xlpm._i,1)))</f>
        <v>-</v>
      </c>
      <c r="K189" s="1" t="str">
        <f>_xlfn.LET(_xlpm._i, COLUMN()-COLUMN(tblParseParts[[#Headers],[Text]]), IF(_xlpm._i&gt;tblParseParts[[#This Row],[Len]],"",MID(tblParseParts[[#This Row],[Text]],_xlpm._i,1)))</f>
        <v>2</v>
      </c>
      <c r="L189" s="1" t="str">
        <f>_xlfn.LET(_xlpm._i, COLUMN()-COLUMN(tblParseParts[[#Headers],[Text]]), IF(_xlpm._i&gt;tblParseParts[[#This Row],[Len]],"",MID(tblParseParts[[#This Row],[Text]],_xlpm._i,1)))</f>
        <v>3</v>
      </c>
      <c r="M189" s="1" t="str">
        <f>_xlfn.LET(_xlpm._i, COLUMN()-COLUMN(tblParseParts[[#Headers],[Text]]), IF(_xlpm._i&gt;tblParseParts[[#This Row],[Len]],"",MID(tblParseParts[[#This Row],[Text]],_xlpm._i,1)))</f>
        <v>T</v>
      </c>
      <c r="N189" s="1" t="str">
        <f>_xlfn.LET(_xlpm._i, COLUMN()-COLUMN(tblParseParts[[#Headers],[Text]]), IF(_xlpm._i&gt;tblParseParts[[#This Row],[Len]],"",MID(tblParseParts[[#This Row],[Text]],_xlpm._i,1)))</f>
        <v>1</v>
      </c>
      <c r="O189" s="1" t="str">
        <f>_xlfn.LET(_xlpm._i, COLUMN()-COLUMN(tblParseParts[[#Headers],[Text]]), IF(_xlpm._i&gt;tblParseParts[[#This Row],[Len]],"",MID(tblParseParts[[#This Row],[Text]],_xlpm._i,1)))</f>
        <v>4</v>
      </c>
      <c r="P189" s="1" t="str">
        <f>_xlfn.LET(_xlpm._i, COLUMN()-COLUMN(tblParseParts[[#Headers],[Text]]), IF(_xlpm._i&gt;tblParseParts[[#This Row],[Len]],"",MID(tblParseParts[[#This Row],[Text]],_xlpm._i,1)))</f>
        <v>:</v>
      </c>
      <c r="Q189" s="1" t="str">
        <f>_xlfn.LET(_xlpm._i, COLUMN()-COLUMN(tblParseParts[[#Headers],[Text]]), IF(_xlpm._i&gt;tblParseParts[[#This Row],[Len]],"",MID(tblParseParts[[#This Row],[Text]],_xlpm._i,1)))</f>
        <v>3</v>
      </c>
      <c r="R189" s="1" t="str">
        <f>_xlfn.LET(_xlpm._i, COLUMN()-COLUMN(tblParseParts[[#Headers],[Text]]), IF(_xlpm._i&gt;tblParseParts[[#This Row],[Len]],"",MID(tblParseParts[[#This Row],[Text]],_xlpm._i,1)))</f>
        <v>5</v>
      </c>
      <c r="S189" s="1" t="str">
        <f>_xlfn.LET(_xlpm._i, COLUMN()-COLUMN(tblParseParts[[#Headers],[Text]]), IF(_xlpm._i&gt;tblParseParts[[#This Row],[Len]],"",MID(tblParseParts[[#This Row],[Text]],_xlpm._i,1)))</f>
        <v>:</v>
      </c>
      <c r="T189" s="1" t="str">
        <f>_xlfn.LET(_xlpm._i, COLUMN()-COLUMN(tblParseParts[[#Headers],[Text]]), IF(_xlpm._i&gt;tblParseParts[[#This Row],[Len]],"",MID(tblParseParts[[#This Row],[Text]],_xlpm._i,1)))</f>
        <v>1</v>
      </c>
      <c r="U189" s="1" t="str">
        <f>_xlfn.LET(_xlpm._i, COLUMN()-COLUMN(tblParseParts[[#Headers],[Text]]), IF(_xlpm._i&gt;tblParseParts[[#This Row],[Len]],"",MID(tblParseParts[[#This Row],[Text]],_xlpm._i,1)))</f>
        <v>2</v>
      </c>
      <c r="V189" s="1" t="str">
        <f>_xlfn.LET(_xlpm._i, COLUMN()-COLUMN(tblParseParts[[#Headers],[Text]]), IF(_xlpm._i&gt;tblParseParts[[#This Row],[Len]],"",MID(tblParseParts[[#This Row],[Text]],_xlpm._i,1)))</f>
        <v>+</v>
      </c>
      <c r="W189" s="1" t="str">
        <f>_xlfn.LET(_xlpm._i, COLUMN()-COLUMN(tblParseParts[[#Headers],[Text]]), IF(_xlpm._i&gt;tblParseParts[[#This Row],[Len]],"",MID(tblParseParts[[#This Row],[Text]],_xlpm._i,1)))</f>
        <v>0</v>
      </c>
      <c r="X189" s="1" t="str">
        <f>_xlfn.LET(_xlpm._i, COLUMN()-COLUMN(tblParseParts[[#Headers],[Text]]), IF(_xlpm._i&gt;tblParseParts[[#This Row],[Len]],"",MID(tblParseParts[[#This Row],[Text]],_xlpm._i,1)))</f>
        <v>9</v>
      </c>
      <c r="Y189" s="1" t="str">
        <f>_xlfn.LET(_xlpm._i, COLUMN()-COLUMN(tblParseParts[[#Headers],[Text]]), IF(_xlpm._i&gt;tblParseParts[[#This Row],[Len]],"",MID(tblParseParts[[#This Row],[Text]],_xlpm._i,1)))</f>
        <v>:</v>
      </c>
      <c r="Z189" s="1" t="str">
        <f>_xlfn.LET(_xlpm._i, COLUMN()-COLUMN(tblParseParts[[#Headers],[Text]]), IF(_xlpm._i&gt;tblParseParts[[#This Row],[Len]],"",MID(tblParseParts[[#This Row],[Text]],_xlpm._i,1)))</f>
        <v>3</v>
      </c>
      <c r="AA189" s="1" t="str">
        <f>_xlfn.LET(_xlpm._i, COLUMN()-COLUMN(tblParseParts[[#Headers],[Text]]), IF(_xlpm._i&gt;tblParseParts[[#This Row],[Len]],"",MID(tblParseParts[[#This Row],[Text]],_xlpm._i,1)))</f>
        <v>0</v>
      </c>
      <c r="AB189" s="1" t="str">
        <f>_xlfn.LET(_xlpm._i, COLUMN()-COLUMN(tblParseParts[[#Headers],[Text]]), IF(_xlpm._i&gt;tblParseParts[[#This Row],[Len]],"",MID(tblParseParts[[#This Row],[Text]],_xlpm._i,1)))</f>
        <v>:</v>
      </c>
      <c r="AC189" s="1" t="str">
        <f>_xlfn.LET(_xlpm._i, COLUMN()-COLUMN(tblParseParts[[#Headers],[Text]]), IF(_xlpm._i&gt;tblParseParts[[#This Row],[Len]],"",MID(tblParseParts[[#This Row],[Text]],_xlpm._i,1)))</f>
        <v>2</v>
      </c>
      <c r="AD189" s="1" t="str">
        <f>_xlfn.LET(_xlpm._i, COLUMN()-COLUMN(tblParseParts[[#Headers],[Text]]), IF(_xlpm._i&gt;tblParseParts[[#This Row],[Len]],"",MID(tblParseParts[[#This Row],[Text]],_xlpm._i,1)))</f>
        <v>2</v>
      </c>
      <c r="AE189" s="1" t="str">
        <f>_xlfn.LET(_xlpm._i, COLUMN()-COLUMN(tblParseParts[[#Headers],[Text]]), IF(_xlpm._i&gt;tblParseParts[[#This Row],[Len]],"",MID(tblParseParts[[#This Row],[Text]],_xlpm._i,1)))</f>
        <v/>
      </c>
      <c r="AF189" s="1" t="str">
        <f>_xlfn.LET(_xlpm._i, COLUMN()-COLUMN(tblParseParts[[#Headers],[Text]]), IF(_xlpm._i&gt;tblParseParts[[#This Row],[Len]],"",MID(tblParseParts[[#This Row],[Text]],_xlpm._i,1)))</f>
        <v/>
      </c>
      <c r="AG189" s="1" t="str">
        <f>_xlfn.LET(_xlpm._i, COLUMN()-COLUMN(tblParseParts[[#Headers],[Text]]), IF(_xlpm._i&gt;tblParseParts[[#This Row],[Len]],"",MID(tblParseParts[[#This Row],[Text]],_xlpm._i,1)))</f>
        <v/>
      </c>
      <c r="AH189" s="1" t="str">
        <f>_xlfn.LET(_xlpm._i, COLUMN()-COLUMN(tblParseParts[[#Headers],[Text]]), IF(_xlpm._i&gt;tblParseParts[[#This Row],[Len]],"",MID(tblParseParts[[#This Row],[Text]],_xlpm._i,1)))</f>
        <v/>
      </c>
      <c r="AI189" s="1" t="str">
        <f>_xlfn.LET(_xlpm._i, COLUMN()-COLUMN(tblParseParts[[#Headers],[Text]]), IF(_xlpm._i&gt;tblParseParts[[#This Row],[Len]],"",MID(tblParseParts[[#This Row],[Text]],_xlpm._i,1)))</f>
        <v/>
      </c>
      <c r="AJ189" s="11">
        <f>LEN(tblParseParts[[#This Row],[Text]])</f>
        <v>28</v>
      </c>
      <c r="AK189" s="11">
        <f>_xlfn.LET(_xlpm._range,tblParseParts[[#This Row],[1]:[33]], _xlfn.IFNA(_xlfn.XMATCH("T",_xlpm._range,0,1),0))</f>
        <v>11</v>
      </c>
      <c r="AL189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20</v>
      </c>
      <c r="AM189" s="11">
        <f>_xlfn.LET(_xlpm._range,tblParseParts[[#This Row],[1]:[33]], _xlfn.IFNA(_xlfn.XMATCH(":",_xlpm._range,0,-1),0))</f>
        <v>26</v>
      </c>
      <c r="AN189" s="11" cm="1">
        <f t="array" ref="AN189">_xlfn.LET(_xlpm._last,INDEX(tblParseParts[[#This Row],[1]:[33]],1,tblParseParts[[#This Row],[Len]]),IF(_xlpm._last="Z",tblParseParts[[#This Row],[Len]],0))</f>
        <v>0</v>
      </c>
      <c r="AO189" s="11">
        <f>N(tblParseParts[[#This Row],[Tpos]]&gt;0)</f>
        <v>1</v>
      </c>
      <c r="AP189" s="11">
        <f>N(tblParseParts[[#This Row],[Tpos]]=1)</f>
        <v>0</v>
      </c>
      <c r="AQ189" s="11">
        <f>N(tblParseParts[[#This Row],[SignLastPos]]=1)</f>
        <v>0</v>
      </c>
      <c r="AR189" s="11">
        <f>tblParseParts[[#This Row],[Len]]-tblParseParts[[#This Row],[LastSignFirstPos]]</f>
        <v>28</v>
      </c>
      <c r="AS189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89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89" s="11">
        <f>N(tblParseParts[[#This Row],[ColonLastPos]]&gt;tblParseParts[[#This Row],[SignLastPos]])</f>
        <v>1</v>
      </c>
      <c r="AV189" s="11">
        <f>N(((tblParseParts[[#This Row],[UnSignedLen]]=2)+(tblParseParts[[#This Row],[UnSignedLen]]=6))&lt;&gt;0)</f>
        <v>0</v>
      </c>
      <c r="AW189" s="11">
        <f>N(tblParseParts[[#This Row],[ZlastPos]]=tblParseParts[[#This Row],[Len]])</f>
        <v>0</v>
      </c>
      <c r="AX189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148</v>
      </c>
      <c r="AY189" s="11">
        <f>_xlfn.LET(_xlpm._x,_xlfn.XLOOKUP(tblParseParts[[#This Row],[Hash]],tblParsePartsLogic[Hash],tblParsePartsLogic[PartsFlag],""),IF(_xlpm._x="","!!",_xlpm._x))</f>
        <v>7</v>
      </c>
      <c r="AZ189" s="11">
        <f>_xlfn.LET(_xlpm._x,_xlfn.XLOOKUP(tblParseParts[[#This Row],[Hash]],tblParsePartsLogic[Hash],tblParsePartsLogic[DateMark],""),IF(_xlpm._x="","!!",_xlpm._x))</f>
        <v>2</v>
      </c>
      <c r="BA189" s="11">
        <f>_xlfn.LET(_xlpm._x,_xlfn.XLOOKUP(tblParseParts[[#This Row],[Hash]],tblParsePartsLogic[Hash],tblParsePartsLogic[TZMark],""),IF(_xlpm._x="","!!",_xlpm._x))</f>
        <v>2</v>
      </c>
      <c r="BB189" s="11">
        <f>_xlfn.LET(_xlpm._x,_xlfn.XLOOKUP(tblParseParts[[#This Row],[Hash]],tblParsePartsLogic[Hash],tblParsePartsLogic[ISOCompliant],""),IF(_xlpm._x="","!!",_xlpm._x))</f>
        <v>1</v>
      </c>
    </row>
    <row r="190" spans="1:54" x14ac:dyDescent="0.25">
      <c r="A190">
        <v>158</v>
      </c>
      <c r="B190" s="23" t="s">
        <v>249</v>
      </c>
      <c r="C190" s="1" t="str">
        <f>_xlfn.LET(_xlpm._i, COLUMN()-COLUMN(tblParseParts[[#Headers],[Text]]), IF(_xlpm._i&gt;tblParseParts[[#This Row],[Len]],"",MID(tblParseParts[[#This Row],[Text]],_xlpm._i,1)))</f>
        <v>2</v>
      </c>
      <c r="D190" s="1" t="str">
        <f>_xlfn.LET(_xlpm._i, COLUMN()-COLUMN(tblParseParts[[#Headers],[Text]]), IF(_xlpm._i&gt;tblParseParts[[#This Row],[Len]],"",MID(tblParseParts[[#This Row],[Text]],_xlpm._i,1)))</f>
        <v>0</v>
      </c>
      <c r="E190" s="1" t="str">
        <f>_xlfn.LET(_xlpm._i, COLUMN()-COLUMN(tblParseParts[[#Headers],[Text]]), IF(_xlpm._i&gt;tblParseParts[[#This Row],[Len]],"",MID(tblParseParts[[#This Row],[Text]],_xlpm._i,1)))</f>
        <v>2</v>
      </c>
      <c r="F190" s="1" t="str">
        <f>_xlfn.LET(_xlpm._i, COLUMN()-COLUMN(tblParseParts[[#Headers],[Text]]), IF(_xlpm._i&gt;tblParseParts[[#This Row],[Len]],"",MID(tblParseParts[[#This Row],[Text]],_xlpm._i,1)))</f>
        <v>3</v>
      </c>
      <c r="G190" s="1" t="str">
        <f>_xlfn.LET(_xlpm._i, COLUMN()-COLUMN(tblParseParts[[#Headers],[Text]]), IF(_xlpm._i&gt;tblParseParts[[#This Row],[Len]],"",MID(tblParseParts[[#This Row],[Text]],_xlpm._i,1)))</f>
        <v>-</v>
      </c>
      <c r="H190" s="1" t="str">
        <f>_xlfn.LET(_xlpm._i, COLUMN()-COLUMN(tblParseParts[[#Headers],[Text]]), IF(_xlpm._i&gt;tblParseParts[[#This Row],[Len]],"",MID(tblParseParts[[#This Row],[Text]],_xlpm._i,1)))</f>
        <v>0</v>
      </c>
      <c r="I190" s="1" t="str">
        <f>_xlfn.LET(_xlpm._i, COLUMN()-COLUMN(tblParseParts[[#Headers],[Text]]), IF(_xlpm._i&gt;tblParseParts[[#This Row],[Len]],"",MID(tblParseParts[[#This Row],[Text]],_xlpm._i,1)))</f>
        <v>2</v>
      </c>
      <c r="J190" s="1" t="str">
        <f>_xlfn.LET(_xlpm._i, COLUMN()-COLUMN(tblParseParts[[#Headers],[Text]]), IF(_xlpm._i&gt;tblParseParts[[#This Row],[Len]],"",MID(tblParseParts[[#This Row],[Text]],_xlpm._i,1)))</f>
        <v>-</v>
      </c>
      <c r="K190" s="1" t="str">
        <f>_xlfn.LET(_xlpm._i, COLUMN()-COLUMN(tblParseParts[[#Headers],[Text]]), IF(_xlpm._i&gt;tblParseParts[[#This Row],[Len]],"",MID(tblParseParts[[#This Row],[Text]],_xlpm._i,1)))</f>
        <v>2</v>
      </c>
      <c r="L190" s="1" t="str">
        <f>_xlfn.LET(_xlpm._i, COLUMN()-COLUMN(tblParseParts[[#Headers],[Text]]), IF(_xlpm._i&gt;tblParseParts[[#This Row],[Len]],"",MID(tblParseParts[[#This Row],[Text]],_xlpm._i,1)))</f>
        <v>3</v>
      </c>
      <c r="M190" s="1" t="str">
        <f>_xlfn.LET(_xlpm._i, COLUMN()-COLUMN(tblParseParts[[#Headers],[Text]]), IF(_xlpm._i&gt;tblParseParts[[#This Row],[Len]],"",MID(tblParseParts[[#This Row],[Text]],_xlpm._i,1)))</f>
        <v>T</v>
      </c>
      <c r="N190" s="1" t="str">
        <f>_xlfn.LET(_xlpm._i, COLUMN()-COLUMN(tblParseParts[[#Headers],[Text]]), IF(_xlpm._i&gt;tblParseParts[[#This Row],[Len]],"",MID(tblParseParts[[#This Row],[Text]],_xlpm._i,1)))</f>
        <v>1</v>
      </c>
      <c r="O190" s="1" t="str">
        <f>_xlfn.LET(_xlpm._i, COLUMN()-COLUMN(tblParseParts[[#Headers],[Text]]), IF(_xlpm._i&gt;tblParseParts[[#This Row],[Len]],"",MID(tblParseParts[[#This Row],[Text]],_xlpm._i,1)))</f>
        <v>4</v>
      </c>
      <c r="P190" s="1" t="str">
        <f>_xlfn.LET(_xlpm._i, COLUMN()-COLUMN(tblParseParts[[#Headers],[Text]]), IF(_xlpm._i&gt;tblParseParts[[#This Row],[Len]],"",MID(tblParseParts[[#This Row],[Text]],_xlpm._i,1)))</f>
        <v>:</v>
      </c>
      <c r="Q190" s="1" t="str">
        <f>_xlfn.LET(_xlpm._i, COLUMN()-COLUMN(tblParseParts[[#Headers],[Text]]), IF(_xlpm._i&gt;tblParseParts[[#This Row],[Len]],"",MID(tblParseParts[[#This Row],[Text]],_xlpm._i,1)))</f>
        <v>3</v>
      </c>
      <c r="R190" s="1" t="str">
        <f>_xlfn.LET(_xlpm._i, COLUMN()-COLUMN(tblParseParts[[#Headers],[Text]]), IF(_xlpm._i&gt;tblParseParts[[#This Row],[Len]],"",MID(tblParseParts[[#This Row],[Text]],_xlpm._i,1)))</f>
        <v>5</v>
      </c>
      <c r="S190" s="1" t="str">
        <f>_xlfn.LET(_xlpm._i, COLUMN()-COLUMN(tblParseParts[[#Headers],[Text]]), IF(_xlpm._i&gt;tblParseParts[[#This Row],[Len]],"",MID(tblParseParts[[#This Row],[Text]],_xlpm._i,1)))</f>
        <v>:</v>
      </c>
      <c r="T190" s="1" t="str">
        <f>_xlfn.LET(_xlpm._i, COLUMN()-COLUMN(tblParseParts[[#Headers],[Text]]), IF(_xlpm._i&gt;tblParseParts[[#This Row],[Len]],"",MID(tblParseParts[[#This Row],[Text]],_xlpm._i,1)))</f>
        <v>1</v>
      </c>
      <c r="U190" s="1" t="str">
        <f>_xlfn.LET(_xlpm._i, COLUMN()-COLUMN(tblParseParts[[#Headers],[Text]]), IF(_xlpm._i&gt;tblParseParts[[#This Row],[Len]],"",MID(tblParseParts[[#This Row],[Text]],_xlpm._i,1)))</f>
        <v>2</v>
      </c>
      <c r="V190" s="1" t="str">
        <f>_xlfn.LET(_xlpm._i, COLUMN()-COLUMN(tblParseParts[[#Headers],[Text]]), IF(_xlpm._i&gt;tblParseParts[[#This Row],[Len]],"",MID(tblParseParts[[#This Row],[Text]],_xlpm._i,1)))</f>
        <v>Z</v>
      </c>
      <c r="W190" s="1" t="str">
        <f>_xlfn.LET(_xlpm._i, COLUMN()-COLUMN(tblParseParts[[#Headers],[Text]]), IF(_xlpm._i&gt;tblParseParts[[#This Row],[Len]],"",MID(tblParseParts[[#This Row],[Text]],_xlpm._i,1)))</f>
        <v/>
      </c>
      <c r="X190" s="1" t="str">
        <f>_xlfn.LET(_xlpm._i, COLUMN()-COLUMN(tblParseParts[[#Headers],[Text]]), IF(_xlpm._i&gt;tblParseParts[[#This Row],[Len]],"",MID(tblParseParts[[#This Row],[Text]],_xlpm._i,1)))</f>
        <v/>
      </c>
      <c r="Y190" s="1" t="str">
        <f>_xlfn.LET(_xlpm._i, COLUMN()-COLUMN(tblParseParts[[#Headers],[Text]]), IF(_xlpm._i&gt;tblParseParts[[#This Row],[Len]],"",MID(tblParseParts[[#This Row],[Text]],_xlpm._i,1)))</f>
        <v/>
      </c>
      <c r="Z190" s="1" t="str">
        <f>_xlfn.LET(_xlpm._i, COLUMN()-COLUMN(tblParseParts[[#Headers],[Text]]), IF(_xlpm._i&gt;tblParseParts[[#This Row],[Len]],"",MID(tblParseParts[[#This Row],[Text]],_xlpm._i,1)))</f>
        <v/>
      </c>
      <c r="AA190" s="1" t="str">
        <f>_xlfn.LET(_xlpm._i, COLUMN()-COLUMN(tblParseParts[[#Headers],[Text]]), IF(_xlpm._i&gt;tblParseParts[[#This Row],[Len]],"",MID(tblParseParts[[#This Row],[Text]],_xlpm._i,1)))</f>
        <v/>
      </c>
      <c r="AB190" s="1" t="str">
        <f>_xlfn.LET(_xlpm._i, COLUMN()-COLUMN(tblParseParts[[#Headers],[Text]]), IF(_xlpm._i&gt;tblParseParts[[#This Row],[Len]],"",MID(tblParseParts[[#This Row],[Text]],_xlpm._i,1)))</f>
        <v/>
      </c>
      <c r="AC190" s="1" t="str">
        <f>_xlfn.LET(_xlpm._i, COLUMN()-COLUMN(tblParseParts[[#Headers],[Text]]), IF(_xlpm._i&gt;tblParseParts[[#This Row],[Len]],"",MID(tblParseParts[[#This Row],[Text]],_xlpm._i,1)))</f>
        <v/>
      </c>
      <c r="AD190" s="1" t="str">
        <f>_xlfn.LET(_xlpm._i, COLUMN()-COLUMN(tblParseParts[[#Headers],[Text]]), IF(_xlpm._i&gt;tblParseParts[[#This Row],[Len]],"",MID(tblParseParts[[#This Row],[Text]],_xlpm._i,1)))</f>
        <v/>
      </c>
      <c r="AE190" s="1" t="str">
        <f>_xlfn.LET(_xlpm._i, COLUMN()-COLUMN(tblParseParts[[#Headers],[Text]]), IF(_xlpm._i&gt;tblParseParts[[#This Row],[Len]],"",MID(tblParseParts[[#This Row],[Text]],_xlpm._i,1)))</f>
        <v/>
      </c>
      <c r="AF190" s="1" t="str">
        <f>_xlfn.LET(_xlpm._i, COLUMN()-COLUMN(tblParseParts[[#Headers],[Text]]), IF(_xlpm._i&gt;tblParseParts[[#This Row],[Len]],"",MID(tblParseParts[[#This Row],[Text]],_xlpm._i,1)))</f>
        <v/>
      </c>
      <c r="AG190" s="1" t="str">
        <f>_xlfn.LET(_xlpm._i, COLUMN()-COLUMN(tblParseParts[[#Headers],[Text]]), IF(_xlpm._i&gt;tblParseParts[[#This Row],[Len]],"",MID(tblParseParts[[#This Row],[Text]],_xlpm._i,1)))</f>
        <v/>
      </c>
      <c r="AH190" s="1" t="str">
        <f>_xlfn.LET(_xlpm._i, COLUMN()-COLUMN(tblParseParts[[#Headers],[Text]]), IF(_xlpm._i&gt;tblParseParts[[#This Row],[Len]],"",MID(tblParseParts[[#This Row],[Text]],_xlpm._i,1)))</f>
        <v/>
      </c>
      <c r="AI190" s="1" t="str">
        <f>_xlfn.LET(_xlpm._i, COLUMN()-COLUMN(tblParseParts[[#Headers],[Text]]), IF(_xlpm._i&gt;tblParseParts[[#This Row],[Len]],"",MID(tblParseParts[[#This Row],[Text]],_xlpm._i,1)))</f>
        <v/>
      </c>
      <c r="AJ190" s="11">
        <f>LEN(tblParseParts[[#This Row],[Text]])</f>
        <v>20</v>
      </c>
      <c r="AK190" s="11">
        <f>_xlfn.LET(_xlpm._range,tblParseParts[[#This Row],[1]:[33]], _xlfn.IFNA(_xlfn.XMATCH("T",_xlpm._range,0,1),0))</f>
        <v>11</v>
      </c>
      <c r="AL190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8</v>
      </c>
      <c r="AM190" s="11">
        <f>_xlfn.LET(_xlpm._range,tblParseParts[[#This Row],[1]:[33]], _xlfn.IFNA(_xlfn.XMATCH(":",_xlpm._range,0,-1),0))</f>
        <v>17</v>
      </c>
      <c r="AN190" s="11" cm="1">
        <f t="array" ref="AN190">_xlfn.LET(_xlpm._last,INDEX(tblParseParts[[#This Row],[1]:[33]],1,tblParseParts[[#This Row],[Len]]),IF(_xlpm._last="Z",tblParseParts[[#This Row],[Len]],0))</f>
        <v>20</v>
      </c>
      <c r="AO190" s="11">
        <f>N(tblParseParts[[#This Row],[Tpos]]&gt;0)</f>
        <v>1</v>
      </c>
      <c r="AP190" s="11">
        <f>N(tblParseParts[[#This Row],[Tpos]]=1)</f>
        <v>0</v>
      </c>
      <c r="AQ190" s="11">
        <f>N(tblParseParts[[#This Row],[SignLastPos]]=1)</f>
        <v>0</v>
      </c>
      <c r="AR190" s="11">
        <f>tblParseParts[[#This Row],[Len]]-tblParseParts[[#This Row],[LastSignFirstPos]]</f>
        <v>20</v>
      </c>
      <c r="AS190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90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90" s="11">
        <f>N(tblParseParts[[#This Row],[ColonLastPos]]&gt;tblParseParts[[#This Row],[SignLastPos]])</f>
        <v>1</v>
      </c>
      <c r="AV190" s="11">
        <f>N(((tblParseParts[[#This Row],[UnSignedLen]]=2)+(tblParseParts[[#This Row],[UnSignedLen]]=6))&lt;&gt;0)</f>
        <v>0</v>
      </c>
      <c r="AW190" s="11">
        <f>N(tblParseParts[[#This Row],[ZlastPos]]=tblParseParts[[#This Row],[Len]])</f>
        <v>1</v>
      </c>
      <c r="AX190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149</v>
      </c>
      <c r="AY190" s="11">
        <f>_xlfn.LET(_xlpm._x,_xlfn.XLOOKUP(tblParseParts[[#This Row],[Hash]],tblParsePartsLogic[Hash],tblParsePartsLogic[PartsFlag],""),IF(_xlpm._x="","!!",_xlpm._x))</f>
        <v>7</v>
      </c>
      <c r="AZ190" s="11">
        <f>_xlfn.LET(_xlpm._x,_xlfn.XLOOKUP(tblParseParts[[#This Row],[Hash]],tblParsePartsLogic[Hash],tblParsePartsLogic[DateMark],""),IF(_xlpm._x="","!!",_xlpm._x))</f>
        <v>2</v>
      </c>
      <c r="BA190" s="11">
        <f>_xlfn.LET(_xlpm._x,_xlfn.XLOOKUP(tblParseParts[[#This Row],[Hash]],tblParsePartsLogic[Hash],tblParsePartsLogic[TZMark],""),IF(_xlpm._x="","!!",_xlpm._x))</f>
        <v>2</v>
      </c>
      <c r="BB190" s="11">
        <f>_xlfn.LET(_xlpm._x,_xlfn.XLOOKUP(tblParseParts[[#This Row],[Hash]],tblParsePartsLogic[Hash],tblParsePartsLogic[ISOCompliant],""),IF(_xlpm._x="","!!",_xlpm._x))</f>
        <v>1</v>
      </c>
    </row>
    <row r="191" spans="1:54" x14ac:dyDescent="0.25">
      <c r="A191">
        <v>159</v>
      </c>
      <c r="B191" s="23" t="s">
        <v>250</v>
      </c>
      <c r="C191" s="1" t="str">
        <f>_xlfn.LET(_xlpm._i, COLUMN()-COLUMN(tblParseParts[[#Headers],[Text]]), IF(_xlpm._i&gt;tblParseParts[[#This Row],[Len]],"",MID(tblParseParts[[#This Row],[Text]],_xlpm._i,1)))</f>
        <v>2</v>
      </c>
      <c r="D191" s="1" t="str">
        <f>_xlfn.LET(_xlpm._i, COLUMN()-COLUMN(tblParseParts[[#Headers],[Text]]), IF(_xlpm._i&gt;tblParseParts[[#This Row],[Len]],"",MID(tblParseParts[[#This Row],[Text]],_xlpm._i,1)))</f>
        <v>0</v>
      </c>
      <c r="E191" s="1" t="str">
        <f>_xlfn.LET(_xlpm._i, COLUMN()-COLUMN(tblParseParts[[#Headers],[Text]]), IF(_xlpm._i&gt;tblParseParts[[#This Row],[Len]],"",MID(tblParseParts[[#This Row],[Text]],_xlpm._i,1)))</f>
        <v>2</v>
      </c>
      <c r="F191" s="1" t="str">
        <f>_xlfn.LET(_xlpm._i, COLUMN()-COLUMN(tblParseParts[[#Headers],[Text]]), IF(_xlpm._i&gt;tblParseParts[[#This Row],[Len]],"",MID(tblParseParts[[#This Row],[Text]],_xlpm._i,1)))</f>
        <v>3</v>
      </c>
      <c r="G191" s="1" t="str">
        <f>_xlfn.LET(_xlpm._i, COLUMN()-COLUMN(tblParseParts[[#Headers],[Text]]), IF(_xlpm._i&gt;tblParseParts[[#This Row],[Len]],"",MID(tblParseParts[[#This Row],[Text]],_xlpm._i,1)))</f>
        <v>-</v>
      </c>
      <c r="H191" s="1" t="str">
        <f>_xlfn.LET(_xlpm._i, COLUMN()-COLUMN(tblParseParts[[#Headers],[Text]]), IF(_xlpm._i&gt;tblParseParts[[#This Row],[Len]],"",MID(tblParseParts[[#This Row],[Text]],_xlpm._i,1)))</f>
        <v>0</v>
      </c>
      <c r="I191" s="1" t="str">
        <f>_xlfn.LET(_xlpm._i, COLUMN()-COLUMN(tblParseParts[[#Headers],[Text]]), IF(_xlpm._i&gt;tblParseParts[[#This Row],[Len]],"",MID(tblParseParts[[#This Row],[Text]],_xlpm._i,1)))</f>
        <v>2</v>
      </c>
      <c r="J191" s="1" t="str">
        <f>_xlfn.LET(_xlpm._i, COLUMN()-COLUMN(tblParseParts[[#Headers],[Text]]), IF(_xlpm._i&gt;tblParseParts[[#This Row],[Len]],"",MID(tblParseParts[[#This Row],[Text]],_xlpm._i,1)))</f>
        <v>-</v>
      </c>
      <c r="K191" s="1" t="str">
        <f>_xlfn.LET(_xlpm._i, COLUMN()-COLUMN(tblParseParts[[#Headers],[Text]]), IF(_xlpm._i&gt;tblParseParts[[#This Row],[Len]],"",MID(tblParseParts[[#This Row],[Text]],_xlpm._i,1)))</f>
        <v>2</v>
      </c>
      <c r="L191" s="1" t="str">
        <f>_xlfn.LET(_xlpm._i, COLUMN()-COLUMN(tblParseParts[[#Headers],[Text]]), IF(_xlpm._i&gt;tblParseParts[[#This Row],[Len]],"",MID(tblParseParts[[#This Row],[Text]],_xlpm._i,1)))</f>
        <v>3</v>
      </c>
      <c r="M191" s="1" t="str">
        <f>_xlfn.LET(_xlpm._i, COLUMN()-COLUMN(tblParseParts[[#Headers],[Text]]), IF(_xlpm._i&gt;tblParseParts[[#This Row],[Len]],"",MID(tblParseParts[[#This Row],[Text]],_xlpm._i,1)))</f>
        <v>T</v>
      </c>
      <c r="N191" s="1" t="str">
        <f>_xlfn.LET(_xlpm._i, COLUMN()-COLUMN(tblParseParts[[#Headers],[Text]]), IF(_xlpm._i&gt;tblParseParts[[#This Row],[Len]],"",MID(tblParseParts[[#This Row],[Text]],_xlpm._i,1)))</f>
        <v>1</v>
      </c>
      <c r="O191" s="1" t="str">
        <f>_xlfn.LET(_xlpm._i, COLUMN()-COLUMN(tblParseParts[[#Headers],[Text]]), IF(_xlpm._i&gt;tblParseParts[[#This Row],[Len]],"",MID(tblParseParts[[#This Row],[Text]],_xlpm._i,1)))</f>
        <v>4</v>
      </c>
      <c r="P191" s="1" t="str">
        <f>_xlfn.LET(_xlpm._i, COLUMN()-COLUMN(tblParseParts[[#Headers],[Text]]), IF(_xlpm._i&gt;tblParseParts[[#This Row],[Len]],"",MID(tblParseParts[[#This Row],[Text]],_xlpm._i,1)))</f>
        <v>:</v>
      </c>
      <c r="Q191" s="1" t="str">
        <f>_xlfn.LET(_xlpm._i, COLUMN()-COLUMN(tblParseParts[[#Headers],[Text]]), IF(_xlpm._i&gt;tblParseParts[[#This Row],[Len]],"",MID(tblParseParts[[#This Row],[Text]],_xlpm._i,1)))</f>
        <v>3</v>
      </c>
      <c r="R191" s="1" t="str">
        <f>_xlfn.LET(_xlpm._i, COLUMN()-COLUMN(tblParseParts[[#Headers],[Text]]), IF(_xlpm._i&gt;tblParseParts[[#This Row],[Len]],"",MID(tblParseParts[[#This Row],[Text]],_xlpm._i,1)))</f>
        <v>5</v>
      </c>
      <c r="S191" s="1" t="str">
        <f>_xlfn.LET(_xlpm._i, COLUMN()-COLUMN(tblParseParts[[#Headers],[Text]]), IF(_xlpm._i&gt;tblParseParts[[#This Row],[Len]],"",MID(tblParseParts[[#This Row],[Text]],_xlpm._i,1)))</f>
        <v>:</v>
      </c>
      <c r="T191" s="1" t="str">
        <f>_xlfn.LET(_xlpm._i, COLUMN()-COLUMN(tblParseParts[[#Headers],[Text]]), IF(_xlpm._i&gt;tblParseParts[[#This Row],[Len]],"",MID(tblParseParts[[#This Row],[Text]],_xlpm._i,1)))</f>
        <v>1</v>
      </c>
      <c r="U191" s="1" t="str">
        <f>_xlfn.LET(_xlpm._i, COLUMN()-COLUMN(tblParseParts[[#Headers],[Text]]), IF(_xlpm._i&gt;tblParseParts[[#This Row],[Len]],"",MID(tblParseParts[[#This Row],[Text]],_xlpm._i,1)))</f>
        <v>2</v>
      </c>
      <c r="V191" s="1" t="str">
        <f>_xlfn.LET(_xlpm._i, COLUMN()-COLUMN(tblParseParts[[#Headers],[Text]]), IF(_xlpm._i&gt;tblParseParts[[#This Row],[Len]],"",MID(tblParseParts[[#This Row],[Text]],_xlpm._i,1)))</f>
        <v>.</v>
      </c>
      <c r="W191" s="1" t="str">
        <f>_xlfn.LET(_xlpm._i, COLUMN()-COLUMN(tblParseParts[[#Headers],[Text]]), IF(_xlpm._i&gt;tblParseParts[[#This Row],[Len]],"",MID(tblParseParts[[#This Row],[Text]],_xlpm._i,1)))</f>
        <v>0</v>
      </c>
      <c r="X191" s="1" t="str">
        <f>_xlfn.LET(_xlpm._i, COLUMN()-COLUMN(tblParseParts[[#Headers],[Text]]), IF(_xlpm._i&gt;tblParseParts[[#This Row],[Len]],"",MID(tblParseParts[[#This Row],[Text]],_xlpm._i,1)))</f>
        <v>+</v>
      </c>
      <c r="Y191" s="1" t="str">
        <f>_xlfn.LET(_xlpm._i, COLUMN()-COLUMN(tblParseParts[[#Headers],[Text]]), IF(_xlpm._i&gt;tblParseParts[[#This Row],[Len]],"",MID(tblParseParts[[#This Row],[Text]],_xlpm._i,1)))</f>
        <v>0</v>
      </c>
      <c r="Z191" s="1" t="str">
        <f>_xlfn.LET(_xlpm._i, COLUMN()-COLUMN(tblParseParts[[#Headers],[Text]]), IF(_xlpm._i&gt;tblParseParts[[#This Row],[Len]],"",MID(tblParseParts[[#This Row],[Text]],_xlpm._i,1)))</f>
        <v>9</v>
      </c>
      <c r="AA191" s="1" t="str">
        <f>_xlfn.LET(_xlpm._i, COLUMN()-COLUMN(tblParseParts[[#Headers],[Text]]), IF(_xlpm._i&gt;tblParseParts[[#This Row],[Len]],"",MID(tblParseParts[[#This Row],[Text]],_xlpm._i,1)))</f>
        <v/>
      </c>
      <c r="AB191" s="1" t="str">
        <f>_xlfn.LET(_xlpm._i, COLUMN()-COLUMN(tblParseParts[[#Headers],[Text]]), IF(_xlpm._i&gt;tblParseParts[[#This Row],[Len]],"",MID(tblParseParts[[#This Row],[Text]],_xlpm._i,1)))</f>
        <v/>
      </c>
      <c r="AC191" s="1" t="str">
        <f>_xlfn.LET(_xlpm._i, COLUMN()-COLUMN(tblParseParts[[#Headers],[Text]]), IF(_xlpm._i&gt;tblParseParts[[#This Row],[Len]],"",MID(tblParseParts[[#This Row],[Text]],_xlpm._i,1)))</f>
        <v/>
      </c>
      <c r="AD191" s="1" t="str">
        <f>_xlfn.LET(_xlpm._i, COLUMN()-COLUMN(tblParseParts[[#Headers],[Text]]), IF(_xlpm._i&gt;tblParseParts[[#This Row],[Len]],"",MID(tblParseParts[[#This Row],[Text]],_xlpm._i,1)))</f>
        <v/>
      </c>
      <c r="AE191" s="1" t="str">
        <f>_xlfn.LET(_xlpm._i, COLUMN()-COLUMN(tblParseParts[[#Headers],[Text]]), IF(_xlpm._i&gt;tblParseParts[[#This Row],[Len]],"",MID(tblParseParts[[#This Row],[Text]],_xlpm._i,1)))</f>
        <v/>
      </c>
      <c r="AF191" s="1" t="str">
        <f>_xlfn.LET(_xlpm._i, COLUMN()-COLUMN(tblParseParts[[#Headers],[Text]]), IF(_xlpm._i&gt;tblParseParts[[#This Row],[Len]],"",MID(tblParseParts[[#This Row],[Text]],_xlpm._i,1)))</f>
        <v/>
      </c>
      <c r="AG191" s="1" t="str">
        <f>_xlfn.LET(_xlpm._i, COLUMN()-COLUMN(tblParseParts[[#Headers],[Text]]), IF(_xlpm._i&gt;tblParseParts[[#This Row],[Len]],"",MID(tblParseParts[[#This Row],[Text]],_xlpm._i,1)))</f>
        <v/>
      </c>
      <c r="AH191" s="1" t="str">
        <f>_xlfn.LET(_xlpm._i, COLUMN()-COLUMN(tblParseParts[[#Headers],[Text]]), IF(_xlpm._i&gt;tblParseParts[[#This Row],[Len]],"",MID(tblParseParts[[#This Row],[Text]],_xlpm._i,1)))</f>
        <v/>
      </c>
      <c r="AI191" s="1" t="str">
        <f>_xlfn.LET(_xlpm._i, COLUMN()-COLUMN(tblParseParts[[#Headers],[Text]]), IF(_xlpm._i&gt;tblParseParts[[#This Row],[Len]],"",MID(tblParseParts[[#This Row],[Text]],_xlpm._i,1)))</f>
        <v/>
      </c>
      <c r="AJ191" s="11">
        <f>LEN(tblParseParts[[#This Row],[Text]])</f>
        <v>24</v>
      </c>
      <c r="AK191" s="11">
        <f>_xlfn.LET(_xlpm._range,tblParseParts[[#This Row],[1]:[33]], _xlfn.IFNA(_xlfn.XMATCH("T",_xlpm._range,0,1),0))</f>
        <v>11</v>
      </c>
      <c r="AL191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22</v>
      </c>
      <c r="AM191" s="11">
        <f>_xlfn.LET(_xlpm._range,tblParseParts[[#This Row],[1]:[33]], _xlfn.IFNA(_xlfn.XMATCH(":",_xlpm._range,0,-1),0))</f>
        <v>17</v>
      </c>
      <c r="AN191" s="11" cm="1">
        <f t="array" ref="AN191">_xlfn.LET(_xlpm._last,INDEX(tblParseParts[[#This Row],[1]:[33]],1,tblParseParts[[#This Row],[Len]]),IF(_xlpm._last="Z",tblParseParts[[#This Row],[Len]],0))</f>
        <v>0</v>
      </c>
      <c r="AO191" s="11">
        <f>N(tblParseParts[[#This Row],[Tpos]]&gt;0)</f>
        <v>1</v>
      </c>
      <c r="AP191" s="11">
        <f>N(tblParseParts[[#This Row],[Tpos]]=1)</f>
        <v>0</v>
      </c>
      <c r="AQ191" s="11">
        <f>N(tblParseParts[[#This Row],[SignLastPos]]=1)</f>
        <v>0</v>
      </c>
      <c r="AR191" s="11">
        <f>tblParseParts[[#This Row],[Len]]-tblParseParts[[#This Row],[LastSignFirstPos]]</f>
        <v>24</v>
      </c>
      <c r="AS191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91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91" s="11">
        <f>N(tblParseParts[[#This Row],[ColonLastPos]]&gt;tblParseParts[[#This Row],[SignLastPos]])</f>
        <v>0</v>
      </c>
      <c r="AV191" s="11">
        <f>N(((tblParseParts[[#This Row],[UnSignedLen]]=2)+(tblParseParts[[#This Row],[UnSignedLen]]=6))&lt;&gt;0)</f>
        <v>0</v>
      </c>
      <c r="AW191" s="11">
        <f>N(tblParseParts[[#This Row],[ZlastPos]]=tblParseParts[[#This Row],[Len]])</f>
        <v>0</v>
      </c>
      <c r="AX191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144</v>
      </c>
      <c r="AY191" s="11">
        <f>_xlfn.LET(_xlpm._x,_xlfn.XLOOKUP(tblParseParts[[#This Row],[Hash]],tblParsePartsLogic[Hash],tblParsePartsLogic[PartsFlag],""),IF(_xlpm._x="","!!",_xlpm._x))</f>
        <v>7</v>
      </c>
      <c r="AZ191" s="11">
        <f>_xlfn.LET(_xlpm._x,_xlfn.XLOOKUP(tblParseParts[[#This Row],[Hash]],tblParsePartsLogic[Hash],tblParsePartsLogic[DateMark],""),IF(_xlpm._x="","!!",_xlpm._x))</f>
        <v>2</v>
      </c>
      <c r="BA191" s="11">
        <f>_xlfn.LET(_xlpm._x,_xlfn.XLOOKUP(tblParseParts[[#This Row],[Hash]],tblParsePartsLogic[Hash],tblParsePartsLogic[TZMark],""),IF(_xlpm._x="","!!",_xlpm._x))</f>
        <v>2</v>
      </c>
      <c r="BB191" s="11">
        <f>_xlfn.LET(_xlpm._x,_xlfn.XLOOKUP(tblParseParts[[#This Row],[Hash]],tblParsePartsLogic[Hash],tblParsePartsLogic[ISOCompliant],""),IF(_xlpm._x="","!!",_xlpm._x))</f>
        <v>1</v>
      </c>
    </row>
    <row r="192" spans="1:54" x14ac:dyDescent="0.25">
      <c r="A192">
        <v>160</v>
      </c>
      <c r="B192" s="23" t="s">
        <v>251</v>
      </c>
      <c r="C192" s="1" t="str">
        <f>_xlfn.LET(_xlpm._i, COLUMN()-COLUMN(tblParseParts[[#Headers],[Text]]), IF(_xlpm._i&gt;tblParseParts[[#This Row],[Len]],"",MID(tblParseParts[[#This Row],[Text]],_xlpm._i,1)))</f>
        <v>2</v>
      </c>
      <c r="D192" s="1" t="str">
        <f>_xlfn.LET(_xlpm._i, COLUMN()-COLUMN(tblParseParts[[#Headers],[Text]]), IF(_xlpm._i&gt;tblParseParts[[#This Row],[Len]],"",MID(tblParseParts[[#This Row],[Text]],_xlpm._i,1)))</f>
        <v>0</v>
      </c>
      <c r="E192" s="1" t="str">
        <f>_xlfn.LET(_xlpm._i, COLUMN()-COLUMN(tblParseParts[[#Headers],[Text]]), IF(_xlpm._i&gt;tblParseParts[[#This Row],[Len]],"",MID(tblParseParts[[#This Row],[Text]],_xlpm._i,1)))</f>
        <v>2</v>
      </c>
      <c r="F192" s="1" t="str">
        <f>_xlfn.LET(_xlpm._i, COLUMN()-COLUMN(tblParseParts[[#Headers],[Text]]), IF(_xlpm._i&gt;tblParseParts[[#This Row],[Len]],"",MID(tblParseParts[[#This Row],[Text]],_xlpm._i,1)))</f>
        <v>3</v>
      </c>
      <c r="G192" s="1" t="str">
        <f>_xlfn.LET(_xlpm._i, COLUMN()-COLUMN(tblParseParts[[#Headers],[Text]]), IF(_xlpm._i&gt;tblParseParts[[#This Row],[Len]],"",MID(tblParseParts[[#This Row],[Text]],_xlpm._i,1)))</f>
        <v>-</v>
      </c>
      <c r="H192" s="1" t="str">
        <f>_xlfn.LET(_xlpm._i, COLUMN()-COLUMN(tblParseParts[[#Headers],[Text]]), IF(_xlpm._i&gt;tblParseParts[[#This Row],[Len]],"",MID(tblParseParts[[#This Row],[Text]],_xlpm._i,1)))</f>
        <v>0</v>
      </c>
      <c r="I192" s="1" t="str">
        <f>_xlfn.LET(_xlpm._i, COLUMN()-COLUMN(tblParseParts[[#Headers],[Text]]), IF(_xlpm._i&gt;tblParseParts[[#This Row],[Len]],"",MID(tblParseParts[[#This Row],[Text]],_xlpm._i,1)))</f>
        <v>2</v>
      </c>
      <c r="J192" s="1" t="str">
        <f>_xlfn.LET(_xlpm._i, COLUMN()-COLUMN(tblParseParts[[#Headers],[Text]]), IF(_xlpm._i&gt;tblParseParts[[#This Row],[Len]],"",MID(tblParseParts[[#This Row],[Text]],_xlpm._i,1)))</f>
        <v>-</v>
      </c>
      <c r="K192" s="1" t="str">
        <f>_xlfn.LET(_xlpm._i, COLUMN()-COLUMN(tblParseParts[[#Headers],[Text]]), IF(_xlpm._i&gt;tblParseParts[[#This Row],[Len]],"",MID(tblParseParts[[#This Row],[Text]],_xlpm._i,1)))</f>
        <v>2</v>
      </c>
      <c r="L192" s="1" t="str">
        <f>_xlfn.LET(_xlpm._i, COLUMN()-COLUMN(tblParseParts[[#Headers],[Text]]), IF(_xlpm._i&gt;tblParseParts[[#This Row],[Len]],"",MID(tblParseParts[[#This Row],[Text]],_xlpm._i,1)))</f>
        <v>3</v>
      </c>
      <c r="M192" s="1" t="str">
        <f>_xlfn.LET(_xlpm._i, COLUMN()-COLUMN(tblParseParts[[#Headers],[Text]]), IF(_xlpm._i&gt;tblParseParts[[#This Row],[Len]],"",MID(tblParseParts[[#This Row],[Text]],_xlpm._i,1)))</f>
        <v>T</v>
      </c>
      <c r="N192" s="1" t="str">
        <f>_xlfn.LET(_xlpm._i, COLUMN()-COLUMN(tblParseParts[[#Headers],[Text]]), IF(_xlpm._i&gt;tblParseParts[[#This Row],[Len]],"",MID(tblParseParts[[#This Row],[Text]],_xlpm._i,1)))</f>
        <v>1</v>
      </c>
      <c r="O192" s="1" t="str">
        <f>_xlfn.LET(_xlpm._i, COLUMN()-COLUMN(tblParseParts[[#Headers],[Text]]), IF(_xlpm._i&gt;tblParseParts[[#This Row],[Len]],"",MID(tblParseParts[[#This Row],[Text]],_xlpm._i,1)))</f>
        <v>4</v>
      </c>
      <c r="P192" s="1" t="str">
        <f>_xlfn.LET(_xlpm._i, COLUMN()-COLUMN(tblParseParts[[#Headers],[Text]]), IF(_xlpm._i&gt;tblParseParts[[#This Row],[Len]],"",MID(tblParseParts[[#This Row],[Text]],_xlpm._i,1)))</f>
        <v>:</v>
      </c>
      <c r="Q192" s="1" t="str">
        <f>_xlfn.LET(_xlpm._i, COLUMN()-COLUMN(tblParseParts[[#Headers],[Text]]), IF(_xlpm._i&gt;tblParseParts[[#This Row],[Len]],"",MID(tblParseParts[[#This Row],[Text]],_xlpm._i,1)))</f>
        <v>3</v>
      </c>
      <c r="R192" s="1" t="str">
        <f>_xlfn.LET(_xlpm._i, COLUMN()-COLUMN(tblParseParts[[#Headers],[Text]]), IF(_xlpm._i&gt;tblParseParts[[#This Row],[Len]],"",MID(tblParseParts[[#This Row],[Text]],_xlpm._i,1)))</f>
        <v>5</v>
      </c>
      <c r="S192" s="1" t="str">
        <f>_xlfn.LET(_xlpm._i, COLUMN()-COLUMN(tblParseParts[[#Headers],[Text]]), IF(_xlpm._i&gt;tblParseParts[[#This Row],[Len]],"",MID(tblParseParts[[#This Row],[Text]],_xlpm._i,1)))</f>
        <v>:</v>
      </c>
      <c r="T192" s="1" t="str">
        <f>_xlfn.LET(_xlpm._i, COLUMN()-COLUMN(tblParseParts[[#Headers],[Text]]), IF(_xlpm._i&gt;tblParseParts[[#This Row],[Len]],"",MID(tblParseParts[[#This Row],[Text]],_xlpm._i,1)))</f>
        <v>1</v>
      </c>
      <c r="U192" s="1" t="str">
        <f>_xlfn.LET(_xlpm._i, COLUMN()-COLUMN(tblParseParts[[#Headers],[Text]]), IF(_xlpm._i&gt;tblParseParts[[#This Row],[Len]],"",MID(tblParseParts[[#This Row],[Text]],_xlpm._i,1)))</f>
        <v>2</v>
      </c>
      <c r="V192" s="1" t="str">
        <f>_xlfn.LET(_xlpm._i, COLUMN()-COLUMN(tblParseParts[[#Headers],[Text]]), IF(_xlpm._i&gt;tblParseParts[[#This Row],[Len]],"",MID(tblParseParts[[#This Row],[Text]],_xlpm._i,1)))</f>
        <v>.</v>
      </c>
      <c r="W192" s="1" t="str">
        <f>_xlfn.LET(_xlpm._i, COLUMN()-COLUMN(tblParseParts[[#Headers],[Text]]), IF(_xlpm._i&gt;tblParseParts[[#This Row],[Len]],"",MID(tblParseParts[[#This Row],[Text]],_xlpm._i,1)))</f>
        <v>0</v>
      </c>
      <c r="X192" s="1" t="str">
        <f>_xlfn.LET(_xlpm._i, COLUMN()-COLUMN(tblParseParts[[#Headers],[Text]]), IF(_xlpm._i&gt;tblParseParts[[#This Row],[Len]],"",MID(tblParseParts[[#This Row],[Text]],_xlpm._i,1)))</f>
        <v>+</v>
      </c>
      <c r="Y192" s="1" t="str">
        <f>_xlfn.LET(_xlpm._i, COLUMN()-COLUMN(tblParseParts[[#Headers],[Text]]), IF(_xlpm._i&gt;tblParseParts[[#This Row],[Len]],"",MID(tblParseParts[[#This Row],[Text]],_xlpm._i,1)))</f>
        <v>0</v>
      </c>
      <c r="Z192" s="1" t="str">
        <f>_xlfn.LET(_xlpm._i, COLUMN()-COLUMN(tblParseParts[[#Headers],[Text]]), IF(_xlpm._i&gt;tblParseParts[[#This Row],[Len]],"",MID(tblParseParts[[#This Row],[Text]],_xlpm._i,1)))</f>
        <v>9</v>
      </c>
      <c r="AA192" s="1" t="str">
        <f>_xlfn.LET(_xlpm._i, COLUMN()-COLUMN(tblParseParts[[#Headers],[Text]]), IF(_xlpm._i&gt;tblParseParts[[#This Row],[Len]],"",MID(tblParseParts[[#This Row],[Text]],_xlpm._i,1)))</f>
        <v>:</v>
      </c>
      <c r="AB192" s="1" t="str">
        <f>_xlfn.LET(_xlpm._i, COLUMN()-COLUMN(tblParseParts[[#Headers],[Text]]), IF(_xlpm._i&gt;tblParseParts[[#This Row],[Len]],"",MID(tblParseParts[[#This Row],[Text]],_xlpm._i,1)))</f>
        <v>3</v>
      </c>
      <c r="AC192" s="1" t="str">
        <f>_xlfn.LET(_xlpm._i, COLUMN()-COLUMN(tblParseParts[[#Headers],[Text]]), IF(_xlpm._i&gt;tblParseParts[[#This Row],[Len]],"",MID(tblParseParts[[#This Row],[Text]],_xlpm._i,1)))</f>
        <v>0</v>
      </c>
      <c r="AD192" s="1" t="str">
        <f>_xlfn.LET(_xlpm._i, COLUMN()-COLUMN(tblParseParts[[#Headers],[Text]]), IF(_xlpm._i&gt;tblParseParts[[#This Row],[Len]],"",MID(tblParseParts[[#This Row],[Text]],_xlpm._i,1)))</f>
        <v/>
      </c>
      <c r="AE192" s="1" t="str">
        <f>_xlfn.LET(_xlpm._i, COLUMN()-COLUMN(tblParseParts[[#Headers],[Text]]), IF(_xlpm._i&gt;tblParseParts[[#This Row],[Len]],"",MID(tblParseParts[[#This Row],[Text]],_xlpm._i,1)))</f>
        <v/>
      </c>
      <c r="AF192" s="1" t="str">
        <f>_xlfn.LET(_xlpm._i, COLUMN()-COLUMN(tblParseParts[[#Headers],[Text]]), IF(_xlpm._i&gt;tblParseParts[[#This Row],[Len]],"",MID(tblParseParts[[#This Row],[Text]],_xlpm._i,1)))</f>
        <v/>
      </c>
      <c r="AG192" s="1" t="str">
        <f>_xlfn.LET(_xlpm._i, COLUMN()-COLUMN(tblParseParts[[#Headers],[Text]]), IF(_xlpm._i&gt;tblParseParts[[#This Row],[Len]],"",MID(tblParseParts[[#This Row],[Text]],_xlpm._i,1)))</f>
        <v/>
      </c>
      <c r="AH192" s="1" t="str">
        <f>_xlfn.LET(_xlpm._i, COLUMN()-COLUMN(tblParseParts[[#Headers],[Text]]), IF(_xlpm._i&gt;tblParseParts[[#This Row],[Len]],"",MID(tblParseParts[[#This Row],[Text]],_xlpm._i,1)))</f>
        <v/>
      </c>
      <c r="AI192" s="1" t="str">
        <f>_xlfn.LET(_xlpm._i, COLUMN()-COLUMN(tblParseParts[[#Headers],[Text]]), IF(_xlpm._i&gt;tblParseParts[[#This Row],[Len]],"",MID(tblParseParts[[#This Row],[Text]],_xlpm._i,1)))</f>
        <v/>
      </c>
      <c r="AJ192" s="11">
        <f>LEN(tblParseParts[[#This Row],[Text]])</f>
        <v>27</v>
      </c>
      <c r="AK192" s="11">
        <f>_xlfn.LET(_xlpm._range,tblParseParts[[#This Row],[1]:[33]], _xlfn.IFNA(_xlfn.XMATCH("T",_xlpm._range,0,1),0))</f>
        <v>11</v>
      </c>
      <c r="AL192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22</v>
      </c>
      <c r="AM192" s="11">
        <f>_xlfn.LET(_xlpm._range,tblParseParts[[#This Row],[1]:[33]], _xlfn.IFNA(_xlfn.XMATCH(":",_xlpm._range,0,-1),0))</f>
        <v>25</v>
      </c>
      <c r="AN192" s="11" cm="1">
        <f t="array" ref="AN192">_xlfn.LET(_xlpm._last,INDEX(tblParseParts[[#This Row],[1]:[33]],1,tblParseParts[[#This Row],[Len]]),IF(_xlpm._last="Z",tblParseParts[[#This Row],[Len]],0))</f>
        <v>0</v>
      </c>
      <c r="AO192" s="11">
        <f>N(tblParseParts[[#This Row],[Tpos]]&gt;0)</f>
        <v>1</v>
      </c>
      <c r="AP192" s="11">
        <f>N(tblParseParts[[#This Row],[Tpos]]=1)</f>
        <v>0</v>
      </c>
      <c r="AQ192" s="11">
        <f>N(tblParseParts[[#This Row],[SignLastPos]]=1)</f>
        <v>0</v>
      </c>
      <c r="AR192" s="11">
        <f>tblParseParts[[#This Row],[Len]]-tblParseParts[[#This Row],[LastSignFirstPos]]</f>
        <v>27</v>
      </c>
      <c r="AS192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92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92" s="11">
        <f>N(tblParseParts[[#This Row],[ColonLastPos]]&gt;tblParseParts[[#This Row],[SignLastPos]])</f>
        <v>1</v>
      </c>
      <c r="AV192" s="11">
        <f>N(((tblParseParts[[#This Row],[UnSignedLen]]=2)+(tblParseParts[[#This Row],[UnSignedLen]]=6))&lt;&gt;0)</f>
        <v>0</v>
      </c>
      <c r="AW192" s="11">
        <f>N(tblParseParts[[#This Row],[ZlastPos]]=tblParseParts[[#This Row],[Len]])</f>
        <v>0</v>
      </c>
      <c r="AX192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148</v>
      </c>
      <c r="AY192" s="11">
        <f>_xlfn.LET(_xlpm._x,_xlfn.XLOOKUP(tblParseParts[[#This Row],[Hash]],tblParsePartsLogic[Hash],tblParsePartsLogic[PartsFlag],""),IF(_xlpm._x="","!!",_xlpm._x))</f>
        <v>7</v>
      </c>
      <c r="AZ192" s="11">
        <f>_xlfn.LET(_xlpm._x,_xlfn.XLOOKUP(tblParseParts[[#This Row],[Hash]],tblParsePartsLogic[Hash],tblParsePartsLogic[DateMark],""),IF(_xlpm._x="","!!",_xlpm._x))</f>
        <v>2</v>
      </c>
      <c r="BA192" s="11">
        <f>_xlfn.LET(_xlpm._x,_xlfn.XLOOKUP(tblParseParts[[#This Row],[Hash]],tblParsePartsLogic[Hash],tblParsePartsLogic[TZMark],""),IF(_xlpm._x="","!!",_xlpm._x))</f>
        <v>2</v>
      </c>
      <c r="BB192" s="11">
        <f>_xlfn.LET(_xlpm._x,_xlfn.XLOOKUP(tblParseParts[[#This Row],[Hash]],tblParsePartsLogic[Hash],tblParsePartsLogic[ISOCompliant],""),IF(_xlpm._x="","!!",_xlpm._x))</f>
        <v>1</v>
      </c>
    </row>
    <row r="193" spans="1:54" x14ac:dyDescent="0.25">
      <c r="A193">
        <v>161</v>
      </c>
      <c r="B193" s="23" t="s">
        <v>252</v>
      </c>
      <c r="C193" s="1" t="str">
        <f>_xlfn.LET(_xlpm._i, COLUMN()-COLUMN(tblParseParts[[#Headers],[Text]]), IF(_xlpm._i&gt;tblParseParts[[#This Row],[Len]],"",MID(tblParseParts[[#This Row],[Text]],_xlpm._i,1)))</f>
        <v>2</v>
      </c>
      <c r="D193" s="1" t="str">
        <f>_xlfn.LET(_xlpm._i, COLUMN()-COLUMN(tblParseParts[[#Headers],[Text]]), IF(_xlpm._i&gt;tblParseParts[[#This Row],[Len]],"",MID(tblParseParts[[#This Row],[Text]],_xlpm._i,1)))</f>
        <v>0</v>
      </c>
      <c r="E193" s="1" t="str">
        <f>_xlfn.LET(_xlpm._i, COLUMN()-COLUMN(tblParseParts[[#Headers],[Text]]), IF(_xlpm._i&gt;tblParseParts[[#This Row],[Len]],"",MID(tblParseParts[[#This Row],[Text]],_xlpm._i,1)))</f>
        <v>2</v>
      </c>
      <c r="F193" s="1" t="str">
        <f>_xlfn.LET(_xlpm._i, COLUMN()-COLUMN(tblParseParts[[#Headers],[Text]]), IF(_xlpm._i&gt;tblParseParts[[#This Row],[Len]],"",MID(tblParseParts[[#This Row],[Text]],_xlpm._i,1)))</f>
        <v>3</v>
      </c>
      <c r="G193" s="1" t="str">
        <f>_xlfn.LET(_xlpm._i, COLUMN()-COLUMN(tblParseParts[[#Headers],[Text]]), IF(_xlpm._i&gt;tblParseParts[[#This Row],[Len]],"",MID(tblParseParts[[#This Row],[Text]],_xlpm._i,1)))</f>
        <v>-</v>
      </c>
      <c r="H193" s="1" t="str">
        <f>_xlfn.LET(_xlpm._i, COLUMN()-COLUMN(tblParseParts[[#Headers],[Text]]), IF(_xlpm._i&gt;tblParseParts[[#This Row],[Len]],"",MID(tblParseParts[[#This Row],[Text]],_xlpm._i,1)))</f>
        <v>0</v>
      </c>
      <c r="I193" s="1" t="str">
        <f>_xlfn.LET(_xlpm._i, COLUMN()-COLUMN(tblParseParts[[#Headers],[Text]]), IF(_xlpm._i&gt;tblParseParts[[#This Row],[Len]],"",MID(tblParseParts[[#This Row],[Text]],_xlpm._i,1)))</f>
        <v>2</v>
      </c>
      <c r="J193" s="1" t="str">
        <f>_xlfn.LET(_xlpm._i, COLUMN()-COLUMN(tblParseParts[[#Headers],[Text]]), IF(_xlpm._i&gt;tblParseParts[[#This Row],[Len]],"",MID(tblParseParts[[#This Row],[Text]],_xlpm._i,1)))</f>
        <v>-</v>
      </c>
      <c r="K193" s="1" t="str">
        <f>_xlfn.LET(_xlpm._i, COLUMN()-COLUMN(tblParseParts[[#Headers],[Text]]), IF(_xlpm._i&gt;tblParseParts[[#This Row],[Len]],"",MID(tblParseParts[[#This Row],[Text]],_xlpm._i,1)))</f>
        <v>2</v>
      </c>
      <c r="L193" s="1" t="str">
        <f>_xlfn.LET(_xlpm._i, COLUMN()-COLUMN(tblParseParts[[#Headers],[Text]]), IF(_xlpm._i&gt;tblParseParts[[#This Row],[Len]],"",MID(tblParseParts[[#This Row],[Text]],_xlpm._i,1)))</f>
        <v>3</v>
      </c>
      <c r="M193" s="1" t="str">
        <f>_xlfn.LET(_xlpm._i, COLUMN()-COLUMN(tblParseParts[[#Headers],[Text]]), IF(_xlpm._i&gt;tblParseParts[[#This Row],[Len]],"",MID(tblParseParts[[#This Row],[Text]],_xlpm._i,1)))</f>
        <v>T</v>
      </c>
      <c r="N193" s="1" t="str">
        <f>_xlfn.LET(_xlpm._i, COLUMN()-COLUMN(tblParseParts[[#Headers],[Text]]), IF(_xlpm._i&gt;tblParseParts[[#This Row],[Len]],"",MID(tblParseParts[[#This Row],[Text]],_xlpm._i,1)))</f>
        <v>1</v>
      </c>
      <c r="O193" s="1" t="str">
        <f>_xlfn.LET(_xlpm._i, COLUMN()-COLUMN(tblParseParts[[#Headers],[Text]]), IF(_xlpm._i&gt;tblParseParts[[#This Row],[Len]],"",MID(tblParseParts[[#This Row],[Text]],_xlpm._i,1)))</f>
        <v>4</v>
      </c>
      <c r="P193" s="1" t="str">
        <f>_xlfn.LET(_xlpm._i, COLUMN()-COLUMN(tblParseParts[[#Headers],[Text]]), IF(_xlpm._i&gt;tblParseParts[[#This Row],[Len]],"",MID(tblParseParts[[#This Row],[Text]],_xlpm._i,1)))</f>
        <v>:</v>
      </c>
      <c r="Q193" s="1" t="str">
        <f>_xlfn.LET(_xlpm._i, COLUMN()-COLUMN(tblParseParts[[#Headers],[Text]]), IF(_xlpm._i&gt;tblParseParts[[#This Row],[Len]],"",MID(tblParseParts[[#This Row],[Text]],_xlpm._i,1)))</f>
        <v>3</v>
      </c>
      <c r="R193" s="1" t="str">
        <f>_xlfn.LET(_xlpm._i, COLUMN()-COLUMN(tblParseParts[[#Headers],[Text]]), IF(_xlpm._i&gt;tblParseParts[[#This Row],[Len]],"",MID(tblParseParts[[#This Row],[Text]],_xlpm._i,1)))</f>
        <v>5</v>
      </c>
      <c r="S193" s="1" t="str">
        <f>_xlfn.LET(_xlpm._i, COLUMN()-COLUMN(tblParseParts[[#Headers],[Text]]), IF(_xlpm._i&gt;tblParseParts[[#This Row],[Len]],"",MID(tblParseParts[[#This Row],[Text]],_xlpm._i,1)))</f>
        <v>:</v>
      </c>
      <c r="T193" s="1" t="str">
        <f>_xlfn.LET(_xlpm._i, COLUMN()-COLUMN(tblParseParts[[#Headers],[Text]]), IF(_xlpm._i&gt;tblParseParts[[#This Row],[Len]],"",MID(tblParseParts[[#This Row],[Text]],_xlpm._i,1)))</f>
        <v>1</v>
      </c>
      <c r="U193" s="1" t="str">
        <f>_xlfn.LET(_xlpm._i, COLUMN()-COLUMN(tblParseParts[[#Headers],[Text]]), IF(_xlpm._i&gt;tblParseParts[[#This Row],[Len]],"",MID(tblParseParts[[#This Row],[Text]],_xlpm._i,1)))</f>
        <v>2</v>
      </c>
      <c r="V193" s="1" t="str">
        <f>_xlfn.LET(_xlpm._i, COLUMN()-COLUMN(tblParseParts[[#Headers],[Text]]), IF(_xlpm._i&gt;tblParseParts[[#This Row],[Len]],"",MID(tblParseParts[[#This Row],[Text]],_xlpm._i,1)))</f>
        <v>.</v>
      </c>
      <c r="W193" s="1" t="str">
        <f>_xlfn.LET(_xlpm._i, COLUMN()-COLUMN(tblParseParts[[#Headers],[Text]]), IF(_xlpm._i&gt;tblParseParts[[#This Row],[Len]],"",MID(tblParseParts[[#This Row],[Text]],_xlpm._i,1)))</f>
        <v>0</v>
      </c>
      <c r="X193" s="1" t="str">
        <f>_xlfn.LET(_xlpm._i, COLUMN()-COLUMN(tblParseParts[[#Headers],[Text]]), IF(_xlpm._i&gt;tblParseParts[[#This Row],[Len]],"",MID(tblParseParts[[#This Row],[Text]],_xlpm._i,1)))</f>
        <v>+</v>
      </c>
      <c r="Y193" s="1" t="str">
        <f>_xlfn.LET(_xlpm._i, COLUMN()-COLUMN(tblParseParts[[#Headers],[Text]]), IF(_xlpm._i&gt;tblParseParts[[#This Row],[Len]],"",MID(tblParseParts[[#This Row],[Text]],_xlpm._i,1)))</f>
        <v>0</v>
      </c>
      <c r="Z193" s="1" t="str">
        <f>_xlfn.LET(_xlpm._i, COLUMN()-COLUMN(tblParseParts[[#Headers],[Text]]), IF(_xlpm._i&gt;tblParseParts[[#This Row],[Len]],"",MID(tblParseParts[[#This Row],[Text]],_xlpm._i,1)))</f>
        <v>9</v>
      </c>
      <c r="AA193" s="1" t="str">
        <f>_xlfn.LET(_xlpm._i, COLUMN()-COLUMN(tblParseParts[[#Headers],[Text]]), IF(_xlpm._i&gt;tblParseParts[[#This Row],[Len]],"",MID(tblParseParts[[#This Row],[Text]],_xlpm._i,1)))</f>
        <v>3</v>
      </c>
      <c r="AB193" s="1" t="str">
        <f>_xlfn.LET(_xlpm._i, COLUMN()-COLUMN(tblParseParts[[#Headers],[Text]]), IF(_xlpm._i&gt;tblParseParts[[#This Row],[Len]],"",MID(tblParseParts[[#This Row],[Text]],_xlpm._i,1)))</f>
        <v>0</v>
      </c>
      <c r="AC193" s="1" t="str">
        <f>_xlfn.LET(_xlpm._i, COLUMN()-COLUMN(tblParseParts[[#Headers],[Text]]), IF(_xlpm._i&gt;tblParseParts[[#This Row],[Len]],"",MID(tblParseParts[[#This Row],[Text]],_xlpm._i,1)))</f>
        <v/>
      </c>
      <c r="AD193" s="1" t="str">
        <f>_xlfn.LET(_xlpm._i, COLUMN()-COLUMN(tblParseParts[[#Headers],[Text]]), IF(_xlpm._i&gt;tblParseParts[[#This Row],[Len]],"",MID(tblParseParts[[#This Row],[Text]],_xlpm._i,1)))</f>
        <v/>
      </c>
      <c r="AE193" s="1" t="str">
        <f>_xlfn.LET(_xlpm._i, COLUMN()-COLUMN(tblParseParts[[#Headers],[Text]]), IF(_xlpm._i&gt;tblParseParts[[#This Row],[Len]],"",MID(tblParseParts[[#This Row],[Text]],_xlpm._i,1)))</f>
        <v/>
      </c>
      <c r="AF193" s="1" t="str">
        <f>_xlfn.LET(_xlpm._i, COLUMN()-COLUMN(tblParseParts[[#Headers],[Text]]), IF(_xlpm._i&gt;tblParseParts[[#This Row],[Len]],"",MID(tblParseParts[[#This Row],[Text]],_xlpm._i,1)))</f>
        <v/>
      </c>
      <c r="AG193" s="1" t="str">
        <f>_xlfn.LET(_xlpm._i, COLUMN()-COLUMN(tblParseParts[[#Headers],[Text]]), IF(_xlpm._i&gt;tblParseParts[[#This Row],[Len]],"",MID(tblParseParts[[#This Row],[Text]],_xlpm._i,1)))</f>
        <v/>
      </c>
      <c r="AH193" s="1" t="str">
        <f>_xlfn.LET(_xlpm._i, COLUMN()-COLUMN(tblParseParts[[#Headers],[Text]]), IF(_xlpm._i&gt;tblParseParts[[#This Row],[Len]],"",MID(tblParseParts[[#This Row],[Text]],_xlpm._i,1)))</f>
        <v/>
      </c>
      <c r="AI193" s="1" t="str">
        <f>_xlfn.LET(_xlpm._i, COLUMN()-COLUMN(tblParseParts[[#Headers],[Text]]), IF(_xlpm._i&gt;tblParseParts[[#This Row],[Len]],"",MID(tblParseParts[[#This Row],[Text]],_xlpm._i,1)))</f>
        <v/>
      </c>
      <c r="AJ193" s="11">
        <f>LEN(tblParseParts[[#This Row],[Text]])</f>
        <v>26</v>
      </c>
      <c r="AK193" s="11">
        <f>_xlfn.LET(_xlpm._range,tblParseParts[[#This Row],[1]:[33]], _xlfn.IFNA(_xlfn.XMATCH("T",_xlpm._range,0,1),0))</f>
        <v>11</v>
      </c>
      <c r="AL193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22</v>
      </c>
      <c r="AM193" s="11">
        <f>_xlfn.LET(_xlpm._range,tblParseParts[[#This Row],[1]:[33]], _xlfn.IFNA(_xlfn.XMATCH(":",_xlpm._range,0,-1),0))</f>
        <v>17</v>
      </c>
      <c r="AN193" s="11" cm="1">
        <f t="array" ref="AN193">_xlfn.LET(_xlpm._last,INDEX(tblParseParts[[#This Row],[1]:[33]],1,tblParseParts[[#This Row],[Len]]),IF(_xlpm._last="Z",tblParseParts[[#This Row],[Len]],0))</f>
        <v>0</v>
      </c>
      <c r="AO193" s="11">
        <f>N(tblParseParts[[#This Row],[Tpos]]&gt;0)</f>
        <v>1</v>
      </c>
      <c r="AP193" s="11">
        <f>N(tblParseParts[[#This Row],[Tpos]]=1)</f>
        <v>0</v>
      </c>
      <c r="AQ193" s="11">
        <f>N(tblParseParts[[#This Row],[SignLastPos]]=1)</f>
        <v>0</v>
      </c>
      <c r="AR193" s="11">
        <f>tblParseParts[[#This Row],[Len]]-tblParseParts[[#This Row],[LastSignFirstPos]]</f>
        <v>26</v>
      </c>
      <c r="AS193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93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93" s="11">
        <f>N(tblParseParts[[#This Row],[ColonLastPos]]&gt;tblParseParts[[#This Row],[SignLastPos]])</f>
        <v>0</v>
      </c>
      <c r="AV193" s="11">
        <f>N(((tblParseParts[[#This Row],[UnSignedLen]]=2)+(tblParseParts[[#This Row],[UnSignedLen]]=6))&lt;&gt;0)</f>
        <v>0</v>
      </c>
      <c r="AW193" s="11">
        <f>N(tblParseParts[[#This Row],[ZlastPos]]=tblParseParts[[#This Row],[Len]])</f>
        <v>0</v>
      </c>
      <c r="AX193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144</v>
      </c>
      <c r="AY193" s="11">
        <f>_xlfn.LET(_xlpm._x,_xlfn.XLOOKUP(tblParseParts[[#This Row],[Hash]],tblParsePartsLogic[Hash],tblParsePartsLogic[PartsFlag],""),IF(_xlpm._x="","!!",_xlpm._x))</f>
        <v>7</v>
      </c>
      <c r="AZ193" s="11">
        <f>_xlfn.LET(_xlpm._x,_xlfn.XLOOKUP(tblParseParts[[#This Row],[Hash]],tblParsePartsLogic[Hash],tblParsePartsLogic[DateMark],""),IF(_xlpm._x="","!!",_xlpm._x))</f>
        <v>2</v>
      </c>
      <c r="BA193" s="11">
        <f>_xlfn.LET(_xlpm._x,_xlfn.XLOOKUP(tblParseParts[[#This Row],[Hash]],tblParsePartsLogic[Hash],tblParsePartsLogic[TZMark],""),IF(_xlpm._x="","!!",_xlpm._x))</f>
        <v>2</v>
      </c>
      <c r="BB193" s="11">
        <f>_xlfn.LET(_xlpm._x,_xlfn.XLOOKUP(tblParseParts[[#This Row],[Hash]],tblParsePartsLogic[Hash],tblParsePartsLogic[ISOCompliant],""),IF(_xlpm._x="","!!",_xlpm._x))</f>
        <v>1</v>
      </c>
    </row>
    <row r="194" spans="1:54" x14ac:dyDescent="0.25">
      <c r="A194">
        <v>162</v>
      </c>
      <c r="B194" s="23" t="s">
        <v>253</v>
      </c>
      <c r="C194" s="1" t="str">
        <f>_xlfn.LET(_xlpm._i, COLUMN()-COLUMN(tblParseParts[[#Headers],[Text]]), IF(_xlpm._i&gt;tblParseParts[[#This Row],[Len]],"",MID(tblParseParts[[#This Row],[Text]],_xlpm._i,1)))</f>
        <v>2</v>
      </c>
      <c r="D194" s="1" t="str">
        <f>_xlfn.LET(_xlpm._i, COLUMN()-COLUMN(tblParseParts[[#Headers],[Text]]), IF(_xlpm._i&gt;tblParseParts[[#This Row],[Len]],"",MID(tblParseParts[[#This Row],[Text]],_xlpm._i,1)))</f>
        <v>0</v>
      </c>
      <c r="E194" s="1" t="str">
        <f>_xlfn.LET(_xlpm._i, COLUMN()-COLUMN(tblParseParts[[#Headers],[Text]]), IF(_xlpm._i&gt;tblParseParts[[#This Row],[Len]],"",MID(tblParseParts[[#This Row],[Text]],_xlpm._i,1)))</f>
        <v>2</v>
      </c>
      <c r="F194" s="1" t="str">
        <f>_xlfn.LET(_xlpm._i, COLUMN()-COLUMN(tblParseParts[[#Headers],[Text]]), IF(_xlpm._i&gt;tblParseParts[[#This Row],[Len]],"",MID(tblParseParts[[#This Row],[Text]],_xlpm._i,1)))</f>
        <v>3</v>
      </c>
      <c r="G194" s="1" t="str">
        <f>_xlfn.LET(_xlpm._i, COLUMN()-COLUMN(tblParseParts[[#Headers],[Text]]), IF(_xlpm._i&gt;tblParseParts[[#This Row],[Len]],"",MID(tblParseParts[[#This Row],[Text]],_xlpm._i,1)))</f>
        <v>-</v>
      </c>
      <c r="H194" s="1" t="str">
        <f>_xlfn.LET(_xlpm._i, COLUMN()-COLUMN(tblParseParts[[#Headers],[Text]]), IF(_xlpm._i&gt;tblParseParts[[#This Row],[Len]],"",MID(tblParseParts[[#This Row],[Text]],_xlpm._i,1)))</f>
        <v>0</v>
      </c>
      <c r="I194" s="1" t="str">
        <f>_xlfn.LET(_xlpm._i, COLUMN()-COLUMN(tblParseParts[[#Headers],[Text]]), IF(_xlpm._i&gt;tblParseParts[[#This Row],[Len]],"",MID(tblParseParts[[#This Row],[Text]],_xlpm._i,1)))</f>
        <v>2</v>
      </c>
      <c r="J194" s="1" t="str">
        <f>_xlfn.LET(_xlpm._i, COLUMN()-COLUMN(tblParseParts[[#Headers],[Text]]), IF(_xlpm._i&gt;tblParseParts[[#This Row],[Len]],"",MID(tblParseParts[[#This Row],[Text]],_xlpm._i,1)))</f>
        <v>-</v>
      </c>
      <c r="K194" s="1" t="str">
        <f>_xlfn.LET(_xlpm._i, COLUMN()-COLUMN(tblParseParts[[#Headers],[Text]]), IF(_xlpm._i&gt;tblParseParts[[#This Row],[Len]],"",MID(tblParseParts[[#This Row],[Text]],_xlpm._i,1)))</f>
        <v>2</v>
      </c>
      <c r="L194" s="1" t="str">
        <f>_xlfn.LET(_xlpm._i, COLUMN()-COLUMN(tblParseParts[[#Headers],[Text]]), IF(_xlpm._i&gt;tblParseParts[[#This Row],[Len]],"",MID(tblParseParts[[#This Row],[Text]],_xlpm._i,1)))</f>
        <v>3</v>
      </c>
      <c r="M194" s="1" t="str">
        <f>_xlfn.LET(_xlpm._i, COLUMN()-COLUMN(tblParseParts[[#Headers],[Text]]), IF(_xlpm._i&gt;tblParseParts[[#This Row],[Len]],"",MID(tblParseParts[[#This Row],[Text]],_xlpm._i,1)))</f>
        <v>T</v>
      </c>
      <c r="N194" s="1" t="str">
        <f>_xlfn.LET(_xlpm._i, COLUMN()-COLUMN(tblParseParts[[#Headers],[Text]]), IF(_xlpm._i&gt;tblParseParts[[#This Row],[Len]],"",MID(tblParseParts[[#This Row],[Text]],_xlpm._i,1)))</f>
        <v>1</v>
      </c>
      <c r="O194" s="1" t="str">
        <f>_xlfn.LET(_xlpm._i, COLUMN()-COLUMN(tblParseParts[[#Headers],[Text]]), IF(_xlpm._i&gt;tblParseParts[[#This Row],[Len]],"",MID(tblParseParts[[#This Row],[Text]],_xlpm._i,1)))</f>
        <v>4</v>
      </c>
      <c r="P194" s="1" t="str">
        <f>_xlfn.LET(_xlpm._i, COLUMN()-COLUMN(tblParseParts[[#Headers],[Text]]), IF(_xlpm._i&gt;tblParseParts[[#This Row],[Len]],"",MID(tblParseParts[[#This Row],[Text]],_xlpm._i,1)))</f>
        <v>:</v>
      </c>
      <c r="Q194" s="1" t="str">
        <f>_xlfn.LET(_xlpm._i, COLUMN()-COLUMN(tblParseParts[[#Headers],[Text]]), IF(_xlpm._i&gt;tblParseParts[[#This Row],[Len]],"",MID(tblParseParts[[#This Row],[Text]],_xlpm._i,1)))</f>
        <v>3</v>
      </c>
      <c r="R194" s="1" t="str">
        <f>_xlfn.LET(_xlpm._i, COLUMN()-COLUMN(tblParseParts[[#Headers],[Text]]), IF(_xlpm._i&gt;tblParseParts[[#This Row],[Len]],"",MID(tblParseParts[[#This Row],[Text]],_xlpm._i,1)))</f>
        <v>5</v>
      </c>
      <c r="S194" s="1" t="str">
        <f>_xlfn.LET(_xlpm._i, COLUMN()-COLUMN(tblParseParts[[#Headers],[Text]]), IF(_xlpm._i&gt;tblParseParts[[#This Row],[Len]],"",MID(tblParseParts[[#This Row],[Text]],_xlpm._i,1)))</f>
        <v>:</v>
      </c>
      <c r="T194" s="1" t="str">
        <f>_xlfn.LET(_xlpm._i, COLUMN()-COLUMN(tblParseParts[[#Headers],[Text]]), IF(_xlpm._i&gt;tblParseParts[[#This Row],[Len]],"",MID(tblParseParts[[#This Row],[Text]],_xlpm._i,1)))</f>
        <v>1</v>
      </c>
      <c r="U194" s="1" t="str">
        <f>_xlfn.LET(_xlpm._i, COLUMN()-COLUMN(tblParseParts[[#Headers],[Text]]), IF(_xlpm._i&gt;tblParseParts[[#This Row],[Len]],"",MID(tblParseParts[[#This Row],[Text]],_xlpm._i,1)))</f>
        <v>2</v>
      </c>
      <c r="V194" s="1" t="str">
        <f>_xlfn.LET(_xlpm._i, COLUMN()-COLUMN(tblParseParts[[#Headers],[Text]]), IF(_xlpm._i&gt;tblParseParts[[#This Row],[Len]],"",MID(tblParseParts[[#This Row],[Text]],_xlpm._i,1)))</f>
        <v>.</v>
      </c>
      <c r="W194" s="1" t="str">
        <f>_xlfn.LET(_xlpm._i, COLUMN()-COLUMN(tblParseParts[[#Headers],[Text]]), IF(_xlpm._i&gt;tblParseParts[[#This Row],[Len]],"",MID(tblParseParts[[#This Row],[Text]],_xlpm._i,1)))</f>
        <v>0</v>
      </c>
      <c r="X194" s="1" t="str">
        <f>_xlfn.LET(_xlpm._i, COLUMN()-COLUMN(tblParseParts[[#Headers],[Text]]), IF(_xlpm._i&gt;tblParseParts[[#This Row],[Len]],"",MID(tblParseParts[[#This Row],[Text]],_xlpm._i,1)))</f>
        <v>+</v>
      </c>
      <c r="Y194" s="1" t="str">
        <f>_xlfn.LET(_xlpm._i, COLUMN()-COLUMN(tblParseParts[[#Headers],[Text]]), IF(_xlpm._i&gt;tblParseParts[[#This Row],[Len]],"",MID(tblParseParts[[#This Row],[Text]],_xlpm._i,1)))</f>
        <v>0</v>
      </c>
      <c r="Z194" s="1" t="str">
        <f>_xlfn.LET(_xlpm._i, COLUMN()-COLUMN(tblParseParts[[#Headers],[Text]]), IF(_xlpm._i&gt;tblParseParts[[#This Row],[Len]],"",MID(tblParseParts[[#This Row],[Text]],_xlpm._i,1)))</f>
        <v>9</v>
      </c>
      <c r="AA194" s="1" t="str">
        <f>_xlfn.LET(_xlpm._i, COLUMN()-COLUMN(tblParseParts[[#Headers],[Text]]), IF(_xlpm._i&gt;tblParseParts[[#This Row],[Len]],"",MID(tblParseParts[[#This Row],[Text]],_xlpm._i,1)))</f>
        <v>:</v>
      </c>
      <c r="AB194" s="1" t="str">
        <f>_xlfn.LET(_xlpm._i, COLUMN()-COLUMN(tblParseParts[[#Headers],[Text]]), IF(_xlpm._i&gt;tblParseParts[[#This Row],[Len]],"",MID(tblParseParts[[#This Row],[Text]],_xlpm._i,1)))</f>
        <v>3</v>
      </c>
      <c r="AC194" s="1" t="str">
        <f>_xlfn.LET(_xlpm._i, COLUMN()-COLUMN(tblParseParts[[#Headers],[Text]]), IF(_xlpm._i&gt;tblParseParts[[#This Row],[Len]],"",MID(tblParseParts[[#This Row],[Text]],_xlpm._i,1)))</f>
        <v>0</v>
      </c>
      <c r="AD194" s="1" t="str">
        <f>_xlfn.LET(_xlpm._i, COLUMN()-COLUMN(tblParseParts[[#Headers],[Text]]), IF(_xlpm._i&gt;tblParseParts[[#This Row],[Len]],"",MID(tblParseParts[[#This Row],[Text]],_xlpm._i,1)))</f>
        <v>:</v>
      </c>
      <c r="AE194" s="1" t="str">
        <f>_xlfn.LET(_xlpm._i, COLUMN()-COLUMN(tblParseParts[[#Headers],[Text]]), IF(_xlpm._i&gt;tblParseParts[[#This Row],[Len]],"",MID(tblParseParts[[#This Row],[Text]],_xlpm._i,1)))</f>
        <v>2</v>
      </c>
      <c r="AF194" s="1" t="str">
        <f>_xlfn.LET(_xlpm._i, COLUMN()-COLUMN(tblParseParts[[#Headers],[Text]]), IF(_xlpm._i&gt;tblParseParts[[#This Row],[Len]],"",MID(tblParseParts[[#This Row],[Text]],_xlpm._i,1)))</f>
        <v>2</v>
      </c>
      <c r="AG194" s="1" t="str">
        <f>_xlfn.LET(_xlpm._i, COLUMN()-COLUMN(tblParseParts[[#Headers],[Text]]), IF(_xlpm._i&gt;tblParseParts[[#This Row],[Len]],"",MID(tblParseParts[[#This Row],[Text]],_xlpm._i,1)))</f>
        <v/>
      </c>
      <c r="AH194" s="1" t="str">
        <f>_xlfn.LET(_xlpm._i, COLUMN()-COLUMN(tblParseParts[[#Headers],[Text]]), IF(_xlpm._i&gt;tblParseParts[[#This Row],[Len]],"",MID(tblParseParts[[#This Row],[Text]],_xlpm._i,1)))</f>
        <v/>
      </c>
      <c r="AI194" s="1" t="str">
        <f>_xlfn.LET(_xlpm._i, COLUMN()-COLUMN(tblParseParts[[#Headers],[Text]]), IF(_xlpm._i&gt;tblParseParts[[#This Row],[Len]],"",MID(tblParseParts[[#This Row],[Text]],_xlpm._i,1)))</f>
        <v/>
      </c>
      <c r="AJ194" s="11">
        <f>LEN(tblParseParts[[#This Row],[Text]])</f>
        <v>30</v>
      </c>
      <c r="AK194" s="11">
        <f>_xlfn.LET(_xlpm._range,tblParseParts[[#This Row],[1]:[33]], _xlfn.IFNA(_xlfn.XMATCH("T",_xlpm._range,0,1),0))</f>
        <v>11</v>
      </c>
      <c r="AL194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22</v>
      </c>
      <c r="AM194" s="11">
        <f>_xlfn.LET(_xlpm._range,tblParseParts[[#This Row],[1]:[33]], _xlfn.IFNA(_xlfn.XMATCH(":",_xlpm._range,0,-1),0))</f>
        <v>28</v>
      </c>
      <c r="AN194" s="11" cm="1">
        <f t="array" ref="AN194">_xlfn.LET(_xlpm._last,INDEX(tblParseParts[[#This Row],[1]:[33]],1,tblParseParts[[#This Row],[Len]]),IF(_xlpm._last="Z",tblParseParts[[#This Row],[Len]],0))</f>
        <v>0</v>
      </c>
      <c r="AO194" s="11">
        <f>N(tblParseParts[[#This Row],[Tpos]]&gt;0)</f>
        <v>1</v>
      </c>
      <c r="AP194" s="11">
        <f>N(tblParseParts[[#This Row],[Tpos]]=1)</f>
        <v>0</v>
      </c>
      <c r="AQ194" s="11">
        <f>N(tblParseParts[[#This Row],[SignLastPos]]=1)</f>
        <v>0</v>
      </c>
      <c r="AR194" s="11">
        <f>tblParseParts[[#This Row],[Len]]-tblParseParts[[#This Row],[LastSignFirstPos]]</f>
        <v>30</v>
      </c>
      <c r="AS194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94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94" s="11">
        <f>N(tblParseParts[[#This Row],[ColonLastPos]]&gt;tblParseParts[[#This Row],[SignLastPos]])</f>
        <v>1</v>
      </c>
      <c r="AV194" s="11">
        <f>N(((tblParseParts[[#This Row],[UnSignedLen]]=2)+(tblParseParts[[#This Row],[UnSignedLen]]=6))&lt;&gt;0)</f>
        <v>0</v>
      </c>
      <c r="AW194" s="11">
        <f>N(tblParseParts[[#This Row],[ZlastPos]]=tblParseParts[[#This Row],[Len]])</f>
        <v>0</v>
      </c>
      <c r="AX194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148</v>
      </c>
      <c r="AY194" s="11">
        <f>_xlfn.LET(_xlpm._x,_xlfn.XLOOKUP(tblParseParts[[#This Row],[Hash]],tblParsePartsLogic[Hash],tblParsePartsLogic[PartsFlag],""),IF(_xlpm._x="","!!",_xlpm._x))</f>
        <v>7</v>
      </c>
      <c r="AZ194" s="11">
        <f>_xlfn.LET(_xlpm._x,_xlfn.XLOOKUP(tblParseParts[[#This Row],[Hash]],tblParsePartsLogic[Hash],tblParsePartsLogic[DateMark],""),IF(_xlpm._x="","!!",_xlpm._x))</f>
        <v>2</v>
      </c>
      <c r="BA194" s="11">
        <f>_xlfn.LET(_xlpm._x,_xlfn.XLOOKUP(tblParseParts[[#This Row],[Hash]],tblParsePartsLogic[Hash],tblParsePartsLogic[TZMark],""),IF(_xlpm._x="","!!",_xlpm._x))</f>
        <v>2</v>
      </c>
      <c r="BB194" s="11">
        <f>_xlfn.LET(_xlpm._x,_xlfn.XLOOKUP(tblParseParts[[#This Row],[Hash]],tblParsePartsLogic[Hash],tblParsePartsLogic[ISOCompliant],""),IF(_xlpm._x="","!!",_xlpm._x))</f>
        <v>1</v>
      </c>
    </row>
    <row r="195" spans="1:54" x14ac:dyDescent="0.25">
      <c r="A195">
        <v>163</v>
      </c>
      <c r="B195" s="23" t="s">
        <v>254</v>
      </c>
      <c r="C195" s="1" t="str">
        <f>_xlfn.LET(_xlpm._i, COLUMN()-COLUMN(tblParseParts[[#Headers],[Text]]), IF(_xlpm._i&gt;tblParseParts[[#This Row],[Len]],"",MID(tblParseParts[[#This Row],[Text]],_xlpm._i,1)))</f>
        <v>2</v>
      </c>
      <c r="D195" s="1" t="str">
        <f>_xlfn.LET(_xlpm._i, COLUMN()-COLUMN(tblParseParts[[#Headers],[Text]]), IF(_xlpm._i&gt;tblParseParts[[#This Row],[Len]],"",MID(tblParseParts[[#This Row],[Text]],_xlpm._i,1)))</f>
        <v>0</v>
      </c>
      <c r="E195" s="1" t="str">
        <f>_xlfn.LET(_xlpm._i, COLUMN()-COLUMN(tblParseParts[[#Headers],[Text]]), IF(_xlpm._i&gt;tblParseParts[[#This Row],[Len]],"",MID(tblParseParts[[#This Row],[Text]],_xlpm._i,1)))</f>
        <v>2</v>
      </c>
      <c r="F195" s="1" t="str">
        <f>_xlfn.LET(_xlpm._i, COLUMN()-COLUMN(tblParseParts[[#Headers],[Text]]), IF(_xlpm._i&gt;tblParseParts[[#This Row],[Len]],"",MID(tblParseParts[[#This Row],[Text]],_xlpm._i,1)))</f>
        <v>3</v>
      </c>
      <c r="G195" s="1" t="str">
        <f>_xlfn.LET(_xlpm._i, COLUMN()-COLUMN(tblParseParts[[#Headers],[Text]]), IF(_xlpm._i&gt;tblParseParts[[#This Row],[Len]],"",MID(tblParseParts[[#This Row],[Text]],_xlpm._i,1)))</f>
        <v>-</v>
      </c>
      <c r="H195" s="1" t="str">
        <f>_xlfn.LET(_xlpm._i, COLUMN()-COLUMN(tblParseParts[[#Headers],[Text]]), IF(_xlpm._i&gt;tblParseParts[[#This Row],[Len]],"",MID(tblParseParts[[#This Row],[Text]],_xlpm._i,1)))</f>
        <v>0</v>
      </c>
      <c r="I195" s="1" t="str">
        <f>_xlfn.LET(_xlpm._i, COLUMN()-COLUMN(tblParseParts[[#Headers],[Text]]), IF(_xlpm._i&gt;tblParseParts[[#This Row],[Len]],"",MID(tblParseParts[[#This Row],[Text]],_xlpm._i,1)))</f>
        <v>2</v>
      </c>
      <c r="J195" s="1" t="str">
        <f>_xlfn.LET(_xlpm._i, COLUMN()-COLUMN(tblParseParts[[#Headers],[Text]]), IF(_xlpm._i&gt;tblParseParts[[#This Row],[Len]],"",MID(tblParseParts[[#This Row],[Text]],_xlpm._i,1)))</f>
        <v>-</v>
      </c>
      <c r="K195" s="1" t="str">
        <f>_xlfn.LET(_xlpm._i, COLUMN()-COLUMN(tblParseParts[[#Headers],[Text]]), IF(_xlpm._i&gt;tblParseParts[[#This Row],[Len]],"",MID(tblParseParts[[#This Row],[Text]],_xlpm._i,1)))</f>
        <v>2</v>
      </c>
      <c r="L195" s="1" t="str">
        <f>_xlfn.LET(_xlpm._i, COLUMN()-COLUMN(tblParseParts[[#Headers],[Text]]), IF(_xlpm._i&gt;tblParseParts[[#This Row],[Len]],"",MID(tblParseParts[[#This Row],[Text]],_xlpm._i,1)))</f>
        <v>3</v>
      </c>
      <c r="M195" s="1" t="str">
        <f>_xlfn.LET(_xlpm._i, COLUMN()-COLUMN(tblParseParts[[#Headers],[Text]]), IF(_xlpm._i&gt;tblParseParts[[#This Row],[Len]],"",MID(tblParseParts[[#This Row],[Text]],_xlpm._i,1)))</f>
        <v>T</v>
      </c>
      <c r="N195" s="1" t="str">
        <f>_xlfn.LET(_xlpm._i, COLUMN()-COLUMN(tblParseParts[[#Headers],[Text]]), IF(_xlpm._i&gt;tblParseParts[[#This Row],[Len]],"",MID(tblParseParts[[#This Row],[Text]],_xlpm._i,1)))</f>
        <v>1</v>
      </c>
      <c r="O195" s="1" t="str">
        <f>_xlfn.LET(_xlpm._i, COLUMN()-COLUMN(tblParseParts[[#Headers],[Text]]), IF(_xlpm._i&gt;tblParseParts[[#This Row],[Len]],"",MID(tblParseParts[[#This Row],[Text]],_xlpm._i,1)))</f>
        <v>4</v>
      </c>
      <c r="P195" s="1" t="str">
        <f>_xlfn.LET(_xlpm._i, COLUMN()-COLUMN(tblParseParts[[#Headers],[Text]]), IF(_xlpm._i&gt;tblParseParts[[#This Row],[Len]],"",MID(tblParseParts[[#This Row],[Text]],_xlpm._i,1)))</f>
        <v>:</v>
      </c>
      <c r="Q195" s="1" t="str">
        <f>_xlfn.LET(_xlpm._i, COLUMN()-COLUMN(tblParseParts[[#Headers],[Text]]), IF(_xlpm._i&gt;tblParseParts[[#This Row],[Len]],"",MID(tblParseParts[[#This Row],[Text]],_xlpm._i,1)))</f>
        <v>3</v>
      </c>
      <c r="R195" s="1" t="str">
        <f>_xlfn.LET(_xlpm._i, COLUMN()-COLUMN(tblParseParts[[#Headers],[Text]]), IF(_xlpm._i&gt;tblParseParts[[#This Row],[Len]],"",MID(tblParseParts[[#This Row],[Text]],_xlpm._i,1)))</f>
        <v>5</v>
      </c>
      <c r="S195" s="1" t="str">
        <f>_xlfn.LET(_xlpm._i, COLUMN()-COLUMN(tblParseParts[[#Headers],[Text]]), IF(_xlpm._i&gt;tblParseParts[[#This Row],[Len]],"",MID(tblParseParts[[#This Row],[Text]],_xlpm._i,1)))</f>
        <v>:</v>
      </c>
      <c r="T195" s="1" t="str">
        <f>_xlfn.LET(_xlpm._i, COLUMN()-COLUMN(tblParseParts[[#Headers],[Text]]), IF(_xlpm._i&gt;tblParseParts[[#This Row],[Len]],"",MID(tblParseParts[[#This Row],[Text]],_xlpm._i,1)))</f>
        <v>1</v>
      </c>
      <c r="U195" s="1" t="str">
        <f>_xlfn.LET(_xlpm._i, COLUMN()-COLUMN(tblParseParts[[#Headers],[Text]]), IF(_xlpm._i&gt;tblParseParts[[#This Row],[Len]],"",MID(tblParseParts[[#This Row],[Text]],_xlpm._i,1)))</f>
        <v>2</v>
      </c>
      <c r="V195" s="1" t="str">
        <f>_xlfn.LET(_xlpm._i, COLUMN()-COLUMN(tblParseParts[[#Headers],[Text]]), IF(_xlpm._i&gt;tblParseParts[[#This Row],[Len]],"",MID(tblParseParts[[#This Row],[Text]],_xlpm._i,1)))</f>
        <v>.</v>
      </c>
      <c r="W195" s="1" t="str">
        <f>_xlfn.LET(_xlpm._i, COLUMN()-COLUMN(tblParseParts[[#Headers],[Text]]), IF(_xlpm._i&gt;tblParseParts[[#This Row],[Len]],"",MID(tblParseParts[[#This Row],[Text]],_xlpm._i,1)))</f>
        <v>0</v>
      </c>
      <c r="X195" s="1" t="str">
        <f>_xlfn.LET(_xlpm._i, COLUMN()-COLUMN(tblParseParts[[#Headers],[Text]]), IF(_xlpm._i&gt;tblParseParts[[#This Row],[Len]],"",MID(tblParseParts[[#This Row],[Text]],_xlpm._i,1)))</f>
        <v>Z</v>
      </c>
      <c r="Y195" s="1" t="str">
        <f>_xlfn.LET(_xlpm._i, COLUMN()-COLUMN(tblParseParts[[#Headers],[Text]]), IF(_xlpm._i&gt;tblParseParts[[#This Row],[Len]],"",MID(tblParseParts[[#This Row],[Text]],_xlpm._i,1)))</f>
        <v/>
      </c>
      <c r="Z195" s="1" t="str">
        <f>_xlfn.LET(_xlpm._i, COLUMN()-COLUMN(tblParseParts[[#Headers],[Text]]), IF(_xlpm._i&gt;tblParseParts[[#This Row],[Len]],"",MID(tblParseParts[[#This Row],[Text]],_xlpm._i,1)))</f>
        <v/>
      </c>
      <c r="AA195" s="1" t="str">
        <f>_xlfn.LET(_xlpm._i, COLUMN()-COLUMN(tblParseParts[[#Headers],[Text]]), IF(_xlpm._i&gt;tblParseParts[[#This Row],[Len]],"",MID(tblParseParts[[#This Row],[Text]],_xlpm._i,1)))</f>
        <v/>
      </c>
      <c r="AB195" s="1" t="str">
        <f>_xlfn.LET(_xlpm._i, COLUMN()-COLUMN(tblParseParts[[#Headers],[Text]]), IF(_xlpm._i&gt;tblParseParts[[#This Row],[Len]],"",MID(tblParseParts[[#This Row],[Text]],_xlpm._i,1)))</f>
        <v/>
      </c>
      <c r="AC195" s="1" t="str">
        <f>_xlfn.LET(_xlpm._i, COLUMN()-COLUMN(tblParseParts[[#Headers],[Text]]), IF(_xlpm._i&gt;tblParseParts[[#This Row],[Len]],"",MID(tblParseParts[[#This Row],[Text]],_xlpm._i,1)))</f>
        <v/>
      </c>
      <c r="AD195" s="1" t="str">
        <f>_xlfn.LET(_xlpm._i, COLUMN()-COLUMN(tblParseParts[[#Headers],[Text]]), IF(_xlpm._i&gt;tblParseParts[[#This Row],[Len]],"",MID(tblParseParts[[#This Row],[Text]],_xlpm._i,1)))</f>
        <v/>
      </c>
      <c r="AE195" s="1" t="str">
        <f>_xlfn.LET(_xlpm._i, COLUMN()-COLUMN(tblParseParts[[#Headers],[Text]]), IF(_xlpm._i&gt;tblParseParts[[#This Row],[Len]],"",MID(tblParseParts[[#This Row],[Text]],_xlpm._i,1)))</f>
        <v/>
      </c>
      <c r="AF195" s="1" t="str">
        <f>_xlfn.LET(_xlpm._i, COLUMN()-COLUMN(tblParseParts[[#Headers],[Text]]), IF(_xlpm._i&gt;tblParseParts[[#This Row],[Len]],"",MID(tblParseParts[[#This Row],[Text]],_xlpm._i,1)))</f>
        <v/>
      </c>
      <c r="AG195" s="1" t="str">
        <f>_xlfn.LET(_xlpm._i, COLUMN()-COLUMN(tblParseParts[[#Headers],[Text]]), IF(_xlpm._i&gt;tblParseParts[[#This Row],[Len]],"",MID(tblParseParts[[#This Row],[Text]],_xlpm._i,1)))</f>
        <v/>
      </c>
      <c r="AH195" s="1" t="str">
        <f>_xlfn.LET(_xlpm._i, COLUMN()-COLUMN(tblParseParts[[#Headers],[Text]]), IF(_xlpm._i&gt;tblParseParts[[#This Row],[Len]],"",MID(tblParseParts[[#This Row],[Text]],_xlpm._i,1)))</f>
        <v/>
      </c>
      <c r="AI195" s="1" t="str">
        <f>_xlfn.LET(_xlpm._i, COLUMN()-COLUMN(tblParseParts[[#Headers],[Text]]), IF(_xlpm._i&gt;tblParseParts[[#This Row],[Len]],"",MID(tblParseParts[[#This Row],[Text]],_xlpm._i,1)))</f>
        <v/>
      </c>
      <c r="AJ195" s="11">
        <f>LEN(tblParseParts[[#This Row],[Text]])</f>
        <v>22</v>
      </c>
      <c r="AK195" s="11">
        <f>_xlfn.LET(_xlpm._range,tblParseParts[[#This Row],[1]:[33]], _xlfn.IFNA(_xlfn.XMATCH("T",_xlpm._range,0,1),0))</f>
        <v>11</v>
      </c>
      <c r="AL195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8</v>
      </c>
      <c r="AM195" s="11">
        <f>_xlfn.LET(_xlpm._range,tblParseParts[[#This Row],[1]:[33]], _xlfn.IFNA(_xlfn.XMATCH(":",_xlpm._range,0,-1),0))</f>
        <v>17</v>
      </c>
      <c r="AN195" s="11" cm="1">
        <f t="array" ref="AN195">_xlfn.LET(_xlpm._last,INDEX(tblParseParts[[#This Row],[1]:[33]],1,tblParseParts[[#This Row],[Len]]),IF(_xlpm._last="Z",tblParseParts[[#This Row],[Len]],0))</f>
        <v>22</v>
      </c>
      <c r="AO195" s="11">
        <f>N(tblParseParts[[#This Row],[Tpos]]&gt;0)</f>
        <v>1</v>
      </c>
      <c r="AP195" s="11">
        <f>N(tblParseParts[[#This Row],[Tpos]]=1)</f>
        <v>0</v>
      </c>
      <c r="AQ195" s="11">
        <f>N(tblParseParts[[#This Row],[SignLastPos]]=1)</f>
        <v>0</v>
      </c>
      <c r="AR195" s="11">
        <f>tblParseParts[[#This Row],[Len]]-tblParseParts[[#This Row],[LastSignFirstPos]]</f>
        <v>22</v>
      </c>
      <c r="AS195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95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95" s="11">
        <f>N(tblParseParts[[#This Row],[ColonLastPos]]&gt;tblParseParts[[#This Row],[SignLastPos]])</f>
        <v>1</v>
      </c>
      <c r="AV195" s="11">
        <f>N(((tblParseParts[[#This Row],[UnSignedLen]]=2)+(tblParseParts[[#This Row],[UnSignedLen]]=6))&lt;&gt;0)</f>
        <v>0</v>
      </c>
      <c r="AW195" s="11">
        <f>N(tblParseParts[[#This Row],[ZlastPos]]=tblParseParts[[#This Row],[Len]])</f>
        <v>1</v>
      </c>
      <c r="AX195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149</v>
      </c>
      <c r="AY195" s="11">
        <f>_xlfn.LET(_xlpm._x,_xlfn.XLOOKUP(tblParseParts[[#This Row],[Hash]],tblParsePartsLogic[Hash],tblParsePartsLogic[PartsFlag],""),IF(_xlpm._x="","!!",_xlpm._x))</f>
        <v>7</v>
      </c>
      <c r="AZ195" s="11">
        <f>_xlfn.LET(_xlpm._x,_xlfn.XLOOKUP(tblParseParts[[#This Row],[Hash]],tblParsePartsLogic[Hash],tblParsePartsLogic[DateMark],""),IF(_xlpm._x="","!!",_xlpm._x))</f>
        <v>2</v>
      </c>
      <c r="BA195" s="11">
        <f>_xlfn.LET(_xlpm._x,_xlfn.XLOOKUP(tblParseParts[[#This Row],[Hash]],tblParsePartsLogic[Hash],tblParsePartsLogic[TZMark],""),IF(_xlpm._x="","!!",_xlpm._x))</f>
        <v>2</v>
      </c>
      <c r="BB195" s="11">
        <f>_xlfn.LET(_xlpm._x,_xlfn.XLOOKUP(tblParseParts[[#This Row],[Hash]],tblParsePartsLogic[Hash],tblParsePartsLogic[ISOCompliant],""),IF(_xlpm._x="","!!",_xlpm._x))</f>
        <v>1</v>
      </c>
    </row>
    <row r="196" spans="1:54" x14ac:dyDescent="0.25">
      <c r="A196">
        <v>46</v>
      </c>
      <c r="B196" s="23" t="s">
        <v>203</v>
      </c>
      <c r="C196" s="1" t="str">
        <f>_xlfn.LET(_xlpm._i, COLUMN()-COLUMN(tblParseParts[[#Headers],[Text]]), IF(_xlpm._i&gt;tblParseParts[[#This Row],[Len]],"",MID(tblParseParts[[#This Row],[Text]],_xlpm._i,1)))</f>
        <v>T</v>
      </c>
      <c r="D196" s="1" t="str">
        <f>_xlfn.LET(_xlpm._i, COLUMN()-COLUMN(tblParseParts[[#Headers],[Text]]), IF(_xlpm._i&gt;tblParseParts[[#This Row],[Len]],"",MID(tblParseParts[[#This Row],[Text]],_xlpm._i,1)))</f>
        <v>1</v>
      </c>
      <c r="E196" s="1" t="str">
        <f>_xlfn.LET(_xlpm._i, COLUMN()-COLUMN(tblParseParts[[#Headers],[Text]]), IF(_xlpm._i&gt;tblParseParts[[#This Row],[Len]],"",MID(tblParseParts[[#This Row],[Text]],_xlpm._i,1)))</f>
        <v>2</v>
      </c>
      <c r="F196" s="1" t="str">
        <f>_xlfn.LET(_xlpm._i, COLUMN()-COLUMN(tblParseParts[[#Headers],[Text]]), IF(_xlpm._i&gt;tblParseParts[[#This Row],[Len]],"",MID(tblParseParts[[#This Row],[Text]],_xlpm._i,1)))</f>
        <v>:</v>
      </c>
      <c r="G196" s="1" t="str">
        <f>_xlfn.LET(_xlpm._i, COLUMN()-COLUMN(tblParseParts[[#Headers],[Text]]), IF(_xlpm._i&gt;tblParseParts[[#This Row],[Len]],"",MID(tblParseParts[[#This Row],[Text]],_xlpm._i,1)))</f>
        <v>3</v>
      </c>
      <c r="H196" s="1" t="str">
        <f>_xlfn.LET(_xlpm._i, COLUMN()-COLUMN(tblParseParts[[#Headers],[Text]]), IF(_xlpm._i&gt;tblParseParts[[#This Row],[Len]],"",MID(tblParseParts[[#This Row],[Text]],_xlpm._i,1)))</f>
        <v>5</v>
      </c>
      <c r="I196" s="1" t="str">
        <f>_xlfn.LET(_xlpm._i, COLUMN()-COLUMN(tblParseParts[[#Headers],[Text]]), IF(_xlpm._i&gt;tblParseParts[[#This Row],[Len]],"",MID(tblParseParts[[#This Row],[Text]],_xlpm._i,1)))</f>
        <v/>
      </c>
      <c r="J196" s="1" t="str">
        <f>_xlfn.LET(_xlpm._i, COLUMN()-COLUMN(tblParseParts[[#Headers],[Text]]), IF(_xlpm._i&gt;tblParseParts[[#This Row],[Len]],"",MID(tblParseParts[[#This Row],[Text]],_xlpm._i,1)))</f>
        <v/>
      </c>
      <c r="K196" s="1" t="str">
        <f>_xlfn.LET(_xlpm._i, COLUMN()-COLUMN(tblParseParts[[#Headers],[Text]]), IF(_xlpm._i&gt;tblParseParts[[#This Row],[Len]],"",MID(tblParseParts[[#This Row],[Text]],_xlpm._i,1)))</f>
        <v/>
      </c>
      <c r="L196" s="1" t="str">
        <f>_xlfn.LET(_xlpm._i, COLUMN()-COLUMN(tblParseParts[[#Headers],[Text]]), IF(_xlpm._i&gt;tblParseParts[[#This Row],[Len]],"",MID(tblParseParts[[#This Row],[Text]],_xlpm._i,1)))</f>
        <v/>
      </c>
      <c r="M196" s="1" t="str">
        <f>_xlfn.LET(_xlpm._i, COLUMN()-COLUMN(tblParseParts[[#Headers],[Text]]), IF(_xlpm._i&gt;tblParseParts[[#This Row],[Len]],"",MID(tblParseParts[[#This Row],[Text]],_xlpm._i,1)))</f>
        <v/>
      </c>
      <c r="N196" s="1" t="str">
        <f>_xlfn.LET(_xlpm._i, COLUMN()-COLUMN(tblParseParts[[#Headers],[Text]]), IF(_xlpm._i&gt;tblParseParts[[#This Row],[Len]],"",MID(tblParseParts[[#This Row],[Text]],_xlpm._i,1)))</f>
        <v/>
      </c>
      <c r="O196" s="1" t="str">
        <f>_xlfn.LET(_xlpm._i, COLUMN()-COLUMN(tblParseParts[[#Headers],[Text]]), IF(_xlpm._i&gt;tblParseParts[[#This Row],[Len]],"",MID(tblParseParts[[#This Row],[Text]],_xlpm._i,1)))</f>
        <v/>
      </c>
      <c r="P196" s="1" t="str">
        <f>_xlfn.LET(_xlpm._i, COLUMN()-COLUMN(tblParseParts[[#Headers],[Text]]), IF(_xlpm._i&gt;tblParseParts[[#This Row],[Len]],"",MID(tblParseParts[[#This Row],[Text]],_xlpm._i,1)))</f>
        <v/>
      </c>
      <c r="Q196" s="1" t="str">
        <f>_xlfn.LET(_xlpm._i, COLUMN()-COLUMN(tblParseParts[[#Headers],[Text]]), IF(_xlpm._i&gt;tblParseParts[[#This Row],[Len]],"",MID(tblParseParts[[#This Row],[Text]],_xlpm._i,1)))</f>
        <v/>
      </c>
      <c r="R196" s="1" t="str">
        <f>_xlfn.LET(_xlpm._i, COLUMN()-COLUMN(tblParseParts[[#Headers],[Text]]), IF(_xlpm._i&gt;tblParseParts[[#This Row],[Len]],"",MID(tblParseParts[[#This Row],[Text]],_xlpm._i,1)))</f>
        <v/>
      </c>
      <c r="S196" s="1" t="str">
        <f>_xlfn.LET(_xlpm._i, COLUMN()-COLUMN(tblParseParts[[#Headers],[Text]]), IF(_xlpm._i&gt;tblParseParts[[#This Row],[Len]],"",MID(tblParseParts[[#This Row],[Text]],_xlpm._i,1)))</f>
        <v/>
      </c>
      <c r="T196" s="1" t="str">
        <f>_xlfn.LET(_xlpm._i, COLUMN()-COLUMN(tblParseParts[[#Headers],[Text]]), IF(_xlpm._i&gt;tblParseParts[[#This Row],[Len]],"",MID(tblParseParts[[#This Row],[Text]],_xlpm._i,1)))</f>
        <v/>
      </c>
      <c r="U196" s="1" t="str">
        <f>_xlfn.LET(_xlpm._i, COLUMN()-COLUMN(tblParseParts[[#Headers],[Text]]), IF(_xlpm._i&gt;tblParseParts[[#This Row],[Len]],"",MID(tblParseParts[[#This Row],[Text]],_xlpm._i,1)))</f>
        <v/>
      </c>
      <c r="V196" s="1" t="str">
        <f>_xlfn.LET(_xlpm._i, COLUMN()-COLUMN(tblParseParts[[#Headers],[Text]]), IF(_xlpm._i&gt;tblParseParts[[#This Row],[Len]],"",MID(tblParseParts[[#This Row],[Text]],_xlpm._i,1)))</f>
        <v/>
      </c>
      <c r="W196" s="1" t="str">
        <f>_xlfn.LET(_xlpm._i, COLUMN()-COLUMN(tblParseParts[[#Headers],[Text]]), IF(_xlpm._i&gt;tblParseParts[[#This Row],[Len]],"",MID(tblParseParts[[#This Row],[Text]],_xlpm._i,1)))</f>
        <v/>
      </c>
      <c r="X196" s="1" t="str">
        <f>_xlfn.LET(_xlpm._i, COLUMN()-COLUMN(tblParseParts[[#Headers],[Text]]), IF(_xlpm._i&gt;tblParseParts[[#This Row],[Len]],"",MID(tblParseParts[[#This Row],[Text]],_xlpm._i,1)))</f>
        <v/>
      </c>
      <c r="Y196" s="1" t="str">
        <f>_xlfn.LET(_xlpm._i, COLUMN()-COLUMN(tblParseParts[[#Headers],[Text]]), IF(_xlpm._i&gt;tblParseParts[[#This Row],[Len]],"",MID(tblParseParts[[#This Row],[Text]],_xlpm._i,1)))</f>
        <v/>
      </c>
      <c r="Z196" s="1" t="str">
        <f>_xlfn.LET(_xlpm._i, COLUMN()-COLUMN(tblParseParts[[#Headers],[Text]]), IF(_xlpm._i&gt;tblParseParts[[#This Row],[Len]],"",MID(tblParseParts[[#This Row],[Text]],_xlpm._i,1)))</f>
        <v/>
      </c>
      <c r="AA196" s="1" t="str">
        <f>_xlfn.LET(_xlpm._i, COLUMN()-COLUMN(tblParseParts[[#Headers],[Text]]), IF(_xlpm._i&gt;tblParseParts[[#This Row],[Len]],"",MID(tblParseParts[[#This Row],[Text]],_xlpm._i,1)))</f>
        <v/>
      </c>
      <c r="AB196" s="1" t="str">
        <f>_xlfn.LET(_xlpm._i, COLUMN()-COLUMN(tblParseParts[[#Headers],[Text]]), IF(_xlpm._i&gt;tblParseParts[[#This Row],[Len]],"",MID(tblParseParts[[#This Row],[Text]],_xlpm._i,1)))</f>
        <v/>
      </c>
      <c r="AC196" s="1" t="str">
        <f>_xlfn.LET(_xlpm._i, COLUMN()-COLUMN(tblParseParts[[#Headers],[Text]]), IF(_xlpm._i&gt;tblParseParts[[#This Row],[Len]],"",MID(tblParseParts[[#This Row],[Text]],_xlpm._i,1)))</f>
        <v/>
      </c>
      <c r="AD196" s="1" t="str">
        <f>_xlfn.LET(_xlpm._i, COLUMN()-COLUMN(tblParseParts[[#Headers],[Text]]), IF(_xlpm._i&gt;tblParseParts[[#This Row],[Len]],"",MID(tblParseParts[[#This Row],[Text]],_xlpm._i,1)))</f>
        <v/>
      </c>
      <c r="AE196" s="1" t="str">
        <f>_xlfn.LET(_xlpm._i, COLUMN()-COLUMN(tblParseParts[[#Headers],[Text]]), IF(_xlpm._i&gt;tblParseParts[[#This Row],[Len]],"",MID(tblParseParts[[#This Row],[Text]],_xlpm._i,1)))</f>
        <v/>
      </c>
      <c r="AF196" s="1" t="str">
        <f>_xlfn.LET(_xlpm._i, COLUMN()-COLUMN(tblParseParts[[#Headers],[Text]]), IF(_xlpm._i&gt;tblParseParts[[#This Row],[Len]],"",MID(tblParseParts[[#This Row],[Text]],_xlpm._i,1)))</f>
        <v/>
      </c>
      <c r="AG196" s="1" t="str">
        <f>_xlfn.LET(_xlpm._i, COLUMN()-COLUMN(tblParseParts[[#Headers],[Text]]), IF(_xlpm._i&gt;tblParseParts[[#This Row],[Len]],"",MID(tblParseParts[[#This Row],[Text]],_xlpm._i,1)))</f>
        <v/>
      </c>
      <c r="AH196" s="1" t="str">
        <f>_xlfn.LET(_xlpm._i, COLUMN()-COLUMN(tblParseParts[[#Headers],[Text]]), IF(_xlpm._i&gt;tblParseParts[[#This Row],[Len]],"",MID(tblParseParts[[#This Row],[Text]],_xlpm._i,1)))</f>
        <v/>
      </c>
      <c r="AI196" s="1" t="str">
        <f>_xlfn.LET(_xlpm._i, COLUMN()-COLUMN(tblParseParts[[#Headers],[Text]]), IF(_xlpm._i&gt;tblParseParts[[#This Row],[Len]],"",MID(tblParseParts[[#This Row],[Text]],_xlpm._i,1)))</f>
        <v/>
      </c>
      <c r="AJ196" s="11">
        <f>LEN(tblParseParts[[#This Row],[Text]])</f>
        <v>6</v>
      </c>
      <c r="AK196" s="11">
        <f>_xlfn.LET(_xlpm._range,tblParseParts[[#This Row],[1]:[33]], _xlfn.IFNA(_xlfn.XMATCH("T",_xlpm._range,0,1),0))</f>
        <v>1</v>
      </c>
      <c r="AL196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196" s="11">
        <f>_xlfn.LET(_xlpm._range,tblParseParts[[#This Row],[1]:[33]], _xlfn.IFNA(_xlfn.XMATCH(":",_xlpm._range,0,-1),0))</f>
        <v>4</v>
      </c>
      <c r="AN196" s="11" cm="1">
        <f t="array" ref="AN196">_xlfn.LET(_xlpm._last,INDEX(tblParseParts[[#This Row],[1]:[33]],1,tblParseParts[[#This Row],[Len]]),IF(_xlpm._last="Z",tblParseParts[[#This Row],[Len]],0))</f>
        <v>0</v>
      </c>
      <c r="AO196" s="11">
        <f>N(tblParseParts[[#This Row],[Tpos]]&gt;0)</f>
        <v>1</v>
      </c>
      <c r="AP196" s="11">
        <f>N(tblParseParts[[#This Row],[Tpos]]=1)</f>
        <v>1</v>
      </c>
      <c r="AQ196" s="11">
        <f>N(tblParseParts[[#This Row],[SignLastPos]]=1)</f>
        <v>0</v>
      </c>
      <c r="AR196" s="11">
        <f>tblParseParts[[#This Row],[Len]]-tblParseParts[[#This Row],[LastSignFirstPos]]</f>
        <v>6</v>
      </c>
      <c r="AS196" s="11">
        <f>(tblParseParts[[#This Row],[Tpos]]&lt;&gt;0)*(((tblParseParts[[#This Row],[ZlastPos]]&gt;tblParseParts[[#This Row],[Tpos]])+(tblParseParts[[#This Row],[SignLastPos]]&gt;tblParseParts[[#This Row],[Tpos]]))&lt;&gt;0)</f>
        <v>0</v>
      </c>
      <c r="AT196" s="11">
        <f>(tblParseParts[[#This Row],[Tpos]]&lt;&gt;0)*(((tblParseParts[[#This Row],[ZlastPos]]=tblParseParts[[#This Row],[Tpos]]+1)+(tblParseParts[[#This Row],[SignLastPos]]=tblParseParts[[#This Row],[Tpos]]+1))&lt;&gt;0)</f>
        <v>0</v>
      </c>
      <c r="AU196" s="11">
        <f>N(tblParseParts[[#This Row],[ColonLastPos]]&gt;tblParseParts[[#This Row],[SignLastPos]])</f>
        <v>1</v>
      </c>
      <c r="AV196" s="11">
        <f>N(((tblParseParts[[#This Row],[UnSignedLen]]=2)+(tblParseParts[[#This Row],[UnSignedLen]]=6))&lt;&gt;0)</f>
        <v>1</v>
      </c>
      <c r="AW196" s="11">
        <f>N(tblParseParts[[#This Row],[ZlastPos]]=tblParseParts[[#This Row],[Len]])</f>
        <v>0</v>
      </c>
      <c r="AX196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198</v>
      </c>
      <c r="AY196" s="11">
        <f>_xlfn.LET(_xlpm._x,_xlfn.XLOOKUP(tblParseParts[[#This Row],[Hash]],tblParsePartsLogic[Hash],tblParsePartsLogic[PartsFlag],""),IF(_xlpm._x="","!!",_xlpm._x))</f>
        <v>2</v>
      </c>
      <c r="AZ196" s="11">
        <f>_xlfn.LET(_xlpm._x,_xlfn.XLOOKUP(tblParseParts[[#This Row],[Hash]],tblParsePartsLogic[Hash],tblParsePartsLogic[DateMark],""),IF(_xlpm._x="","!!",_xlpm._x))</f>
        <v>0</v>
      </c>
      <c r="BA196" s="11">
        <f>_xlfn.LET(_xlpm._x,_xlfn.XLOOKUP(tblParseParts[[#This Row],[Hash]],tblParsePartsLogic[Hash],tblParsePartsLogic[TZMark],""),IF(_xlpm._x="","!!",_xlpm._x))</f>
        <v>0</v>
      </c>
      <c r="BB196" s="11">
        <f>_xlfn.LET(_xlpm._x,_xlfn.XLOOKUP(tblParseParts[[#This Row],[Hash]],tblParsePartsLogic[Hash],tblParsePartsLogic[ISOCompliant],""),IF(_xlpm._x="","!!",_xlpm._x))</f>
        <v>1</v>
      </c>
    </row>
    <row r="197" spans="1:54" x14ac:dyDescent="0.25">
      <c r="A197">
        <v>72</v>
      </c>
      <c r="B197" s="23" t="s">
        <v>165</v>
      </c>
      <c r="C197" s="1" t="str">
        <f>_xlfn.LET(_xlpm._i, COLUMN()-COLUMN(tblParseParts[[#Headers],[Text]]), IF(_xlpm._i&gt;tblParseParts[[#This Row],[Len]],"",MID(tblParseParts[[#This Row],[Text]],_xlpm._i,1)))</f>
        <v>2</v>
      </c>
      <c r="D197" s="1" t="str">
        <f>_xlfn.LET(_xlpm._i, COLUMN()-COLUMN(tblParseParts[[#Headers],[Text]]), IF(_xlpm._i&gt;tblParseParts[[#This Row],[Len]],"",MID(tblParseParts[[#This Row],[Text]],_xlpm._i,1)))</f>
        <v>0</v>
      </c>
      <c r="E197" s="1" t="str">
        <f>_xlfn.LET(_xlpm._i, COLUMN()-COLUMN(tblParseParts[[#Headers],[Text]]), IF(_xlpm._i&gt;tblParseParts[[#This Row],[Len]],"",MID(tblParseParts[[#This Row],[Text]],_xlpm._i,1)))</f>
        <v>2</v>
      </c>
      <c r="F197" s="1" t="str">
        <f>_xlfn.LET(_xlpm._i, COLUMN()-COLUMN(tblParseParts[[#Headers],[Text]]), IF(_xlpm._i&gt;tblParseParts[[#This Row],[Len]],"",MID(tblParseParts[[#This Row],[Text]],_xlpm._i,1)))</f>
        <v>3</v>
      </c>
      <c r="G197" s="1" t="str">
        <f>_xlfn.LET(_xlpm._i, COLUMN()-COLUMN(tblParseParts[[#Headers],[Text]]), IF(_xlpm._i&gt;tblParseParts[[#This Row],[Len]],"",MID(tblParseParts[[#This Row],[Text]],_xlpm._i,1)))</f>
        <v>T</v>
      </c>
      <c r="H197" s="1" t="str">
        <f>_xlfn.LET(_xlpm._i, COLUMN()-COLUMN(tblParseParts[[#Headers],[Text]]), IF(_xlpm._i&gt;tblParseParts[[#This Row],[Len]],"",MID(tblParseParts[[#This Row],[Text]],_xlpm._i,1)))</f>
        <v>Z</v>
      </c>
      <c r="I197" s="1" t="str">
        <f>_xlfn.LET(_xlpm._i, COLUMN()-COLUMN(tblParseParts[[#Headers],[Text]]), IF(_xlpm._i&gt;tblParseParts[[#This Row],[Len]],"",MID(tblParseParts[[#This Row],[Text]],_xlpm._i,1)))</f>
        <v/>
      </c>
      <c r="J197" s="1" t="str">
        <f>_xlfn.LET(_xlpm._i, COLUMN()-COLUMN(tblParseParts[[#Headers],[Text]]), IF(_xlpm._i&gt;tblParseParts[[#This Row],[Len]],"",MID(tblParseParts[[#This Row],[Text]],_xlpm._i,1)))</f>
        <v/>
      </c>
      <c r="K197" s="1" t="str">
        <f>_xlfn.LET(_xlpm._i, COLUMN()-COLUMN(tblParseParts[[#Headers],[Text]]), IF(_xlpm._i&gt;tblParseParts[[#This Row],[Len]],"",MID(tblParseParts[[#This Row],[Text]],_xlpm._i,1)))</f>
        <v/>
      </c>
      <c r="L197" s="1" t="str">
        <f>_xlfn.LET(_xlpm._i, COLUMN()-COLUMN(tblParseParts[[#Headers],[Text]]), IF(_xlpm._i&gt;tblParseParts[[#This Row],[Len]],"",MID(tblParseParts[[#This Row],[Text]],_xlpm._i,1)))</f>
        <v/>
      </c>
      <c r="M197" s="1" t="str">
        <f>_xlfn.LET(_xlpm._i, COLUMN()-COLUMN(tblParseParts[[#Headers],[Text]]), IF(_xlpm._i&gt;tblParseParts[[#This Row],[Len]],"",MID(tblParseParts[[#This Row],[Text]],_xlpm._i,1)))</f>
        <v/>
      </c>
      <c r="N197" s="1" t="str">
        <f>_xlfn.LET(_xlpm._i, COLUMN()-COLUMN(tblParseParts[[#Headers],[Text]]), IF(_xlpm._i&gt;tblParseParts[[#This Row],[Len]],"",MID(tblParseParts[[#This Row],[Text]],_xlpm._i,1)))</f>
        <v/>
      </c>
      <c r="O197" s="1" t="str">
        <f>_xlfn.LET(_xlpm._i, COLUMN()-COLUMN(tblParseParts[[#Headers],[Text]]), IF(_xlpm._i&gt;tblParseParts[[#This Row],[Len]],"",MID(tblParseParts[[#This Row],[Text]],_xlpm._i,1)))</f>
        <v/>
      </c>
      <c r="P197" s="1" t="str">
        <f>_xlfn.LET(_xlpm._i, COLUMN()-COLUMN(tblParseParts[[#Headers],[Text]]), IF(_xlpm._i&gt;tblParseParts[[#This Row],[Len]],"",MID(tblParseParts[[#This Row],[Text]],_xlpm._i,1)))</f>
        <v/>
      </c>
      <c r="Q197" s="1" t="str">
        <f>_xlfn.LET(_xlpm._i, COLUMN()-COLUMN(tblParseParts[[#Headers],[Text]]), IF(_xlpm._i&gt;tblParseParts[[#This Row],[Len]],"",MID(tblParseParts[[#This Row],[Text]],_xlpm._i,1)))</f>
        <v/>
      </c>
      <c r="R197" s="1" t="str">
        <f>_xlfn.LET(_xlpm._i, COLUMN()-COLUMN(tblParseParts[[#Headers],[Text]]), IF(_xlpm._i&gt;tblParseParts[[#This Row],[Len]],"",MID(tblParseParts[[#This Row],[Text]],_xlpm._i,1)))</f>
        <v/>
      </c>
      <c r="S197" s="1" t="str">
        <f>_xlfn.LET(_xlpm._i, COLUMN()-COLUMN(tblParseParts[[#Headers],[Text]]), IF(_xlpm._i&gt;tblParseParts[[#This Row],[Len]],"",MID(tblParseParts[[#This Row],[Text]],_xlpm._i,1)))</f>
        <v/>
      </c>
      <c r="T197" s="1" t="str">
        <f>_xlfn.LET(_xlpm._i, COLUMN()-COLUMN(tblParseParts[[#Headers],[Text]]), IF(_xlpm._i&gt;tblParseParts[[#This Row],[Len]],"",MID(tblParseParts[[#This Row],[Text]],_xlpm._i,1)))</f>
        <v/>
      </c>
      <c r="U197" s="1" t="str">
        <f>_xlfn.LET(_xlpm._i, COLUMN()-COLUMN(tblParseParts[[#Headers],[Text]]), IF(_xlpm._i&gt;tblParseParts[[#This Row],[Len]],"",MID(tblParseParts[[#This Row],[Text]],_xlpm._i,1)))</f>
        <v/>
      </c>
      <c r="V197" s="1" t="str">
        <f>_xlfn.LET(_xlpm._i, COLUMN()-COLUMN(tblParseParts[[#Headers],[Text]]), IF(_xlpm._i&gt;tblParseParts[[#This Row],[Len]],"",MID(tblParseParts[[#This Row],[Text]],_xlpm._i,1)))</f>
        <v/>
      </c>
      <c r="W197" s="1" t="str">
        <f>_xlfn.LET(_xlpm._i, COLUMN()-COLUMN(tblParseParts[[#Headers],[Text]]), IF(_xlpm._i&gt;tblParseParts[[#This Row],[Len]],"",MID(tblParseParts[[#This Row],[Text]],_xlpm._i,1)))</f>
        <v/>
      </c>
      <c r="X197" s="1" t="str">
        <f>_xlfn.LET(_xlpm._i, COLUMN()-COLUMN(tblParseParts[[#Headers],[Text]]), IF(_xlpm._i&gt;tblParseParts[[#This Row],[Len]],"",MID(tblParseParts[[#This Row],[Text]],_xlpm._i,1)))</f>
        <v/>
      </c>
      <c r="Y197" s="1" t="str">
        <f>_xlfn.LET(_xlpm._i, COLUMN()-COLUMN(tblParseParts[[#Headers],[Text]]), IF(_xlpm._i&gt;tblParseParts[[#This Row],[Len]],"",MID(tblParseParts[[#This Row],[Text]],_xlpm._i,1)))</f>
        <v/>
      </c>
      <c r="Z197" s="1" t="str">
        <f>_xlfn.LET(_xlpm._i, COLUMN()-COLUMN(tblParseParts[[#Headers],[Text]]), IF(_xlpm._i&gt;tblParseParts[[#This Row],[Len]],"",MID(tblParseParts[[#This Row],[Text]],_xlpm._i,1)))</f>
        <v/>
      </c>
      <c r="AA197" s="1" t="str">
        <f>_xlfn.LET(_xlpm._i, COLUMN()-COLUMN(tblParseParts[[#Headers],[Text]]), IF(_xlpm._i&gt;tblParseParts[[#This Row],[Len]],"",MID(tblParseParts[[#This Row],[Text]],_xlpm._i,1)))</f>
        <v/>
      </c>
      <c r="AB197" s="1" t="str">
        <f>_xlfn.LET(_xlpm._i, COLUMN()-COLUMN(tblParseParts[[#Headers],[Text]]), IF(_xlpm._i&gt;tblParseParts[[#This Row],[Len]],"",MID(tblParseParts[[#This Row],[Text]],_xlpm._i,1)))</f>
        <v/>
      </c>
      <c r="AC197" s="1" t="str">
        <f>_xlfn.LET(_xlpm._i, COLUMN()-COLUMN(tblParseParts[[#Headers],[Text]]), IF(_xlpm._i&gt;tblParseParts[[#This Row],[Len]],"",MID(tblParseParts[[#This Row],[Text]],_xlpm._i,1)))</f>
        <v/>
      </c>
      <c r="AD197" s="1" t="str">
        <f>_xlfn.LET(_xlpm._i, COLUMN()-COLUMN(tblParseParts[[#Headers],[Text]]), IF(_xlpm._i&gt;tblParseParts[[#This Row],[Len]],"",MID(tblParseParts[[#This Row],[Text]],_xlpm._i,1)))</f>
        <v/>
      </c>
      <c r="AE197" s="1" t="str">
        <f>_xlfn.LET(_xlpm._i, COLUMN()-COLUMN(tblParseParts[[#Headers],[Text]]), IF(_xlpm._i&gt;tblParseParts[[#This Row],[Len]],"",MID(tblParseParts[[#This Row],[Text]],_xlpm._i,1)))</f>
        <v/>
      </c>
      <c r="AF197" s="1" t="str">
        <f>_xlfn.LET(_xlpm._i, COLUMN()-COLUMN(tblParseParts[[#Headers],[Text]]), IF(_xlpm._i&gt;tblParseParts[[#This Row],[Len]],"",MID(tblParseParts[[#This Row],[Text]],_xlpm._i,1)))</f>
        <v/>
      </c>
      <c r="AG197" s="1" t="str">
        <f>_xlfn.LET(_xlpm._i, COLUMN()-COLUMN(tblParseParts[[#Headers],[Text]]), IF(_xlpm._i&gt;tblParseParts[[#This Row],[Len]],"",MID(tblParseParts[[#This Row],[Text]],_xlpm._i,1)))</f>
        <v/>
      </c>
      <c r="AH197" s="1" t="str">
        <f>_xlfn.LET(_xlpm._i, COLUMN()-COLUMN(tblParseParts[[#Headers],[Text]]), IF(_xlpm._i&gt;tblParseParts[[#This Row],[Len]],"",MID(tblParseParts[[#This Row],[Text]],_xlpm._i,1)))</f>
        <v/>
      </c>
      <c r="AI197" s="1" t="str">
        <f>_xlfn.LET(_xlpm._i, COLUMN()-COLUMN(tblParseParts[[#Headers],[Text]]), IF(_xlpm._i&gt;tblParseParts[[#This Row],[Len]],"",MID(tblParseParts[[#This Row],[Text]],_xlpm._i,1)))</f>
        <v/>
      </c>
      <c r="AJ197" s="11">
        <f>LEN(tblParseParts[[#This Row],[Text]])</f>
        <v>6</v>
      </c>
      <c r="AK197" s="11">
        <f>_xlfn.LET(_xlpm._range,tblParseParts[[#This Row],[1]:[33]], _xlfn.IFNA(_xlfn.XMATCH("T",_xlpm._range,0,1),0))</f>
        <v>5</v>
      </c>
      <c r="AL197" s="11">
        <f>_xlfn.LET(_xlpm._range,tblParseParts[[#This Row],[1]:[33]], _xlpm._plusPos,_xlfn.IFNA(_xlfn.XMATCH("+",_xlpm._range,0,-1),0),_xlpm._hyphenPos,_xlfn.IFNA(_xlfn.XMATCH("-",_xlpm._range,0,-1),0),_xlpm._minusPos,_xlfn.IFNA(_xlfn.XMATCH(_xlfn.UNICHAR(8722),_xlpm._range,0,-1),0),MAX(_xlpm._plusPos,_xlpm._hyphenPos,_xlpm._minusPos))</f>
        <v>0</v>
      </c>
      <c r="AM197" s="11">
        <f>_xlfn.LET(_xlpm._range,tblParseParts[[#This Row],[1]:[33]], _xlfn.IFNA(_xlfn.XMATCH(":",_xlpm._range,0,-1),0))</f>
        <v>0</v>
      </c>
      <c r="AN197" s="11" cm="1">
        <f t="array" ref="AN197">_xlfn.LET(_xlpm._last,INDEX(tblParseParts[[#This Row],[1]:[33]],1,tblParseParts[[#This Row],[Len]]),IF(_xlpm._last="Z",tblParseParts[[#This Row],[Len]],0))</f>
        <v>6</v>
      </c>
      <c r="AO197" s="11">
        <f>N(tblParseParts[[#This Row],[Tpos]]&gt;0)</f>
        <v>1</v>
      </c>
      <c r="AP197" s="11">
        <f>N(tblParseParts[[#This Row],[Tpos]]=1)</f>
        <v>0</v>
      </c>
      <c r="AQ197" s="11">
        <f>N(tblParseParts[[#This Row],[SignLastPos]]=1)</f>
        <v>0</v>
      </c>
      <c r="AR197" s="11">
        <f>tblParseParts[[#This Row],[Len]]-tblParseParts[[#This Row],[LastSignFirstPos]]</f>
        <v>6</v>
      </c>
      <c r="AS197" s="11">
        <f>(tblParseParts[[#This Row],[Tpos]]&lt;&gt;0)*(((tblParseParts[[#This Row],[ZlastPos]]&gt;tblParseParts[[#This Row],[Tpos]])+(tblParseParts[[#This Row],[SignLastPos]]&gt;tblParseParts[[#This Row],[Tpos]]))&lt;&gt;0)</f>
        <v>1</v>
      </c>
      <c r="AT197" s="11">
        <f>(tblParseParts[[#This Row],[Tpos]]&lt;&gt;0)*(((tblParseParts[[#This Row],[ZlastPos]]=tblParseParts[[#This Row],[Tpos]]+1)+(tblParseParts[[#This Row],[SignLastPos]]=tblParseParts[[#This Row],[Tpos]]+1))&lt;&gt;0)</f>
        <v>1</v>
      </c>
      <c r="AU197" s="11">
        <f>N(tblParseParts[[#This Row],[ColonLastPos]]&gt;tblParseParts[[#This Row],[SignLastPos]])</f>
        <v>0</v>
      </c>
      <c r="AV197" s="11">
        <f>N(((tblParseParts[[#This Row],[UnSignedLen]]=2)+(tblParseParts[[#This Row],[UnSignedLen]]=6))&lt;&gt;0)</f>
        <v>1</v>
      </c>
      <c r="AW197" s="11">
        <f>N(tblParseParts[[#This Row],[ZlastPos]]=tblParseParts[[#This Row],[Len]])</f>
        <v>1</v>
      </c>
      <c r="AX197" s="11">
        <f>(tblParseParts[[#This Row],[HasT]]*128)+(tblParseParts[[#This Row],[Tfirst]]*64)+(tblParseParts[[#This Row],[LastSignFirstPos]]*32)+(tblParseParts[[#This Row],[HasZorSignAfterT]]*16)+(tblParseParts[[#This Row],[ZorSignFirstAfterT]]*8)+(tblParseParts[[#This Row],[ColonAfterLastSign]]*4)+(tblParseParts[[#This Row],[UnSignLen2or6]]*2)+tblParseParts[[#This Row],[HasZlast]]</f>
        <v>155</v>
      </c>
      <c r="AY197" s="11">
        <f>_xlfn.LET(_xlpm._x,_xlfn.XLOOKUP(tblParseParts[[#This Row],[Hash]],tblParsePartsLogic[Hash],tblParsePartsLogic[PartsFlag],""),IF(_xlpm._x="","!!",_xlpm._x))</f>
        <v>5</v>
      </c>
      <c r="AZ197" s="11">
        <f>_xlfn.LET(_xlpm._x,_xlfn.XLOOKUP(tblParseParts[[#This Row],[Hash]],tblParsePartsLogic[Hash],tblParsePartsLogic[DateMark],""),IF(_xlpm._x="","!!",_xlpm._x))</f>
        <v>2</v>
      </c>
      <c r="BA197" s="11">
        <f>_xlfn.LET(_xlpm._x,_xlfn.XLOOKUP(tblParseParts[[#This Row],[Hash]],tblParsePartsLogic[Hash],tblParsePartsLogic[TZMark],""),IF(_xlpm._x="","!!",_xlpm._x))</f>
        <v>1</v>
      </c>
      <c r="BB197" s="11">
        <f>_xlfn.LET(_xlpm._x,_xlfn.XLOOKUP(tblParseParts[[#This Row],[Hash]],tblParsePartsLogic[Hash],tblParsePartsLogic[ISOCompliant],""),IF(_xlpm._x="","!!",_xlpm._x))</f>
        <v>0</v>
      </c>
    </row>
  </sheetData>
  <mergeCells count="2">
    <mergeCell ref="C1:AB1"/>
    <mergeCell ref="A1:B1"/>
  </mergeCells>
  <phoneticPr fontId="2" type="noConversion"/>
  <pageMargins left="0.7" right="0.7" top="0.75" bottom="0.75" header="0.3" footer="0.3"/>
  <pageSetup paperSize="9" orientation="portrait" copies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A9A8D9B4-F50F-43A4-9C3E-510A605703DD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ParseDate</vt:lpstr>
      <vt:lpstr>ParseTime</vt:lpstr>
      <vt:lpstr>ParseTimeZone</vt:lpstr>
      <vt:lpstr>ParseParts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Shayne H</dc:creator>
  <cp:lastModifiedBy>Shayne H</cp:lastModifiedBy>
  <cp:lastPrinted>2023-04-15T05:23:18Z</cp:lastPrinted>
  <dcterms:created xsi:type="dcterms:W3CDTF">2023-04-10T00:18:56Z</dcterms:created>
  <dcterms:modified xsi:type="dcterms:W3CDTF">2023-04-15T15:01:13Z</dcterms:modified>
</cp:coreProperties>
</file>