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<sst xmlns="http://schemas.openxmlformats.org/spreadsheetml/2006/main" count="103" uniqueCount="34">
  <si>
    <t>Cell preparation</t>
  </si>
  <si>
    <t>Cell preparation_CJ02--25</t>
  </si>
  <si>
    <t>Researchers name</t>
  </si>
  <si>
    <t>Experiment title</t>
  </si>
  <si>
    <t>Experiment Start Date</t>
  </si>
  <si>
    <t>Iteration</t>
  </si>
  <si>
    <t>Purpose of experiment</t>
  </si>
  <si>
    <t>Assay(s)</t>
  </si>
  <si>
    <t>Condition 1(s)</t>
  </si>
  <si>
    <t>Condition 2(s)</t>
  </si>
  <si>
    <t>Cell type(s)</t>
  </si>
  <si>
    <t>mRNA extraction</t>
  </si>
  <si>
    <t>[Insert link to direct-zol protocol]</t>
  </si>
  <si>
    <t>Elution volume (ul)</t>
  </si>
  <si>
    <t>Dilution factor</t>
  </si>
  <si>
    <t>Sample Index</t>
  </si>
  <si>
    <t>-80°C Sample Storage Protocol</t>
  </si>
  <si>
    <t>Sample #</t>
  </si>
  <si>
    <t>Sample Label</t>
  </si>
  <si>
    <t>QC RNA with NanoDrop: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</si>
  <si>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</si>
  <si>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</si>
  <si>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</si>
  <si>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</si>
  <si>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</si>
  <si>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</si>
  <si>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</si>
  <si>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</si>
  <si>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</si>
  <si>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</si>
  <si>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</si>
  <si>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Guest Bio Core</t>
  </si>
  <si>
    <t>ng/ตl</t>
  </si>
  <si>
    <t>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</si>
</sst>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"/>
    <numFmt numFmtId="166" formatCode="m/d/yyyy h:mm:ss am/pm"/>
    <numFmt numFmtId="167" formatCode="mm-dd-yy"/>
  </numFmts>
  <fonts count="7">
    <font>
      <sz val="10.0"/>
      <color rgb="FF000000"/>
      <name val="Arial"/>
      <scheme val="minor"/>
    </font>
    <font>
      <sz val="9.0"/>
      <color theme="1"/>
      <name val="Arial"/>
    </font>
    <font>
      <u/>
      <sz val="9.0"/>
      <color theme="1"/>
      <name val="Arial"/>
    </font>
    <font>
      <sz val="9.0"/>
      <color rgb="FF000000"/>
      <name val="Arial"/>
    </font>
    <font>
      <u/>
      <sz val="9.0"/>
      <color theme="1"/>
      <name val="Arial"/>
    </font>
    <font>
      <sz val="9.0"/>
      <color theme="1"/>
      <name val="Arial"/>
      <scheme val="minor"/>
    </font>
    <font>
      <sz val="9.0"/>
      <color theme="1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top"/>
    </xf>
    <xf borderId="0" fillId="0" fontId="1" numFmtId="0" xfId="0" applyFont="1"/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4" numFmtId="164" xfId="0" applyAlignment="1" applyFont="1" applyNumberForma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3" numFmtId="166" xfId="0" applyAlignment="1" applyFont="1" applyNumberFormat="1">
      <alignment readingOrder="0" vertical="top"/>
    </xf>
    <xf borderId="0" fillId="0" fontId="1" numFmtId="2" xfId="0" applyFont="1" applyNumberFormat="1"/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right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1/d/1T8_4vk4DKSu7PBBJTkIJoyaXmiVHR41zGAja3ayYNfs/edit" TargetMode="External"/><Relationship Id="rId2" Type="http://schemas.openxmlformats.org/officeDocument/2006/relationships/hyperlink" Target="https://docs.google.com/document/u/1/d/1n-TcSMLcNtWcNixfK7yqhQJJVVBpL1TQaZaernbRFhM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5"/>
    <col customWidth="1" min="5" max="5" width="6.88"/>
    <col customWidth="1" min="6" max="6" width="8.75"/>
    <col customWidth="1" min="10" max="10" width="7.5"/>
    <col customWidth="1" min="11" max="11" width="6.0"/>
    <col customWidth="1" min="12" max="12" width="14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6"/>
      <c r="D2" s="6"/>
      <c r="E2" s="6"/>
      <c r="F2" s="6"/>
      <c r="G2" s="6"/>
      <c r="H2" s="6"/>
      <c r="I2" s="7"/>
      <c r="J2" s="7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5" t="str">
        <f>IFERROR(__xludf.DUMMYFUNCTION("importrange($B$1,""Sheet1!B1"")"),"CJ")</f>
        <v>CJ</v>
      </c>
      <c r="C3" s="6"/>
      <c r="D3" s="6"/>
      <c r="E3" s="6"/>
      <c r="F3" s="6"/>
      <c r="G3" s="6"/>
      <c r="H3" s="6"/>
      <c r="I3" s="7"/>
      <c r="J3" s="7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5" t="str">
        <f>IFERROR(__xludf.DUMMYFUNCTION("importrange($B$1,""Sheet1!B2"")"),"Ybx1 in adipogenesis")</f>
        <v>Ybx1 in adipogenesis</v>
      </c>
      <c r="C4" s="6"/>
      <c r="D4" s="6"/>
      <c r="E4" s="6"/>
      <c r="F4" s="6"/>
      <c r="G4" s="6"/>
      <c r="H4" s="6"/>
      <c r="I4" s="7"/>
      <c r="J4" s="7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B5" s="8">
        <f>IFERROR(__xludf.DUMMYFUNCTION("importrange($B$1,""Sheet1!B3"")"),45706.0)</f>
        <v>45706</v>
      </c>
      <c r="C5" s="6"/>
      <c r="D5" s="6"/>
      <c r="E5" s="6"/>
      <c r="F5" s="6"/>
      <c r="G5" s="6"/>
      <c r="H5" s="6"/>
      <c r="I5" s="7"/>
      <c r="J5" s="7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5">
        <f>IFERROR(__xludf.DUMMYFUNCTION("importrange($B$1,""Sheet1!B4"")"),1.0)</f>
        <v>1</v>
      </c>
      <c r="C6" s="6"/>
      <c r="D6" s="6"/>
      <c r="E6" s="6"/>
      <c r="F6" s="6"/>
      <c r="G6" s="6"/>
      <c r="H6" s="6"/>
      <c r="I6" s="7"/>
      <c r="J6" s="7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6</v>
      </c>
      <c r="B7" s="5" t="str">
        <f>IFERROR(__xludf.DUMMYFUNCTION("importrange($B$1,""Sheet1!B5"")"),"")</f>
        <v/>
      </c>
      <c r="C7" s="6"/>
      <c r="D7" s="6"/>
      <c r="E7" s="6"/>
      <c r="F7" s="6"/>
      <c r="G7" s="6"/>
      <c r="H7" s="6"/>
      <c r="I7" s="7"/>
      <c r="J7" s="7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7</v>
      </c>
      <c r="B8" s="5" t="str">
        <f>IFERROR(__xludf.DUMMYFUNCTION("importrange($B$1,""Sheet1!B6"")"),"mRNAseq")</f>
        <v>mRNAseq</v>
      </c>
      <c r="C8" s="6"/>
      <c r="D8" s="6"/>
      <c r="E8" s="6"/>
      <c r="F8" s="6"/>
      <c r="G8" s="6"/>
      <c r="H8" s="6"/>
      <c r="I8" s="7"/>
      <c r="J8" s="7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8</v>
      </c>
      <c r="B9" s="5" t="str">
        <f>IFERROR(__xludf.DUMMYFUNCTION("importrange($B$1,""Sheet1!B7"")"),"siRNA")</f>
        <v>siRNA</v>
      </c>
      <c r="C9" s="6"/>
      <c r="D9" s="6"/>
      <c r="E9" s="6"/>
      <c r="F9" s="6"/>
      <c r="G9" s="6"/>
      <c r="H9" s="6"/>
      <c r="I9" s="7"/>
      <c r="J9" s="7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9</v>
      </c>
      <c r="B10" s="5" t="str">
        <f>IFERROR(__xludf.DUMMYFUNCTION("importrange($B$1,""Sheet1!B8"")"),"Adipogenesis cocktail")</f>
        <v>Adipogenesis cocktail</v>
      </c>
      <c r="C10" s="6"/>
      <c r="D10" s="6"/>
      <c r="E10" s="6"/>
      <c r="F10" s="6"/>
      <c r="G10" s="6"/>
      <c r="H10" s="6"/>
      <c r="I10" s="7"/>
      <c r="J10" s="7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10</v>
      </c>
      <c r="B11" s="5" t="str">
        <f>IFERROR(__xludf.DUMMYFUNCTION("importrange($B$1,""Sheet1!B9"")"),"3T3-L1")</f>
        <v>3T3-L1</v>
      </c>
      <c r="C11" s="6"/>
      <c r="D11" s="6"/>
      <c r="E11" s="6"/>
      <c r="F11" s="6"/>
      <c r="G11" s="6"/>
      <c r="H11" s="6"/>
      <c r="I11" s="7"/>
      <c r="J11" s="7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5"/>
      <c r="C12" s="6"/>
      <c r="D12" s="6"/>
      <c r="E12" s="6"/>
      <c r="F12" s="6"/>
      <c r="G12" s="6"/>
      <c r="H12" s="6"/>
      <c r="I12" s="7"/>
      <c r="J12" s="7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11</v>
      </c>
      <c r="B13" s="9" t="s">
        <v>12</v>
      </c>
      <c r="C13" s="6"/>
      <c r="D13" s="6"/>
      <c r="E13" s="6"/>
      <c r="F13" s="6"/>
      <c r="G13" s="6"/>
      <c r="H13" s="6"/>
      <c r="I13" s="7"/>
      <c r="J13" s="7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5"/>
      <c r="C14" s="6"/>
      <c r="D14" s="6"/>
      <c r="E14" s="6"/>
      <c r="F14" s="6"/>
      <c r="G14" s="6"/>
      <c r="H14" s="6"/>
      <c r="I14" s="7"/>
      <c r="J14" s="7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13</v>
      </c>
      <c r="B15" s="10">
        <v>20.0</v>
      </c>
      <c r="C15" s="6"/>
      <c r="D15" s="6"/>
      <c r="E15" s="6"/>
      <c r="F15" s="6"/>
      <c r="G15" s="6"/>
      <c r="H15" s="6"/>
      <c r="I15" s="7"/>
      <c r="J15" s="7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14</v>
      </c>
      <c r="B16" s="10">
        <v>1.0</v>
      </c>
      <c r="C16" s="6"/>
      <c r="D16" s="6"/>
      <c r="E16" s="6"/>
      <c r="F16" s="6"/>
      <c r="G16" s="6"/>
      <c r="H16" s="6"/>
      <c r="I16" s="7"/>
      <c r="J16" s="7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5"/>
      <c r="C17" s="6"/>
      <c r="D17" s="6"/>
      <c r="E17" s="6"/>
      <c r="F17" s="6"/>
      <c r="G17" s="6"/>
      <c r="H17" s="6"/>
      <c r="I17" s="7"/>
      <c r="J17" s="7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15</v>
      </c>
      <c r="B18" s="11" t="s">
        <v>16</v>
      </c>
      <c r="C18" s="6"/>
      <c r="D18" s="6"/>
      <c r="E18" s="6"/>
      <c r="F18" s="6"/>
      <c r="G18" s="6"/>
      <c r="H18" s="6"/>
      <c r="I18" s="7"/>
      <c r="J18" s="7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17</v>
      </c>
      <c r="B19" s="5" t="s">
        <v>18</v>
      </c>
      <c r="C19" s="6"/>
      <c r="D19" s="6"/>
      <c r="E19" s="6"/>
      <c r="F19" s="6"/>
      <c r="G19" s="6"/>
      <c r="H19" s="6"/>
      <c r="I19" s="7"/>
      <c r="J19" s="7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1.0</v>
      </c>
      <c r="B20" s="5" t="str">
        <f>IFERROR(__xludf.DUMMYFUNCTION("importrange($B$1,""Sheet1!C34"")"),"3T3-L1-Neg-Veh")</f>
        <v>3T3-L1-Neg-Veh</v>
      </c>
      <c r="C20" s="6"/>
      <c r="D20" s="6"/>
      <c r="E20" s="6"/>
      <c r="F20" s="6"/>
      <c r="G20" s="6"/>
      <c r="H20" s="6"/>
      <c r="I20" s="7"/>
      <c r="J20" s="7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2.0</v>
      </c>
      <c r="B21" s="5" t="str">
        <f>IFERROR(__xludf.DUMMYFUNCTION("importrange($B$1,""Sheet1!C35"")"),"3T3-L1-Neg-Veh")</f>
        <v>3T3-L1-Neg-Veh</v>
      </c>
      <c r="C21" s="6"/>
      <c r="D21" s="6"/>
      <c r="E21" s="6"/>
      <c r="F21" s="6"/>
      <c r="G21" s="6"/>
      <c r="H21" s="6"/>
      <c r="I21" s="7"/>
      <c r="J21" s="7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3.0</v>
      </c>
      <c r="B22" s="5" t="str">
        <f>IFERROR(__xludf.DUMMYFUNCTION("importrange($B$1,""Sheet1!C36"")"),"3T3-L1-Neg-Veh")</f>
        <v>3T3-L1-Neg-Veh</v>
      </c>
      <c r="C22" s="6"/>
      <c r="D22" s="6"/>
      <c r="E22" s="6"/>
      <c r="F22" s="6"/>
      <c r="G22" s="6"/>
      <c r="H22" s="6"/>
      <c r="I22" s="7"/>
      <c r="J22" s="7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4.0</v>
      </c>
      <c r="B23" s="5" t="str">
        <f>IFERROR(__xludf.DUMMYFUNCTION("importrange($B$1,""Sheet1!C37"")"),"3T3-L1-Ybx1-Veh")</f>
        <v>3T3-L1-Ybx1-Veh</v>
      </c>
      <c r="C23" s="6"/>
      <c r="D23" s="6"/>
      <c r="E23" s="6"/>
      <c r="F23" s="6"/>
      <c r="G23" s="6"/>
      <c r="H23" s="6"/>
      <c r="I23" s="7"/>
      <c r="J23" s="7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5.0</v>
      </c>
      <c r="B24" s="5" t="str">
        <f>IFERROR(__xludf.DUMMYFUNCTION("importrange($B$1,""Sheet1!C38"")"),"3T3-L1-Ybx1-Veh")</f>
        <v>3T3-L1-Ybx1-Veh</v>
      </c>
      <c r="C24" s="6"/>
      <c r="D24" s="6"/>
      <c r="E24" s="6"/>
      <c r="F24" s="6"/>
      <c r="G24" s="6"/>
      <c r="H24" s="6"/>
      <c r="I24" s="7"/>
      <c r="J24" s="7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6.0</v>
      </c>
      <c r="B25" s="5" t="str">
        <f>IFERROR(__xludf.DUMMYFUNCTION("importrange($B$1,""Sheet1!C39"")"),"3T3-L1-Ybx1-Veh")</f>
        <v>3T3-L1-Ybx1-Veh</v>
      </c>
      <c r="C25" s="6"/>
      <c r="D25" s="6"/>
      <c r="E25" s="6"/>
      <c r="F25" s="6"/>
      <c r="G25" s="6"/>
      <c r="H25" s="6"/>
      <c r="I25" s="7"/>
      <c r="J25" s="7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7.0</v>
      </c>
      <c r="B26" s="5" t="str">
        <f>IFERROR(__xludf.DUMMYFUNCTION("importrange($B$1,""Sheet1!C40"")"),"3T3-L1-Neg-Induction")</f>
        <v>3T3-L1-Neg-Induction</v>
      </c>
      <c r="C26" s="6"/>
      <c r="D26" s="6"/>
      <c r="E26" s="6"/>
      <c r="F26" s="6"/>
      <c r="G26" s="6"/>
      <c r="H26" s="6"/>
      <c r="I26" s="7"/>
      <c r="J26" s="7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8.0</v>
      </c>
      <c r="B27" s="5" t="str">
        <f>IFERROR(__xludf.DUMMYFUNCTION("importrange($B$1,""Sheet1!C41"")"),"3T3-L1-Neg-Induction")</f>
        <v>3T3-L1-Neg-Induction</v>
      </c>
      <c r="C27" s="6"/>
      <c r="D27" s="6"/>
      <c r="E27" s="6"/>
      <c r="F27" s="6"/>
      <c r="G27" s="6"/>
      <c r="H27" s="6"/>
      <c r="I27" s="7"/>
      <c r="J27" s="7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9.0</v>
      </c>
      <c r="B28" s="5" t="str">
        <f>IFERROR(__xludf.DUMMYFUNCTION("importrange($B$1,""Sheet1!C42"")"),"3T3-L1-Neg-Induction")</f>
        <v>3T3-L1-Neg-Induction</v>
      </c>
      <c r="C28" s="6"/>
      <c r="D28" s="6"/>
      <c r="E28" s="6"/>
      <c r="F28" s="6"/>
      <c r="G28" s="6"/>
      <c r="H28" s="6"/>
      <c r="I28" s="7"/>
      <c r="J28" s="7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10.0</v>
      </c>
      <c r="B29" s="5" t="str">
        <f>IFERROR(__xludf.DUMMYFUNCTION("importrange($B$1,""Sheet1!C43"")"),"3T3-L1-Ybx1-Induction")</f>
        <v>3T3-L1-Ybx1-Induction</v>
      </c>
      <c r="C29" s="6"/>
      <c r="D29" s="6"/>
      <c r="E29" s="6"/>
      <c r="F29" s="6"/>
      <c r="G29" s="6"/>
      <c r="H29" s="6"/>
      <c r="I29" s="7"/>
      <c r="J29" s="7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11.0</v>
      </c>
      <c r="B30" s="5" t="str">
        <f>IFERROR(__xludf.DUMMYFUNCTION("importrange($B$1,""Sheet1!C44"")"),"3T3-L1-Ybx1-Induction")</f>
        <v>3T3-L1-Ybx1-Induction</v>
      </c>
      <c r="C30" s="6"/>
      <c r="D30" s="6"/>
      <c r="E30" s="6"/>
      <c r="F30" s="6"/>
      <c r="G30" s="6"/>
      <c r="H30" s="6"/>
      <c r="I30" s="7"/>
      <c r="J30" s="7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12.0</v>
      </c>
      <c r="B31" s="5" t="str">
        <f>IFERROR(__xludf.DUMMYFUNCTION("importrange($B$1,""Sheet1!C45"")"),"3T3-L1-Ybx1-Induction")</f>
        <v>3T3-L1-Ybx1-Induction</v>
      </c>
      <c r="C31" s="6"/>
      <c r="D31" s="6"/>
      <c r="E31" s="6"/>
      <c r="F31" s="6"/>
      <c r="G31" s="6"/>
      <c r="H31" s="6"/>
      <c r="I31" s="7"/>
      <c r="J31" s="7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13.0</v>
      </c>
      <c r="B32" s="5" t="str">
        <f>IFERROR(__xludf.DUMMYFUNCTION("importrange($B$1,""Sheet1!C46"")"),"3T3-L1-Smarcd2-Veh")</f>
        <v>3T3-L1-Smarcd2-Veh</v>
      </c>
      <c r="C32" s="6"/>
      <c r="D32" s="6"/>
      <c r="E32" s="6"/>
      <c r="F32" s="6"/>
      <c r="G32" s="6"/>
      <c r="H32" s="6"/>
      <c r="I32" s="7"/>
      <c r="J32" s="7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14.0</v>
      </c>
      <c r="B33" s="5" t="str">
        <f>IFERROR(__xludf.DUMMYFUNCTION("importrange($B$1,""Sheet1!C47"")"),"3T3-L1-Smarcd2-Veh")</f>
        <v>3T3-L1-Smarcd2-Veh</v>
      </c>
      <c r="C33" s="6"/>
      <c r="D33" s="6"/>
      <c r="E33" s="6"/>
      <c r="F33" s="6"/>
      <c r="G33" s="6"/>
      <c r="H33" s="6"/>
      <c r="I33" s="7"/>
      <c r="J33" s="7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15.0</v>
      </c>
      <c r="B34" s="5" t="str">
        <f>IFERROR(__xludf.DUMMYFUNCTION("importrange($B$1,""Sheet1!C48"")"),"3T3-L1-Smarcd2-Veh")</f>
        <v>3T3-L1-Smarcd2-Veh</v>
      </c>
      <c r="C34" s="6"/>
      <c r="D34" s="6"/>
      <c r="E34" s="6"/>
      <c r="F34" s="6"/>
      <c r="G34" s="6"/>
      <c r="H34" s="6"/>
      <c r="I34" s="7"/>
      <c r="J34" s="7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16.0</v>
      </c>
      <c r="B35" s="5" t="str">
        <f>IFERROR(__xludf.DUMMYFUNCTION("importrange($B$1,""Sheet1!C49"")"),"3T3-L1-Smarce1-Veh")</f>
        <v>3T3-L1-Smarce1-Veh</v>
      </c>
      <c r="C35" s="6"/>
      <c r="D35" s="6"/>
      <c r="E35" s="6"/>
      <c r="F35" s="6"/>
      <c r="G35" s="6"/>
      <c r="H35" s="6"/>
      <c r="I35" s="7"/>
      <c r="J35" s="7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17.0</v>
      </c>
      <c r="B36" s="5" t="str">
        <f>IFERROR(__xludf.DUMMYFUNCTION("importrange($B$1,""Sheet1!C50"")"),"3T3-L1-Smarce1-Veh")</f>
        <v>3T3-L1-Smarce1-Veh</v>
      </c>
      <c r="C36" s="6"/>
      <c r="D36" s="6"/>
      <c r="E36" s="6"/>
      <c r="F36" s="6"/>
      <c r="G36" s="6"/>
      <c r="H36" s="6"/>
      <c r="I36" s="7"/>
      <c r="J36" s="7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18.0</v>
      </c>
      <c r="B37" s="5" t="str">
        <f>IFERROR(__xludf.DUMMYFUNCTION("importrange($B$1,""Sheet1!C51"")"),"3T3-L1-Smarce1-Veh")</f>
        <v>3T3-L1-Smarce1-Veh</v>
      </c>
      <c r="C37" s="6"/>
      <c r="D37" s="6"/>
      <c r="E37" s="6"/>
      <c r="F37" s="6"/>
      <c r="G37" s="6"/>
      <c r="H37" s="6"/>
      <c r="I37" s="7"/>
      <c r="J37" s="7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19.0</v>
      </c>
      <c r="B38" s="1" t="str">
        <f>IFERROR(__xludf.DUMMYFUNCTION("importrange($B$1,""Sheet1!C52"")"),"3T3-L1-Smarcd2-Induction")</f>
        <v>3T3-L1-Smarcd2-Induction</v>
      </c>
      <c r="C38" s="12"/>
      <c r="D38" s="12"/>
      <c r="E38" s="12"/>
      <c r="F38" s="12"/>
      <c r="G38" s="12"/>
      <c r="H38" s="12"/>
      <c r="I38" s="12"/>
      <c r="J38" s="7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20.0</v>
      </c>
      <c r="B39" s="1" t="str">
        <f>IFERROR(__xludf.DUMMYFUNCTION("importrange($B$1,""Sheet1!C53"")"),"3T3-L1-Smarcd2-Induction")</f>
        <v>3T3-L1-Smarcd2-Induction</v>
      </c>
      <c r="C39" s="12"/>
      <c r="D39" s="12"/>
      <c r="E39" s="12"/>
      <c r="F39" s="12"/>
      <c r="G39" s="12"/>
      <c r="H39" s="12"/>
      <c r="I39" s="12"/>
      <c r="J39" s="7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21.0</v>
      </c>
      <c r="B40" s="1" t="str">
        <f>IFERROR(__xludf.DUMMYFUNCTION("importrange($B$1,""Sheet1!C54"")"),"3T3-L1-Smarcd2-Induction")</f>
        <v>3T3-L1-Smarcd2-Induction</v>
      </c>
      <c r="C40" s="12"/>
      <c r="D40" s="12"/>
      <c r="E40" s="12"/>
      <c r="F40" s="12"/>
      <c r="G40" s="12"/>
      <c r="H40" s="12"/>
      <c r="I40" s="12"/>
      <c r="J40" s="7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22.0</v>
      </c>
      <c r="B41" s="1" t="str">
        <f>IFERROR(__xludf.DUMMYFUNCTION("importrange($B$1,""Sheet1!C55"")"),"3T3-L1-Smarce1-Induction")</f>
        <v>3T3-L1-Smarce1-Induction</v>
      </c>
      <c r="C41" s="12"/>
      <c r="D41" s="12"/>
      <c r="E41" s="12"/>
      <c r="F41" s="12"/>
      <c r="G41" s="12"/>
      <c r="H41" s="12"/>
      <c r="I41" s="12"/>
      <c r="J41" s="7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23.0</v>
      </c>
      <c r="B42" s="1" t="str">
        <f>IFERROR(__xludf.DUMMYFUNCTION("importrange($B$1,""Sheet1!C56"")"),"3T3-L1-Smarce1-Induction")</f>
        <v>3T3-L1-Smarce1-Induction</v>
      </c>
      <c r="C42" s="7"/>
      <c r="D42" s="7"/>
      <c r="E42" s="7"/>
      <c r="F42" s="7"/>
      <c r="G42" s="7"/>
      <c r="H42" s="7"/>
      <c r="I42" s="7"/>
      <c r="J42" s="7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24.0</v>
      </c>
      <c r="B43" s="1" t="str">
        <f>IFERROR(__xludf.DUMMYFUNCTION("importrange($B$1,""Sheet1!C57"")"),"3T3-L1-Smarce1-Induction")</f>
        <v>3T3-L1-Smarce1-Induction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13"/>
      <c r="M46" s="13"/>
      <c r="N46" s="1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4"/>
    </row>
    <row r="47">
      <c r="A47" s="3">
        <v>1.0</v>
      </c>
      <c r="B47" s="3" t="s">
        <v>31</v>
      </c>
      <c r="C47" s="15">
        <v>45715.590104166666</v>
      </c>
      <c r="D47" s="3">
        <v>266.5</v>
      </c>
      <c r="E47" s="3" t="s">
        <v>32</v>
      </c>
      <c r="F47" s="3">
        <v>6.663</v>
      </c>
      <c r="G47" s="3">
        <v>3.38</v>
      </c>
      <c r="H47" s="3">
        <v>1.97</v>
      </c>
      <c r="I47" s="3">
        <v>2.23</v>
      </c>
      <c r="J47" s="3" t="s">
        <v>33</v>
      </c>
      <c r="K47" s="3">
        <v>40.0</v>
      </c>
      <c r="L47" s="16"/>
      <c r="M47" s="17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4"/>
    </row>
    <row r="48">
      <c r="A48" s="3">
        <v>2.0</v>
      </c>
      <c r="B48" s="3" t="s">
        <v>31</v>
      </c>
      <c r="C48" s="15">
        <v>45715.593310185184</v>
      </c>
      <c r="D48" s="3">
        <v>441.6</v>
      </c>
      <c r="E48" s="3" t="s">
        <v>32</v>
      </c>
      <c r="F48" s="3">
        <v>11.039</v>
      </c>
      <c r="G48" s="3">
        <v>5.632</v>
      </c>
      <c r="H48" s="3">
        <v>1.96</v>
      </c>
      <c r="I48" s="3">
        <v>2.18</v>
      </c>
      <c r="J48" s="3" t="s">
        <v>33</v>
      </c>
      <c r="K48" s="3">
        <v>40.0</v>
      </c>
      <c r="L48" s="16"/>
      <c r="M48" s="17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4"/>
    </row>
    <row r="49">
      <c r="A49" s="3">
        <v>3.0</v>
      </c>
      <c r="B49" s="3" t="s">
        <v>31</v>
      </c>
      <c r="C49" s="15">
        <v>45715.5946875</v>
      </c>
      <c r="D49" s="3">
        <v>294.4</v>
      </c>
      <c r="E49" s="3" t="s">
        <v>32</v>
      </c>
      <c r="F49" s="3">
        <v>7.359</v>
      </c>
      <c r="G49" s="3">
        <v>3.726</v>
      </c>
      <c r="H49" s="3">
        <v>1.97</v>
      </c>
      <c r="I49" s="3">
        <v>2.24</v>
      </c>
      <c r="J49" s="3" t="s">
        <v>33</v>
      </c>
      <c r="K49" s="3">
        <v>40.0</v>
      </c>
      <c r="L49" s="16"/>
      <c r="M49" s="17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14"/>
    </row>
    <row r="50">
      <c r="A50" s="3">
        <v>4.0</v>
      </c>
      <c r="B50" s="3" t="s">
        <v>31</v>
      </c>
      <c r="C50" s="15">
        <v>45715.595983796295</v>
      </c>
      <c r="D50" s="3">
        <v>200.8</v>
      </c>
      <c r="E50" s="3" t="s">
        <v>32</v>
      </c>
      <c r="F50" s="3">
        <v>5.02</v>
      </c>
      <c r="G50" s="3">
        <v>2.546</v>
      </c>
      <c r="H50" s="3">
        <v>1.97</v>
      </c>
      <c r="I50" s="3">
        <v>2.17</v>
      </c>
      <c r="J50" s="3" t="s">
        <v>33</v>
      </c>
      <c r="K50" s="3">
        <v>40.0</v>
      </c>
      <c r="L50" s="16"/>
      <c r="M50" s="17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14"/>
    </row>
    <row r="51">
      <c r="A51" s="3">
        <v>5.0</v>
      </c>
      <c r="B51" s="3" t="s">
        <v>31</v>
      </c>
      <c r="C51" s="15">
        <v>45715.596921296295</v>
      </c>
      <c r="D51" s="3">
        <v>302.2</v>
      </c>
      <c r="E51" s="3" t="s">
        <v>32</v>
      </c>
      <c r="F51" s="3">
        <v>7.554</v>
      </c>
      <c r="G51" s="3">
        <v>3.878</v>
      </c>
      <c r="H51" s="3">
        <v>1.95</v>
      </c>
      <c r="I51" s="3">
        <v>2.22</v>
      </c>
      <c r="J51" s="3" t="s">
        <v>33</v>
      </c>
      <c r="K51" s="3">
        <v>40.0</v>
      </c>
      <c r="L51" s="16"/>
      <c r="M51" s="17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4"/>
    </row>
    <row r="52">
      <c r="A52" s="3">
        <v>6.0</v>
      </c>
      <c r="B52" s="3" t="s">
        <v>31</v>
      </c>
      <c r="C52" s="15">
        <v>45715.59805555556</v>
      </c>
      <c r="D52" s="3">
        <v>313.6</v>
      </c>
      <c r="E52" s="3" t="s">
        <v>32</v>
      </c>
      <c r="F52" s="3">
        <v>7.839</v>
      </c>
      <c r="G52" s="3">
        <v>3.89</v>
      </c>
      <c r="H52" s="3">
        <v>2.02</v>
      </c>
      <c r="I52" s="3">
        <v>2.2</v>
      </c>
      <c r="J52" s="3" t="s">
        <v>33</v>
      </c>
      <c r="K52" s="3">
        <v>40.0</v>
      </c>
      <c r="L52" s="16"/>
      <c r="M52" s="17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4"/>
    </row>
    <row r="53">
      <c r="A53" s="3">
        <v>7.0</v>
      </c>
      <c r="B53" s="3" t="s">
        <v>31</v>
      </c>
      <c r="C53" s="15">
        <v>45715.598703703705</v>
      </c>
      <c r="D53" s="3">
        <v>183.5</v>
      </c>
      <c r="E53" s="3" t="s">
        <v>32</v>
      </c>
      <c r="F53" s="3">
        <v>4.587</v>
      </c>
      <c r="G53" s="3">
        <v>2.303</v>
      </c>
      <c r="H53" s="3">
        <v>1.99</v>
      </c>
      <c r="I53" s="3">
        <v>2.25</v>
      </c>
      <c r="J53" s="3" t="s">
        <v>33</v>
      </c>
      <c r="K53" s="3">
        <v>40.0</v>
      </c>
      <c r="L53" s="16"/>
      <c r="M53" s="17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14"/>
    </row>
    <row r="54">
      <c r="A54" s="3">
        <v>8.0</v>
      </c>
      <c r="B54" s="3" t="s">
        <v>31</v>
      </c>
      <c r="C54" s="15">
        <v>45715.59953703704</v>
      </c>
      <c r="D54" s="3">
        <v>177.6</v>
      </c>
      <c r="E54" s="3" t="s">
        <v>32</v>
      </c>
      <c r="F54" s="3">
        <v>4.44</v>
      </c>
      <c r="G54" s="3">
        <v>2.234</v>
      </c>
      <c r="H54" s="3">
        <v>1.99</v>
      </c>
      <c r="I54" s="3">
        <v>2.16</v>
      </c>
      <c r="J54" s="3" t="s">
        <v>33</v>
      </c>
      <c r="K54" s="3">
        <v>40.0</v>
      </c>
      <c r="L54" s="16"/>
      <c r="M54" s="17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14"/>
    </row>
    <row r="55">
      <c r="A55" s="3">
        <v>9.0</v>
      </c>
      <c r="B55" s="3" t="s">
        <v>31</v>
      </c>
      <c r="C55" s="15">
        <v>45715.60054398148</v>
      </c>
      <c r="D55" s="3">
        <v>157.3</v>
      </c>
      <c r="E55" s="3" t="s">
        <v>32</v>
      </c>
      <c r="F55" s="3">
        <v>3.933</v>
      </c>
      <c r="G55" s="3">
        <v>1.99</v>
      </c>
      <c r="H55" s="3">
        <v>1.98</v>
      </c>
      <c r="I55" s="3">
        <v>2.17</v>
      </c>
      <c r="J55" s="3" t="s">
        <v>33</v>
      </c>
      <c r="K55" s="3">
        <v>40.0</v>
      </c>
      <c r="L55" s="16"/>
      <c r="M55" s="1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14"/>
    </row>
    <row r="56">
      <c r="A56" s="3">
        <v>10.0</v>
      </c>
      <c r="B56" s="3" t="s">
        <v>31</v>
      </c>
      <c r="C56" s="15">
        <v>45715.601273148146</v>
      </c>
      <c r="D56" s="3">
        <v>155.6</v>
      </c>
      <c r="E56" s="3" t="s">
        <v>32</v>
      </c>
      <c r="F56" s="3">
        <v>3.89</v>
      </c>
      <c r="G56" s="3">
        <v>1.954</v>
      </c>
      <c r="H56" s="3">
        <v>1.99</v>
      </c>
      <c r="I56" s="3">
        <v>2.23</v>
      </c>
      <c r="J56" s="3" t="s">
        <v>33</v>
      </c>
      <c r="K56" s="3">
        <v>40.0</v>
      </c>
      <c r="L56" s="16"/>
      <c r="M56" s="17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14"/>
    </row>
    <row r="57">
      <c r="A57" s="3">
        <v>11.0</v>
      </c>
      <c r="B57" s="3" t="s">
        <v>31</v>
      </c>
      <c r="C57" s="15">
        <v>45715.602164351854</v>
      </c>
      <c r="D57" s="3">
        <v>194.9</v>
      </c>
      <c r="E57" s="3" t="s">
        <v>32</v>
      </c>
      <c r="F57" s="3">
        <v>4.874</v>
      </c>
      <c r="G57" s="3">
        <v>2.497</v>
      </c>
      <c r="H57" s="3">
        <v>1.95</v>
      </c>
      <c r="I57" s="3">
        <v>1.99</v>
      </c>
      <c r="J57" s="3" t="s">
        <v>33</v>
      </c>
      <c r="K57" s="3">
        <v>40.0</v>
      </c>
      <c r="L57" s="16"/>
      <c r="M57" s="1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4"/>
    </row>
    <row r="58">
      <c r="A58" s="3">
        <v>12.0</v>
      </c>
      <c r="B58" s="3" t="s">
        <v>31</v>
      </c>
      <c r="C58" s="15">
        <v>45715.602789351855</v>
      </c>
      <c r="D58" s="3">
        <v>122.7</v>
      </c>
      <c r="E58" s="3" t="s">
        <v>32</v>
      </c>
      <c r="F58" s="3">
        <v>3.068</v>
      </c>
      <c r="G58" s="3">
        <v>1.683</v>
      </c>
      <c r="H58" s="3">
        <v>1.82</v>
      </c>
      <c r="I58" s="3">
        <v>2.1</v>
      </c>
      <c r="J58" s="3" t="s">
        <v>33</v>
      </c>
      <c r="K58" s="3">
        <v>40.0</v>
      </c>
      <c r="L58" s="16"/>
      <c r="M58" s="17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14"/>
    </row>
    <row r="59">
      <c r="A59" s="3">
        <v>13.0</v>
      </c>
      <c r="B59" s="3" t="s">
        <v>31</v>
      </c>
      <c r="C59" s="15">
        <v>45715.603634259256</v>
      </c>
      <c r="D59" s="3">
        <v>262.0</v>
      </c>
      <c r="E59" s="3" t="s">
        <v>32</v>
      </c>
      <c r="F59" s="3">
        <v>6.55</v>
      </c>
      <c r="G59" s="3">
        <v>3.325</v>
      </c>
      <c r="H59" s="3">
        <v>1.97</v>
      </c>
      <c r="I59" s="3">
        <v>2.32</v>
      </c>
      <c r="J59" s="3" t="s">
        <v>33</v>
      </c>
      <c r="K59" s="3">
        <v>40.0</v>
      </c>
      <c r="L59" s="1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14"/>
    </row>
    <row r="60">
      <c r="A60" s="3">
        <v>14.0</v>
      </c>
      <c r="B60" s="3" t="s">
        <v>31</v>
      </c>
      <c r="C60" s="15">
        <v>45715.604421296295</v>
      </c>
      <c r="D60" s="3">
        <v>225.8</v>
      </c>
      <c r="E60" s="3" t="s">
        <v>32</v>
      </c>
      <c r="F60" s="3">
        <v>5.644</v>
      </c>
      <c r="G60" s="3">
        <v>2.814</v>
      </c>
      <c r="H60" s="3">
        <v>2.01</v>
      </c>
      <c r="I60" s="3">
        <v>2.26</v>
      </c>
      <c r="J60" s="3" t="s">
        <v>33</v>
      </c>
      <c r="K60" s="3">
        <v>40.0</v>
      </c>
      <c r="L60" s="1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14"/>
    </row>
    <row r="61">
      <c r="A61" s="3">
        <v>15.0</v>
      </c>
      <c r="B61" s="3" t="s">
        <v>31</v>
      </c>
      <c r="C61" s="15">
        <v>45715.60506944444</v>
      </c>
      <c r="D61" s="3">
        <v>337.0</v>
      </c>
      <c r="E61" s="3" t="s">
        <v>32</v>
      </c>
      <c r="F61" s="3">
        <v>8.425</v>
      </c>
      <c r="G61" s="3">
        <v>4.28</v>
      </c>
      <c r="H61" s="3">
        <v>1.97</v>
      </c>
      <c r="I61" s="3">
        <v>2.26</v>
      </c>
      <c r="J61" s="3" t="s">
        <v>33</v>
      </c>
      <c r="K61" s="3">
        <v>40.0</v>
      </c>
      <c r="L61" s="1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14"/>
    </row>
    <row r="62">
      <c r="A62" s="3">
        <v>16.0</v>
      </c>
      <c r="B62" s="3" t="s">
        <v>31</v>
      </c>
      <c r="C62" s="15">
        <v>45715.605775462966</v>
      </c>
      <c r="D62" s="3">
        <v>233.2</v>
      </c>
      <c r="E62" s="3" t="s">
        <v>32</v>
      </c>
      <c r="F62" s="3">
        <v>5.829</v>
      </c>
      <c r="G62" s="3">
        <v>2.943</v>
      </c>
      <c r="H62" s="3">
        <v>1.98</v>
      </c>
      <c r="I62" s="3">
        <v>2.27</v>
      </c>
      <c r="J62" s="3" t="s">
        <v>33</v>
      </c>
      <c r="K62" s="3">
        <v>40.0</v>
      </c>
      <c r="L62" s="1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14"/>
    </row>
    <row r="63">
      <c r="A63" s="3">
        <v>17.0</v>
      </c>
      <c r="B63" s="3" t="s">
        <v>31</v>
      </c>
      <c r="C63" s="15">
        <v>45715.60638888889</v>
      </c>
      <c r="D63" s="3">
        <v>198.7</v>
      </c>
      <c r="E63" s="3" t="s">
        <v>32</v>
      </c>
      <c r="F63" s="3">
        <v>4.967</v>
      </c>
      <c r="G63" s="3">
        <v>2.488</v>
      </c>
      <c r="H63" s="3">
        <v>2.0</v>
      </c>
      <c r="I63" s="3">
        <v>2.3</v>
      </c>
      <c r="J63" s="3" t="s">
        <v>33</v>
      </c>
      <c r="K63" s="3">
        <v>40.0</v>
      </c>
      <c r="L63" s="1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14"/>
    </row>
    <row r="64">
      <c r="A64" s="3">
        <v>18.0</v>
      </c>
      <c r="B64" s="3" t="s">
        <v>31</v>
      </c>
      <c r="C64" s="15">
        <v>45715.607141203705</v>
      </c>
      <c r="D64" s="3">
        <v>190.1</v>
      </c>
      <c r="E64" s="3" t="s">
        <v>32</v>
      </c>
      <c r="F64" s="3">
        <v>4.752</v>
      </c>
      <c r="G64" s="3">
        <v>2.387</v>
      </c>
      <c r="H64" s="3">
        <v>1.99</v>
      </c>
      <c r="I64" s="3">
        <v>2.28</v>
      </c>
      <c r="J64" s="3" t="s">
        <v>33</v>
      </c>
      <c r="K64" s="3">
        <v>40.0</v>
      </c>
      <c r="L64" s="1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14"/>
    </row>
    <row r="65">
      <c r="A65" s="3">
        <v>19.0</v>
      </c>
      <c r="B65" s="3" t="s">
        <v>31</v>
      </c>
      <c r="C65" s="15">
        <v>45715.60791666667</v>
      </c>
      <c r="D65" s="3">
        <v>102.2</v>
      </c>
      <c r="E65" s="3" t="s">
        <v>32</v>
      </c>
      <c r="F65" s="3">
        <v>2.555</v>
      </c>
      <c r="G65" s="3">
        <v>1.288</v>
      </c>
      <c r="H65" s="3">
        <v>1.98</v>
      </c>
      <c r="I65" s="3">
        <v>2.25</v>
      </c>
      <c r="J65" s="3" t="s">
        <v>33</v>
      </c>
      <c r="K65" s="3">
        <v>40.0</v>
      </c>
      <c r="L65" s="1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14"/>
    </row>
    <row r="66">
      <c r="A66" s="3">
        <v>20.0</v>
      </c>
      <c r="B66" s="3" t="s">
        <v>31</v>
      </c>
      <c r="C66" s="15">
        <v>45715.60857638889</v>
      </c>
      <c r="D66" s="3">
        <v>134.1</v>
      </c>
      <c r="E66" s="3" t="s">
        <v>32</v>
      </c>
      <c r="F66" s="3">
        <v>3.352</v>
      </c>
      <c r="G66" s="3">
        <v>1.73</v>
      </c>
      <c r="H66" s="3">
        <v>1.94</v>
      </c>
      <c r="I66" s="3">
        <v>2.37</v>
      </c>
      <c r="J66" s="3" t="s">
        <v>33</v>
      </c>
      <c r="K66" s="3">
        <v>40.0</v>
      </c>
      <c r="L66" s="1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14"/>
    </row>
    <row r="67">
      <c r="A67" s="3">
        <v>21.0</v>
      </c>
      <c r="B67" s="3" t="s">
        <v>31</v>
      </c>
      <c r="C67" s="15">
        <v>45715.60928240741</v>
      </c>
      <c r="D67" s="3">
        <v>207.1</v>
      </c>
      <c r="E67" s="3" t="s">
        <v>32</v>
      </c>
      <c r="F67" s="3">
        <v>5.177</v>
      </c>
      <c r="G67" s="3">
        <v>2.571</v>
      </c>
      <c r="H67" s="3">
        <v>2.01</v>
      </c>
      <c r="I67" s="3">
        <v>2.27</v>
      </c>
      <c r="J67" s="3" t="s">
        <v>33</v>
      </c>
      <c r="K67" s="3">
        <v>40.0</v>
      </c>
      <c r="L67" s="1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14"/>
    </row>
    <row r="68">
      <c r="A68" s="3">
        <v>22.0</v>
      </c>
      <c r="B68" s="3" t="s">
        <v>31</v>
      </c>
      <c r="C68" s="15">
        <v>45715.609826388885</v>
      </c>
      <c r="D68" s="3">
        <v>124.9</v>
      </c>
      <c r="E68" s="3" t="s">
        <v>32</v>
      </c>
      <c r="F68" s="3">
        <v>3.124</v>
      </c>
      <c r="G68" s="3">
        <v>1.625</v>
      </c>
      <c r="H68" s="3">
        <v>1.92</v>
      </c>
      <c r="I68" s="3">
        <v>2.06</v>
      </c>
      <c r="J68" s="3" t="s">
        <v>33</v>
      </c>
      <c r="K68" s="3">
        <v>40.0</v>
      </c>
      <c r="L68" s="16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4"/>
    </row>
    <row r="69">
      <c r="A69" s="3">
        <v>23.0</v>
      </c>
      <c r="B69" s="3" t="s">
        <v>31</v>
      </c>
      <c r="C69" s="15">
        <v>45715.61039351852</v>
      </c>
      <c r="D69" s="3">
        <v>70.7</v>
      </c>
      <c r="E69" s="3" t="s">
        <v>32</v>
      </c>
      <c r="F69" s="3">
        <v>1.767</v>
      </c>
      <c r="G69" s="3">
        <v>0.909</v>
      </c>
      <c r="H69" s="3">
        <v>1.94</v>
      </c>
      <c r="I69" s="3">
        <v>2.14</v>
      </c>
      <c r="J69" s="3" t="s">
        <v>33</v>
      </c>
      <c r="K69" s="3">
        <v>40.0</v>
      </c>
      <c r="L69" s="1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14"/>
    </row>
    <row r="70">
      <c r="A70" s="3">
        <v>24.0</v>
      </c>
      <c r="B70" s="3" t="s">
        <v>31</v>
      </c>
      <c r="C70" s="15">
        <v>45715.61106481482</v>
      </c>
      <c r="D70" s="3">
        <v>216.8</v>
      </c>
      <c r="E70" s="3" t="s">
        <v>32</v>
      </c>
      <c r="F70" s="3">
        <v>5.419</v>
      </c>
      <c r="G70" s="3">
        <v>2.721</v>
      </c>
      <c r="H70" s="3">
        <v>1.99</v>
      </c>
      <c r="I70" s="3">
        <v>2.26</v>
      </c>
      <c r="J70" s="3" t="s">
        <v>33</v>
      </c>
      <c r="K70" s="3">
        <v>40.0</v>
      </c>
      <c r="L70" s="1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9"/>
      <c r="C72" s="9"/>
      <c r="D72" s="18"/>
      <c r="E72" s="18"/>
      <c r="F72" s="18"/>
      <c r="G72" s="18"/>
      <c r="H72" s="1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19"/>
      <c r="C73" s="18"/>
      <c r="D73" s="18"/>
      <c r="E73" s="18"/>
      <c r="F73" s="18"/>
      <c r="G73" s="18"/>
      <c r="H73" s="1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9"/>
      <c r="C74" s="20"/>
      <c r="D74" s="20"/>
      <c r="E74" s="18"/>
      <c r="F74" s="18"/>
      <c r="G74" s="18"/>
      <c r="H74" s="1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1"/>
      <c r="B75" s="22"/>
      <c r="C75" s="22"/>
      <c r="D75" s="22"/>
      <c r="E75" s="22"/>
      <c r="F75" s="22"/>
      <c r="G75" s="22"/>
      <c r="H75" s="2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1"/>
      <c r="B76" s="22"/>
      <c r="C76" s="22"/>
      <c r="D76" s="22"/>
      <c r="E76" s="22"/>
      <c r="F76" s="22"/>
      <c r="G76" s="22"/>
      <c r="H76" s="2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3"/>
      <c r="B77" s="22"/>
      <c r="C77" s="22"/>
      <c r="D77" s="22"/>
      <c r="E77" s="22"/>
      <c r="F77" s="22"/>
      <c r="G77" s="22"/>
      <c r="H77" s="2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3"/>
      <c r="B78" s="24"/>
      <c r="C78" s="22"/>
      <c r="D78" s="22"/>
      <c r="E78" s="22"/>
      <c r="F78" s="22"/>
      <c r="G78" s="22"/>
      <c r="H78" s="2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3"/>
      <c r="B79" s="25"/>
      <c r="C79" s="22"/>
      <c r="D79" s="22"/>
      <c r="E79" s="22"/>
      <c r="F79" s="22"/>
      <c r="G79" s="22"/>
      <c r="H79" s="2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3"/>
      <c r="B80" s="25"/>
      <c r="C80" s="22"/>
      <c r="D80" s="22"/>
      <c r="E80" s="22"/>
      <c r="F80" s="22"/>
      <c r="G80" s="22"/>
      <c r="H80" s="2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3"/>
      <c r="B81" s="25"/>
      <c r="C81" s="22"/>
      <c r="D81" s="22"/>
      <c r="E81" s="22"/>
      <c r="F81" s="22"/>
      <c r="G81" s="22"/>
      <c r="H81" s="2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3"/>
      <c r="B82" s="23"/>
      <c r="C82" s="22"/>
      <c r="D82" s="22"/>
      <c r="E82" s="22"/>
      <c r="F82" s="22"/>
      <c r="G82" s="22"/>
      <c r="H82" s="2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3"/>
      <c r="B83" s="23"/>
      <c r="C83" s="22"/>
      <c r="D83" s="22"/>
      <c r="E83" s="22"/>
      <c r="F83" s="22"/>
      <c r="G83" s="22"/>
      <c r="H83" s="2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3"/>
      <c r="B84" s="23"/>
      <c r="C84" s="22"/>
      <c r="D84" s="22"/>
      <c r="E84" s="22"/>
      <c r="F84" s="22"/>
      <c r="G84" s="22"/>
      <c r="H84" s="2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3"/>
      <c r="B85" s="25"/>
      <c r="C85" s="22"/>
      <c r="D85" s="22"/>
      <c r="E85" s="22"/>
      <c r="F85" s="22"/>
      <c r="G85" s="22"/>
      <c r="H85" s="2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3"/>
      <c r="B86" s="23"/>
      <c r="C86" s="22"/>
      <c r="D86" s="22"/>
      <c r="E86" s="22"/>
      <c r="F86" s="22"/>
      <c r="G86" s="22"/>
      <c r="H86" s="2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/>
      <c r="B87" s="22"/>
      <c r="C87" s="22"/>
      <c r="D87" s="22"/>
      <c r="E87" s="22"/>
      <c r="F87" s="22"/>
      <c r="G87" s="22"/>
      <c r="H87" s="2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3"/>
      <c r="B88" s="22"/>
      <c r="C88" s="22"/>
      <c r="D88" s="22"/>
      <c r="E88" s="22"/>
      <c r="F88" s="22"/>
      <c r="G88" s="22"/>
      <c r="H88" s="2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/>
      <c r="B89" s="22"/>
      <c r="C89" s="22"/>
      <c r="D89" s="22"/>
      <c r="E89" s="22"/>
      <c r="F89" s="22"/>
      <c r="G89" s="22"/>
      <c r="H89" s="2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/>
      <c r="B90" s="22"/>
      <c r="C90" s="22"/>
      <c r="D90" s="22"/>
      <c r="E90" s="22"/>
      <c r="F90" s="22"/>
      <c r="G90" s="22"/>
      <c r="H90" s="2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/>
      <c r="B91" s="22"/>
      <c r="C91" s="22"/>
      <c r="D91" s="22"/>
      <c r="E91" s="22"/>
      <c r="F91" s="22"/>
      <c r="G91" s="22"/>
      <c r="H91" s="2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3"/>
      <c r="B92" s="22"/>
      <c r="C92" s="22"/>
      <c r="D92" s="22"/>
      <c r="E92" s="22"/>
      <c r="F92" s="22"/>
      <c r="G92" s="22"/>
      <c r="H92" s="2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3"/>
      <c r="B93" s="24"/>
      <c r="C93" s="22"/>
      <c r="D93" s="22"/>
      <c r="E93" s="22"/>
      <c r="F93" s="22"/>
      <c r="G93" s="22"/>
      <c r="H93" s="2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3"/>
      <c r="B94" s="23"/>
      <c r="C94" s="22"/>
      <c r="D94" s="22"/>
      <c r="E94" s="22"/>
      <c r="F94" s="22"/>
      <c r="G94" s="22"/>
      <c r="H94" s="2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3"/>
      <c r="B95" s="23"/>
      <c r="C95" s="22"/>
      <c r="D95" s="22"/>
      <c r="E95" s="22"/>
      <c r="F95" s="22"/>
      <c r="G95" s="22"/>
      <c r="H95" s="2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/>
      <c r="B96" s="22"/>
      <c r="C96" s="22"/>
      <c r="D96" s="22"/>
      <c r="E96" s="22"/>
      <c r="F96" s="22"/>
      <c r="G96" s="22"/>
      <c r="H96" s="2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3"/>
      <c r="B97" s="22"/>
      <c r="C97" s="22"/>
      <c r="D97" s="22"/>
      <c r="E97" s="22"/>
      <c r="F97" s="22"/>
      <c r="G97" s="22"/>
      <c r="H97" s="2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3"/>
      <c r="B98" s="23"/>
      <c r="C98" s="23"/>
      <c r="D98" s="23"/>
      <c r="E98" s="23"/>
      <c r="F98" s="23"/>
      <c r="G98" s="23"/>
      <c r="H98" s="2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4"/>
      <c r="B99" s="25"/>
      <c r="C99" s="25"/>
      <c r="D99" s="25"/>
      <c r="E99" s="24"/>
      <c r="F99" s="23"/>
      <c r="G99" s="22"/>
      <c r="H99" s="2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4"/>
      <c r="B100" s="25"/>
      <c r="C100" s="25"/>
      <c r="D100" s="25"/>
      <c r="E100" s="24"/>
      <c r="F100" s="23"/>
      <c r="G100" s="22"/>
      <c r="H100" s="2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4"/>
      <c r="B101" s="25"/>
      <c r="C101" s="25"/>
      <c r="D101" s="25"/>
      <c r="E101" s="24"/>
      <c r="F101" s="23"/>
      <c r="G101" s="22"/>
      <c r="H101" s="2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4"/>
      <c r="B102" s="25"/>
      <c r="C102" s="25"/>
      <c r="D102" s="25"/>
      <c r="E102" s="24"/>
      <c r="F102" s="23"/>
      <c r="G102" s="22"/>
      <c r="H102" s="2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4"/>
      <c r="B103" s="25"/>
      <c r="C103" s="25"/>
      <c r="D103" s="25"/>
      <c r="E103" s="24"/>
      <c r="F103" s="23"/>
      <c r="G103" s="22"/>
      <c r="H103" s="2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25"/>
      <c r="C104" s="25"/>
      <c r="D104" s="25"/>
      <c r="E104" s="24"/>
      <c r="F104" s="23"/>
      <c r="G104" s="22"/>
      <c r="H104" s="2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/>
      <c r="B105" s="25"/>
      <c r="C105" s="25"/>
      <c r="D105" s="25"/>
      <c r="E105" s="24"/>
      <c r="F105" s="23"/>
      <c r="G105" s="22"/>
      <c r="H105" s="2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4"/>
      <c r="B106" s="25"/>
      <c r="C106" s="25"/>
      <c r="D106" s="25"/>
      <c r="E106" s="24"/>
      <c r="F106" s="23"/>
      <c r="G106" s="22"/>
      <c r="H106" s="2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4"/>
      <c r="B107" s="25"/>
      <c r="C107" s="25"/>
      <c r="D107" s="25"/>
      <c r="E107" s="24"/>
      <c r="F107" s="23"/>
      <c r="G107" s="22"/>
      <c r="H107" s="2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4"/>
      <c r="B108" s="25"/>
      <c r="C108" s="25"/>
      <c r="D108" s="25"/>
      <c r="E108" s="24"/>
      <c r="F108" s="23"/>
      <c r="G108" s="22"/>
      <c r="H108" s="2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4"/>
      <c r="B109" s="25"/>
      <c r="C109" s="25"/>
      <c r="D109" s="25"/>
      <c r="E109" s="24"/>
      <c r="F109" s="23"/>
      <c r="G109" s="22"/>
      <c r="H109" s="2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4"/>
      <c r="B110" s="25"/>
      <c r="C110" s="25"/>
      <c r="D110" s="25"/>
      <c r="E110" s="24"/>
      <c r="F110" s="23"/>
      <c r="G110" s="22"/>
      <c r="H110" s="2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</sheetData>
  <hyperlinks>
    <hyperlink r:id="rId1" ref="B1"/>
    <hyperlink r:id="rId2" ref="B18"/>
  </hyperlinks>
  <drawing r:id="rId3"/>
</worksheet>
</file>