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8195" windowHeight="1233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M28" i="1"/>
  <c r="H7"/>
  <c r="I7"/>
  <c r="M7" s="1"/>
  <c r="G7"/>
  <c r="M8" l="1"/>
  <c r="N7"/>
  <c r="M22" l="1"/>
  <c r="M16"/>
  <c r="M10"/>
  <c r="M11" s="1"/>
  <c r="L10"/>
  <c r="L11" s="1"/>
  <c r="H8"/>
  <c r="G8"/>
  <c r="K10"/>
  <c r="K11" s="1"/>
  <c r="J10"/>
  <c r="J11" s="1"/>
  <c r="I8"/>
  <c r="M17" l="1"/>
  <c r="G10"/>
  <c r="G11" s="1"/>
  <c r="A10"/>
  <c r="A11" s="1"/>
  <c r="D10"/>
  <c r="D11" s="1"/>
  <c r="O10"/>
  <c r="M23"/>
  <c r="M29" s="1"/>
  <c r="I10"/>
  <c r="I11" s="1"/>
  <c r="F10"/>
  <c r="F11" s="1"/>
  <c r="C10"/>
  <c r="C11" s="1"/>
  <c r="H10"/>
  <c r="H11" s="1"/>
  <c r="B10"/>
  <c r="B11" s="1"/>
  <c r="E10"/>
  <c r="E11" s="1"/>
  <c r="H13" l="1"/>
  <c r="K16" s="1"/>
  <c r="K17" s="1"/>
  <c r="I13"/>
  <c r="L16" s="1"/>
  <c r="L17" s="1"/>
  <c r="G13"/>
  <c r="M13"/>
  <c r="J16"/>
  <c r="J17" s="1"/>
  <c r="M14" l="1"/>
  <c r="N13"/>
  <c r="I14" l="1"/>
  <c r="G14"/>
  <c r="H14"/>
  <c r="H16" l="1"/>
  <c r="H17" s="1"/>
  <c r="E16"/>
  <c r="E17" s="1"/>
  <c r="B16"/>
  <c r="B17" s="1"/>
  <c r="I16"/>
  <c r="I17" s="1"/>
  <c r="F16"/>
  <c r="F17" s="1"/>
  <c r="C16"/>
  <c r="C17" s="1"/>
  <c r="I19" s="1"/>
  <c r="L22" s="1"/>
  <c r="L23" s="1"/>
  <c r="A16"/>
  <c r="A17" s="1"/>
  <c r="G16"/>
  <c r="G17" s="1"/>
  <c r="D16"/>
  <c r="D17" s="1"/>
  <c r="H19" l="1"/>
  <c r="G19"/>
  <c r="J22" s="1"/>
  <c r="J23" s="1"/>
  <c r="M19" l="1"/>
  <c r="K22"/>
  <c r="K23" s="1"/>
  <c r="N19" l="1"/>
  <c r="M20"/>
  <c r="I20" l="1"/>
  <c r="H20"/>
  <c r="G20"/>
  <c r="H22" l="1"/>
  <c r="H23" s="1"/>
  <c r="B22"/>
  <c r="B23" s="1"/>
  <c r="H25" s="1"/>
  <c r="E22"/>
  <c r="E23" s="1"/>
  <c r="D22"/>
  <c r="D23" s="1"/>
  <c r="G22"/>
  <c r="G23" s="1"/>
  <c r="A22"/>
  <c r="A23" s="1"/>
  <c r="G25" s="1"/>
  <c r="J28" s="1"/>
  <c r="J29" s="1"/>
  <c r="F22"/>
  <c r="F23" s="1"/>
  <c r="I22"/>
  <c r="I23" s="1"/>
  <c r="C22"/>
  <c r="C23" s="1"/>
  <c r="I25" l="1"/>
  <c r="L28" s="1"/>
  <c r="L29" s="1"/>
  <c r="M25"/>
  <c r="K28"/>
  <c r="K29" s="1"/>
  <c r="M26" l="1"/>
  <c r="N25"/>
  <c r="I26" l="1"/>
  <c r="G26"/>
  <c r="H26"/>
  <c r="G28" l="1"/>
  <c r="G29" s="1"/>
  <c r="D28"/>
  <c r="D29" s="1"/>
  <c r="A28"/>
  <c r="A29" s="1"/>
  <c r="H28"/>
  <c r="H29" s="1"/>
  <c r="E28"/>
  <c r="E29" s="1"/>
  <c r="B28"/>
  <c r="B29" s="1"/>
  <c r="F28"/>
  <c r="F29" s="1"/>
  <c r="C28"/>
  <c r="C29" s="1"/>
  <c r="I28"/>
  <c r="I29" s="1"/>
</calcChain>
</file>

<file path=xl/sharedStrings.xml><?xml version="1.0" encoding="utf-8"?>
<sst xmlns="http://schemas.openxmlformats.org/spreadsheetml/2006/main" count="25" uniqueCount="19">
  <si>
    <t>y</t>
  </si>
  <si>
    <t>w1</t>
  </si>
  <si>
    <t>w3</t>
  </si>
  <si>
    <t>w2</t>
  </si>
  <si>
    <t>w4</t>
  </si>
  <si>
    <t>w5</t>
  </si>
  <si>
    <t>w6</t>
  </si>
  <si>
    <t>b1</t>
  </si>
  <si>
    <t>b2</t>
  </si>
  <si>
    <t>b3</t>
  </si>
  <si>
    <t>w7</t>
  </si>
  <si>
    <t>w8</t>
  </si>
  <si>
    <t>w9</t>
  </si>
  <si>
    <t>b4</t>
  </si>
  <si>
    <t>x1</t>
  </si>
  <si>
    <t>x2</t>
  </si>
  <si>
    <t>outrun</t>
  </si>
  <si>
    <t>speed</t>
  </si>
  <si>
    <t>q</t>
  </si>
</sst>
</file>

<file path=xl/styles.xml><?xml version="1.0" encoding="utf-8"?>
<styleSheet xmlns="http://schemas.openxmlformats.org/spreadsheetml/2006/main">
  <numFmts count="1">
    <numFmt numFmtId="164" formatCode="#,##0.00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9"/>
  <sheetViews>
    <sheetView tabSelected="1" workbookViewId="0">
      <selection activeCell="M14" sqref="M14"/>
    </sheetView>
  </sheetViews>
  <sheetFormatPr defaultRowHeight="15"/>
  <cols>
    <col min="2" max="6" width="9.28515625" bestFit="1" customWidth="1"/>
    <col min="7" max="9" width="12" bestFit="1" customWidth="1"/>
    <col min="10" max="12" width="9.28515625" bestFit="1" customWidth="1"/>
    <col min="13" max="13" width="14.28515625" customWidth="1"/>
  </cols>
  <sheetData>
    <row r="1" spans="1:15">
      <c r="A1" t="s">
        <v>14</v>
      </c>
      <c r="B1" t="s">
        <v>15</v>
      </c>
      <c r="C1" t="s">
        <v>0</v>
      </c>
      <c r="E1" t="s">
        <v>17</v>
      </c>
    </row>
    <row r="2" spans="1:15">
      <c r="A2">
        <v>6</v>
      </c>
      <c r="B2">
        <v>7</v>
      </c>
      <c r="C2">
        <v>7</v>
      </c>
      <c r="E2">
        <v>0.7</v>
      </c>
    </row>
    <row r="4" spans="1:15">
      <c r="A4" t="s">
        <v>1</v>
      </c>
      <c r="B4" t="s">
        <v>3</v>
      </c>
      <c r="C4" t="s">
        <v>2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5" spans="1:15">
      <c r="A5" s="1">
        <v>6.2199999999999998E-3</v>
      </c>
      <c r="B5" s="1">
        <v>-0.49290800000000001</v>
      </c>
      <c r="C5" s="1">
        <v>-0.437838</v>
      </c>
      <c r="D5" s="1">
        <v>-0.27225700000000003</v>
      </c>
      <c r="E5" s="1">
        <v>-0.45055899999999999</v>
      </c>
      <c r="F5" s="1">
        <v>-0.41310799999999998</v>
      </c>
      <c r="G5" s="1">
        <v>-1.365785</v>
      </c>
      <c r="H5" s="1">
        <v>2.532219</v>
      </c>
      <c r="I5" s="1">
        <v>2.1874639999999999</v>
      </c>
      <c r="J5" s="1">
        <v>-0.15451200000000001</v>
      </c>
      <c r="K5" s="1">
        <v>-0.43419400000000002</v>
      </c>
      <c r="L5" s="1">
        <v>-0.39310299999999998</v>
      </c>
      <c r="M5" s="1">
        <v>4.8131779999999997</v>
      </c>
    </row>
    <row r="6" spans="1:1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>
      <c r="A7" s="1" t="s">
        <v>16</v>
      </c>
      <c r="B7" s="1"/>
      <c r="C7" s="1"/>
      <c r="D7" s="1"/>
      <c r="E7" s="1"/>
      <c r="F7" s="1"/>
      <c r="G7" s="1">
        <f>$A$2*A5+$B$2*D5+G5</f>
        <v>-3.2342640000000005</v>
      </c>
      <c r="H7" s="1">
        <f t="shared" ref="H7:I7" si="0">$A$2*B5+$B$2*E5+H5</f>
        <v>-3.5791420000000005</v>
      </c>
      <c r="I7" s="1">
        <f t="shared" si="0"/>
        <v>-3.3313200000000003</v>
      </c>
      <c r="J7" s="1"/>
      <c r="K7" s="1"/>
      <c r="L7" s="1"/>
      <c r="M7" s="1">
        <f>G7*J5+H7*K5+I7*L5+M5</f>
        <v>8.1765044666760005</v>
      </c>
      <c r="N7">
        <f>POWER(M7-$C$2,2)/2</f>
        <v>0.69208138005429021</v>
      </c>
    </row>
    <row r="8" spans="1:15">
      <c r="A8" t="s">
        <v>18</v>
      </c>
      <c r="B8" s="1"/>
      <c r="C8" s="1"/>
      <c r="D8" s="1"/>
      <c r="E8" s="1"/>
      <c r="F8" s="1"/>
      <c r="G8" s="1">
        <f>J5*$M8</f>
        <v>0.1817840581550422</v>
      </c>
      <c r="H8" s="1">
        <f t="shared" ref="H8:I8" si="1">K5*$M8</f>
        <v>0.51083118040391939</v>
      </c>
      <c r="I8" s="1">
        <f t="shared" si="1"/>
        <v>0.46248743536373582</v>
      </c>
      <c r="J8" s="1"/>
      <c r="K8" s="1"/>
      <c r="L8" s="1"/>
      <c r="M8" s="1">
        <f>$C$2-M7</f>
        <v>-1.1765044666760005</v>
      </c>
    </row>
    <row r="10" spans="1:15">
      <c r="A10">
        <f>$E$2*G8*$A$2</f>
        <v>0.76349304425117726</v>
      </c>
      <c r="B10">
        <f t="shared" ref="B10:C10" si="2">$E$2*H8*$A$2</f>
        <v>2.1454909576964614</v>
      </c>
      <c r="C10">
        <f t="shared" si="2"/>
        <v>1.9424472285276901</v>
      </c>
      <c r="D10">
        <f>$E$2*G8*$B$2</f>
        <v>0.89074188495970685</v>
      </c>
      <c r="E10">
        <f t="shared" ref="E10:F10" si="3">$E$2*H8*$B$2</f>
        <v>2.5030727839792046</v>
      </c>
      <c r="F10">
        <f t="shared" si="3"/>
        <v>2.2661884332823052</v>
      </c>
      <c r="G10">
        <f>$E$2*G8</f>
        <v>0.12724884070852954</v>
      </c>
      <c r="H10">
        <f t="shared" ref="H10:I10" si="4">$E$2*H8</f>
        <v>0.35758182628274354</v>
      </c>
      <c r="I10">
        <f t="shared" si="4"/>
        <v>0.32374120475461504</v>
      </c>
      <c r="J10">
        <f>$E$2*$M$8*G7</f>
        <v>2.6635882296865723</v>
      </c>
      <c r="K10">
        <f t="shared" ref="K10:L10" si="5">$E$2*$M$8*H7</f>
        <v>2.9476135849073719</v>
      </c>
      <c r="L10">
        <f t="shared" si="5"/>
        <v>2.7435190019489659</v>
      </c>
      <c r="M10">
        <f>$E$2*$M$8</f>
        <v>-0.82355312667320035</v>
      </c>
      <c r="O10">
        <f>G7*J11+H7*K11+I7*L11+M11</f>
        <v>-20.951263485181386</v>
      </c>
    </row>
    <row r="11" spans="1:15">
      <c r="A11" s="1">
        <f>A5+A10</f>
        <v>0.76971304425117726</v>
      </c>
      <c r="B11" s="1">
        <f t="shared" ref="B11:M11" si="6">B5+B10</f>
        <v>1.6525829576964615</v>
      </c>
      <c r="C11" s="1">
        <f t="shared" si="6"/>
        <v>1.5046092285276902</v>
      </c>
      <c r="D11" s="1">
        <f t="shared" si="6"/>
        <v>0.61848488495970688</v>
      </c>
      <c r="E11" s="1">
        <f t="shared" si="6"/>
        <v>2.0525137839792045</v>
      </c>
      <c r="F11" s="1">
        <f t="shared" si="6"/>
        <v>1.8530804332823052</v>
      </c>
      <c r="G11" s="1">
        <f t="shared" si="6"/>
        <v>-1.2385361592914705</v>
      </c>
      <c r="H11" s="1">
        <f t="shared" si="6"/>
        <v>2.8898008262827437</v>
      </c>
      <c r="I11" s="1">
        <f t="shared" si="6"/>
        <v>2.511205204754615</v>
      </c>
      <c r="J11" s="1">
        <f t="shared" si="6"/>
        <v>2.5090762296865723</v>
      </c>
      <c r="K11" s="1">
        <f t="shared" si="6"/>
        <v>2.5134195849073717</v>
      </c>
      <c r="L11" s="1">
        <f t="shared" si="6"/>
        <v>2.3504160019489659</v>
      </c>
      <c r="M11" s="1">
        <f t="shared" si="6"/>
        <v>3.9896248733267994</v>
      </c>
    </row>
    <row r="13" spans="1:15">
      <c r="A13" s="1" t="s">
        <v>16</v>
      </c>
      <c r="B13" s="1"/>
      <c r="C13" s="1"/>
      <c r="D13" s="1"/>
      <c r="E13" s="1"/>
      <c r="F13" s="1"/>
      <c r="G13" s="1">
        <f>$A$2*A11+$B$2*D11+G11</f>
        <v>7.7091363009335403</v>
      </c>
      <c r="H13" s="1">
        <f t="shared" ref="H13" si="7">$A$2*B11+$B$2*E11+H11</f>
        <v>27.172895060315945</v>
      </c>
      <c r="I13" s="1">
        <f t="shared" ref="I13" si="8">$A$2*C11+$B$2*F11+I11</f>
        <v>24.51042360889689</v>
      </c>
      <c r="J13" s="1"/>
      <c r="K13" s="1"/>
      <c r="L13" s="1"/>
      <c r="M13" s="1">
        <f>G13*J11+H13*K11+I13*L11+M11</f>
        <v>149.23901400554286</v>
      </c>
      <c r="N13">
        <f>POWER(M13-$C$2,2)/2</f>
        <v>10115.968552634509</v>
      </c>
    </row>
    <row r="14" spans="1:15">
      <c r="A14" t="s">
        <v>18</v>
      </c>
      <c r="B14" s="1"/>
      <c r="C14" s="1"/>
      <c r="D14" s="1"/>
      <c r="E14" s="1"/>
      <c r="F14" s="1"/>
      <c r="G14" s="1">
        <f>J11*$M14</f>
        <v>-356.88852897536304</v>
      </c>
      <c r="H14" s="1">
        <f t="shared" ref="H14" si="9">K11*$M14</f>
        <v>-357.50632353944536</v>
      </c>
      <c r="I14" s="1">
        <f t="shared" ref="I14" si="10">L11*$M14</f>
        <v>-334.32085462007103</v>
      </c>
      <c r="J14" s="1"/>
      <c r="K14" s="1"/>
      <c r="L14" s="1"/>
      <c r="M14" s="1">
        <f>$C$2-M13</f>
        <v>-142.23901400554286</v>
      </c>
    </row>
    <row r="16" spans="1:15">
      <c r="A16">
        <f>$E$2*G14*$A$2</f>
        <v>-1498.9318216965246</v>
      </c>
      <c r="B16">
        <f t="shared" ref="B16" si="11">$E$2*H14*$A$2</f>
        <v>-1501.5265588656703</v>
      </c>
      <c r="C16">
        <f t="shared" ref="C16" si="12">$E$2*I14*$A$2</f>
        <v>-1404.1475894042983</v>
      </c>
      <c r="D16">
        <f>$E$2*G14*$B$2</f>
        <v>-1748.7537919792787</v>
      </c>
      <c r="E16">
        <f t="shared" ref="E16" si="13">$E$2*H14*$B$2</f>
        <v>-1751.7809853432821</v>
      </c>
      <c r="F16">
        <f t="shared" ref="F16" si="14">$E$2*I14*$B$2</f>
        <v>-1638.1721876383479</v>
      </c>
      <c r="G16">
        <f>$E$2*G14</f>
        <v>-249.82197028275411</v>
      </c>
      <c r="H16">
        <f t="shared" ref="H16:I16" si="15">$E$2*H14</f>
        <v>-250.25442647761173</v>
      </c>
      <c r="I16">
        <f t="shared" si="15"/>
        <v>-234.02459823404971</v>
      </c>
      <c r="J16">
        <f>$E$2*$M$8*G13</f>
        <v>-6.348883304583687</v>
      </c>
      <c r="K16">
        <f t="shared" ref="K16" si="16">$E$2*$M$8*H13</f>
        <v>-22.378322687685959</v>
      </c>
      <c r="L16">
        <f t="shared" ref="L16" si="17">$E$2*$M$8*I13</f>
        <v>-20.185635999191661</v>
      </c>
      <c r="M16">
        <f>$E$2*$M$8</f>
        <v>-0.82355312667320035</v>
      </c>
    </row>
    <row r="17" spans="1:14">
      <c r="A17" s="1">
        <f>A11+A16</f>
        <v>-1498.1621086522734</v>
      </c>
      <c r="B17" s="1">
        <f t="shared" ref="B17" si="18">B11+B16</f>
        <v>-1499.8739759079738</v>
      </c>
      <c r="C17" s="1">
        <f t="shared" ref="C17" si="19">C11+C16</f>
        <v>-1402.6429801757706</v>
      </c>
      <c r="D17" s="1">
        <f t="shared" ref="D17" si="20">D11+D16</f>
        <v>-1748.1353070943189</v>
      </c>
      <c r="E17" s="1">
        <f t="shared" ref="E17" si="21">E11+E16</f>
        <v>-1749.7284715593028</v>
      </c>
      <c r="F17" s="1">
        <f t="shared" ref="F17" si="22">F11+F16</f>
        <v>-1636.3191072050656</v>
      </c>
      <c r="G17" s="1">
        <f t="shared" ref="G17" si="23">G11+G16</f>
        <v>-251.06050644204558</v>
      </c>
      <c r="H17" s="1">
        <f t="shared" ref="H17" si="24">H11+H16</f>
        <v>-247.36462565132899</v>
      </c>
      <c r="I17" s="1">
        <f t="shared" ref="I17" si="25">I11+I16</f>
        <v>-231.51339302929509</v>
      </c>
      <c r="J17" s="1">
        <f t="shared" ref="J17" si="26">J11+J16</f>
        <v>-3.8398070748971147</v>
      </c>
      <c r="K17" s="1">
        <f t="shared" ref="K17" si="27">K11+K16</f>
        <v>-19.864903102778587</v>
      </c>
      <c r="L17" s="1">
        <f t="shared" ref="L17" si="28">L11+L16</f>
        <v>-17.835219997242696</v>
      </c>
      <c r="M17" s="1">
        <f t="shared" ref="M17" si="29">M11+M16</f>
        <v>3.166071746653599</v>
      </c>
    </row>
    <row r="19" spans="1:14">
      <c r="A19" s="1" t="s">
        <v>16</v>
      </c>
      <c r="B19" s="1"/>
      <c r="C19" s="1"/>
      <c r="D19" s="1"/>
      <c r="E19" s="1"/>
      <c r="F19" s="1"/>
      <c r="G19" s="1">
        <f>$A$2*A17+$B$2*D17+G17</f>
        <v>-21476.980308015918</v>
      </c>
      <c r="H19" s="1">
        <f t="shared" ref="H19" si="30">$A$2*B17+$B$2*E17+H17</f>
        <v>-21494.707782014291</v>
      </c>
      <c r="I19" s="1">
        <f t="shared" ref="I19" si="31">$A$2*C17+$B$2*F17+I17</f>
        <v>-20101.605024519376</v>
      </c>
      <c r="J19" s="1"/>
      <c r="K19" s="1"/>
      <c r="L19" s="1"/>
      <c r="M19" s="1">
        <f>G19*J17+H19*K17+I19*L17+M17</f>
        <v>867977.46222812904</v>
      </c>
      <c r="N19">
        <f>POWER(M19-$C$2,2)/2</f>
        <v>376686361650.25598</v>
      </c>
    </row>
    <row r="20" spans="1:14">
      <c r="A20" t="s">
        <v>18</v>
      </c>
      <c r="B20" s="1"/>
      <c r="C20" s="1"/>
      <c r="D20" s="1"/>
      <c r="E20" s="1"/>
      <c r="F20" s="1"/>
      <c r="G20" s="1">
        <f>J17*$M20</f>
        <v>3332839.1216652887</v>
      </c>
      <c r="H20" s="1">
        <f t="shared" ref="H20" si="32">K17*$M20</f>
        <v>17242149.128235724</v>
      </c>
      <c r="I20" s="1">
        <f t="shared" ref="I20" si="33">L17*$M20</f>
        <v>15480444.144947113</v>
      </c>
      <c r="J20" s="1"/>
      <c r="K20" s="1"/>
      <c r="L20" s="1"/>
      <c r="M20" s="1">
        <f>$C$2-M19</f>
        <v>-867970.46222812904</v>
      </c>
    </row>
    <row r="22" spans="1:14">
      <c r="A22">
        <f>$E$2*G20*$A$2</f>
        <v>13997924.310994212</v>
      </c>
      <c r="B22">
        <f t="shared" ref="B22" si="34">$E$2*H20*$A$2</f>
        <v>72417026.338590026</v>
      </c>
      <c r="C22">
        <f t="shared" ref="C22" si="35">$E$2*I20*$A$2</f>
        <v>65017865.408777878</v>
      </c>
      <c r="D22">
        <f>$E$2*G20*$B$2</f>
        <v>16330911.696159914</v>
      </c>
      <c r="E22">
        <f t="shared" ref="E22" si="36">$E$2*H20*$B$2</f>
        <v>84486530.728355035</v>
      </c>
      <c r="F22">
        <f t="shared" ref="F22" si="37">$E$2*I20*$B$2</f>
        <v>75854176.310240865</v>
      </c>
      <c r="G22">
        <f>$E$2*G20</f>
        <v>2332987.3851657021</v>
      </c>
      <c r="H22">
        <f t="shared" ref="H22:I22" si="38">$E$2*H20</f>
        <v>12069504.389765006</v>
      </c>
      <c r="I22">
        <f t="shared" si="38"/>
        <v>10836310.90146298</v>
      </c>
      <c r="J22">
        <f>$E$2*$M$8*G19</f>
        <v>17687.434284165261</v>
      </c>
      <c r="K22">
        <f t="shared" ref="K22" si="39">$E$2*$M$8*H19</f>
        <v>17702.033800804642</v>
      </c>
      <c r="L22">
        <f t="shared" ref="L22" si="40">$E$2*$M$8*I19</f>
        <v>16554.739669092647</v>
      </c>
      <c r="M22">
        <f>$E$2*$M$8</f>
        <v>-0.82355312667320035</v>
      </c>
    </row>
    <row r="23" spans="1:14">
      <c r="A23" s="1">
        <f>A17+A22</f>
        <v>13996426.148885559</v>
      </c>
      <c r="B23" s="1">
        <f t="shared" ref="B23" si="41">B17+B22</f>
        <v>72415526.464614123</v>
      </c>
      <c r="C23" s="1">
        <f t="shared" ref="C23" si="42">C17+C22</f>
        <v>65016462.765797704</v>
      </c>
      <c r="D23" s="1">
        <f t="shared" ref="D23" si="43">D17+D22</f>
        <v>16329163.56085282</v>
      </c>
      <c r="E23" s="1">
        <f t="shared" ref="E23" si="44">E17+E22</f>
        <v>84484780.999883473</v>
      </c>
      <c r="F23" s="1">
        <f t="shared" ref="F23" si="45">F17+F22</f>
        <v>75852539.99113366</v>
      </c>
      <c r="G23" s="1">
        <f t="shared" ref="G23" si="46">G17+G22</f>
        <v>2332736.32465926</v>
      </c>
      <c r="H23" s="1">
        <f t="shared" ref="H23" si="47">H17+H22</f>
        <v>12069257.025139354</v>
      </c>
      <c r="I23" s="1">
        <f t="shared" ref="I23" si="48">I17+I22</f>
        <v>10836079.38806995</v>
      </c>
      <c r="J23" s="1">
        <f t="shared" ref="J23" si="49">J17+J22</f>
        <v>17683.594477090366</v>
      </c>
      <c r="K23" s="1">
        <f t="shared" ref="K23" si="50">K17+K22</f>
        <v>17682.168897701864</v>
      </c>
      <c r="L23" s="1">
        <f t="shared" ref="L23" si="51">L17+L22</f>
        <v>16536.904449095404</v>
      </c>
      <c r="M23" s="1">
        <f t="shared" ref="M23" si="52">M17+M22</f>
        <v>2.3425186199803987</v>
      </c>
    </row>
    <row r="25" spans="1:14">
      <c r="A25" s="1" t="s">
        <v>16</v>
      </c>
      <c r="B25" s="1"/>
      <c r="C25" s="1"/>
      <c r="D25" s="1"/>
      <c r="E25" s="1"/>
      <c r="F25" s="1"/>
      <c r="G25" s="1">
        <f>$A$2*A23+$B$2*D23+G23</f>
        <v>200615438.14394233</v>
      </c>
      <c r="H25" s="1">
        <f t="shared" ref="H25" si="53">$A$2*B23+$B$2*E23+H23</f>
        <v>1037955882.8120084</v>
      </c>
      <c r="I25" s="1">
        <f t="shared" ref="I25" si="54">$A$2*C23+$B$2*F23+I23</f>
        <v>931902635.92079175</v>
      </c>
      <c r="J25" s="1"/>
      <c r="K25" s="1"/>
      <c r="L25" s="1"/>
      <c r="M25" s="1">
        <f>G25*J23+H25*K23+I25*L23+M23</f>
        <v>37311698128311.078</v>
      </c>
      <c r="N25">
        <f>POWER(M25-$C$2,2)/2</f>
        <v>6.9608140860884496E+26</v>
      </c>
    </row>
    <row r="26" spans="1:14">
      <c r="A26" t="s">
        <v>18</v>
      </c>
      <c r="B26" s="1"/>
      <c r="C26" s="1"/>
      <c r="D26" s="1"/>
      <c r="E26" s="1"/>
      <c r="F26" s="1"/>
      <c r="G26" s="1">
        <f>J23*$M26</f>
        <v>-6.5980493895254093E+17</v>
      </c>
      <c r="H26" s="1">
        <f t="shared" ref="H26" si="55">K23*$M26</f>
        <v>-6.597517481647392E+17</v>
      </c>
      <c r="I26" s="1">
        <f t="shared" ref="I26" si="56">L23*$M26</f>
        <v>-6.1701998678125632E+17</v>
      </c>
      <c r="J26" s="1"/>
      <c r="K26" s="1"/>
      <c r="L26" s="1"/>
      <c r="M26" s="1">
        <f>$C$2-M25</f>
        <v>-37311698128304.078</v>
      </c>
    </row>
    <row r="28" spans="1:14">
      <c r="A28">
        <f>$E$2*G26*$A$2</f>
        <v>-2.7711807436006717E+18</v>
      </c>
      <c r="B28">
        <f t="shared" ref="B28" si="57">$E$2*H26*$A$2</f>
        <v>-2.7709573422919045E+18</v>
      </c>
      <c r="C28">
        <f t="shared" ref="C28" si="58">$E$2*I26*$A$2</f>
        <v>-2.5914839444812764E+18</v>
      </c>
      <c r="D28">
        <f>$E$2*G26*$B$2</f>
        <v>-3.2330442008674504E+18</v>
      </c>
      <c r="E28">
        <f t="shared" ref="E28" si="59">$E$2*H26*$B$2</f>
        <v>-3.2327835660072223E+18</v>
      </c>
      <c r="F28">
        <f t="shared" ref="F28" si="60">$E$2*I26*$B$2</f>
        <v>-3.0233979352281559E+18</v>
      </c>
      <c r="G28">
        <f>$E$2*G26</f>
        <v>-4.6186345726677862E+17</v>
      </c>
      <c r="H28">
        <f t="shared" ref="H28:I28" si="61">$E$2*H26</f>
        <v>-4.6182622371531744E+17</v>
      </c>
      <c r="I28">
        <f t="shared" si="61"/>
        <v>-4.3191399074687942E+17</v>
      </c>
      <c r="J28">
        <f>$E$2*$M$8*G25</f>
        <v>-165217471.34235772</v>
      </c>
      <c r="K28">
        <f t="shared" ref="K28" si="62">$E$2*$M$8*H25</f>
        <v>-854811812.6386714</v>
      </c>
      <c r="L28">
        <f t="shared" ref="L28" si="63">$E$2*$M$8*I25</f>
        <v>-767471329.56756508</v>
      </c>
      <c r="M28">
        <f>$E$2*$M$8</f>
        <v>-0.82355312667320035</v>
      </c>
    </row>
    <row r="29" spans="1:14">
      <c r="A29" s="1">
        <f>A23+A28</f>
        <v>-2.7711807435866752E+18</v>
      </c>
      <c r="B29" s="1">
        <f t="shared" ref="B29" si="64">B23+B28</f>
        <v>-2.7709573422194888E+18</v>
      </c>
      <c r="C29" s="1">
        <f t="shared" ref="C29" si="65">C23+C28</f>
        <v>-2.5914839444162601E+18</v>
      </c>
      <c r="D29" s="1">
        <f t="shared" ref="D29" si="66">D23+D28</f>
        <v>-3.2330442008511212E+18</v>
      </c>
      <c r="E29" s="1">
        <f t="shared" ref="E29" si="67">E23+E28</f>
        <v>-3.2327835659227377E+18</v>
      </c>
      <c r="F29" s="1">
        <f t="shared" ref="F29" si="68">F23+F28</f>
        <v>-3.0233979351523036E+18</v>
      </c>
      <c r="G29" s="1">
        <f t="shared" ref="G29" si="69">G23+G28</f>
        <v>-4.6186345726444589E+17</v>
      </c>
      <c r="H29" s="1">
        <f t="shared" ref="H29" si="70">H23+H28</f>
        <v>-4.6182622370324819E+17</v>
      </c>
      <c r="I29" s="1">
        <f t="shared" ref="I29" si="71">I23+I28</f>
        <v>-4.3191399073604333E+17</v>
      </c>
      <c r="J29" s="1">
        <f t="shared" ref="J29" si="72">J23+J28</f>
        <v>-165199787.74788064</v>
      </c>
      <c r="K29" s="1">
        <f t="shared" ref="K29" si="73">K23+K28</f>
        <v>-854794130.46977365</v>
      </c>
      <c r="L29" s="1">
        <f t="shared" ref="L29" si="74">L23+L28</f>
        <v>-767454792.66311598</v>
      </c>
      <c r="M29" s="1">
        <f t="shared" ref="M29" si="75">M23+M28</f>
        <v>1.5189654933071983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LAD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lad-VishinskiyIM</dc:creator>
  <cp:lastModifiedBy>lad-VishinskiyIM</cp:lastModifiedBy>
  <dcterms:created xsi:type="dcterms:W3CDTF">2018-01-11T07:01:55Z</dcterms:created>
  <dcterms:modified xsi:type="dcterms:W3CDTF">2018-01-11T07:51:45Z</dcterms:modified>
</cp:coreProperties>
</file>