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Dragon Slayer\Desktop\"/>
    </mc:Choice>
  </mc:AlternateContent>
  <xr:revisionPtr revIDLastSave="0" documentId="13_ncr:1_{D76AF515-2FDB-4D55-AF4A-D5C41D2A6FB5}" xr6:coauthVersionLast="47" xr6:coauthVersionMax="47" xr10:uidLastSave="{00000000-0000-0000-0000-000000000000}"/>
  <bookViews>
    <workbookView xWindow="0" yWindow="30" windowWidth="17235" windowHeight="16065" xr2:uid="{00000000-000D-0000-FFFF-FFFF00000000}"/>
  </bookViews>
  <sheets>
    <sheet name="Budg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B19" i="1"/>
  <c r="J12" i="1"/>
  <c r="H10" i="1"/>
  <c r="J10" i="1" s="1"/>
  <c r="H11" i="1"/>
  <c r="J11" i="1" s="1"/>
  <c r="H12" i="1"/>
  <c r="H9" i="1"/>
  <c r="J9" i="1" s="1"/>
  <c r="C6" i="1"/>
  <c r="D6" i="1"/>
  <c r="E6" i="1"/>
  <c r="F6" i="1"/>
  <c r="G6" i="1"/>
  <c r="B6" i="1"/>
  <c r="H18" i="1" l="1"/>
  <c r="H17" i="1"/>
  <c r="E13" i="1"/>
  <c r="E14" i="1" s="1"/>
  <c r="F13" i="1"/>
  <c r="F14" i="1" s="1"/>
  <c r="G13" i="1"/>
  <c r="G14" i="1" s="1"/>
  <c r="H5" i="1"/>
  <c r="H4" i="1"/>
  <c r="J4" i="1" s="1"/>
  <c r="H6" i="1" l="1"/>
  <c r="H19" i="1"/>
  <c r="I13" i="1"/>
  <c r="C13" i="1"/>
  <c r="C14" i="1" s="1"/>
  <c r="D13" i="1"/>
  <c r="D14" i="1" s="1"/>
  <c r="H13" i="1"/>
  <c r="B13" i="1"/>
  <c r="B14" i="1" s="1"/>
  <c r="H14" i="1" l="1"/>
  <c r="J14" i="1" s="1"/>
  <c r="J13" i="1"/>
  <c r="J19" i="1"/>
  <c r="J18" i="1" l="1"/>
  <c r="J6" i="1"/>
  <c r="J5" i="1"/>
  <c r="J17" i="1" l="1"/>
</calcChain>
</file>

<file path=xl/sharedStrings.xml><?xml version="1.0" encoding="utf-8"?>
<sst xmlns="http://schemas.openxmlformats.org/spreadsheetml/2006/main" count="45" uniqueCount="27">
  <si>
    <t>Revenue</t>
  </si>
  <si>
    <t>Profit and Loss Summary</t>
  </si>
  <si>
    <t>Year to Date</t>
  </si>
  <si>
    <t>Gross margin</t>
  </si>
  <si>
    <t>Expenses</t>
  </si>
  <si>
    <t>General expenses</t>
  </si>
  <si>
    <t>Operating profit/loss</t>
  </si>
  <si>
    <t>Operating margin</t>
  </si>
  <si>
    <t>Gross profit</t>
  </si>
  <si>
    <t>Total</t>
  </si>
  <si>
    <t>Diaz Marketing</t>
  </si>
  <si>
    <t>May</t>
  </si>
  <si>
    <t>Jan</t>
  </si>
  <si>
    <t>Feb</t>
  </si>
  <si>
    <t>Goal</t>
  </si>
  <si>
    <t>Difference</t>
  </si>
  <si>
    <t>Sales by State</t>
  </si>
  <si>
    <t>Connecticut</t>
  </si>
  <si>
    <t>Massachusetts</t>
  </si>
  <si>
    <t>New Hampshire</t>
  </si>
  <si>
    <t>Rhode Island</t>
  </si>
  <si>
    <t>Revenue per consultant</t>
  </si>
  <si>
    <t>Mar</t>
  </si>
  <si>
    <t>Apr</t>
  </si>
  <si>
    <t>Jun</t>
  </si>
  <si>
    <t>Budget Summary for New England</t>
  </si>
  <si>
    <t>Number of consultants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</si>
</sst>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0.0%"/>
  </numFmts>
  <fonts count="13">
    <font>
      <sz val="11"/>
      <color theme="1"/>
      <name val="Lucida Grande"/>
      <family val="2"/>
      <scheme val="minor"/>
    </font>
    <font>
      <sz val="10"/>
      <name val="Arial"/>
      <family val="2"/>
    </font>
    <font>
      <sz val="28"/>
      <color rgb="FF0070C0"/>
      <name val="Century Gothic"/>
      <family val="2"/>
    </font>
    <font>
      <b/>
      <sz val="13"/>
      <color theme="3"/>
      <name val="Lucida Grande"/>
      <family val="2"/>
      <scheme val="minor"/>
    </font>
    <font>
      <sz val="11"/>
      <color rgb="FF000000"/>
      <name val="Century Gothic"/>
      <family val="2"/>
    </font>
    <font>
      <sz val="11"/>
      <color theme="1"/>
      <name val="Lucida Grande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sz val="11"/>
      <color theme="1"/>
      <name val="Lucida Grande"/>
      <scheme val="minor"/>
    </font>
    <font>
      <sz val="14"/>
      <color theme="1"/>
      <name val="Lucida Grande"/>
      <scheme val="minor"/>
    </font>
    <font>
      <b/>
      <sz val="11"/>
      <color theme="0"/>
      <name val="Lucida Grande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7" tint="-0.24994659260841701"/>
      </left>
      <right/>
      <top style="thin">
        <color theme="7" tint="-0.24994659260841701"/>
      </top>
      <bottom/>
      <diagonal/>
    </border>
    <border>
      <left/>
      <right/>
      <top style="thin">
        <color theme="7" tint="-0.24994659260841701"/>
      </top>
      <bottom/>
      <diagonal/>
    </border>
    <border>
      <left/>
      <right style="thin">
        <color theme="7" tint="-0.24994659260841701"/>
      </right>
      <top style="thin">
        <color theme="7" tint="-0.24994659260841701"/>
      </top>
      <bottom/>
      <diagonal/>
    </border>
    <border>
      <left style="thin">
        <color theme="7" tint="-0.24994659260841701"/>
      </left>
      <right/>
      <top/>
      <bottom/>
      <diagonal/>
    </border>
    <border>
      <left/>
      <right style="thin">
        <color theme="7" tint="-0.24994659260841701"/>
      </right>
      <top/>
      <bottom/>
      <diagonal/>
    </border>
    <border>
      <left style="thin">
        <color theme="7" tint="-0.24994659260841701"/>
      </left>
      <right/>
      <top/>
      <bottom style="thin">
        <color theme="7" tint="-0.24994659260841701"/>
      </bottom>
      <diagonal/>
    </border>
    <border>
      <left/>
      <right/>
      <top/>
      <bottom style="thin">
        <color theme="7" tint="-0.24994659260841701"/>
      </bottom>
      <diagonal/>
    </border>
    <border>
      <left/>
      <right style="thin">
        <color theme="7" tint="-0.24994659260841701"/>
      </right>
      <top/>
      <bottom style="thin">
        <color theme="7" tint="-0.24994659260841701"/>
      </bottom>
      <diagonal/>
    </border>
  </borders>
  <cellStyleXfs count="10">
    <xf numFmtId="0" fontId="0" fillId="0" borderId="0"/>
    <xf numFmtId="0" fontId="1" fillId="0" borderId="0"/>
    <xf numFmtId="0" fontId="3" fillId="0" borderId="1" applyNumberFormat="0" applyFill="0" applyAlignment="0" applyProtection="0"/>
    <xf numFmtId="0" fontId="1" fillId="0" borderId="0"/>
    <xf numFmtId="0" fontId="4" fillId="2" borderId="0">
      <alignment vertical="top" wrapText="1"/>
    </xf>
    <xf numFmtId="0" fontId="2" fillId="2" borderId="0">
      <alignment vertical="top" wrapText="1"/>
    </xf>
    <xf numFmtId="0" fontId="4" fillId="2" borderId="0">
      <alignment vertical="top" wrapText="1"/>
    </xf>
    <xf numFmtId="43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27">
    <xf numFmtId="0" fontId="0" fillId="0" borderId="0" xfId="0"/>
    <xf numFmtId="0" fontId="8" fillId="0" borderId="0" xfId="0" applyFont="1"/>
    <xf numFmtId="0" fontId="9" fillId="0" borderId="0" xfId="0" applyFont="1"/>
    <xf numFmtId="1" fontId="8" fillId="0" borderId="0" xfId="0" applyNumberFormat="1" applyFont="1"/>
    <xf numFmtId="0" fontId="7" fillId="0" borderId="0" xfId="2" applyFont="1" applyBorder="1"/>
    <xf numFmtId="164" fontId="0" fillId="0" borderId="0" xfId="0" applyNumberFormat="1"/>
    <xf numFmtId="0" fontId="6" fillId="0" borderId="0" xfId="8"/>
    <xf numFmtId="0" fontId="10" fillId="0" borderId="0" xfId="0" applyFont="1"/>
    <xf numFmtId="164" fontId="10" fillId="0" borderId="0" xfId="0" applyNumberFormat="1" applyFont="1"/>
    <xf numFmtId="0" fontId="11" fillId="0" borderId="0" xfId="0" applyFont="1"/>
    <xf numFmtId="0" fontId="12" fillId="3" borderId="2" xfId="0" applyFont="1" applyFill="1" applyBorder="1" applyAlignment="1">
      <alignment vertical="center"/>
    </xf>
    <xf numFmtId="0" fontId="12" fillId="3" borderId="3" xfId="0" quotePrefix="1" applyNumberFormat="1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10" fillId="4" borderId="5" xfId="0" applyFont="1" applyFill="1" applyBorder="1"/>
    <xf numFmtId="164" fontId="10" fillId="4" borderId="0" xfId="7" applyNumberFormat="1" applyFont="1" applyFill="1" applyBorder="1"/>
    <xf numFmtId="164" fontId="10" fillId="4" borderId="6" xfId="7" applyNumberFormat="1" applyFont="1" applyFill="1" applyBorder="1"/>
    <xf numFmtId="0" fontId="10" fillId="4" borderId="7" xfId="0" applyFont="1" applyFill="1" applyBorder="1"/>
    <xf numFmtId="165" fontId="10" fillId="4" borderId="8" xfId="9" applyNumberFormat="1" applyFont="1" applyFill="1" applyBorder="1"/>
    <xf numFmtId="165" fontId="10" fillId="4" borderId="9" xfId="9" applyNumberFormat="1" applyFont="1" applyFill="1" applyBorder="1"/>
    <xf numFmtId="164" fontId="10" fillId="4" borderId="8" xfId="7" applyNumberFormat="1" applyFont="1" applyFill="1" applyBorder="1"/>
    <xf numFmtId="164" fontId="10" fillId="4" borderId="9" xfId="7" applyNumberFormat="1" applyFont="1" applyFill="1" applyBorder="1"/>
    <xf numFmtId="9" fontId="10" fillId="0" borderId="0" xfId="9" applyFont="1"/>
    <xf numFmtId="0" fontId="6" fillId="0" borderId="0" xfId="8" applyBorder="1" applyAlignment="1">
      <alignment vertical="center"/>
    </xf>
    <xf numFmtId="0" fontId="6" fillId="0" borderId="0" xfId="8" applyAlignment="1">
      <alignment vertical="center"/>
    </xf>
    <xf numFmtId="0" fontId="10" fillId="0" borderId="0" xfId="0" applyFont="1" applyAlignment="1">
      <alignment vertical="center"/>
    </xf>
    <xf numFmtId="41" fontId="10" fillId="4" borderId="8" xfId="7" applyNumberFormat="1" applyFont="1" applyFill="1" applyBorder="1"/>
  </cellXfs>
  <cellStyles count="10">
    <cellStyle name="Comma" xfId="7" builtinId="3"/>
    <cellStyle name="Heading 2" xfId="2" builtinId="17"/>
    <cellStyle name="Normal" xfId="0" builtinId="0"/>
    <cellStyle name="Normal 2" xfId="1" xr:uid="{00000000-0005-0000-0000-000003000000}"/>
    <cellStyle name="Normal 2 2" xfId="3" xr:uid="{00000000-0005-0000-0000-000004000000}"/>
    <cellStyle name="Percent" xfId="9" builtinId="5"/>
    <cellStyle name="Project Header" xfId="4" xr:uid="{00000000-0005-0000-0000-000006000000}"/>
    <cellStyle name="Student Name" xfId="5" xr:uid="{00000000-0005-0000-0000-000007000000}"/>
    <cellStyle name="Submission" xfId="6" xr:uid="{00000000-0005-0000-0000-000008000000}"/>
    <cellStyle name="Title" xfId="8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Year to Date Sales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Budget!$H$8</c:f>
              <c:strCache>
                <c:ptCount val="1"/>
                <c:pt idx="0">
                  <c:v>Year to Date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868-4768-B8AD-1EF445DDC8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868-4768-B8AD-1EF445DDC8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868-4768-B8AD-1EF445DDC82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868-4768-B8AD-1EF445DDC8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Budget!$A$9:$A$12</c:f>
              <c:strCache>
                <c:ptCount val="4"/>
                <c:pt idx="0">
                  <c:v>Connecticut</c:v>
                </c:pt>
                <c:pt idx="1">
                  <c:v>Massachusetts</c:v>
                </c:pt>
                <c:pt idx="2">
                  <c:v>New Hampshire</c:v>
                </c:pt>
                <c:pt idx="3">
                  <c:v>Rhode Island</c:v>
                </c:pt>
              </c:strCache>
            </c:strRef>
          </c:cat>
          <c:val>
            <c:numRef>
              <c:f>Budget!$H$9:$H$12</c:f>
              <c:numCache>
                <c:formatCode>_(* #,##0_);_(* \(#,##0\);_(* "-"??_);_(@_)</c:formatCode>
                <c:ptCount val="4"/>
                <c:pt idx="0">
                  <c:v>581432</c:v>
                </c:pt>
                <c:pt idx="1">
                  <c:v>715182</c:v>
                </c:pt>
                <c:pt idx="2">
                  <c:v>399888</c:v>
                </c:pt>
                <c:pt idx="3">
                  <c:v>398768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5D-47EA-8A6D-C7675F0CB98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2</xdr:row>
      <xdr:rowOff>9524</xdr:rowOff>
    </xdr:from>
    <xdr:to>
      <xdr:col>13</xdr:col>
      <xdr:colOff>0</xdr:colOff>
      <xdr:row>17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961F3A-2118-4589-BCF7-0B4A593B1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Violet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Custom 15">
      <a:majorFont>
        <a:latin typeface="Calibri Light"/>
        <a:ea typeface=""/>
        <a:cs typeface=""/>
      </a:majorFont>
      <a:minorFont>
        <a:latin typeface="Lucida Grand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N24"/>
  <sheetViews>
    <sheetView showGridLines="0" tabSelected="1" topLeftCell="B13" zoomScaleNormal="100" zoomScaleSheetLayoutView="100" workbookViewId="0">
      <selection activeCell="H15" sqref="H15"/>
    </sheetView>
  </sheetViews>
  <sheetFormatPr defaultColWidth="8.875" defaultRowHeight="14.25"/>
  <cols>
    <col min="1" max="1" width="23.875" style="1" bestFit="1" customWidth="1"/>
    <col min="2" max="3" width="11.125" style="1" customWidth="1"/>
    <col min="4" max="4" width="11.125" style="1" bestFit="1" customWidth="1"/>
    <col min="5" max="7" width="11.125" style="1" customWidth="1"/>
    <col min="8" max="8" width="12.25" style="1" bestFit="1" customWidth="1"/>
    <col min="9" max="9" width="11.125" style="1" bestFit="1" customWidth="1"/>
    <col min="10" max="10" width="10.75" style="1" bestFit="1" customWidth="1"/>
    <col min="11" max="11" width="8.875" style="1"/>
    <col min="12" max="12" width="33.125" style="1" customWidth="1"/>
    <col min="13" max="13" width="8.875" style="1"/>
    <col min="14" max="14" width="10.25" style="1" customWidth="1"/>
    <col min="15" max="16384" width="8.875" style="1"/>
  </cols>
  <sheetData>
    <row r="1" spans="1:14" ht="29.25" customHeight="1">
      <c r="A1" s="23" t="s">
        <v>10</v>
      </c>
      <c r="C1" s="4"/>
      <c r="D1" s="4"/>
      <c r="E1" s="4"/>
      <c r="F1" s="4"/>
      <c r="G1" s="4"/>
      <c r="H1" s="4"/>
      <c r="I1" s="4"/>
      <c r="J1" s="4"/>
      <c r="L1" s="6"/>
    </row>
    <row r="2" spans="1:14" ht="29.25" customHeight="1">
      <c r="A2" s="24" t="s">
        <v>25</v>
      </c>
      <c r="B2" s="25"/>
      <c r="C2" s="7"/>
      <c r="F2" s="7"/>
      <c r="G2" s="7"/>
      <c r="H2" s="7" t="s">
        <v>26</v>
      </c>
      <c r="I2" s="7"/>
      <c r="J2" s="7">
        <v>9</v>
      </c>
      <c r="L2"/>
      <c r="M2"/>
    </row>
    <row r="3" spans="1:14" s="2" customFormat="1" ht="18" customHeight="1">
      <c r="A3" s="10" t="s">
        <v>1</v>
      </c>
      <c r="B3" s="11" t="s">
        <v>12</v>
      </c>
      <c r="C3" s="11" t="s">
        <v>13</v>
      </c>
      <c r="D3" s="11" t="s">
        <v>22</v>
      </c>
      <c r="E3" s="11" t="s">
        <v>23</v>
      </c>
      <c r="F3" s="11" t="s">
        <v>11</v>
      </c>
      <c r="G3" s="11" t="s">
        <v>24</v>
      </c>
      <c r="H3" s="12" t="s">
        <v>2</v>
      </c>
      <c r="I3" s="12" t="s">
        <v>14</v>
      </c>
      <c r="J3" s="13" t="s">
        <v>15</v>
      </c>
      <c r="L3" s="5"/>
      <c r="M3"/>
      <c r="N3"/>
    </row>
    <row r="4" spans="1:14">
      <c r="A4" s="14" t="s">
        <v>0</v>
      </c>
      <c r="B4" s="15">
        <v>334500</v>
      </c>
      <c r="C4" s="15">
        <v>335730</v>
      </c>
      <c r="D4" s="15">
        <v>358150</v>
      </c>
      <c r="E4" s="15">
        <v>341915</v>
      </c>
      <c r="F4" s="15">
        <v>355565</v>
      </c>
      <c r="G4" s="15">
        <v>369410</v>
      </c>
      <c r="H4" s="15">
        <f>SUM(B4:G4)</f>
        <v>2095270</v>
      </c>
      <c r="I4" s="15">
        <v>4200000</v>
      </c>
      <c r="J4" s="16">
        <f>H4-I4</f>
        <v>-2104730</v>
      </c>
      <c r="L4"/>
      <c r="M4"/>
      <c r="N4"/>
    </row>
    <row r="5" spans="1:14">
      <c r="A5" s="14" t="s">
        <v>8</v>
      </c>
      <c r="B5" s="15">
        <v>41500</v>
      </c>
      <c r="C5" s="15">
        <v>43500</v>
      </c>
      <c r="D5" s="15">
        <v>44000</v>
      </c>
      <c r="E5" s="15">
        <v>43250</v>
      </c>
      <c r="F5" s="15">
        <v>43025</v>
      </c>
      <c r="G5" s="15">
        <v>44500</v>
      </c>
      <c r="H5" s="15">
        <f>SUM(B5:G5)</f>
        <v>259775</v>
      </c>
      <c r="I5" s="15">
        <v>525000</v>
      </c>
      <c r="J5" s="16">
        <f t="shared" ref="J5:J6" si="0">H5-I5</f>
        <v>-265225</v>
      </c>
      <c r="L5"/>
      <c r="M5"/>
      <c r="N5"/>
    </row>
    <row r="6" spans="1:14">
      <c r="A6" s="17" t="s">
        <v>3</v>
      </c>
      <c r="B6" s="18">
        <f>B5/B4</f>
        <v>0.12406576980568013</v>
      </c>
      <c r="C6" s="18">
        <f t="shared" ref="C6:H6" si="1">C5/C4</f>
        <v>0.12956840318112769</v>
      </c>
      <c r="D6" s="18">
        <f t="shared" si="1"/>
        <v>0.12285355298059472</v>
      </c>
      <c r="E6" s="18">
        <f t="shared" si="1"/>
        <v>0.12649342672886535</v>
      </c>
      <c r="F6" s="18">
        <f t="shared" si="1"/>
        <v>0.12100459831535725</v>
      </c>
      <c r="G6" s="18">
        <f t="shared" si="1"/>
        <v>0.12046235889661894</v>
      </c>
      <c r="H6" s="18">
        <f t="shared" si="1"/>
        <v>0.12398163482510607</v>
      </c>
      <c r="I6" s="18">
        <v>0.125</v>
      </c>
      <c r="J6" s="19">
        <f t="shared" si="0"/>
        <v>-1.018365174893926E-3</v>
      </c>
      <c r="L6"/>
      <c r="M6"/>
      <c r="N6"/>
    </row>
    <row r="7" spans="1:14">
      <c r="A7" s="7"/>
      <c r="B7" s="7"/>
      <c r="C7" s="7"/>
      <c r="D7" s="7"/>
      <c r="E7" s="7"/>
      <c r="F7" s="7"/>
      <c r="G7" s="7"/>
      <c r="H7" s="7"/>
      <c r="I7" s="7"/>
      <c r="J7" s="7"/>
      <c r="L7"/>
      <c r="M7"/>
      <c r="N7"/>
    </row>
    <row r="8" spans="1:14" ht="15">
      <c r="A8" s="10" t="s">
        <v>16</v>
      </c>
      <c r="B8" s="11" t="s">
        <v>12</v>
      </c>
      <c r="C8" s="11" t="s">
        <v>13</v>
      </c>
      <c r="D8" s="11" t="s">
        <v>22</v>
      </c>
      <c r="E8" s="11" t="s">
        <v>23</v>
      </c>
      <c r="F8" s="11" t="s">
        <v>11</v>
      </c>
      <c r="G8" s="11" t="s">
        <v>24</v>
      </c>
      <c r="H8" s="12" t="s">
        <v>2</v>
      </c>
      <c r="I8" s="12" t="s">
        <v>14</v>
      </c>
      <c r="J8" s="13" t="s">
        <v>15</v>
      </c>
      <c r="L8"/>
      <c r="M8"/>
      <c r="N8"/>
    </row>
    <row r="9" spans="1:14">
      <c r="A9" s="14" t="s">
        <v>17</v>
      </c>
      <c r="B9" s="15">
        <v>95225</v>
      </c>
      <c r="C9" s="15">
        <v>94330</v>
      </c>
      <c r="D9" s="15">
        <v>95137</v>
      </c>
      <c r="E9" s="15">
        <v>90665</v>
      </c>
      <c r="F9" s="15">
        <v>97030</v>
      </c>
      <c r="G9" s="15">
        <v>109045</v>
      </c>
      <c r="H9" s="15">
        <f>SUM(B9:G9)</f>
        <v>581432</v>
      </c>
      <c r="I9" s="15">
        <v>1165000</v>
      </c>
      <c r="J9" s="16">
        <f>H9-I9</f>
        <v>-583568</v>
      </c>
    </row>
    <row r="10" spans="1:14">
      <c r="A10" s="14" t="s">
        <v>18</v>
      </c>
      <c r="B10" s="15">
        <v>106517</v>
      </c>
      <c r="C10" s="15">
        <v>114525</v>
      </c>
      <c r="D10" s="15">
        <v>128550</v>
      </c>
      <c r="E10" s="15">
        <v>119775</v>
      </c>
      <c r="F10" s="15">
        <v>120065</v>
      </c>
      <c r="G10" s="15">
        <v>125750</v>
      </c>
      <c r="H10" s="15">
        <f t="shared" ref="H10:H12" si="2">SUM(B10:G10)</f>
        <v>715182</v>
      </c>
      <c r="I10" s="15">
        <v>1430000</v>
      </c>
      <c r="J10" s="16">
        <f t="shared" ref="J10:J14" si="3">H10-I10</f>
        <v>-714818</v>
      </c>
    </row>
    <row r="11" spans="1:14">
      <c r="A11" s="14" t="s">
        <v>19</v>
      </c>
      <c r="B11" s="15">
        <v>68605</v>
      </c>
      <c r="C11" s="15">
        <v>63755</v>
      </c>
      <c r="D11" s="15">
        <v>65228</v>
      </c>
      <c r="E11" s="15">
        <v>66025</v>
      </c>
      <c r="F11" s="15">
        <v>68245</v>
      </c>
      <c r="G11" s="15">
        <v>68030</v>
      </c>
      <c r="H11" s="15">
        <f t="shared" si="2"/>
        <v>399888</v>
      </c>
      <c r="I11" s="15">
        <v>825000</v>
      </c>
      <c r="J11" s="16">
        <f t="shared" si="3"/>
        <v>-425112</v>
      </c>
    </row>
    <row r="12" spans="1:14">
      <c r="A12" s="14" t="s">
        <v>20</v>
      </c>
      <c r="B12" s="15">
        <v>64153</v>
      </c>
      <c r="C12" s="15">
        <v>63120</v>
      </c>
      <c r="D12" s="15">
        <v>69235</v>
      </c>
      <c r="E12" s="15">
        <v>65450</v>
      </c>
      <c r="F12" s="15">
        <v>70225</v>
      </c>
      <c r="G12" s="15">
        <v>66585</v>
      </c>
      <c r="H12" s="15">
        <f t="shared" si="2"/>
        <v>398768</v>
      </c>
      <c r="I12" s="15">
        <v>800000</v>
      </c>
      <c r="J12" s="16">
        <f t="shared" si="3"/>
        <v>-401232</v>
      </c>
    </row>
    <row r="13" spans="1:14">
      <c r="A13" s="14" t="s">
        <v>9</v>
      </c>
      <c r="B13" s="15">
        <f>SUM(B9:B12)</f>
        <v>334500</v>
      </c>
      <c r="C13" s="15">
        <f t="shared" ref="C13:H13" si="4">SUM(C9:C12)</f>
        <v>335730</v>
      </c>
      <c r="D13" s="15">
        <f t="shared" si="4"/>
        <v>358150</v>
      </c>
      <c r="E13" s="15">
        <f>SUM(E9:E12)</f>
        <v>341915</v>
      </c>
      <c r="F13" s="15">
        <f t="shared" si="4"/>
        <v>355565</v>
      </c>
      <c r="G13" s="15">
        <f t="shared" si="4"/>
        <v>369410</v>
      </c>
      <c r="H13" s="15">
        <f t="shared" si="4"/>
        <v>2095270</v>
      </c>
      <c r="I13" s="15">
        <f>SUM(I9:I12)</f>
        <v>4220000</v>
      </c>
      <c r="J13" s="16">
        <f t="shared" si="3"/>
        <v>-2124730</v>
      </c>
    </row>
    <row r="14" spans="1:14">
      <c r="A14" s="17" t="s">
        <v>21</v>
      </c>
      <c r="B14" s="26">
        <f>B13/J2</f>
        <v>37166.666666666664</v>
      </c>
      <c r="C14" s="26">
        <f>C13/J2</f>
        <v>37303.333333333336</v>
      </c>
      <c r="D14" s="26">
        <f>D13/J2</f>
        <v>39794.444444444445</v>
      </c>
      <c r="E14" s="26">
        <f>E13/J2</f>
        <v>37990.555555555555</v>
      </c>
      <c r="F14" s="26">
        <f>F13/J2</f>
        <v>39507.222222222219</v>
      </c>
      <c r="G14" s="26">
        <f>G13/J2</f>
        <v>41045.555555555555</v>
      </c>
      <c r="H14" s="26">
        <f>H13/J2</f>
        <v>232807.77777777778</v>
      </c>
      <c r="I14" s="20">
        <v>470000</v>
      </c>
      <c r="J14" s="21">
        <f t="shared" si="3"/>
        <v>-237192.22222222222</v>
      </c>
    </row>
    <row r="15" spans="1:14" ht="18">
      <c r="A15" s="9"/>
      <c r="B15" s="7"/>
      <c r="C15" s="8"/>
      <c r="D15" s="8"/>
      <c r="E15" s="8"/>
      <c r="F15" s="8"/>
      <c r="G15" s="8"/>
      <c r="H15" s="8"/>
      <c r="I15" s="7"/>
      <c r="J15" s="7"/>
    </row>
    <row r="16" spans="1:14" s="2" customFormat="1" ht="15">
      <c r="A16" s="10" t="s">
        <v>4</v>
      </c>
      <c r="B16" s="11" t="s">
        <v>12</v>
      </c>
      <c r="C16" s="11" t="s">
        <v>13</v>
      </c>
      <c r="D16" s="11" t="s">
        <v>22</v>
      </c>
      <c r="E16" s="11" t="s">
        <v>23</v>
      </c>
      <c r="F16" s="11" t="s">
        <v>11</v>
      </c>
      <c r="G16" s="11" t="s">
        <v>24</v>
      </c>
      <c r="H16" s="12" t="s">
        <v>2</v>
      </c>
      <c r="I16" s="12" t="s">
        <v>14</v>
      </c>
      <c r="J16" s="13" t="s">
        <v>15</v>
      </c>
    </row>
    <row r="17" spans="1:12">
      <c r="A17" s="14" t="s">
        <v>5</v>
      </c>
      <c r="B17" s="15">
        <v>27363</v>
      </c>
      <c r="C17" s="15">
        <v>28200</v>
      </c>
      <c r="D17" s="15">
        <v>29012</v>
      </c>
      <c r="E17" s="15">
        <v>26954</v>
      </c>
      <c r="F17" s="15">
        <v>27275</v>
      </c>
      <c r="G17" s="15">
        <v>29138</v>
      </c>
      <c r="H17" s="15">
        <f>SUM(B17:G17)</f>
        <v>167942</v>
      </c>
      <c r="I17" s="15">
        <v>330000</v>
      </c>
      <c r="J17" s="16">
        <f>H17-I17</f>
        <v>-162058</v>
      </c>
    </row>
    <row r="18" spans="1:12">
      <c r="A18" s="14" t="s">
        <v>6</v>
      </c>
      <c r="B18" s="15">
        <v>6805</v>
      </c>
      <c r="C18" s="15">
        <v>6876</v>
      </c>
      <c r="D18" s="15">
        <v>7045</v>
      </c>
      <c r="E18" s="15">
        <v>6539</v>
      </c>
      <c r="F18" s="15">
        <v>6801</v>
      </c>
      <c r="G18" s="15">
        <v>7122</v>
      </c>
      <c r="H18" s="15">
        <f>SUM(B18:G18)</f>
        <v>41188</v>
      </c>
      <c r="I18" s="15">
        <v>103000</v>
      </c>
      <c r="J18" s="16">
        <f>H18-I18</f>
        <v>-61812</v>
      </c>
    </row>
    <row r="19" spans="1:12">
      <c r="A19" s="17" t="s">
        <v>7</v>
      </c>
      <c r="B19" s="18">
        <f>B18/B4</f>
        <v>2.0343796711509717E-2</v>
      </c>
      <c r="C19" s="18">
        <f t="shared" ref="C19:H19" si="5">C18/C4</f>
        <v>2.04807434545617E-2</v>
      </c>
      <c r="D19" s="18">
        <f t="shared" si="5"/>
        <v>1.9670529107915679E-2</v>
      </c>
      <c r="E19" s="18">
        <f t="shared" si="5"/>
        <v>1.9124636240001169E-2</v>
      </c>
      <c r="F19" s="18">
        <f t="shared" si="5"/>
        <v>1.9127304430976051E-2</v>
      </c>
      <c r="G19" s="18">
        <f t="shared" si="5"/>
        <v>1.9279391462061125E-2</v>
      </c>
      <c r="H19" s="18">
        <f t="shared" si="5"/>
        <v>1.9657609759124121E-2</v>
      </c>
      <c r="I19" s="18">
        <v>2.5000000000000001E-2</v>
      </c>
      <c r="J19" s="19">
        <f t="shared" ref="J19" si="6">H19-I19</f>
        <v>-5.3423902408758807E-3</v>
      </c>
    </row>
    <row r="20" spans="1:12">
      <c r="A20" s="7"/>
      <c r="B20" s="7"/>
      <c r="C20" s="7"/>
      <c r="D20" s="7"/>
      <c r="E20" s="7"/>
      <c r="F20" s="7"/>
      <c r="G20" s="7"/>
      <c r="H20" s="7"/>
      <c r="I20" s="7"/>
      <c r="J20" s="7"/>
    </row>
    <row r="21" spans="1:12">
      <c r="C21" s="7"/>
      <c r="D21" s="7"/>
      <c r="E21" s="7"/>
      <c r="F21" s="7"/>
      <c r="G21" s="7"/>
      <c r="H21" s="22"/>
      <c r="I21" s="7"/>
      <c r="J21" s="7"/>
      <c r="L21" s="3"/>
    </row>
    <row r="22" spans="1:12">
      <c r="C22" s="7"/>
      <c r="D22" s="7"/>
      <c r="E22" s="7"/>
      <c r="F22" s="7"/>
      <c r="G22" s="7"/>
      <c r="H22" s="7"/>
      <c r="I22" s="7"/>
      <c r="J22" s="7"/>
    </row>
    <row r="23" spans="1:12" s="2" customFormat="1">
      <c r="A23" s="1"/>
      <c r="B23" s="1"/>
      <c r="C23" s="7"/>
      <c r="D23" s="7"/>
      <c r="E23" s="7"/>
      <c r="F23" s="7"/>
      <c r="G23" s="7"/>
      <c r="H23" s="7"/>
      <c r="I23" s="7"/>
      <c r="J23" s="7"/>
    </row>
    <row r="24" spans="1:12" s="2" customFormat="1">
      <c r="A24" s="1"/>
      <c r="B24" s="1"/>
      <c r="C24" s="7"/>
      <c r="D24" s="7"/>
      <c r="E24" s="7"/>
      <c r="F24" s="7"/>
      <c r="G24" s="7"/>
      <c r="H24" s="7"/>
      <c r="I24" s="7"/>
      <c r="J24" s="7"/>
    </row>
  </sheetData>
  <sortState xmlns:xlrd2="http://schemas.microsoft.com/office/spreadsheetml/2017/richdata2" ref="A5:E10">
    <sortCondition ref="A5"/>
  </sortState>
  <dataValidations count="1">
    <dataValidation allowBlank="1" error="pavI8MeUFtEyxX2I4tkyc9c8dcd0-e264-474a-a35b-f3990d86d447" sqref="A1 C1:N1 A2:N24" xr:uid="{00000000-0002-0000-0100-000000000000}"/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{c9c8dcd0-e264-474a-a35b-f3990d86d447}</UserID>
  <AssignmentID>{c9c8dcd0-e264-474a-a35b-f3990d86d447}</AssignmentID>
</GradingEngineProps>
</file>

<file path=customXml/itemProps1.xml><?xml version="1.0" encoding="utf-8"?>
<ds:datastoreItem xmlns:ds="http://schemas.openxmlformats.org/officeDocument/2006/customXml" ds:itemID="{F93BB69F-88D5-4E1C-A87B-AB46D703A70F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Name</dc:creator>
  <cp:keywords>© 2020 Cengage Learning.</cp:keywords>
  <cp:lastModifiedBy>Dragon Slayer</cp:lastModifiedBy>
  <dcterms:created xsi:type="dcterms:W3CDTF">2015-10-19T09:37:43Z</dcterms:created>
  <dcterms:modified xsi:type="dcterms:W3CDTF">2022-03-30T01:43:35Z</dcterms:modified>
</cp:coreProperties>
</file>