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na\Documents\github-mariana\pm\PM2\econ\week6\"/>
    </mc:Choice>
  </mc:AlternateContent>
  <xr:revisionPtr revIDLastSave="0" documentId="13_ncr:1_{D37E093B-187E-4C69-855C-4EC07F3EB52A}" xr6:coauthVersionLast="47" xr6:coauthVersionMax="47" xr10:uidLastSave="{00000000-0000-0000-0000-000000000000}"/>
  <bookViews>
    <workbookView xWindow="-120" yWindow="-120" windowWidth="29040" windowHeight="15840" activeTab="1" xr2:uid="{5217B9C0-7BF7-4F2D-B4B9-EEE6B08DDCF4}"/>
  </bookViews>
  <sheets>
    <sheet name="ex1" sheetId="1" r:id="rId1"/>
    <sheet name="ex2" sheetId="2" r:id="rId2"/>
    <sheet name="ex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2" l="1"/>
  <c r="C39" i="2"/>
  <c r="D39" i="2"/>
  <c r="E39" i="2"/>
  <c r="F39" i="2"/>
  <c r="G39" i="2"/>
  <c r="H39" i="2"/>
  <c r="I39" i="2"/>
  <c r="J39" i="2"/>
  <c r="K39" i="2"/>
  <c r="L39" i="2"/>
  <c r="B39" i="2"/>
  <c r="B38" i="2"/>
  <c r="C33" i="2"/>
  <c r="D33" i="2" s="1"/>
  <c r="E33" i="2" s="1"/>
  <c r="F33" i="2" s="1"/>
  <c r="G33" i="2" s="1"/>
  <c r="H33" i="2" s="1"/>
  <c r="I33" i="2" s="1"/>
  <c r="J33" i="2" s="1"/>
  <c r="K33" i="2" s="1"/>
  <c r="L33" i="2" s="1"/>
  <c r="L36" i="2" s="1"/>
  <c r="L37" i="2" s="1"/>
  <c r="L38" i="2" s="1"/>
  <c r="C35" i="2"/>
  <c r="C20" i="2"/>
  <c r="D35" i="2"/>
  <c r="C34" i="2"/>
  <c r="C12" i="1"/>
  <c r="C5" i="1"/>
  <c r="E35" i="2"/>
  <c r="F35" i="2"/>
  <c r="G35" i="2"/>
  <c r="H35" i="2"/>
  <c r="I35" i="2"/>
  <c r="J35" i="2"/>
  <c r="K35" i="2"/>
  <c r="L35" i="2"/>
  <c r="D34" i="2"/>
  <c r="E34" i="2"/>
  <c r="F34" i="2"/>
  <c r="G34" i="2"/>
  <c r="H34" i="2"/>
  <c r="I34" i="2"/>
  <c r="J34" i="2"/>
  <c r="K34" i="2"/>
  <c r="L34" i="2"/>
  <c r="B30" i="2"/>
  <c r="D31" i="2"/>
  <c r="E31" i="2" s="1"/>
  <c r="F31" i="2" s="1"/>
  <c r="G31" i="2" s="1"/>
  <c r="H31" i="2" s="1"/>
  <c r="I31" i="2" s="1"/>
  <c r="J31" i="2" s="1"/>
  <c r="K31" i="2" s="1"/>
  <c r="L31" i="2" s="1"/>
  <c r="C31" i="2"/>
  <c r="C32" i="2"/>
  <c r="D32" i="2" s="1"/>
  <c r="E32" i="2" s="1"/>
  <c r="F32" i="2" s="1"/>
  <c r="G32" i="2" s="1"/>
  <c r="H32" i="2" s="1"/>
  <c r="I32" i="2" s="1"/>
  <c r="J32" i="2" s="1"/>
  <c r="K32" i="2" s="1"/>
  <c r="L32" i="2" s="1"/>
  <c r="C30" i="2"/>
  <c r="D30" i="2"/>
  <c r="E30" i="2"/>
  <c r="F30" i="2"/>
  <c r="G30" i="2"/>
  <c r="H30" i="2"/>
  <c r="I30" i="2"/>
  <c r="J30" i="2"/>
  <c r="K30" i="2"/>
  <c r="L30" i="2"/>
  <c r="B21" i="2"/>
  <c r="D18" i="2"/>
  <c r="E18" i="2"/>
  <c r="F18" i="2"/>
  <c r="G18" i="2"/>
  <c r="H18" i="2"/>
  <c r="I18" i="2"/>
  <c r="J18" i="2"/>
  <c r="K18" i="2"/>
  <c r="L18" i="2"/>
  <c r="C18" i="2"/>
  <c r="D15" i="2"/>
  <c r="D17" i="2" s="1"/>
  <c r="D19" i="2" s="1"/>
  <c r="E15" i="2"/>
  <c r="E16" i="2" s="1"/>
  <c r="F15" i="2"/>
  <c r="F17" i="2" s="1"/>
  <c r="F19" i="2" s="1"/>
  <c r="G15" i="2"/>
  <c r="G16" i="2" s="1"/>
  <c r="H15" i="2"/>
  <c r="H16" i="2" s="1"/>
  <c r="I15" i="2"/>
  <c r="I16" i="2" s="1"/>
  <c r="J15" i="2"/>
  <c r="J17" i="2" s="1"/>
  <c r="J19" i="2" s="1"/>
  <c r="K15" i="2"/>
  <c r="K17" i="2" s="1"/>
  <c r="K19" i="2" s="1"/>
  <c r="L15" i="2"/>
  <c r="L16" i="2" s="1"/>
  <c r="C15" i="2"/>
  <c r="C16" i="2" s="1"/>
  <c r="B13" i="2"/>
  <c r="B16" i="1"/>
  <c r="B15" i="1"/>
  <c r="B14" i="1"/>
  <c r="B12" i="1"/>
  <c r="D12" i="1"/>
  <c r="E12" i="1"/>
  <c r="F12" i="1"/>
  <c r="C11" i="1"/>
  <c r="E9" i="1"/>
  <c r="F9" i="1"/>
  <c r="F10" i="1" s="1"/>
  <c r="D9" i="1"/>
  <c r="D10" i="1" s="1"/>
  <c r="D13" i="1"/>
  <c r="E13" i="1"/>
  <c r="F13" i="1"/>
  <c r="C13" i="1"/>
  <c r="D7" i="1"/>
  <c r="C10" i="1"/>
  <c r="C9" i="1"/>
  <c r="C8" i="1"/>
  <c r="E7" i="1"/>
  <c r="F7" i="1"/>
  <c r="C7" i="1"/>
  <c r="C6" i="1"/>
  <c r="D5" i="1"/>
  <c r="E5" i="1"/>
  <c r="E8" i="1" s="1"/>
  <c r="F5" i="1"/>
  <c r="F8" i="1" s="1"/>
  <c r="B11" i="1"/>
  <c r="D8" i="1"/>
  <c r="D6" i="1"/>
  <c r="E6" i="1"/>
  <c r="F6" i="1"/>
  <c r="H9" i="1"/>
  <c r="H36" i="2" l="1"/>
  <c r="H37" i="2" s="1"/>
  <c r="H38" i="2" s="1"/>
  <c r="I36" i="2"/>
  <c r="I37" i="2" s="1"/>
  <c r="I38" i="2" s="1"/>
  <c r="G36" i="2"/>
  <c r="G37" i="2" s="1"/>
  <c r="G38" i="2" s="1"/>
  <c r="F36" i="2"/>
  <c r="F37" i="2" s="1"/>
  <c r="F38" i="2" s="1"/>
  <c r="C36" i="2"/>
  <c r="C37" i="2" s="1"/>
  <c r="C38" i="2" s="1"/>
  <c r="E36" i="2"/>
  <c r="E37" i="2" s="1"/>
  <c r="E38" i="2" s="1"/>
  <c r="D36" i="2"/>
  <c r="D37" i="2" s="1"/>
  <c r="D38" i="2" s="1"/>
  <c r="K36" i="2"/>
  <c r="K37" i="2" s="1"/>
  <c r="K38" i="2" s="1"/>
  <c r="J36" i="2"/>
  <c r="J37" i="2" s="1"/>
  <c r="J38" i="2" s="1"/>
  <c r="I17" i="2"/>
  <c r="I19" i="2" s="1"/>
  <c r="I20" i="2" s="1"/>
  <c r="I21" i="2" s="1"/>
  <c r="F16" i="2"/>
  <c r="F20" i="2" s="1"/>
  <c r="F21" i="2" s="1"/>
  <c r="H17" i="2"/>
  <c r="H19" i="2" s="1"/>
  <c r="H20" i="2" s="1"/>
  <c r="H21" i="2" s="1"/>
  <c r="G17" i="2"/>
  <c r="G19" i="2" s="1"/>
  <c r="G20" i="2"/>
  <c r="G21" i="2" s="1"/>
  <c r="D16" i="2"/>
  <c r="D20" i="2" s="1"/>
  <c r="D21" i="2" s="1"/>
  <c r="K16" i="2"/>
  <c r="K20" i="2" s="1"/>
  <c r="K21" i="2" s="1"/>
  <c r="C17" i="2"/>
  <c r="C19" i="2" s="1"/>
  <c r="C21" i="2" s="1"/>
  <c r="E17" i="2"/>
  <c r="E19" i="2" s="1"/>
  <c r="E20" i="2" s="1"/>
  <c r="E21" i="2" s="1"/>
  <c r="J16" i="2"/>
  <c r="J20" i="2" s="1"/>
  <c r="J21" i="2" s="1"/>
  <c r="L17" i="2"/>
  <c r="L19" i="2" s="1"/>
  <c r="L20" i="2" s="1"/>
  <c r="L21" i="2" s="1"/>
  <c r="E10" i="1"/>
  <c r="F11" i="1"/>
  <c r="E11" i="1"/>
  <c r="D11" i="1"/>
  <c r="B22" i="2" l="1"/>
</calcChain>
</file>

<file path=xl/sharedStrings.xml><?xml version="1.0" encoding="utf-8"?>
<sst xmlns="http://schemas.openxmlformats.org/spreadsheetml/2006/main" count="60" uniqueCount="39">
  <si>
    <t>pg 47 (pdf) 3 ejercicios</t>
  </si>
  <si>
    <t>i</t>
  </si>
  <si>
    <t>unidades</t>
  </si>
  <si>
    <t>cv</t>
  </si>
  <si>
    <t>pv</t>
  </si>
  <si>
    <t>cf</t>
  </si>
  <si>
    <t>inf</t>
  </si>
  <si>
    <t>tasa r</t>
  </si>
  <si>
    <t>tasa n</t>
  </si>
  <si>
    <t>pvu</t>
  </si>
  <si>
    <t>cvu</t>
  </si>
  <si>
    <t>ganancia</t>
  </si>
  <si>
    <t>costos v</t>
  </si>
  <si>
    <t>costo tot</t>
  </si>
  <si>
    <t>flujo desc</t>
  </si>
  <si>
    <t>VPN</t>
  </si>
  <si>
    <t>flujo neto</t>
  </si>
  <si>
    <t>indice precio</t>
  </si>
  <si>
    <t>TIR nom</t>
  </si>
  <si>
    <t>corr</t>
  </si>
  <si>
    <t>TIR real</t>
  </si>
  <si>
    <t>precio kg</t>
  </si>
  <si>
    <t>inversión</t>
  </si>
  <si>
    <t>vida</t>
  </si>
  <si>
    <t>cap max</t>
  </si>
  <si>
    <t>cv/kg</t>
  </si>
  <si>
    <t>pv/kg</t>
  </si>
  <si>
    <t>D1</t>
  </si>
  <si>
    <t>D2</t>
  </si>
  <si>
    <t>D3</t>
  </si>
  <si>
    <t>indice p</t>
  </si>
  <si>
    <t>Q</t>
  </si>
  <si>
    <t>ingreso</t>
  </si>
  <si>
    <t>costo v</t>
  </si>
  <si>
    <t>ct</t>
  </si>
  <si>
    <t>demanda para q vpn sea 0</t>
  </si>
  <si>
    <t>Parte 2</t>
  </si>
  <si>
    <t>ingresos</t>
  </si>
  <si>
    <t>tasa real 10% = tasa nom cuando no hay 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</si>
</sst>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1" fillId="2" borderId="0" xfId="1"/>
    <xf numFmtId="9" fontId="1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289A-C891-4565-BD35-FE0CD4CDFA1F}">
  <dimension ref="A2:L16"/>
  <sheetViews>
    <sheetView zoomScale="175" zoomScaleNormal="175" workbookViewId="0">
      <selection activeCell="C13" sqref="C13"/>
    </sheetView>
  </sheetViews>
  <sheetFormatPr defaultRowHeight="15" x14ac:dyDescent="0.25"/>
  <sheetData>
    <row r="2" spans="1:12" x14ac:dyDescent="0.25">
      <c r="B2">
        <v>0</v>
      </c>
      <c r="C2">
        <v>1</v>
      </c>
      <c r="D2">
        <v>2</v>
      </c>
      <c r="E2">
        <v>3</v>
      </c>
      <c r="F2">
        <v>4</v>
      </c>
      <c r="L2" t="s">
        <v>0</v>
      </c>
    </row>
    <row r="3" spans="1:12" x14ac:dyDescent="0.25">
      <c r="A3" t="s">
        <v>1</v>
      </c>
      <c r="B3">
        <v>-6500</v>
      </c>
      <c r="H3">
        <v>85</v>
      </c>
    </row>
    <row r="4" spans="1:12" x14ac:dyDescent="0.25">
      <c r="A4" t="s">
        <v>2</v>
      </c>
      <c r="C4">
        <v>85</v>
      </c>
      <c r="D4">
        <v>85</v>
      </c>
      <c r="E4">
        <v>85</v>
      </c>
      <c r="F4">
        <v>85</v>
      </c>
      <c r="G4" t="s">
        <v>4</v>
      </c>
      <c r="H4">
        <v>50</v>
      </c>
    </row>
    <row r="5" spans="1:12" x14ac:dyDescent="0.25">
      <c r="A5" t="s">
        <v>9</v>
      </c>
      <c r="C5">
        <f>$H$4*(1+$H$7)^(C2)</f>
        <v>55.000000000000007</v>
      </c>
      <c r="D5">
        <f t="shared" ref="D5:F5" si="0">$H$4*(1+$H$7)^(D2)</f>
        <v>60.500000000000007</v>
      </c>
      <c r="E5">
        <f t="shared" si="0"/>
        <v>66.550000000000026</v>
      </c>
      <c r="F5">
        <f t="shared" si="0"/>
        <v>73.205000000000027</v>
      </c>
      <c r="G5" t="s">
        <v>3</v>
      </c>
      <c r="H5">
        <v>15</v>
      </c>
    </row>
    <row r="6" spans="1:12" x14ac:dyDescent="0.25">
      <c r="A6" t="s">
        <v>10</v>
      </c>
      <c r="C6">
        <f>$H$5*(1+$H$7)^(C2)</f>
        <v>16.5</v>
      </c>
      <c r="D6">
        <f t="shared" ref="D6:F6" si="1">$H$5*(1+$H$9)^(D2)</f>
        <v>21.170160000000006</v>
      </c>
      <c r="E6">
        <f t="shared" si="1"/>
        <v>25.15015008000001</v>
      </c>
      <c r="F6">
        <f t="shared" si="1"/>
        <v>29.878378295040015</v>
      </c>
      <c r="G6" t="s">
        <v>5</v>
      </c>
      <c r="H6">
        <v>200</v>
      </c>
    </row>
    <row r="7" spans="1:12" x14ac:dyDescent="0.25">
      <c r="A7" t="s">
        <v>5</v>
      </c>
      <c r="C7">
        <f>$H$6*(1+$H$7)^(C2)</f>
        <v>220.00000000000003</v>
      </c>
      <c r="D7">
        <f>$H$6*(1+$H$7)^(D2)</f>
        <v>242.00000000000003</v>
      </c>
      <c r="E7">
        <f t="shared" ref="E7:F7" si="2">$H$6*(1+$H$7)^(E2)</f>
        <v>266.2000000000001</v>
      </c>
      <c r="F7">
        <f t="shared" si="2"/>
        <v>292.82000000000011</v>
      </c>
      <c r="G7" t="s">
        <v>6</v>
      </c>
      <c r="H7" s="1">
        <v>0.1</v>
      </c>
    </row>
    <row r="8" spans="1:12" x14ac:dyDescent="0.25">
      <c r="A8" t="s">
        <v>11</v>
      </c>
      <c r="C8" s="3">
        <f>C4*C5</f>
        <v>4675.0000000000009</v>
      </c>
      <c r="D8" s="3">
        <f t="shared" ref="D8:F8" si="3">D4*D5</f>
        <v>5142.5000000000009</v>
      </c>
      <c r="E8" s="3">
        <f t="shared" si="3"/>
        <v>5656.7500000000018</v>
      </c>
      <c r="F8" s="3">
        <f t="shared" si="3"/>
        <v>6222.425000000002</v>
      </c>
      <c r="G8" t="s">
        <v>7</v>
      </c>
      <c r="H8" s="1">
        <v>0.08</v>
      </c>
    </row>
    <row r="9" spans="1:12" x14ac:dyDescent="0.25">
      <c r="A9" t="s">
        <v>12</v>
      </c>
      <c r="C9">
        <f>C6*C4</f>
        <v>1402.5</v>
      </c>
      <c r="D9">
        <f>D4*$H$5*D13</f>
        <v>1542.7500000000002</v>
      </c>
      <c r="E9">
        <f t="shared" ref="E9:F9" si="4">E4*$H$5*E13</f>
        <v>1697.0250000000005</v>
      </c>
      <c r="F9">
        <f t="shared" si="4"/>
        <v>1866.7275000000004</v>
      </c>
      <c r="G9" t="s">
        <v>8</v>
      </c>
      <c r="H9" s="2">
        <f>(1+H8)*(1+H7) -1</f>
        <v>0.18800000000000017</v>
      </c>
    </row>
    <row r="10" spans="1:12" x14ac:dyDescent="0.25">
      <c r="A10" t="s">
        <v>13</v>
      </c>
      <c r="C10">
        <f>C9+C7</f>
        <v>1622.5</v>
      </c>
      <c r="D10">
        <f t="shared" ref="D10:F10" si="5">D9+D7</f>
        <v>1784.7500000000002</v>
      </c>
      <c r="E10">
        <f t="shared" si="5"/>
        <v>1963.2250000000006</v>
      </c>
      <c r="F10">
        <f t="shared" si="5"/>
        <v>2159.5475000000006</v>
      </c>
    </row>
    <row r="11" spans="1:12" x14ac:dyDescent="0.25">
      <c r="A11" t="s">
        <v>16</v>
      </c>
      <c r="B11">
        <f>B3</f>
        <v>-6500</v>
      </c>
      <c r="C11">
        <f>C8-C10</f>
        <v>3052.5000000000009</v>
      </c>
      <c r="D11">
        <f t="shared" ref="D11:F11" si="6">D8-D10</f>
        <v>3357.7500000000009</v>
      </c>
      <c r="E11">
        <f t="shared" si="6"/>
        <v>3693.5250000000015</v>
      </c>
      <c r="F11">
        <f t="shared" si="6"/>
        <v>4062.8775000000014</v>
      </c>
    </row>
    <row r="12" spans="1:12" x14ac:dyDescent="0.25">
      <c r="A12" t="s">
        <v>14</v>
      </c>
      <c r="B12">
        <f>B11</f>
        <v>-6500</v>
      </c>
      <c r="C12" s="3">
        <f>C11/(1+$H$9)^(C2)</f>
        <v>2569.4444444444448</v>
      </c>
      <c r="D12" s="3">
        <f t="shared" ref="D12:F12" si="7">D11/(1+$H$9)^(D2)</f>
        <v>2379.1152263374483</v>
      </c>
      <c r="E12" s="3">
        <f t="shared" si="7"/>
        <v>2202.8844688309709</v>
      </c>
      <c r="F12" s="3">
        <f t="shared" si="7"/>
        <v>2039.7078415101578</v>
      </c>
    </row>
    <row r="13" spans="1:12" x14ac:dyDescent="0.25">
      <c r="A13" t="s">
        <v>17</v>
      </c>
      <c r="C13">
        <f>1*(1+$H$7)^(C2)</f>
        <v>1.1000000000000001</v>
      </c>
      <c r="D13">
        <f t="shared" ref="D13:F13" si="8">1*(1+$H$7)^(D2)</f>
        <v>1.2100000000000002</v>
      </c>
      <c r="E13">
        <f t="shared" si="8"/>
        <v>1.3310000000000004</v>
      </c>
      <c r="F13">
        <f t="shared" si="8"/>
        <v>1.4641000000000004</v>
      </c>
    </row>
    <row r="14" spans="1:12" x14ac:dyDescent="0.25">
      <c r="A14" t="s">
        <v>15</v>
      </c>
      <c r="B14" s="3">
        <f>SUM(B12:F12)</f>
        <v>2691.1519811230219</v>
      </c>
      <c r="C14" t="s">
        <v>19</v>
      </c>
    </row>
    <row r="15" spans="1:12" x14ac:dyDescent="0.25">
      <c r="A15" t="s">
        <v>18</v>
      </c>
      <c r="B15" s="4">
        <f>IRR(B11:F11)</f>
        <v>0.38007447298741992</v>
      </c>
      <c r="C15" t="s">
        <v>19</v>
      </c>
    </row>
    <row r="16" spans="1:12" x14ac:dyDescent="0.25">
      <c r="A16" t="s">
        <v>20</v>
      </c>
      <c r="B16" s="4">
        <f>(1+B15)/(1+H7) - 1</f>
        <v>0.25461315726129063</v>
      </c>
      <c r="C16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7EF09-A2F6-4982-8AB6-3C589619DE0D}">
  <dimension ref="A2:L40"/>
  <sheetViews>
    <sheetView tabSelected="1" topLeftCell="A9" zoomScale="205" zoomScaleNormal="205" workbookViewId="0">
      <selection activeCell="G23" sqref="G23"/>
    </sheetView>
  </sheetViews>
  <sheetFormatPr defaultRowHeight="15" x14ac:dyDescent="0.25"/>
  <sheetData>
    <row r="2" spans="1:12" x14ac:dyDescent="0.25">
      <c r="A2" t="s">
        <v>21</v>
      </c>
      <c r="B2">
        <v>6</v>
      </c>
    </row>
    <row r="3" spans="1:12" x14ac:dyDescent="0.25">
      <c r="A3" t="s">
        <v>22</v>
      </c>
      <c r="B3">
        <v>30000</v>
      </c>
    </row>
    <row r="4" spans="1:12" x14ac:dyDescent="0.25">
      <c r="A4" t="s">
        <v>23</v>
      </c>
      <c r="B4">
        <v>10</v>
      </c>
    </row>
    <row r="5" spans="1:12" x14ac:dyDescent="0.25">
      <c r="A5" t="s">
        <v>24</v>
      </c>
      <c r="B5">
        <v>12000</v>
      </c>
    </row>
    <row r="6" spans="1:12" x14ac:dyDescent="0.25">
      <c r="A6" t="s">
        <v>5</v>
      </c>
      <c r="B6">
        <v>18000</v>
      </c>
    </row>
    <row r="7" spans="1:12" x14ac:dyDescent="0.25">
      <c r="A7" t="s">
        <v>25</v>
      </c>
      <c r="B7">
        <v>2</v>
      </c>
    </row>
    <row r="8" spans="1:12" x14ac:dyDescent="0.25">
      <c r="A8" t="s">
        <v>26</v>
      </c>
      <c r="B8">
        <v>6</v>
      </c>
    </row>
    <row r="9" spans="1:12" x14ac:dyDescent="0.25">
      <c r="A9" t="s">
        <v>27</v>
      </c>
      <c r="B9">
        <v>6000</v>
      </c>
      <c r="C9" s="3">
        <v>6867</v>
      </c>
    </row>
    <row r="10" spans="1:12" x14ac:dyDescent="0.25">
      <c r="A10" t="s">
        <v>28</v>
      </c>
      <c r="B10">
        <v>7000</v>
      </c>
      <c r="C10" s="3">
        <v>31446</v>
      </c>
    </row>
    <row r="11" spans="1:12" x14ac:dyDescent="0.25">
      <c r="A11" t="s">
        <v>29</v>
      </c>
      <c r="B11">
        <v>8000</v>
      </c>
      <c r="C11" s="3">
        <v>56024</v>
      </c>
      <c r="D11" t="s">
        <v>38</v>
      </c>
    </row>
    <row r="12" spans="1:12" x14ac:dyDescent="0.25">
      <c r="A12" s="1">
        <v>0.1</v>
      </c>
      <c r="B12">
        <v>0</v>
      </c>
      <c r="C12">
        <v>1</v>
      </c>
      <c r="D12">
        <v>2</v>
      </c>
      <c r="E12">
        <v>3</v>
      </c>
      <c r="F12">
        <v>4</v>
      </c>
      <c r="G12">
        <v>5</v>
      </c>
      <c r="H12">
        <v>6</v>
      </c>
      <c r="I12">
        <v>7</v>
      </c>
      <c r="J12">
        <v>8</v>
      </c>
      <c r="K12">
        <v>9</v>
      </c>
      <c r="L12">
        <v>10</v>
      </c>
    </row>
    <row r="13" spans="1:12" x14ac:dyDescent="0.25">
      <c r="A13" t="s">
        <v>1</v>
      </c>
      <c r="B13">
        <f>-1*B3</f>
        <v>-30000</v>
      </c>
    </row>
    <row r="14" spans="1:12" x14ac:dyDescent="0.25">
      <c r="A14" t="s">
        <v>30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</row>
    <row r="15" spans="1:12" x14ac:dyDescent="0.25">
      <c r="A15" t="s">
        <v>31</v>
      </c>
      <c r="C15">
        <f>$B$9</f>
        <v>6000</v>
      </c>
      <c r="D15">
        <f t="shared" ref="D15:L15" si="0">$B$9</f>
        <v>6000</v>
      </c>
      <c r="E15">
        <f t="shared" si="0"/>
        <v>6000</v>
      </c>
      <c r="F15">
        <f t="shared" si="0"/>
        <v>6000</v>
      </c>
      <c r="G15">
        <f t="shared" si="0"/>
        <v>6000</v>
      </c>
      <c r="H15">
        <f t="shared" si="0"/>
        <v>6000</v>
      </c>
      <c r="I15">
        <f t="shared" si="0"/>
        <v>6000</v>
      </c>
      <c r="J15">
        <f t="shared" si="0"/>
        <v>6000</v>
      </c>
      <c r="K15">
        <f t="shared" si="0"/>
        <v>6000</v>
      </c>
      <c r="L15">
        <f t="shared" si="0"/>
        <v>6000</v>
      </c>
    </row>
    <row r="16" spans="1:12" x14ac:dyDescent="0.25">
      <c r="A16" t="s">
        <v>32</v>
      </c>
      <c r="C16">
        <f>C15*$B$8</f>
        <v>36000</v>
      </c>
      <c r="D16">
        <f t="shared" ref="D16:L16" si="1">D15*$B$8</f>
        <v>36000</v>
      </c>
      <c r="E16">
        <f t="shared" si="1"/>
        <v>36000</v>
      </c>
      <c r="F16">
        <f t="shared" si="1"/>
        <v>36000</v>
      </c>
      <c r="G16">
        <f t="shared" si="1"/>
        <v>36000</v>
      </c>
      <c r="H16">
        <f t="shared" si="1"/>
        <v>36000</v>
      </c>
      <c r="I16">
        <f t="shared" si="1"/>
        <v>36000</v>
      </c>
      <c r="J16">
        <f t="shared" si="1"/>
        <v>36000</v>
      </c>
      <c r="K16">
        <f t="shared" si="1"/>
        <v>36000</v>
      </c>
      <c r="L16">
        <f t="shared" si="1"/>
        <v>36000</v>
      </c>
    </row>
    <row r="17" spans="1:12" x14ac:dyDescent="0.25">
      <c r="A17" t="s">
        <v>33</v>
      </c>
      <c r="C17">
        <f>$B$7*C15</f>
        <v>12000</v>
      </c>
      <c r="D17">
        <f t="shared" ref="D17:L17" si="2">$B$7*D15</f>
        <v>12000</v>
      </c>
      <c r="E17">
        <f t="shared" si="2"/>
        <v>12000</v>
      </c>
      <c r="F17">
        <f t="shared" si="2"/>
        <v>12000</v>
      </c>
      <c r="G17">
        <f t="shared" si="2"/>
        <v>12000</v>
      </c>
      <c r="H17">
        <f t="shared" si="2"/>
        <v>12000</v>
      </c>
      <c r="I17">
        <f t="shared" si="2"/>
        <v>12000</v>
      </c>
      <c r="J17">
        <f t="shared" si="2"/>
        <v>12000</v>
      </c>
      <c r="K17">
        <f t="shared" si="2"/>
        <v>12000</v>
      </c>
      <c r="L17">
        <f t="shared" si="2"/>
        <v>12000</v>
      </c>
    </row>
    <row r="18" spans="1:12" x14ac:dyDescent="0.25">
      <c r="A18" t="s">
        <v>5</v>
      </c>
      <c r="C18">
        <f>$B$6</f>
        <v>18000</v>
      </c>
      <c r="D18">
        <f t="shared" ref="D18:L18" si="3">$B$6</f>
        <v>18000</v>
      </c>
      <c r="E18">
        <f t="shared" si="3"/>
        <v>18000</v>
      </c>
      <c r="F18">
        <f t="shared" si="3"/>
        <v>18000</v>
      </c>
      <c r="G18">
        <f t="shared" si="3"/>
        <v>18000</v>
      </c>
      <c r="H18">
        <f t="shared" si="3"/>
        <v>18000</v>
      </c>
      <c r="I18">
        <f t="shared" si="3"/>
        <v>18000</v>
      </c>
      <c r="J18">
        <f t="shared" si="3"/>
        <v>18000</v>
      </c>
      <c r="K18">
        <f t="shared" si="3"/>
        <v>18000</v>
      </c>
      <c r="L18">
        <f t="shared" si="3"/>
        <v>18000</v>
      </c>
    </row>
    <row r="19" spans="1:12" x14ac:dyDescent="0.25">
      <c r="A19" t="s">
        <v>34</v>
      </c>
      <c r="C19">
        <f>C17+C18</f>
        <v>30000</v>
      </c>
      <c r="D19">
        <f t="shared" ref="D19:L19" si="4">D17+D18</f>
        <v>30000</v>
      </c>
      <c r="E19">
        <f t="shared" si="4"/>
        <v>30000</v>
      </c>
      <c r="F19">
        <f t="shared" si="4"/>
        <v>30000</v>
      </c>
      <c r="G19">
        <f t="shared" si="4"/>
        <v>30000</v>
      </c>
      <c r="H19">
        <f t="shared" si="4"/>
        <v>30000</v>
      </c>
      <c r="I19">
        <f t="shared" si="4"/>
        <v>30000</v>
      </c>
      <c r="J19">
        <f t="shared" si="4"/>
        <v>30000</v>
      </c>
      <c r="K19">
        <f t="shared" si="4"/>
        <v>30000</v>
      </c>
      <c r="L19">
        <f t="shared" si="4"/>
        <v>30000</v>
      </c>
    </row>
    <row r="20" spans="1:12" x14ac:dyDescent="0.25">
      <c r="A20" t="s">
        <v>16</v>
      </c>
      <c r="C20">
        <f>C16-C19</f>
        <v>6000</v>
      </c>
      <c r="D20">
        <f t="shared" ref="D20:L20" si="5">D16-D19</f>
        <v>6000</v>
      </c>
      <c r="E20">
        <f t="shared" si="5"/>
        <v>6000</v>
      </c>
      <c r="F20">
        <f t="shared" si="5"/>
        <v>6000</v>
      </c>
      <c r="G20">
        <f t="shared" si="5"/>
        <v>6000</v>
      </c>
      <c r="H20">
        <f t="shared" si="5"/>
        <v>6000</v>
      </c>
      <c r="I20">
        <f t="shared" si="5"/>
        <v>6000</v>
      </c>
      <c r="J20">
        <f t="shared" si="5"/>
        <v>6000</v>
      </c>
      <c r="K20">
        <f t="shared" si="5"/>
        <v>6000</v>
      </c>
      <c r="L20">
        <f t="shared" si="5"/>
        <v>6000</v>
      </c>
    </row>
    <row r="21" spans="1:12" x14ac:dyDescent="0.25">
      <c r="A21" t="s">
        <v>14</v>
      </c>
      <c r="B21">
        <f>B13</f>
        <v>-30000</v>
      </c>
      <c r="C21">
        <f>C20/(1+$A$12)^(C12)</f>
        <v>5454.545454545454</v>
      </c>
      <c r="D21">
        <f t="shared" ref="D21:L21" si="6">D20/(1+$A$12)^(D12)</f>
        <v>4958.6776859504125</v>
      </c>
      <c r="E21">
        <f t="shared" si="6"/>
        <v>4507.888805409465</v>
      </c>
      <c r="F21">
        <f t="shared" si="6"/>
        <v>4098.0807321904231</v>
      </c>
      <c r="G21">
        <f t="shared" si="6"/>
        <v>3725.5279383549296</v>
      </c>
      <c r="H21">
        <f t="shared" si="6"/>
        <v>3386.843580322663</v>
      </c>
      <c r="I21">
        <f t="shared" si="6"/>
        <v>3078.9487093842386</v>
      </c>
      <c r="J21">
        <f t="shared" si="6"/>
        <v>2799.0442812583992</v>
      </c>
      <c r="K21">
        <f t="shared" si="6"/>
        <v>2544.5857102349078</v>
      </c>
      <c r="L21">
        <f t="shared" si="6"/>
        <v>2313.259736577189</v>
      </c>
    </row>
    <row r="22" spans="1:12" x14ac:dyDescent="0.25">
      <c r="A22" t="s">
        <v>15</v>
      </c>
      <c r="B22" s="3">
        <f>SUM(B21:L21)</f>
        <v>6867.4026342280831</v>
      </c>
    </row>
    <row r="23" spans="1:12" x14ac:dyDescent="0.25">
      <c r="A23" t="s">
        <v>35</v>
      </c>
    </row>
    <row r="24" spans="1:12" x14ac:dyDescent="0.25">
      <c r="A24" s="3">
        <v>5721</v>
      </c>
    </row>
    <row r="26" spans="1:12" x14ac:dyDescent="0.25">
      <c r="A26" t="s">
        <v>36</v>
      </c>
    </row>
    <row r="27" spans="1:12" x14ac:dyDescent="0.25">
      <c r="A27" t="s">
        <v>31</v>
      </c>
      <c r="B27">
        <v>6000</v>
      </c>
    </row>
    <row r="28" spans="1:12" x14ac:dyDescent="0.25">
      <c r="A28" s="1">
        <v>0.1</v>
      </c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H28">
        <v>6</v>
      </c>
      <c r="I28">
        <v>7</v>
      </c>
      <c r="J28">
        <v>8</v>
      </c>
      <c r="K28">
        <v>9</v>
      </c>
      <c r="L28">
        <v>10</v>
      </c>
    </row>
    <row r="29" spans="1:12" x14ac:dyDescent="0.25">
      <c r="A29" t="s">
        <v>1</v>
      </c>
      <c r="B29">
        <v>-30000</v>
      </c>
    </row>
    <row r="30" spans="1:12" x14ac:dyDescent="0.25">
      <c r="A30" t="s">
        <v>31</v>
      </c>
      <c r="B30">
        <f>$B$27</f>
        <v>6000</v>
      </c>
      <c r="C30">
        <f t="shared" ref="C30:L30" si="7">$B$27</f>
        <v>6000</v>
      </c>
      <c r="D30">
        <f t="shared" si="7"/>
        <v>6000</v>
      </c>
      <c r="E30">
        <f t="shared" si="7"/>
        <v>6000</v>
      </c>
      <c r="F30">
        <f t="shared" si="7"/>
        <v>6000</v>
      </c>
      <c r="G30">
        <f t="shared" si="7"/>
        <v>6000</v>
      </c>
      <c r="H30">
        <f t="shared" si="7"/>
        <v>6000</v>
      </c>
      <c r="I30">
        <f t="shared" si="7"/>
        <v>6000</v>
      </c>
      <c r="J30">
        <f t="shared" si="7"/>
        <v>6000</v>
      </c>
      <c r="K30">
        <f t="shared" si="7"/>
        <v>6000</v>
      </c>
      <c r="L30">
        <f t="shared" si="7"/>
        <v>6000</v>
      </c>
    </row>
    <row r="31" spans="1:12" x14ac:dyDescent="0.25">
      <c r="A31" t="s">
        <v>9</v>
      </c>
      <c r="B31">
        <v>6</v>
      </c>
      <c r="C31">
        <f>B31</f>
        <v>6</v>
      </c>
      <c r="D31">
        <f t="shared" ref="D31:L31" si="8">C31</f>
        <v>6</v>
      </c>
      <c r="E31">
        <f t="shared" si="8"/>
        <v>6</v>
      </c>
      <c r="F31">
        <f t="shared" si="8"/>
        <v>6</v>
      </c>
      <c r="G31">
        <f t="shared" si="8"/>
        <v>6</v>
      </c>
      <c r="H31">
        <f t="shared" si="8"/>
        <v>6</v>
      </c>
      <c r="I31">
        <f t="shared" si="8"/>
        <v>6</v>
      </c>
      <c r="J31">
        <f t="shared" si="8"/>
        <v>6</v>
      </c>
      <c r="K31">
        <f t="shared" si="8"/>
        <v>6</v>
      </c>
      <c r="L31">
        <f t="shared" si="8"/>
        <v>6</v>
      </c>
    </row>
    <row r="32" spans="1:12" x14ac:dyDescent="0.25">
      <c r="A32" t="s">
        <v>10</v>
      </c>
      <c r="B32">
        <v>4</v>
      </c>
      <c r="C32">
        <f>B32</f>
        <v>4</v>
      </c>
      <c r="D32">
        <f t="shared" ref="D32:L32" si="9">C32</f>
        <v>4</v>
      </c>
      <c r="E32">
        <f t="shared" si="9"/>
        <v>4</v>
      </c>
      <c r="F32">
        <f t="shared" si="9"/>
        <v>4</v>
      </c>
      <c r="G32">
        <f t="shared" si="9"/>
        <v>4</v>
      </c>
      <c r="H32">
        <f t="shared" si="9"/>
        <v>4</v>
      </c>
      <c r="I32">
        <f t="shared" si="9"/>
        <v>4</v>
      </c>
      <c r="J32">
        <f t="shared" si="9"/>
        <v>4</v>
      </c>
      <c r="K32">
        <f t="shared" si="9"/>
        <v>4</v>
      </c>
      <c r="L32">
        <f t="shared" si="9"/>
        <v>4</v>
      </c>
    </row>
    <row r="33" spans="1:12" x14ac:dyDescent="0.25">
      <c r="A33" t="s">
        <v>5</v>
      </c>
      <c r="C33">
        <f>2000</f>
        <v>2000</v>
      </c>
      <c r="D33">
        <f t="shared" ref="D33:L33" si="10">C33</f>
        <v>2000</v>
      </c>
      <c r="E33">
        <f t="shared" si="10"/>
        <v>2000</v>
      </c>
      <c r="F33">
        <f t="shared" si="10"/>
        <v>2000</v>
      </c>
      <c r="G33">
        <f t="shared" si="10"/>
        <v>2000</v>
      </c>
      <c r="H33">
        <f t="shared" si="10"/>
        <v>2000</v>
      </c>
      <c r="I33">
        <f t="shared" si="10"/>
        <v>2000</v>
      </c>
      <c r="J33">
        <f t="shared" si="10"/>
        <v>2000</v>
      </c>
      <c r="K33">
        <f t="shared" si="10"/>
        <v>2000</v>
      </c>
      <c r="L33">
        <f t="shared" si="10"/>
        <v>2000</v>
      </c>
    </row>
    <row r="34" spans="1:12" x14ac:dyDescent="0.25">
      <c r="A34" t="s">
        <v>37</v>
      </c>
      <c r="C34">
        <f>C30*C31</f>
        <v>36000</v>
      </c>
      <c r="D34">
        <f t="shared" ref="D34:L34" si="11">D30*D31</f>
        <v>36000</v>
      </c>
      <c r="E34">
        <f t="shared" si="11"/>
        <v>36000</v>
      </c>
      <c r="F34">
        <f t="shared" si="11"/>
        <v>36000</v>
      </c>
      <c r="G34">
        <f t="shared" si="11"/>
        <v>36000</v>
      </c>
      <c r="H34">
        <f t="shared" si="11"/>
        <v>36000</v>
      </c>
      <c r="I34">
        <f t="shared" si="11"/>
        <v>36000</v>
      </c>
      <c r="J34">
        <f t="shared" si="11"/>
        <v>36000</v>
      </c>
      <c r="K34">
        <f t="shared" si="11"/>
        <v>36000</v>
      </c>
      <c r="L34">
        <f t="shared" si="11"/>
        <v>36000</v>
      </c>
    </row>
    <row r="35" spans="1:12" x14ac:dyDescent="0.25">
      <c r="A35" t="s">
        <v>3</v>
      </c>
      <c r="C35">
        <f>C30*C32</f>
        <v>24000</v>
      </c>
      <c r="D35">
        <f>D30*D32</f>
        <v>24000</v>
      </c>
      <c r="E35">
        <f t="shared" ref="D35:L35" si="12">E30*E32</f>
        <v>24000</v>
      </c>
      <c r="F35">
        <f t="shared" si="12"/>
        <v>24000</v>
      </c>
      <c r="G35">
        <f t="shared" si="12"/>
        <v>24000</v>
      </c>
      <c r="H35">
        <f t="shared" si="12"/>
        <v>24000</v>
      </c>
      <c r="I35">
        <f t="shared" si="12"/>
        <v>24000</v>
      </c>
      <c r="J35">
        <f t="shared" si="12"/>
        <v>24000</v>
      </c>
      <c r="K35">
        <f t="shared" si="12"/>
        <v>24000</v>
      </c>
      <c r="L35">
        <f t="shared" si="12"/>
        <v>24000</v>
      </c>
    </row>
    <row r="36" spans="1:12" x14ac:dyDescent="0.25">
      <c r="A36" t="s">
        <v>5</v>
      </c>
      <c r="C36">
        <f>C33</f>
        <v>2000</v>
      </c>
      <c r="D36">
        <f t="shared" ref="D36:L36" si="13">D33</f>
        <v>2000</v>
      </c>
      <c r="E36">
        <f t="shared" si="13"/>
        <v>2000</v>
      </c>
      <c r="F36">
        <f t="shared" si="13"/>
        <v>2000</v>
      </c>
      <c r="G36">
        <f t="shared" si="13"/>
        <v>2000</v>
      </c>
      <c r="H36">
        <f t="shared" si="13"/>
        <v>2000</v>
      </c>
      <c r="I36">
        <f t="shared" si="13"/>
        <v>2000</v>
      </c>
      <c r="J36">
        <f t="shared" si="13"/>
        <v>2000</v>
      </c>
      <c r="K36">
        <f t="shared" si="13"/>
        <v>2000</v>
      </c>
      <c r="L36">
        <f t="shared" si="13"/>
        <v>2000</v>
      </c>
    </row>
    <row r="37" spans="1:12" x14ac:dyDescent="0.25">
      <c r="A37" t="s">
        <v>34</v>
      </c>
      <c r="C37">
        <f>C35+C36</f>
        <v>26000</v>
      </c>
      <c r="D37">
        <f t="shared" ref="D37:L37" si="14">D35+D36</f>
        <v>26000</v>
      </c>
      <c r="E37">
        <f t="shared" si="14"/>
        <v>26000</v>
      </c>
      <c r="F37">
        <f t="shared" si="14"/>
        <v>26000</v>
      </c>
      <c r="G37">
        <f t="shared" si="14"/>
        <v>26000</v>
      </c>
      <c r="H37">
        <f t="shared" si="14"/>
        <v>26000</v>
      </c>
      <c r="I37">
        <f t="shared" si="14"/>
        <v>26000</v>
      </c>
      <c r="J37">
        <f t="shared" si="14"/>
        <v>26000</v>
      </c>
      <c r="K37">
        <f t="shared" si="14"/>
        <v>26000</v>
      </c>
      <c r="L37">
        <f t="shared" si="14"/>
        <v>26000</v>
      </c>
    </row>
    <row r="38" spans="1:12" x14ac:dyDescent="0.25">
      <c r="A38" t="s">
        <v>16</v>
      </c>
      <c r="B38">
        <f>B29</f>
        <v>-30000</v>
      </c>
      <c r="C38">
        <f>C34-C37</f>
        <v>10000</v>
      </c>
      <c r="D38">
        <f t="shared" ref="D38:L38" si="15">D34-D37</f>
        <v>10000</v>
      </c>
      <c r="E38">
        <f t="shared" si="15"/>
        <v>10000</v>
      </c>
      <c r="F38">
        <f t="shared" si="15"/>
        <v>10000</v>
      </c>
      <c r="G38">
        <f t="shared" si="15"/>
        <v>10000</v>
      </c>
      <c r="H38">
        <f t="shared" si="15"/>
        <v>10000</v>
      </c>
      <c r="I38">
        <f t="shared" si="15"/>
        <v>10000</v>
      </c>
      <c r="J38">
        <f t="shared" si="15"/>
        <v>10000</v>
      </c>
      <c r="K38">
        <f t="shared" si="15"/>
        <v>10000</v>
      </c>
      <c r="L38">
        <f t="shared" si="15"/>
        <v>10000</v>
      </c>
    </row>
    <row r="39" spans="1:12" x14ac:dyDescent="0.25">
      <c r="A39" t="s">
        <v>14</v>
      </c>
      <c r="B39">
        <f>B38/(1+$A$28)^(B28)</f>
        <v>-30000</v>
      </c>
      <c r="C39">
        <f t="shared" ref="C39:L39" si="16">C38/(1+$A$28)^(C28)</f>
        <v>9090.9090909090901</v>
      </c>
      <c r="D39">
        <f t="shared" si="16"/>
        <v>8264.4628099173533</v>
      </c>
      <c r="E39">
        <f t="shared" si="16"/>
        <v>7513.1480090157756</v>
      </c>
      <c r="F39">
        <f t="shared" si="16"/>
        <v>6830.1345536507051</v>
      </c>
      <c r="G39">
        <f t="shared" si="16"/>
        <v>6209.2132305915493</v>
      </c>
      <c r="H39">
        <f t="shared" si="16"/>
        <v>5644.7393005377717</v>
      </c>
      <c r="I39">
        <f t="shared" si="16"/>
        <v>5131.5811823070644</v>
      </c>
      <c r="J39">
        <f t="shared" si="16"/>
        <v>4665.0738020973313</v>
      </c>
      <c r="K39">
        <f t="shared" si="16"/>
        <v>4240.976183724847</v>
      </c>
      <c r="L39">
        <f t="shared" si="16"/>
        <v>3855.4328942953148</v>
      </c>
    </row>
    <row r="40" spans="1:12" x14ac:dyDescent="0.25">
      <c r="A40" t="s">
        <v>15</v>
      </c>
      <c r="B40" s="3">
        <f>SUM(B39:L39)</f>
        <v>31445.671057046802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3A409-3918-4DD0-9B67-C608897D9FFB}">
  <dimension ref="A1"/>
  <sheetViews>
    <sheetView zoomScale="190" zoomScaleNormal="19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ex1</vt:lpstr>
      <vt:lpstr>ex2</vt:lpstr>
      <vt:lpstr>ex3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2023-03-25T15:59:20Z</dcterms:created>
  <dcterms:modified xsi:type="dcterms:W3CDTF">2023-03-27T04:09:14Z</dcterms:modified>
</cp:coreProperties>
</file>