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430C4072-B623-4328-9B7B-D4849A5CFB88}" xr6:coauthVersionLast="47" xr6:coauthVersionMax="47" xr10:uidLastSave="{00000000-0000-0000-0000-000000000000}"/>
  <bookViews>
    <workbookView xWindow="-120" yWindow="-120" windowWidth="29040" windowHeight="15840" activeTab="4" xr2:uid="{FAF6C9F4-7133-4E64-911F-7351721DE4A5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 s="1"/>
  <c r="G5" i="5" s="1"/>
  <c r="H5" i="5" s="1"/>
  <c r="C6" i="5" s="1"/>
  <c r="D6" i="5" s="1"/>
  <c r="E6" i="5" s="1"/>
  <c r="G6" i="5" s="1"/>
  <c r="H6" i="5" s="1"/>
  <c r="C7" i="5" s="1"/>
  <c r="D7" i="5" s="1"/>
  <c r="E7" i="5" s="1"/>
  <c r="G7" i="5" s="1"/>
  <c r="H7" i="5" s="1"/>
  <c r="C8" i="5" s="1"/>
  <c r="D8" i="5" s="1"/>
  <c r="E8" i="5" s="1"/>
  <c r="G8" i="5" s="1"/>
  <c r="H8" i="5" s="1"/>
  <c r="F5" i="5"/>
  <c r="F6" i="5"/>
  <c r="F7" i="5"/>
  <c r="F8" i="5"/>
  <c r="F4" i="5"/>
  <c r="G4" i="5" s="1"/>
  <c r="H4" i="5" s="1"/>
  <c r="E4" i="5"/>
  <c r="D4" i="5"/>
  <c r="C4" i="5"/>
  <c r="C6" i="4"/>
  <c r="H6" i="4" s="1"/>
  <c r="C7" i="4" s="1"/>
  <c r="D7" i="4" s="1"/>
  <c r="E7" i="4" s="1"/>
  <c r="F7" i="4" s="1"/>
  <c r="D6" i="4"/>
  <c r="E6" i="4" s="1"/>
  <c r="G6" i="4"/>
  <c r="G7" i="4"/>
  <c r="G8" i="4"/>
  <c r="G9" i="4"/>
  <c r="H5" i="4"/>
  <c r="F5" i="4"/>
  <c r="G5" i="4"/>
  <c r="C12" i="4"/>
  <c r="D5" i="4"/>
  <c r="C5" i="4"/>
  <c r="F8" i="3"/>
  <c r="E8" i="3"/>
  <c r="C5" i="3"/>
  <c r="D5" i="3" s="1"/>
  <c r="E5" i="3"/>
  <c r="G5" i="3"/>
  <c r="E6" i="3"/>
  <c r="G6" i="3" s="1"/>
  <c r="F6" i="3"/>
  <c r="E7" i="3"/>
  <c r="F7" i="3"/>
  <c r="G7" i="3"/>
  <c r="G8" i="3"/>
  <c r="D4" i="3"/>
  <c r="F4" i="3"/>
  <c r="E4" i="3"/>
  <c r="G4" i="3" s="1"/>
  <c r="C4" i="3"/>
  <c r="F9" i="2"/>
  <c r="E9" i="2"/>
  <c r="G9" i="2" s="1"/>
  <c r="C6" i="2"/>
  <c r="D6" i="2"/>
  <c r="E6" i="2"/>
  <c r="F6" i="2"/>
  <c r="G6" i="2"/>
  <c r="H6" i="2" s="1"/>
  <c r="C7" i="2" s="1"/>
  <c r="D7" i="2" s="1"/>
  <c r="E7" i="2"/>
  <c r="G7" i="2" s="1"/>
  <c r="H7" i="2" s="1"/>
  <c r="C8" i="2" s="1"/>
  <c r="F7" i="2"/>
  <c r="E8" i="2"/>
  <c r="F8" i="2"/>
  <c r="G8" i="2"/>
  <c r="F5" i="2"/>
  <c r="G5" i="2" s="1"/>
  <c r="H5" i="2" s="1"/>
  <c r="E5" i="2"/>
  <c r="D5" i="2"/>
  <c r="C5" i="2"/>
  <c r="C6" i="1"/>
  <c r="D6" i="1" s="1"/>
  <c r="E6" i="1" s="1"/>
  <c r="G6" i="1" s="1"/>
  <c r="F6" i="1"/>
  <c r="F7" i="1"/>
  <c r="F8" i="1"/>
  <c r="F5" i="1"/>
  <c r="H5" i="1"/>
  <c r="D5" i="1"/>
  <c r="E5" i="1" s="1"/>
  <c r="C5" i="1"/>
  <c r="D11" i="6"/>
  <c r="C10" i="6"/>
  <c r="D2" i="6"/>
  <c r="C5" i="6" s="1"/>
  <c r="H7" i="4" l="1"/>
  <c r="C8" i="4" s="1"/>
  <c r="F6" i="4"/>
  <c r="E5" i="4"/>
  <c r="H5" i="3"/>
  <c r="C6" i="3" s="1"/>
  <c r="D6" i="3" s="1"/>
  <c r="H4" i="3"/>
  <c r="D8" i="2"/>
  <c r="H8" i="2"/>
  <c r="C9" i="2" s="1"/>
  <c r="D9" i="2" s="1"/>
  <c r="H6" i="1"/>
  <c r="C7" i="1" s="1"/>
  <c r="G5" i="1"/>
  <c r="D10" i="6"/>
  <c r="E10" i="6" s="1"/>
  <c r="D8" i="4" l="1"/>
  <c r="E8" i="4" s="1"/>
  <c r="F8" i="4" s="1"/>
  <c r="H6" i="3"/>
  <c r="C7" i="3" s="1"/>
  <c r="H9" i="2"/>
  <c r="D7" i="1"/>
  <c r="E7" i="1" s="1"/>
  <c r="G7" i="1" s="1"/>
  <c r="H7" i="1"/>
  <c r="C8" i="1" s="1"/>
  <c r="G10" i="6"/>
  <c r="J10" i="6" s="1"/>
  <c r="C11" i="6" s="1"/>
  <c r="E11" i="6" s="1"/>
  <c r="F10" i="6"/>
  <c r="H8" i="4" l="1"/>
  <c r="C9" i="4" s="1"/>
  <c r="D7" i="3"/>
  <c r="H7" i="3" s="1"/>
  <c r="C8" i="3" s="1"/>
  <c r="D8" i="1"/>
  <c r="E8" i="1" s="1"/>
  <c r="G8" i="1" s="1"/>
  <c r="H8" i="1"/>
  <c r="C9" i="1" s="1"/>
  <c r="G11" i="6"/>
  <c r="J11" i="6" s="1"/>
  <c r="F11" i="6"/>
  <c r="D9" i="4" l="1"/>
  <c r="E9" i="4" s="1"/>
  <c r="F9" i="4" s="1"/>
  <c r="H9" i="4"/>
  <c r="D8" i="3"/>
  <c r="H8" i="3"/>
  <c r="D9" i="1"/>
  <c r="E9" i="1" s="1"/>
  <c r="G9" i="1" s="1"/>
  <c r="H9" i="1"/>
</calcChain>
</file>

<file path=xl/sharedStrings.xml><?xml version="1.0" encoding="utf-8"?>
<sst xmlns="http://schemas.openxmlformats.org/spreadsheetml/2006/main" count="69" uniqueCount="37">
  <si>
    <t>A)</t>
  </si>
  <si>
    <t>Periodo</t>
  </si>
  <si>
    <t>Saldo Inicial</t>
  </si>
  <si>
    <t>Intereses Generados</t>
  </si>
  <si>
    <t>Pago de interés</t>
  </si>
  <si>
    <t>Pago Principal</t>
  </si>
  <si>
    <t>Pago Total</t>
  </si>
  <si>
    <t>Saldo Final</t>
  </si>
  <si>
    <t>el saldo final del 0 es el inicial del 1</t>
  </si>
  <si>
    <t>empresas chicas</t>
  </si>
  <si>
    <t>pago total es igual a pago de interés y pago principal</t>
  </si>
  <si>
    <t>este es el mejor pq te da chance de pagar pero la capitalización</t>
  </si>
  <si>
    <t>Tarjeta de crédito, pq si no pagas se sigue capitalizando, aunque tu limite es a dinero en lugar de tiempo</t>
  </si>
  <si>
    <t>el de 0.22</t>
  </si>
  <si>
    <t>r</t>
  </si>
  <si>
    <t>Monto</t>
  </si>
  <si>
    <t>n</t>
  </si>
  <si>
    <t>A</t>
  </si>
  <si>
    <t xml:space="preserve"> cantidad fija</t>
  </si>
  <si>
    <t>debería ser 6573</t>
  </si>
  <si>
    <t>cell = verde - 6573</t>
  </si>
  <si>
    <t>Periodos</t>
  </si>
  <si>
    <t>Genera interes</t>
  </si>
  <si>
    <t>Pago intereses</t>
  </si>
  <si>
    <t>Pago de capital</t>
  </si>
  <si>
    <t>Pago tTotal</t>
  </si>
  <si>
    <t>sale = 13.07%</t>
  </si>
  <si>
    <t>ignora esto</t>
  </si>
  <si>
    <t>saldo final = saldo inicial - pago cap (pq interes ya lo pague)</t>
  </si>
  <si>
    <t>IVA Interes (16%)</t>
  </si>
  <si>
    <t>iva interes es sobre interes pq el banco gana intereses (su utilidad)</t>
  </si>
  <si>
    <t>debe ser 0</t>
  </si>
  <si>
    <t>Seguro</t>
  </si>
  <si>
    <t>pago principal</t>
  </si>
  <si>
    <t>interés</t>
  </si>
  <si>
    <t xml:space="preserve">capital 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</si>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</sst>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1" fillId="2" borderId="0" xfId="1" applyAlignment="1">
      <alignment wrapText="1"/>
    </xf>
    <xf numFmtId="10" fontId="0" fillId="0" borderId="0" xfId="0" applyNumberFormat="1"/>
    <xf numFmtId="0" fontId="1" fillId="2" borderId="0" xfId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DACA-F849-49B7-AA1D-16C4321FCF6E}">
  <dimension ref="A2:J9"/>
  <sheetViews>
    <sheetView zoomScale="190" zoomScaleNormal="190" workbookViewId="0">
      <selection activeCell="E12" sqref="E12"/>
    </sheetView>
  </sheetViews>
  <sheetFormatPr defaultRowHeight="15" x14ac:dyDescent="0.25"/>
  <cols>
    <col min="3" max="3" width="11.140625" customWidth="1"/>
    <col min="4" max="4" width="10.85546875" customWidth="1"/>
    <col min="9" max="9" width="9.7109375" customWidth="1"/>
    <col min="10" max="10" width="13.28515625" customWidth="1"/>
  </cols>
  <sheetData>
    <row r="2" spans="1:10" x14ac:dyDescent="0.25">
      <c r="A2" t="s">
        <v>0</v>
      </c>
      <c r="B2" s="2">
        <v>0.2</v>
      </c>
    </row>
    <row r="3" spans="1:10" ht="33.75" customHeight="1" x14ac:dyDescent="0.25">
      <c r="B3" t="s">
        <v>1</v>
      </c>
      <c r="C3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  <c r="I3" s="1"/>
      <c r="J3" s="1" t="s">
        <v>8</v>
      </c>
    </row>
    <row r="4" spans="1:10" x14ac:dyDescent="0.25">
      <c r="B4">
        <v>0</v>
      </c>
      <c r="C4">
        <v>100</v>
      </c>
      <c r="H4">
        <v>100</v>
      </c>
      <c r="J4" t="s">
        <v>33</v>
      </c>
    </row>
    <row r="5" spans="1:10" x14ac:dyDescent="0.25">
      <c r="B5">
        <v>1</v>
      </c>
      <c r="C5">
        <f>H4</f>
        <v>100</v>
      </c>
      <c r="D5">
        <f>C5*$B$2</f>
        <v>20</v>
      </c>
      <c r="E5">
        <f>D5</f>
        <v>20</v>
      </c>
      <c r="F5">
        <f>$J$5</f>
        <v>0</v>
      </c>
      <c r="G5">
        <f>SUM(E5:F5)</f>
        <v>20</v>
      </c>
      <c r="H5">
        <f>C5-F5</f>
        <v>100</v>
      </c>
      <c r="J5">
        <v>0</v>
      </c>
    </row>
    <row r="6" spans="1:10" x14ac:dyDescent="0.25">
      <c r="B6">
        <v>2</v>
      </c>
      <c r="C6">
        <f t="shared" ref="C6:C9" si="0">H5</f>
        <v>100</v>
      </c>
      <c r="D6">
        <f t="shared" ref="D6:D9" si="1">C6*$B$2</f>
        <v>20</v>
      </c>
      <c r="E6">
        <f t="shared" ref="E6:E9" si="2">D6</f>
        <v>20</v>
      </c>
      <c r="F6">
        <f t="shared" ref="F6:F8" si="3">$J$5</f>
        <v>0</v>
      </c>
      <c r="G6">
        <f t="shared" ref="G6:G9" si="4">SUM(E6:F6)</f>
        <v>20</v>
      </c>
      <c r="H6">
        <f t="shared" ref="H6:H9" si="5">C6-F6</f>
        <v>100</v>
      </c>
    </row>
    <row r="7" spans="1:10" x14ac:dyDescent="0.25">
      <c r="B7">
        <v>3</v>
      </c>
      <c r="C7">
        <f t="shared" si="0"/>
        <v>100</v>
      </c>
      <c r="D7">
        <f t="shared" si="1"/>
        <v>20</v>
      </c>
      <c r="E7">
        <f t="shared" si="2"/>
        <v>20</v>
      </c>
      <c r="F7">
        <f t="shared" si="3"/>
        <v>0</v>
      </c>
      <c r="G7">
        <f t="shared" si="4"/>
        <v>20</v>
      </c>
      <c r="H7">
        <f t="shared" si="5"/>
        <v>100</v>
      </c>
    </row>
    <row r="8" spans="1:10" x14ac:dyDescent="0.25">
      <c r="B8">
        <v>4</v>
      </c>
      <c r="C8">
        <f t="shared" si="0"/>
        <v>100</v>
      </c>
      <c r="D8">
        <f t="shared" si="1"/>
        <v>20</v>
      </c>
      <c r="E8">
        <f t="shared" si="2"/>
        <v>20</v>
      </c>
      <c r="F8">
        <f t="shared" si="3"/>
        <v>0</v>
      </c>
      <c r="G8">
        <f t="shared" si="4"/>
        <v>20</v>
      </c>
      <c r="H8">
        <f t="shared" si="5"/>
        <v>100</v>
      </c>
    </row>
    <row r="9" spans="1:10" x14ac:dyDescent="0.25">
      <c r="B9">
        <v>5</v>
      </c>
      <c r="C9">
        <f t="shared" si="0"/>
        <v>100</v>
      </c>
      <c r="D9">
        <f t="shared" si="1"/>
        <v>20</v>
      </c>
      <c r="E9">
        <f t="shared" si="2"/>
        <v>20</v>
      </c>
      <c r="F9">
        <v>100</v>
      </c>
      <c r="G9">
        <f t="shared" si="4"/>
        <v>120</v>
      </c>
      <c r="H9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6ECD-9E37-4320-9071-5D93002EE400}">
  <dimension ref="B1:K9"/>
  <sheetViews>
    <sheetView zoomScale="235" zoomScaleNormal="235" workbookViewId="0">
      <selection activeCell="C6" sqref="C6"/>
    </sheetView>
  </sheetViews>
  <sheetFormatPr defaultRowHeight="15" x14ac:dyDescent="0.25"/>
  <cols>
    <col min="4" max="4" width="11.140625" customWidth="1"/>
  </cols>
  <sheetData>
    <row r="1" spans="2:11" x14ac:dyDescent="0.25">
      <c r="J1" t="s">
        <v>35</v>
      </c>
      <c r="K1">
        <v>0</v>
      </c>
    </row>
    <row r="2" spans="2:11" x14ac:dyDescent="0.25">
      <c r="B2" s="2">
        <v>0.2</v>
      </c>
      <c r="C2" t="s">
        <v>9</v>
      </c>
      <c r="J2" t="s">
        <v>34</v>
      </c>
      <c r="K2">
        <v>0</v>
      </c>
    </row>
    <row r="3" spans="2:11" ht="33.75" customHeight="1" x14ac:dyDescent="0.25">
      <c r="B3" s="1" t="s">
        <v>1</v>
      </c>
      <c r="C3" s="1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</row>
    <row r="4" spans="2:11" x14ac:dyDescent="0.25">
      <c r="B4">
        <v>0</v>
      </c>
      <c r="C4">
        <v>100</v>
      </c>
      <c r="D4">
        <v>0</v>
      </c>
      <c r="E4">
        <v>0</v>
      </c>
      <c r="F4">
        <v>0</v>
      </c>
      <c r="G4">
        <v>0</v>
      </c>
      <c r="H4">
        <v>100</v>
      </c>
    </row>
    <row r="5" spans="2:11" x14ac:dyDescent="0.25">
      <c r="B5">
        <v>1</v>
      </c>
      <c r="C5">
        <f>H4</f>
        <v>100</v>
      </c>
      <c r="D5">
        <f>C5*$B$2</f>
        <v>20</v>
      </c>
      <c r="E5">
        <f>$K$2</f>
        <v>0</v>
      </c>
      <c r="F5">
        <f>$K$1</f>
        <v>0</v>
      </c>
      <c r="G5">
        <f>SUM(E5:F5)</f>
        <v>0</v>
      </c>
      <c r="H5">
        <f>SUM(C5:D5)-G5</f>
        <v>120</v>
      </c>
      <c r="J5" t="s">
        <v>10</v>
      </c>
    </row>
    <row r="6" spans="2:11" x14ac:dyDescent="0.25">
      <c r="B6">
        <v>2</v>
      </c>
      <c r="C6">
        <f t="shared" ref="C6:C9" si="0">H5</f>
        <v>120</v>
      </c>
      <c r="D6">
        <f t="shared" ref="D6:D9" si="1">C6*$B$2</f>
        <v>24</v>
      </c>
      <c r="E6">
        <f t="shared" ref="E6:E8" si="2">$K$2</f>
        <v>0</v>
      </c>
      <c r="F6">
        <f t="shared" ref="F6:F8" si="3">$K$1</f>
        <v>0</v>
      </c>
      <c r="G6">
        <f t="shared" ref="G6:G9" si="4">SUM(E6:F6)</f>
        <v>0</v>
      </c>
      <c r="H6">
        <f t="shared" ref="H6:H9" si="5">SUM(C6:D6)-G6</f>
        <v>144</v>
      </c>
    </row>
    <row r="7" spans="2:11" x14ac:dyDescent="0.25">
      <c r="B7">
        <v>3</v>
      </c>
      <c r="C7">
        <f t="shared" si="0"/>
        <v>144</v>
      </c>
      <c r="D7">
        <f t="shared" si="1"/>
        <v>28.8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172.8</v>
      </c>
    </row>
    <row r="8" spans="2:11" x14ac:dyDescent="0.25">
      <c r="B8">
        <v>4</v>
      </c>
      <c r="C8">
        <f t="shared" si="0"/>
        <v>172.8</v>
      </c>
      <c r="D8">
        <f t="shared" si="1"/>
        <v>34.56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207.36</v>
      </c>
    </row>
    <row r="9" spans="2:11" x14ac:dyDescent="0.25">
      <c r="B9">
        <v>5</v>
      </c>
      <c r="C9">
        <f t="shared" si="0"/>
        <v>207.36</v>
      </c>
      <c r="D9">
        <f t="shared" si="1"/>
        <v>41.472000000000008</v>
      </c>
      <c r="E9">
        <f>D9</f>
        <v>41.472000000000008</v>
      </c>
      <c r="F9">
        <f>C9</f>
        <v>207.36</v>
      </c>
      <c r="G9">
        <f t="shared" si="4"/>
        <v>248.83200000000002</v>
      </c>
      <c r="H9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2067-82E5-4F77-8C6A-4967596C2E01}">
  <dimension ref="B1:J12"/>
  <sheetViews>
    <sheetView zoomScale="250" zoomScaleNormal="250" workbookViewId="0">
      <selection activeCell="D11" sqref="D11"/>
    </sheetView>
  </sheetViews>
  <sheetFormatPr defaultRowHeight="15" x14ac:dyDescent="0.25"/>
  <cols>
    <col min="4" max="4" width="10.85546875" customWidth="1"/>
  </cols>
  <sheetData>
    <row r="1" spans="2:10" x14ac:dyDescent="0.25">
      <c r="B1" s="2">
        <v>0.2</v>
      </c>
      <c r="D1" t="s">
        <v>12</v>
      </c>
    </row>
    <row r="2" spans="2:10" ht="37.5" customHeight="1" x14ac:dyDescent="0.25">
      <c r="B2" s="1" t="s">
        <v>1</v>
      </c>
      <c r="C2" s="1" t="s">
        <v>2</v>
      </c>
      <c r="D2" s="3" t="s">
        <v>3</v>
      </c>
      <c r="E2" s="3" t="s">
        <v>4</v>
      </c>
      <c r="F2" s="1" t="s">
        <v>5</v>
      </c>
      <c r="G2" s="1" t="s">
        <v>6</v>
      </c>
      <c r="H2" s="1" t="s">
        <v>7</v>
      </c>
      <c r="J2" s="1" t="s">
        <v>11</v>
      </c>
    </row>
    <row r="3" spans="2:10" ht="16.5" customHeight="1" x14ac:dyDescent="0.25">
      <c r="B3" s="1">
        <v>0</v>
      </c>
      <c r="C3" s="1">
        <v>100</v>
      </c>
      <c r="D3">
        <v>0</v>
      </c>
      <c r="E3">
        <v>0</v>
      </c>
      <c r="F3" s="1">
        <v>0</v>
      </c>
      <c r="G3" s="1">
        <v>0</v>
      </c>
      <c r="H3" s="1">
        <v>100</v>
      </c>
      <c r="J3" s="1"/>
    </row>
    <row r="4" spans="2:10" x14ac:dyDescent="0.25">
      <c r="B4">
        <v>1</v>
      </c>
      <c r="C4">
        <f>H3</f>
        <v>100</v>
      </c>
      <c r="D4">
        <f>C4*$B$1</f>
        <v>20</v>
      </c>
      <c r="E4">
        <f>$C$11</f>
        <v>0</v>
      </c>
      <c r="F4">
        <f>$C$12</f>
        <v>0</v>
      </c>
      <c r="G4">
        <f>SUM(E4:F4)</f>
        <v>0</v>
      </c>
      <c r="H4">
        <f>SUM(C4:D4)-G4</f>
        <v>120</v>
      </c>
    </row>
    <row r="5" spans="2:10" x14ac:dyDescent="0.25">
      <c r="B5">
        <v>2</v>
      </c>
      <c r="C5">
        <f t="shared" ref="C5:C8" si="0">H4</f>
        <v>120</v>
      </c>
      <c r="D5">
        <f t="shared" ref="D5:D8" si="1">C5*$B$1</f>
        <v>24</v>
      </c>
      <c r="E5">
        <f t="shared" ref="E5:E7" si="2">$C$11</f>
        <v>0</v>
      </c>
      <c r="F5">
        <v>50</v>
      </c>
      <c r="G5">
        <f t="shared" ref="G5:G8" si="3">SUM(E5:F5)</f>
        <v>50</v>
      </c>
      <c r="H5">
        <f t="shared" ref="H5:H8" si="4">SUM(C5:D5)-G5</f>
        <v>94</v>
      </c>
    </row>
    <row r="6" spans="2:10" x14ac:dyDescent="0.25">
      <c r="B6">
        <v>3</v>
      </c>
      <c r="C6">
        <f t="shared" si="0"/>
        <v>94</v>
      </c>
      <c r="D6">
        <f t="shared" si="1"/>
        <v>18.8</v>
      </c>
      <c r="E6">
        <f t="shared" si="2"/>
        <v>0</v>
      </c>
      <c r="F6">
        <f t="shared" ref="F6:F7" si="5">$C$12</f>
        <v>0</v>
      </c>
      <c r="G6">
        <f t="shared" si="3"/>
        <v>0</v>
      </c>
      <c r="H6">
        <f t="shared" si="4"/>
        <v>112.8</v>
      </c>
    </row>
    <row r="7" spans="2:10" x14ac:dyDescent="0.25">
      <c r="B7">
        <v>4</v>
      </c>
      <c r="C7">
        <f t="shared" si="0"/>
        <v>112.8</v>
      </c>
      <c r="D7">
        <f t="shared" si="1"/>
        <v>22.560000000000002</v>
      </c>
      <c r="E7">
        <f t="shared" si="2"/>
        <v>0</v>
      </c>
      <c r="F7">
        <f t="shared" si="5"/>
        <v>0</v>
      </c>
      <c r="G7">
        <f t="shared" si="3"/>
        <v>0</v>
      </c>
      <c r="H7">
        <f t="shared" si="4"/>
        <v>135.36000000000001</v>
      </c>
    </row>
    <row r="8" spans="2:10" x14ac:dyDescent="0.25">
      <c r="B8">
        <v>5</v>
      </c>
      <c r="C8">
        <f t="shared" si="0"/>
        <v>135.36000000000001</v>
      </c>
      <c r="D8">
        <f t="shared" si="1"/>
        <v>27.072000000000003</v>
      </c>
      <c r="E8">
        <f>D8</f>
        <v>27.072000000000003</v>
      </c>
      <c r="F8">
        <f>C8</f>
        <v>135.36000000000001</v>
      </c>
      <c r="G8">
        <f t="shared" si="3"/>
        <v>162.43200000000002</v>
      </c>
      <c r="H8">
        <f t="shared" si="4"/>
        <v>0</v>
      </c>
    </row>
    <row r="11" spans="2:10" x14ac:dyDescent="0.25">
      <c r="B11" t="s">
        <v>34</v>
      </c>
      <c r="C11">
        <v>0</v>
      </c>
    </row>
    <row r="12" spans="2:10" x14ac:dyDescent="0.25">
      <c r="B12" t="s">
        <v>36</v>
      </c>
      <c r="C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A4D9-2FD7-4B05-9F51-9C348EE2DDDE}">
  <dimension ref="B1:H12"/>
  <sheetViews>
    <sheetView zoomScale="235" zoomScaleNormal="235" workbookViewId="0">
      <selection activeCell="F12" sqref="F12"/>
    </sheetView>
  </sheetViews>
  <sheetFormatPr defaultRowHeight="15" x14ac:dyDescent="0.25"/>
  <cols>
    <col min="4" max="4" width="12" customWidth="1"/>
  </cols>
  <sheetData>
    <row r="1" spans="2:8" x14ac:dyDescent="0.25">
      <c r="B1" s="2">
        <v>0.2</v>
      </c>
      <c r="D1" t="s">
        <v>13</v>
      </c>
    </row>
    <row r="3" spans="2:8" ht="30" x14ac:dyDescent="0.25">
      <c r="B3" s="1" t="s">
        <v>1</v>
      </c>
      <c r="C3" s="1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1">
        <v>0</v>
      </c>
      <c r="C4" s="1">
        <v>100</v>
      </c>
      <c r="D4">
        <v>0</v>
      </c>
      <c r="E4">
        <v>0</v>
      </c>
      <c r="F4" s="1">
        <v>0</v>
      </c>
      <c r="G4" s="1">
        <v>0</v>
      </c>
      <c r="H4" s="1">
        <v>100</v>
      </c>
    </row>
    <row r="5" spans="2:8" x14ac:dyDescent="0.25">
      <c r="B5">
        <v>1</v>
      </c>
      <c r="C5" s="6">
        <f>H4</f>
        <v>100</v>
      </c>
      <c r="D5" s="6">
        <f>C5*$B$1</f>
        <v>20</v>
      </c>
      <c r="E5" s="6">
        <f>D5</f>
        <v>20</v>
      </c>
      <c r="F5" s="6">
        <f>G5-E5</f>
        <v>13.437970328961512</v>
      </c>
      <c r="G5" s="6">
        <f>$C$12</f>
        <v>33.437970328961512</v>
      </c>
      <c r="H5" s="6">
        <f>SUM(C5:D5)-G5</f>
        <v>86.562029671038488</v>
      </c>
    </row>
    <row r="6" spans="2:8" x14ac:dyDescent="0.25">
      <c r="B6">
        <v>2</v>
      </c>
      <c r="C6" s="6">
        <f t="shared" ref="C6:C9" si="0">H5</f>
        <v>86.562029671038488</v>
      </c>
      <c r="D6" s="6">
        <f t="shared" ref="D6:D9" si="1">C6*$B$1</f>
        <v>17.3124059342077</v>
      </c>
      <c r="E6" s="6">
        <f t="shared" ref="E6:E9" si="2">D6</f>
        <v>17.3124059342077</v>
      </c>
      <c r="F6" s="6">
        <f t="shared" ref="F6:F9" si="3">G6-E6</f>
        <v>16.125564394753813</v>
      </c>
      <c r="G6" s="6">
        <f t="shared" ref="G6:G9" si="4">$C$12</f>
        <v>33.437970328961512</v>
      </c>
      <c r="H6" s="6">
        <f t="shared" ref="H6:H9" si="5">SUM(C6:D6)-G6</f>
        <v>70.436465276284679</v>
      </c>
    </row>
    <row r="7" spans="2:8" x14ac:dyDescent="0.25">
      <c r="B7">
        <v>3</v>
      </c>
      <c r="C7" s="6">
        <f t="shared" si="0"/>
        <v>70.436465276284679</v>
      </c>
      <c r="D7" s="6">
        <f t="shared" si="1"/>
        <v>14.087293055256936</v>
      </c>
      <c r="E7" s="6">
        <f t="shared" si="2"/>
        <v>14.087293055256936</v>
      </c>
      <c r="F7" s="6">
        <f t="shared" si="3"/>
        <v>19.350677273704576</v>
      </c>
      <c r="G7" s="6">
        <f t="shared" si="4"/>
        <v>33.437970328961512</v>
      </c>
      <c r="H7" s="6">
        <f t="shared" si="5"/>
        <v>51.085788002580102</v>
      </c>
    </row>
    <row r="8" spans="2:8" x14ac:dyDescent="0.25">
      <c r="B8">
        <v>4</v>
      </c>
      <c r="C8" s="6">
        <f t="shared" si="0"/>
        <v>51.085788002580102</v>
      </c>
      <c r="D8" s="6">
        <f t="shared" si="1"/>
        <v>10.217157600516021</v>
      </c>
      <c r="E8" s="6">
        <f t="shared" si="2"/>
        <v>10.217157600516021</v>
      </c>
      <c r="F8" s="6">
        <f t="shared" si="3"/>
        <v>23.220812728445491</v>
      </c>
      <c r="G8" s="6">
        <f t="shared" si="4"/>
        <v>33.437970328961512</v>
      </c>
      <c r="H8" s="6">
        <f t="shared" si="5"/>
        <v>27.864975274134608</v>
      </c>
    </row>
    <row r="9" spans="2:8" x14ac:dyDescent="0.25">
      <c r="B9">
        <v>5</v>
      </c>
      <c r="C9" s="6">
        <f t="shared" si="0"/>
        <v>27.864975274134608</v>
      </c>
      <c r="D9" s="6">
        <f t="shared" si="1"/>
        <v>5.5729950548269223</v>
      </c>
      <c r="E9" s="6">
        <f t="shared" si="2"/>
        <v>5.5729950548269223</v>
      </c>
      <c r="F9" s="6">
        <f t="shared" si="3"/>
        <v>27.86497527413459</v>
      </c>
      <c r="G9" s="6">
        <f t="shared" si="4"/>
        <v>33.437970328961512</v>
      </c>
      <c r="H9" s="6">
        <f t="shared" si="5"/>
        <v>0</v>
      </c>
    </row>
    <row r="12" spans="2:8" x14ac:dyDescent="0.25">
      <c r="B12" t="s">
        <v>17</v>
      </c>
      <c r="C12">
        <f>C4*(($B$1)/(1-(1+$B$1)^(-$B$9)))</f>
        <v>33.437970328961512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E3FB-9615-41F1-8062-7FC2F327FBA3}">
  <dimension ref="A1:H8"/>
  <sheetViews>
    <sheetView tabSelected="1" zoomScale="235" zoomScaleNormal="235" workbookViewId="0">
      <selection activeCell="H9" sqref="H9"/>
    </sheetView>
  </sheetViews>
  <sheetFormatPr defaultRowHeight="15" x14ac:dyDescent="0.25"/>
  <cols>
    <col min="4" max="4" width="10.7109375" customWidth="1"/>
  </cols>
  <sheetData>
    <row r="1" spans="1:8" x14ac:dyDescent="0.25">
      <c r="A1" s="2">
        <v>0.2</v>
      </c>
    </row>
    <row r="2" spans="1:8" ht="30" x14ac:dyDescent="0.25">
      <c r="B2" s="1" t="s">
        <v>1</v>
      </c>
      <c r="C2" s="1" t="s">
        <v>2</v>
      </c>
      <c r="D2" s="3" t="s">
        <v>3</v>
      </c>
      <c r="E2" s="3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B3" s="1">
        <v>0</v>
      </c>
      <c r="C3" s="1">
        <v>100</v>
      </c>
      <c r="D3">
        <v>0</v>
      </c>
      <c r="E3">
        <v>0</v>
      </c>
      <c r="F3" s="1">
        <v>0</v>
      </c>
      <c r="G3" s="1">
        <v>0</v>
      </c>
      <c r="H3" s="1">
        <v>100</v>
      </c>
    </row>
    <row r="4" spans="1:8" x14ac:dyDescent="0.25">
      <c r="B4">
        <v>1</v>
      </c>
      <c r="C4">
        <f>H3</f>
        <v>100</v>
      </c>
      <c r="D4">
        <f>C4*$A$1</f>
        <v>20</v>
      </c>
      <c r="E4">
        <f>D4</f>
        <v>20</v>
      </c>
      <c r="F4">
        <f>$C$3/$B$8</f>
        <v>20</v>
      </c>
      <c r="G4">
        <f>SUM(E4:F4)</f>
        <v>40</v>
      </c>
      <c r="H4">
        <f>SUM(C4:D4)-G4</f>
        <v>80</v>
      </c>
    </row>
    <row r="5" spans="1:8" x14ac:dyDescent="0.25">
      <c r="B5">
        <v>2</v>
      </c>
      <c r="C5">
        <f t="shared" ref="C5:C8" si="0">H4</f>
        <v>80</v>
      </c>
      <c r="D5">
        <f t="shared" ref="D5:D8" si="1">C5*$A$1</f>
        <v>16</v>
      </c>
      <c r="E5">
        <f t="shared" ref="E5:E8" si="2">D5</f>
        <v>16</v>
      </c>
      <c r="F5">
        <f t="shared" ref="F5:F8" si="3">$C$3/$B$8</f>
        <v>20</v>
      </c>
      <c r="G5">
        <f t="shared" ref="G5:G8" si="4">SUM(E5:F5)</f>
        <v>36</v>
      </c>
      <c r="H5">
        <f t="shared" ref="H5:H8" si="5">SUM(C5:D5)-G5</f>
        <v>60</v>
      </c>
    </row>
    <row r="6" spans="1:8" x14ac:dyDescent="0.25">
      <c r="B6">
        <v>3</v>
      </c>
      <c r="C6">
        <f t="shared" si="0"/>
        <v>60</v>
      </c>
      <c r="D6">
        <f t="shared" si="1"/>
        <v>12</v>
      </c>
      <c r="E6">
        <f t="shared" si="2"/>
        <v>12</v>
      </c>
      <c r="F6">
        <f t="shared" si="3"/>
        <v>20</v>
      </c>
      <c r="G6">
        <f t="shared" si="4"/>
        <v>32</v>
      </c>
      <c r="H6">
        <f t="shared" si="5"/>
        <v>40</v>
      </c>
    </row>
    <row r="7" spans="1:8" x14ac:dyDescent="0.25">
      <c r="B7">
        <v>4</v>
      </c>
      <c r="C7">
        <f t="shared" si="0"/>
        <v>40</v>
      </c>
      <c r="D7">
        <f t="shared" si="1"/>
        <v>8</v>
      </c>
      <c r="E7">
        <f t="shared" si="2"/>
        <v>8</v>
      </c>
      <c r="F7">
        <f t="shared" si="3"/>
        <v>20</v>
      </c>
      <c r="G7">
        <f t="shared" si="4"/>
        <v>28</v>
      </c>
      <c r="H7">
        <f t="shared" si="5"/>
        <v>20</v>
      </c>
    </row>
    <row r="8" spans="1:8" x14ac:dyDescent="0.25">
      <c r="B8">
        <v>5</v>
      </c>
      <c r="C8">
        <f t="shared" si="0"/>
        <v>20</v>
      </c>
      <c r="D8">
        <f t="shared" si="1"/>
        <v>4</v>
      </c>
      <c r="E8">
        <f t="shared" si="2"/>
        <v>4</v>
      </c>
      <c r="F8">
        <f t="shared" si="3"/>
        <v>20</v>
      </c>
      <c r="G8">
        <f t="shared" si="4"/>
        <v>24</v>
      </c>
      <c r="H8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49D8-017C-4802-B2B8-E8A436194EBF}">
  <dimension ref="B2:O81"/>
  <sheetViews>
    <sheetView workbookViewId="0">
      <selection activeCell="G8" sqref="G8"/>
    </sheetView>
  </sheetViews>
  <sheetFormatPr defaultRowHeight="15" x14ac:dyDescent="0.25"/>
  <cols>
    <col min="3" max="3" width="11.85546875" customWidth="1"/>
  </cols>
  <sheetData>
    <row r="2" spans="2:15" x14ac:dyDescent="0.25">
      <c r="B2" t="s">
        <v>14</v>
      </c>
      <c r="C2" s="4">
        <v>0.1449</v>
      </c>
      <c r="D2">
        <f>C2/12</f>
        <v>1.2075000000000001E-2</v>
      </c>
    </row>
    <row r="3" spans="2:15" x14ac:dyDescent="0.25">
      <c r="B3" t="s">
        <v>15</v>
      </c>
      <c r="C3">
        <v>326892.37</v>
      </c>
      <c r="D3">
        <v>315000</v>
      </c>
    </row>
    <row r="4" spans="2:15" x14ac:dyDescent="0.25">
      <c r="B4" t="s">
        <v>16</v>
      </c>
      <c r="C4">
        <v>72</v>
      </c>
    </row>
    <row r="5" spans="2:15" x14ac:dyDescent="0.25">
      <c r="B5" t="s">
        <v>17</v>
      </c>
      <c r="C5" s="5">
        <f>C3*((D2/(1-(1+D2)^(-C4))))</f>
        <v>6821.9281006044384</v>
      </c>
      <c r="D5" t="s">
        <v>18</v>
      </c>
    </row>
    <row r="7" spans="2:15" x14ac:dyDescent="0.25">
      <c r="C7" t="s">
        <v>19</v>
      </c>
      <c r="E7" t="s">
        <v>20</v>
      </c>
      <c r="I7" t="s">
        <v>26</v>
      </c>
      <c r="K7" t="s">
        <v>27</v>
      </c>
    </row>
    <row r="8" spans="2:15" x14ac:dyDescent="0.25">
      <c r="O8" t="s">
        <v>30</v>
      </c>
    </row>
    <row r="9" spans="2:15" ht="45" x14ac:dyDescent="0.25">
      <c r="B9" s="1" t="s">
        <v>21</v>
      </c>
      <c r="C9" s="1" t="s">
        <v>2</v>
      </c>
      <c r="D9" s="1" t="s">
        <v>22</v>
      </c>
      <c r="E9" s="1" t="s">
        <v>23</v>
      </c>
      <c r="F9" s="1" t="s">
        <v>29</v>
      </c>
      <c r="G9" s="1" t="s">
        <v>24</v>
      </c>
      <c r="H9" s="1" t="s">
        <v>32</v>
      </c>
      <c r="I9" s="1" t="s">
        <v>25</v>
      </c>
      <c r="J9" s="1" t="s">
        <v>7</v>
      </c>
      <c r="L9" s="4">
        <v>0.13070000000000001</v>
      </c>
    </row>
    <row r="10" spans="2:15" x14ac:dyDescent="0.25">
      <c r="B10">
        <v>1</v>
      </c>
      <c r="C10">
        <f>D3</f>
        <v>315000</v>
      </c>
      <c r="D10">
        <f>C10*$D$2</f>
        <v>3803.625</v>
      </c>
      <c r="E10">
        <f>D10</f>
        <v>3803.625</v>
      </c>
      <c r="F10">
        <f>E10*0.16</f>
        <v>608.58000000000004</v>
      </c>
      <c r="G10">
        <f>I10-E10</f>
        <v>2770.125</v>
      </c>
      <c r="I10">
        <v>6573.75</v>
      </c>
      <c r="J10">
        <f>C10-G10</f>
        <v>312229.875</v>
      </c>
      <c r="L10" t="s">
        <v>28</v>
      </c>
    </row>
    <row r="11" spans="2:15" x14ac:dyDescent="0.25">
      <c r="B11">
        <v>2</v>
      </c>
      <c r="C11">
        <f>J10</f>
        <v>312229.875</v>
      </c>
      <c r="D11">
        <f>C11*$D$2</f>
        <v>3770.1757406250003</v>
      </c>
      <c r="E11">
        <f>D11</f>
        <v>3770.1757406250003</v>
      </c>
      <c r="F11">
        <f>E11*0.16</f>
        <v>603.22811850000005</v>
      </c>
      <c r="G11">
        <f>I11-E11</f>
        <v>2803.5742593749997</v>
      </c>
      <c r="I11">
        <v>6573.75</v>
      </c>
      <c r="J11">
        <f>C11-G11</f>
        <v>309426.30074062501</v>
      </c>
    </row>
    <row r="12" spans="2:15" x14ac:dyDescent="0.25">
      <c r="B12">
        <v>3</v>
      </c>
      <c r="I12">
        <v>6573.75</v>
      </c>
    </row>
    <row r="13" spans="2:15" x14ac:dyDescent="0.25">
      <c r="B13">
        <v>4</v>
      </c>
      <c r="I13">
        <v>6573.75</v>
      </c>
    </row>
    <row r="14" spans="2:15" x14ac:dyDescent="0.25">
      <c r="B14">
        <v>5</v>
      </c>
      <c r="I14">
        <v>6573.75</v>
      </c>
    </row>
    <row r="15" spans="2:15" x14ac:dyDescent="0.25">
      <c r="B15">
        <v>6</v>
      </c>
      <c r="I15">
        <v>6573.75</v>
      </c>
    </row>
    <row r="16" spans="2:15" x14ac:dyDescent="0.25">
      <c r="B16">
        <v>7</v>
      </c>
      <c r="I16">
        <v>6573.75</v>
      </c>
    </row>
    <row r="17" spans="2:9" x14ac:dyDescent="0.25">
      <c r="B17">
        <v>8</v>
      </c>
      <c r="I17">
        <v>6573.75</v>
      </c>
    </row>
    <row r="18" spans="2:9" x14ac:dyDescent="0.25">
      <c r="B18">
        <v>9</v>
      </c>
      <c r="I18">
        <v>6573.75</v>
      </c>
    </row>
    <row r="19" spans="2:9" x14ac:dyDescent="0.25">
      <c r="B19">
        <v>10</v>
      </c>
      <c r="I19">
        <v>6573.75</v>
      </c>
    </row>
    <row r="20" spans="2:9" x14ac:dyDescent="0.25">
      <c r="B20">
        <v>11</v>
      </c>
      <c r="I20">
        <v>6573.75</v>
      </c>
    </row>
    <row r="21" spans="2:9" x14ac:dyDescent="0.25">
      <c r="B21">
        <v>12</v>
      </c>
      <c r="I21">
        <v>6573.75</v>
      </c>
    </row>
    <row r="22" spans="2:9" x14ac:dyDescent="0.25">
      <c r="B22">
        <v>13</v>
      </c>
      <c r="I22">
        <v>6573.75</v>
      </c>
    </row>
    <row r="23" spans="2:9" x14ac:dyDescent="0.25">
      <c r="B23">
        <v>14</v>
      </c>
      <c r="I23">
        <v>6573.75</v>
      </c>
    </row>
    <row r="24" spans="2:9" x14ac:dyDescent="0.25">
      <c r="B24">
        <v>15</v>
      </c>
      <c r="I24">
        <v>6573.75</v>
      </c>
    </row>
    <row r="25" spans="2:9" x14ac:dyDescent="0.25">
      <c r="B25">
        <v>16</v>
      </c>
      <c r="I25">
        <v>6573.75</v>
      </c>
    </row>
    <row r="26" spans="2:9" x14ac:dyDescent="0.25">
      <c r="B26">
        <v>17</v>
      </c>
      <c r="I26">
        <v>6573.75</v>
      </c>
    </row>
    <row r="27" spans="2:9" x14ac:dyDescent="0.25">
      <c r="B27">
        <v>18</v>
      </c>
      <c r="I27">
        <v>6573.75</v>
      </c>
    </row>
    <row r="28" spans="2:9" x14ac:dyDescent="0.25">
      <c r="B28">
        <v>19</v>
      </c>
      <c r="I28">
        <v>6573.75</v>
      </c>
    </row>
    <row r="29" spans="2:9" x14ac:dyDescent="0.25">
      <c r="B29">
        <v>20</v>
      </c>
      <c r="I29">
        <v>6573.75</v>
      </c>
    </row>
    <row r="30" spans="2:9" x14ac:dyDescent="0.25">
      <c r="B30">
        <v>21</v>
      </c>
      <c r="I30">
        <v>6573.75</v>
      </c>
    </row>
    <row r="31" spans="2:9" x14ac:dyDescent="0.25">
      <c r="B31">
        <v>22</v>
      </c>
      <c r="I31">
        <v>6573.75</v>
      </c>
    </row>
    <row r="32" spans="2:9" x14ac:dyDescent="0.25">
      <c r="B32">
        <v>23</v>
      </c>
      <c r="I32">
        <v>6573.75</v>
      </c>
    </row>
    <row r="33" spans="2:9" x14ac:dyDescent="0.25">
      <c r="B33">
        <v>24</v>
      </c>
      <c r="I33">
        <v>6573.75</v>
      </c>
    </row>
    <row r="34" spans="2:9" x14ac:dyDescent="0.25">
      <c r="B34">
        <v>25</v>
      </c>
      <c r="I34">
        <v>6573.75</v>
      </c>
    </row>
    <row r="35" spans="2:9" x14ac:dyDescent="0.25">
      <c r="B35">
        <v>26</v>
      </c>
      <c r="I35">
        <v>6573.75</v>
      </c>
    </row>
    <row r="36" spans="2:9" x14ac:dyDescent="0.25">
      <c r="B36">
        <v>27</v>
      </c>
      <c r="I36">
        <v>6573.75</v>
      </c>
    </row>
    <row r="37" spans="2:9" x14ac:dyDescent="0.25">
      <c r="B37">
        <v>28</v>
      </c>
      <c r="I37">
        <v>6573.75</v>
      </c>
    </row>
    <row r="38" spans="2:9" x14ac:dyDescent="0.25">
      <c r="B38">
        <v>29</v>
      </c>
      <c r="I38">
        <v>6573.75</v>
      </c>
    </row>
    <row r="39" spans="2:9" x14ac:dyDescent="0.25">
      <c r="B39">
        <v>30</v>
      </c>
      <c r="I39">
        <v>6573.75</v>
      </c>
    </row>
    <row r="40" spans="2:9" x14ac:dyDescent="0.25">
      <c r="B40">
        <v>31</v>
      </c>
      <c r="I40">
        <v>6573.75</v>
      </c>
    </row>
    <row r="41" spans="2:9" x14ac:dyDescent="0.25">
      <c r="B41">
        <v>32</v>
      </c>
      <c r="I41">
        <v>6573.75</v>
      </c>
    </row>
    <row r="42" spans="2:9" x14ac:dyDescent="0.25">
      <c r="B42">
        <v>33</v>
      </c>
      <c r="I42">
        <v>6573.75</v>
      </c>
    </row>
    <row r="43" spans="2:9" x14ac:dyDescent="0.25">
      <c r="B43">
        <v>34</v>
      </c>
      <c r="I43">
        <v>6573.75</v>
      </c>
    </row>
    <row r="44" spans="2:9" x14ac:dyDescent="0.25">
      <c r="B44">
        <v>35</v>
      </c>
      <c r="I44">
        <v>6573.75</v>
      </c>
    </row>
    <row r="45" spans="2:9" x14ac:dyDescent="0.25">
      <c r="B45">
        <v>36</v>
      </c>
      <c r="I45">
        <v>6573.75</v>
      </c>
    </row>
    <row r="46" spans="2:9" x14ac:dyDescent="0.25">
      <c r="B46">
        <v>37</v>
      </c>
      <c r="I46">
        <v>6573.75</v>
      </c>
    </row>
    <row r="47" spans="2:9" x14ac:dyDescent="0.25">
      <c r="B47">
        <v>38</v>
      </c>
      <c r="I47">
        <v>6573.75</v>
      </c>
    </row>
    <row r="48" spans="2:9" x14ac:dyDescent="0.25">
      <c r="B48">
        <v>39</v>
      </c>
      <c r="I48">
        <v>6573.75</v>
      </c>
    </row>
    <row r="49" spans="2:9" x14ac:dyDescent="0.25">
      <c r="B49">
        <v>40</v>
      </c>
      <c r="I49">
        <v>6573.75</v>
      </c>
    </row>
    <row r="50" spans="2:9" x14ac:dyDescent="0.25">
      <c r="B50">
        <v>41</v>
      </c>
      <c r="I50">
        <v>6573.75</v>
      </c>
    </row>
    <row r="51" spans="2:9" x14ac:dyDescent="0.25">
      <c r="B51">
        <v>42</v>
      </c>
      <c r="I51">
        <v>6573.75</v>
      </c>
    </row>
    <row r="52" spans="2:9" x14ac:dyDescent="0.25">
      <c r="B52">
        <v>43</v>
      </c>
      <c r="I52">
        <v>6573.75</v>
      </c>
    </row>
    <row r="53" spans="2:9" x14ac:dyDescent="0.25">
      <c r="B53">
        <v>44</v>
      </c>
      <c r="I53">
        <v>6573.75</v>
      </c>
    </row>
    <row r="54" spans="2:9" x14ac:dyDescent="0.25">
      <c r="B54">
        <v>45</v>
      </c>
      <c r="I54">
        <v>6573.75</v>
      </c>
    </row>
    <row r="55" spans="2:9" x14ac:dyDescent="0.25">
      <c r="B55">
        <v>46</v>
      </c>
      <c r="I55">
        <v>6573.75</v>
      </c>
    </row>
    <row r="56" spans="2:9" x14ac:dyDescent="0.25">
      <c r="B56">
        <v>47</v>
      </c>
      <c r="I56">
        <v>6573.75</v>
      </c>
    </row>
    <row r="57" spans="2:9" x14ac:dyDescent="0.25">
      <c r="B57">
        <v>48</v>
      </c>
      <c r="I57">
        <v>6573.75</v>
      </c>
    </row>
    <row r="58" spans="2:9" x14ac:dyDescent="0.25">
      <c r="B58">
        <v>49</v>
      </c>
      <c r="I58">
        <v>6573.75</v>
      </c>
    </row>
    <row r="59" spans="2:9" x14ac:dyDescent="0.25">
      <c r="B59">
        <v>50</v>
      </c>
      <c r="I59">
        <v>6573.75</v>
      </c>
    </row>
    <row r="60" spans="2:9" x14ac:dyDescent="0.25">
      <c r="B60">
        <v>51</v>
      </c>
      <c r="I60">
        <v>6573.75</v>
      </c>
    </row>
    <row r="61" spans="2:9" x14ac:dyDescent="0.25">
      <c r="B61">
        <v>52</v>
      </c>
      <c r="I61">
        <v>6573.75</v>
      </c>
    </row>
    <row r="62" spans="2:9" x14ac:dyDescent="0.25">
      <c r="B62">
        <v>53</v>
      </c>
      <c r="I62">
        <v>6573.75</v>
      </c>
    </row>
    <row r="63" spans="2:9" x14ac:dyDescent="0.25">
      <c r="B63">
        <v>54</v>
      </c>
      <c r="I63">
        <v>6573.75</v>
      </c>
    </row>
    <row r="64" spans="2:9" x14ac:dyDescent="0.25">
      <c r="B64">
        <v>55</v>
      </c>
      <c r="I64">
        <v>6573.75</v>
      </c>
    </row>
    <row r="65" spans="2:9" x14ac:dyDescent="0.25">
      <c r="B65">
        <v>56</v>
      </c>
      <c r="I65">
        <v>6573.75</v>
      </c>
    </row>
    <row r="66" spans="2:9" x14ac:dyDescent="0.25">
      <c r="B66">
        <v>57</v>
      </c>
      <c r="I66">
        <v>6573.75</v>
      </c>
    </row>
    <row r="67" spans="2:9" x14ac:dyDescent="0.25">
      <c r="B67">
        <v>58</v>
      </c>
      <c r="I67">
        <v>6573.75</v>
      </c>
    </row>
    <row r="68" spans="2:9" x14ac:dyDescent="0.25">
      <c r="B68">
        <v>59</v>
      </c>
      <c r="I68">
        <v>6573.75</v>
      </c>
    </row>
    <row r="69" spans="2:9" x14ac:dyDescent="0.25">
      <c r="B69">
        <v>60</v>
      </c>
      <c r="I69">
        <v>6573.75</v>
      </c>
    </row>
    <row r="70" spans="2:9" x14ac:dyDescent="0.25">
      <c r="B70">
        <v>61</v>
      </c>
      <c r="I70">
        <v>6573.75</v>
      </c>
    </row>
    <row r="71" spans="2:9" x14ac:dyDescent="0.25">
      <c r="B71">
        <v>62</v>
      </c>
      <c r="I71">
        <v>6573.75</v>
      </c>
    </row>
    <row r="72" spans="2:9" x14ac:dyDescent="0.25">
      <c r="B72">
        <v>63</v>
      </c>
      <c r="I72">
        <v>6573.75</v>
      </c>
    </row>
    <row r="73" spans="2:9" x14ac:dyDescent="0.25">
      <c r="B73">
        <v>64</v>
      </c>
      <c r="I73">
        <v>6573.75</v>
      </c>
    </row>
    <row r="74" spans="2:9" x14ac:dyDescent="0.25">
      <c r="B74">
        <v>65</v>
      </c>
      <c r="I74">
        <v>6573.75</v>
      </c>
    </row>
    <row r="75" spans="2:9" x14ac:dyDescent="0.25">
      <c r="B75">
        <v>66</v>
      </c>
      <c r="I75">
        <v>6573.75</v>
      </c>
    </row>
    <row r="76" spans="2:9" x14ac:dyDescent="0.25">
      <c r="B76">
        <v>67</v>
      </c>
      <c r="I76">
        <v>6573.75</v>
      </c>
    </row>
    <row r="77" spans="2:9" x14ac:dyDescent="0.25">
      <c r="B77">
        <v>68</v>
      </c>
      <c r="I77">
        <v>6573.75</v>
      </c>
    </row>
    <row r="78" spans="2:9" x14ac:dyDescent="0.25">
      <c r="B78">
        <v>69</v>
      </c>
      <c r="I78">
        <v>6573.75</v>
      </c>
    </row>
    <row r="79" spans="2:9" x14ac:dyDescent="0.25">
      <c r="B79">
        <v>70</v>
      </c>
      <c r="I79">
        <v>6573.75</v>
      </c>
    </row>
    <row r="80" spans="2:9" x14ac:dyDescent="0.25">
      <c r="B80">
        <v>71</v>
      </c>
      <c r="I80">
        <v>6573.75</v>
      </c>
    </row>
    <row r="81" spans="2:11" x14ac:dyDescent="0.25">
      <c r="B81">
        <v>72</v>
      </c>
      <c r="I81">
        <v>6573.75</v>
      </c>
      <c r="K8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ex1</vt:lpstr>
      <vt:lpstr>ex2</vt:lpstr>
      <vt:lpstr>ex3</vt:lpstr>
      <vt:lpstr>ex4</vt:lpstr>
      <vt:lpstr>ex5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2023-02-24T22:37:37Z</dcterms:created>
  <dcterms:modified xsi:type="dcterms:W3CDTF">2023-02-26T15:08:08Z</dcterms:modified>
</cp:coreProperties>
</file>