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<sst xmlns="http://schemas.openxmlformats.org/spreadsheetml/2006/main" count="24" uniqueCount="24">
  <si>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Personality detection using handwriting analysis</t>
  </si>
  <si>
    <t>Vellore Institute of technology, Bhopal</t>
  </si>
  <si>
    <t>project start:</t>
  </si>
  <si>
    <t>Under Guidance of Prof. Dr. Monoj Kumar Muchahari</t>
  </si>
  <si>
    <t>Display week :</t>
  </si>
  <si>
    <t xml:space="preserve">task </t>
  </si>
  <si>
    <t>progress</t>
  </si>
  <si>
    <t>start</t>
  </si>
  <si>
    <t>days</t>
  </si>
  <si>
    <t>end</t>
  </si>
  <si>
    <t>phase 1</t>
  </si>
  <si>
    <t>Topic based on ML</t>
  </si>
  <si>
    <t>Search related research papers</t>
  </si>
  <si>
    <t>Reading research paper</t>
  </si>
  <si>
    <t>Formulating a method to implement out idea</t>
  </si>
  <si>
    <t>phase 2</t>
  </si>
  <si>
    <t>Training of datasets</t>
  </si>
  <si>
    <t xml:space="preserve">Programming </t>
  </si>
  <si>
    <t>Synchronization</t>
  </si>
  <si>
    <t>Active test</t>
  </si>
  <si>
    <t>phase 3</t>
  </si>
  <si>
    <t>Error correction</t>
  </si>
  <si>
    <t>Compilation</t>
  </si>
  <si>
    <t>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</si>
</sst>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"/>
  </numFmts>
  <fonts count="13">
    <font>
      <sz val="10.0"/>
      <color rgb="FF000000"/>
      <name val="Arial"/>
      <scheme val="minor"/>
    </font>
    <font>
      <b/>
      <sz val="18.0"/>
      <color rgb="FFFFFF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sz val="11.0"/>
      <color theme="1"/>
      <name val="Arial"/>
      <scheme val="minor"/>
    </font>
    <font/>
    <font>
      <b/>
      <sz val="11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sz val="9.0"/>
      <color theme="1"/>
      <name val="Arial"/>
      <scheme val="minor"/>
    </font>
    <font>
      <sz val="9.0"/>
      <color theme="1"/>
      <name val="Arial"/>
    </font>
    <font>
      <sz val="8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073763"/>
        <bgColor rgb="FF07376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9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bottom style="thin">
        <color rgb="FF0000FF"/>
      </bottom>
    </border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right style="thin">
        <color rgb="FF0000FF"/>
      </right>
    </border>
    <border>
      <left style="double">
        <color rgb="FF999999"/>
      </left>
    </border>
    <border>
      <right style="double">
        <color rgb="FF999999"/>
      </right>
    </border>
    <border>
      <left style="double">
        <color rgb="FF999999"/>
      </left>
      <bottom style="thin">
        <color rgb="FF0000FF"/>
      </bottom>
    </border>
    <border>
      <right style="double">
        <color rgb="FF999999"/>
      </right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left style="double">
        <color rgb="FF999999"/>
      </left>
      <top style="thin">
        <color rgb="FF0000FF"/>
      </top>
      <bottom style="thin">
        <color rgb="FF0000FF"/>
      </bottom>
    </border>
    <border>
      <right style="double">
        <color rgb="FF999999"/>
      </right>
      <top style="thin">
        <color rgb="FF0000FF"/>
      </top>
      <bottom style="thin">
        <color rgb="FF0000FF"/>
      </bottom>
    </border>
    <border>
      <bottom style="thin">
        <color rgb="FF000000"/>
      </bottom>
    </border>
    <border>
      <left style="double">
        <color rgb="FF000000"/>
      </left>
      <bottom style="thin">
        <color rgb="FF0000FF"/>
      </bottom>
    </border>
    <border>
      <right style="double">
        <color rgb="FF000000"/>
      </right>
      <bottom style="thin">
        <color rgb="FF0000FF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 readingOrder="0"/>
    </xf>
    <xf borderId="1" fillId="0" fontId="4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3" fillId="4" fontId="5" numFmtId="164" xfId="0" applyAlignment="1" applyBorder="1" applyFill="1" applyFont="1" applyNumberFormat="1">
      <alignment horizontal="left"/>
    </xf>
    <xf borderId="4" fillId="0" fontId="6" numFmtId="0" xfId="0" applyBorder="1" applyFont="1"/>
    <xf borderId="5" fillId="0" fontId="6" numFmtId="0" xfId="0" applyBorder="1" applyFont="1"/>
    <xf borderId="4" fillId="4" fontId="5" numFmtId="164" xfId="0" applyAlignment="1" applyBorder="1" applyFont="1" applyNumberFormat="1">
      <alignment horizontal="left"/>
    </xf>
    <xf borderId="6" fillId="4" fontId="7" numFmtId="164" xfId="0" applyAlignment="1" applyBorder="1" applyFont="1" applyNumberFormat="1">
      <alignment vertical="bottom"/>
    </xf>
    <xf borderId="7" fillId="0" fontId="6" numFmtId="0" xfId="0" applyBorder="1" applyFont="1"/>
    <xf borderId="0" fillId="4" fontId="7" numFmtId="164" xfId="0" applyAlignment="1" applyFont="1" applyNumberFormat="1">
      <alignment vertical="bottom"/>
    </xf>
    <xf borderId="0" fillId="0" fontId="2" numFmtId="0" xfId="0" applyAlignment="1" applyFont="1">
      <alignment horizontal="center"/>
    </xf>
    <xf borderId="6" fillId="4" fontId="8" numFmtId="165" xfId="0" applyAlignment="1" applyBorder="1" applyFont="1" applyNumberFormat="1">
      <alignment horizontal="center" readingOrder="0"/>
    </xf>
    <xf borderId="0" fillId="4" fontId="8" numFmtId="165" xfId="0" applyAlignment="1" applyFont="1" applyNumberFormat="1">
      <alignment horizontal="center" readingOrder="0"/>
    </xf>
    <xf borderId="7" fillId="4" fontId="8" numFmtId="165" xfId="0" applyAlignment="1" applyBorder="1" applyFont="1" applyNumberFormat="1">
      <alignment horizontal="center" readingOrder="0"/>
    </xf>
    <xf borderId="8" fillId="4" fontId="9" numFmtId="165" xfId="0" applyAlignment="1" applyBorder="1" applyFont="1" applyNumberFormat="1">
      <alignment horizontal="center" vertical="bottom"/>
    </xf>
    <xf borderId="7" fillId="4" fontId="9" numFmtId="165" xfId="0" applyAlignment="1" applyBorder="1" applyFont="1" applyNumberFormat="1">
      <alignment horizontal="center" vertical="bottom"/>
    </xf>
    <xf borderId="0" fillId="4" fontId="9" numFmtId="165" xfId="0" applyAlignment="1" applyFont="1" applyNumberFormat="1">
      <alignment horizontal="center" vertical="bottom"/>
    </xf>
    <xf borderId="0" fillId="5" fontId="10" numFmtId="0" xfId="0" applyAlignment="1" applyFill="1" applyFont="1">
      <alignment readingOrder="0"/>
    </xf>
    <xf borderId="0" fillId="5" fontId="10" numFmtId="0" xfId="0" applyAlignment="1" applyFont="1">
      <alignment horizontal="center" readingOrder="0"/>
    </xf>
    <xf borderId="9" fillId="5" fontId="10" numFmtId="0" xfId="0" applyAlignment="1" applyBorder="1" applyFont="1">
      <alignment horizontal="center" readingOrder="0"/>
    </xf>
    <xf borderId="10" fillId="0" fontId="6" numFmtId="0" xfId="0" applyBorder="1" applyFont="1"/>
    <xf borderId="0" fillId="5" fontId="10" numFmtId="0" xfId="0" applyAlignment="1" applyFont="1">
      <alignment horizontal="center"/>
    </xf>
    <xf borderId="0" fillId="5" fontId="11" numFmtId="0" xfId="0" applyAlignment="1" applyFont="1">
      <alignment horizontal="center" vertical="bottom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center"/>
    </xf>
    <xf borderId="9" fillId="6" fontId="2" numFmtId="0" xfId="0" applyAlignment="1" applyBorder="1" applyFont="1">
      <alignment horizontal="center"/>
    </xf>
    <xf borderId="10" fillId="6" fontId="2" numFmtId="0" xfId="0" applyAlignment="1" applyBorder="1" applyFont="1">
      <alignment horizontal="center"/>
    </xf>
    <xf borderId="0" fillId="6" fontId="4" numFmtId="164" xfId="0" applyAlignment="1" applyFont="1" applyNumberFormat="1">
      <alignment horizontal="center"/>
    </xf>
    <xf borderId="0" fillId="6" fontId="2" numFmtId="164" xfId="0" applyAlignment="1" applyFont="1" applyNumberFormat="1">
      <alignment horizontal="center"/>
    </xf>
    <xf borderId="0" fillId="7" fontId="2" numFmtId="0" xfId="0" applyAlignment="1" applyFill="1" applyFont="1">
      <alignment horizontal="center"/>
    </xf>
    <xf borderId="0" fillId="6" fontId="3" numFmtId="0" xfId="0" applyAlignment="1" applyFont="1">
      <alignment vertical="bottom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center" readingOrder="0"/>
    </xf>
    <xf borderId="11" fillId="0" fontId="2" numFmtId="10" xfId="0" applyAlignment="1" applyBorder="1" applyFont="1" applyNumberFormat="1">
      <alignment horizontal="center" readingOrder="0"/>
    </xf>
    <xf borderId="12" fillId="0" fontId="2" numFmtId="164" xfId="0" applyAlignment="1" applyBorder="1" applyFont="1" applyNumberFormat="1">
      <alignment horizontal="center" readingOrder="0"/>
    </xf>
    <xf borderId="2" fillId="0" fontId="12" numFmtId="164" xfId="0" applyAlignment="1" applyBorder="1" applyFont="1" applyNumberFormat="1">
      <alignment horizontal="center" readingOrder="0"/>
    </xf>
    <xf borderId="2" fillId="0" fontId="12" numFmtId="0" xfId="0" applyAlignment="1" applyBorder="1" applyFont="1">
      <alignment horizontal="center" readingOrder="0"/>
    </xf>
    <xf borderId="2" fillId="0" fontId="12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8" fontId="2" numFmtId="0" xfId="0" applyAlignment="1" applyBorder="1" applyFill="1" applyFont="1">
      <alignment horizontal="center"/>
    </xf>
    <xf borderId="2" fillId="9" fontId="2" numFmtId="0" xfId="0" applyAlignment="1" applyBorder="1" applyFill="1" applyFont="1">
      <alignment horizontal="center"/>
    </xf>
    <xf borderId="2" fillId="3" fontId="3" numFmtId="0" xfId="0" applyAlignment="1" applyBorder="1" applyFont="1">
      <alignment vertical="bottom"/>
    </xf>
    <xf borderId="13" fillId="0" fontId="2" numFmtId="0" xfId="0" applyAlignment="1" applyBorder="1" applyFont="1">
      <alignment readingOrder="0"/>
    </xf>
    <xf borderId="14" fillId="0" fontId="2" numFmtId="9" xfId="0" applyAlignment="1" applyBorder="1" applyFont="1" applyNumberFormat="1">
      <alignment horizontal="center" readingOrder="0"/>
    </xf>
    <xf borderId="13" fillId="0" fontId="12" numFmtId="164" xfId="0" applyAlignment="1" applyBorder="1" applyFont="1" applyNumberFormat="1">
      <alignment horizontal="center" readingOrder="0"/>
    </xf>
    <xf borderId="13" fillId="0" fontId="12" numFmtId="0" xfId="0" applyAlignment="1" applyBorder="1" applyFont="1">
      <alignment horizontal="center" readingOrder="0"/>
    </xf>
    <xf borderId="13" fillId="0" fontId="12" numFmtId="164" xfId="0" applyAlignment="1" applyBorder="1" applyFont="1" applyNumberFormat="1">
      <alignment horizontal="center"/>
    </xf>
    <xf borderId="13" fillId="0" fontId="2" numFmtId="0" xfId="0" applyAlignment="1" applyBorder="1" applyFont="1">
      <alignment horizontal="center"/>
    </xf>
    <xf borderId="13" fillId="10" fontId="2" numFmtId="0" xfId="0" applyAlignment="1" applyBorder="1" applyFill="1" applyFont="1">
      <alignment horizontal="center"/>
    </xf>
    <xf borderId="13" fillId="9" fontId="2" numFmtId="0" xfId="0" applyAlignment="1" applyBorder="1" applyFont="1">
      <alignment horizontal="center"/>
    </xf>
    <xf borderId="13" fillId="11" fontId="2" numFmtId="0" xfId="0" applyAlignment="1" applyBorder="1" applyFill="1" applyFont="1">
      <alignment horizontal="center"/>
    </xf>
    <xf borderId="0" fillId="6" fontId="2" numFmtId="0" xfId="0" applyAlignment="1" applyFont="1">
      <alignment horizontal="left"/>
    </xf>
    <xf borderId="11" fillId="0" fontId="2" numFmtId="9" xfId="0" applyAlignment="1" applyBorder="1" applyFont="1" applyNumberFormat="1">
      <alignment horizontal="center" readingOrder="0"/>
    </xf>
    <xf borderId="2" fillId="12" fontId="2" numFmtId="0" xfId="0" applyAlignment="1" applyBorder="1" applyFill="1" applyFont="1">
      <alignment horizontal="center"/>
    </xf>
    <xf borderId="2" fillId="12" fontId="3" numFmtId="0" xfId="0" applyAlignment="1" applyBorder="1" applyFont="1">
      <alignment vertical="bottom"/>
    </xf>
    <xf borderId="0" fillId="12" fontId="3" numFmtId="0" xfId="0" applyAlignment="1" applyFont="1">
      <alignment vertical="bottom"/>
    </xf>
    <xf borderId="15" fillId="0" fontId="2" numFmtId="164" xfId="0" applyAlignment="1" applyBorder="1" applyFont="1" applyNumberFormat="1">
      <alignment horizontal="center" readingOrder="0"/>
    </xf>
    <xf borderId="13" fillId="13" fontId="2" numFmtId="0" xfId="0" applyAlignment="1" applyBorder="1" applyFill="1" applyFont="1">
      <alignment horizontal="center"/>
    </xf>
    <xf borderId="2" fillId="13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4" fillId="0" fontId="2" numFmtId="0" xfId="0" applyAlignment="1" applyBorder="1" applyFont="1">
      <alignment horizontal="center"/>
    </xf>
    <xf borderId="16" fillId="6" fontId="2" numFmtId="0" xfId="0" applyAlignment="1" applyBorder="1" applyFont="1">
      <alignment readingOrder="0"/>
    </xf>
    <xf borderId="2" fillId="6" fontId="2" numFmtId="164" xfId="0" applyAlignment="1" applyBorder="1" applyFont="1" applyNumberFormat="1">
      <alignment horizontal="center" readingOrder="0"/>
    </xf>
    <xf borderId="17" fillId="6" fontId="2" numFmtId="164" xfId="0" applyAlignment="1" applyBorder="1" applyFont="1" applyNumberFormat="1">
      <alignment horizontal="center" readingOrder="0"/>
    </xf>
    <xf borderId="18" fillId="6" fontId="2" numFmtId="164" xfId="0" applyAlignment="1" applyBorder="1" applyFont="1" applyNumberFormat="1">
      <alignment horizontal="center" readingOrder="0"/>
    </xf>
    <xf borderId="4" fillId="6" fontId="2" numFmtId="164" xfId="0" applyAlignment="1" applyBorder="1" applyFont="1" applyNumberFormat="1">
      <alignment horizontal="center" readingOrder="0"/>
    </xf>
    <xf borderId="0" fillId="6" fontId="3" numFmtId="164" xfId="0" applyAlignment="1" applyFont="1" applyNumberFormat="1">
      <alignment vertical="bottom"/>
    </xf>
  </cellXfs>
  <cellStyles count="1">
    <cellStyle xfId="0" name="Normal" builtinId="0"/>
  </cellStyles>
  <dxfs count="1">
    <dxf>
      <font>
        <b/>
        <color rgb="FFFFFFFF"/>
      </font>
      <fill>
        <patternFill patternType="solid">
          <fgColor rgb="FFE69138"/>
          <bgColor rgb="FFE6913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33.0"/>
    <col customWidth="1" min="2" max="2" width="0.88"/>
    <col customWidth="1" min="3" max="3" width="9.25"/>
    <col customWidth="1" min="4" max="4" width="9.75"/>
    <col customWidth="1" min="5" max="5" width="10.13"/>
    <col customWidth="1" min="6" max="6" width="8.75"/>
    <col customWidth="1" min="7" max="7" width="10.13"/>
    <col customWidth="1" min="8" max="8" width="2.5"/>
    <col customWidth="1" min="9" max="66" width="6.0"/>
  </cols>
  <sheetData>
    <row r="1" ht="23.25" customHeight="1" outlineLevel="1">
      <c r="A1" s="1" t="s">
        <v>0</v>
      </c>
      <c r="B1" s="1"/>
      <c r="C1" s="1"/>
      <c r="D1" s="1"/>
      <c r="E1" s="1"/>
      <c r="F1" s="2"/>
      <c r="G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>
      <c r="A2" s="5" t="s">
        <v>1</v>
      </c>
      <c r="B2" s="6"/>
      <c r="C2" s="6"/>
      <c r="D2" s="6"/>
      <c r="E2" s="6"/>
      <c r="F2" s="7" t="s">
        <v>2</v>
      </c>
      <c r="G2" s="8">
        <v>44890.0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4"/>
      <c r="BN2" s="4"/>
    </row>
    <row r="3">
      <c r="A3" s="10" t="s">
        <v>3</v>
      </c>
      <c r="F3" s="7" t="s">
        <v>4</v>
      </c>
      <c r="G3" s="11">
        <v>2.0</v>
      </c>
      <c r="I3" s="12">
        <f>I4</f>
        <v>44893</v>
      </c>
      <c r="J3" s="13"/>
      <c r="K3" s="13"/>
      <c r="L3" s="13"/>
      <c r="M3" s="13"/>
      <c r="N3" s="13"/>
      <c r="O3" s="14"/>
      <c r="P3" s="15">
        <f>P4</f>
        <v>44900</v>
      </c>
      <c r="Q3" s="13"/>
      <c r="R3" s="13"/>
      <c r="S3" s="13"/>
      <c r="T3" s="13"/>
      <c r="U3" s="13"/>
      <c r="V3" s="14"/>
      <c r="W3" s="15">
        <f>W4</f>
        <v>44907</v>
      </c>
      <c r="X3" s="13"/>
      <c r="Y3" s="13"/>
      <c r="Z3" s="13"/>
      <c r="AA3" s="13"/>
      <c r="AB3" s="13"/>
      <c r="AC3" s="14"/>
      <c r="AD3" s="15">
        <f>AD4</f>
        <v>44914</v>
      </c>
      <c r="AE3" s="13"/>
      <c r="AF3" s="13"/>
      <c r="AG3" s="13"/>
      <c r="AH3" s="13"/>
      <c r="AI3" s="13"/>
      <c r="AJ3" s="14"/>
      <c r="AK3" s="15">
        <f>AK4</f>
        <v>44921</v>
      </c>
      <c r="AL3" s="13"/>
      <c r="AM3" s="13"/>
      <c r="AN3" s="13"/>
      <c r="AO3" s="13"/>
      <c r="AP3" s="13"/>
      <c r="AQ3" s="14"/>
      <c r="AR3" s="15">
        <f>AR4</f>
        <v>44928</v>
      </c>
      <c r="AS3" s="13"/>
      <c r="AT3" s="13"/>
      <c r="AU3" s="13"/>
      <c r="AV3" s="13"/>
      <c r="AW3" s="13"/>
      <c r="AX3" s="14"/>
      <c r="AY3" s="16">
        <f>BE4</f>
        <v>44941</v>
      </c>
      <c r="BE3" s="17"/>
      <c r="BF3" s="18">
        <f>BL4</f>
        <v>44948</v>
      </c>
      <c r="BL3" s="17"/>
      <c r="BM3" s="18"/>
      <c r="BN3" s="18"/>
    </row>
    <row r="4">
      <c r="B4" s="19"/>
      <c r="C4" s="19"/>
      <c r="D4" s="19"/>
      <c r="E4" s="19"/>
      <c r="F4" s="19"/>
      <c r="G4" s="19"/>
      <c r="H4" s="19"/>
      <c r="I4" s="20">
        <f>$G$2-WEEKDAY(G2, 3)+(G3-1)*7</f>
        <v>44893</v>
      </c>
      <c r="J4" s="21">
        <f t="shared" ref="J4:BL4" si="1">I4+1</f>
        <v>44894</v>
      </c>
      <c r="K4" s="21">
        <f t="shared" si="1"/>
        <v>44895</v>
      </c>
      <c r="L4" s="21">
        <f t="shared" si="1"/>
        <v>44896</v>
      </c>
      <c r="M4" s="21">
        <f t="shared" si="1"/>
        <v>44897</v>
      </c>
      <c r="N4" s="21">
        <f t="shared" si="1"/>
        <v>44898</v>
      </c>
      <c r="O4" s="22">
        <f t="shared" si="1"/>
        <v>44899</v>
      </c>
      <c r="P4" s="21">
        <f t="shared" si="1"/>
        <v>44900</v>
      </c>
      <c r="Q4" s="21">
        <f t="shared" si="1"/>
        <v>44901</v>
      </c>
      <c r="R4" s="21">
        <f t="shared" si="1"/>
        <v>44902</v>
      </c>
      <c r="S4" s="21">
        <f t="shared" si="1"/>
        <v>44903</v>
      </c>
      <c r="T4" s="21">
        <f t="shared" si="1"/>
        <v>44904</v>
      </c>
      <c r="U4" s="21">
        <f t="shared" si="1"/>
        <v>44905</v>
      </c>
      <c r="V4" s="22">
        <f t="shared" si="1"/>
        <v>44906</v>
      </c>
      <c r="W4" s="21">
        <f t="shared" si="1"/>
        <v>44907</v>
      </c>
      <c r="X4" s="21">
        <f t="shared" si="1"/>
        <v>44908</v>
      </c>
      <c r="Y4" s="21">
        <f t="shared" si="1"/>
        <v>44909</v>
      </c>
      <c r="Z4" s="21">
        <f t="shared" si="1"/>
        <v>44910</v>
      </c>
      <c r="AA4" s="21">
        <f t="shared" si="1"/>
        <v>44911</v>
      </c>
      <c r="AB4" s="21">
        <f t="shared" si="1"/>
        <v>44912</v>
      </c>
      <c r="AC4" s="22">
        <f t="shared" si="1"/>
        <v>44913</v>
      </c>
      <c r="AD4" s="21">
        <f t="shared" si="1"/>
        <v>44914</v>
      </c>
      <c r="AE4" s="21">
        <f t="shared" si="1"/>
        <v>44915</v>
      </c>
      <c r="AF4" s="21">
        <f t="shared" si="1"/>
        <v>44916</v>
      </c>
      <c r="AG4" s="21">
        <f t="shared" si="1"/>
        <v>44917</v>
      </c>
      <c r="AH4" s="21">
        <f t="shared" si="1"/>
        <v>44918</v>
      </c>
      <c r="AI4" s="21">
        <f t="shared" si="1"/>
        <v>44919</v>
      </c>
      <c r="AJ4" s="22">
        <f t="shared" si="1"/>
        <v>44920</v>
      </c>
      <c r="AK4" s="22">
        <f t="shared" si="1"/>
        <v>44921</v>
      </c>
      <c r="AL4" s="22">
        <f t="shared" si="1"/>
        <v>44922</v>
      </c>
      <c r="AM4" s="22">
        <f t="shared" si="1"/>
        <v>44923</v>
      </c>
      <c r="AN4" s="22">
        <f t="shared" si="1"/>
        <v>44924</v>
      </c>
      <c r="AO4" s="22">
        <f t="shared" si="1"/>
        <v>44925</v>
      </c>
      <c r="AP4" s="22">
        <f t="shared" si="1"/>
        <v>44926</v>
      </c>
      <c r="AQ4" s="22">
        <f t="shared" si="1"/>
        <v>44927</v>
      </c>
      <c r="AR4" s="22">
        <f t="shared" si="1"/>
        <v>44928</v>
      </c>
      <c r="AS4" s="22">
        <f t="shared" si="1"/>
        <v>44929</v>
      </c>
      <c r="AT4" s="22">
        <f t="shared" si="1"/>
        <v>44930</v>
      </c>
      <c r="AU4" s="22">
        <f t="shared" si="1"/>
        <v>44931</v>
      </c>
      <c r="AV4" s="22">
        <f t="shared" si="1"/>
        <v>44932</v>
      </c>
      <c r="AW4" s="22">
        <f t="shared" si="1"/>
        <v>44933</v>
      </c>
      <c r="AX4" s="22">
        <f t="shared" si="1"/>
        <v>44934</v>
      </c>
      <c r="AY4" s="23">
        <f t="shared" si="1"/>
        <v>44935</v>
      </c>
      <c r="AZ4" s="24">
        <f t="shared" si="1"/>
        <v>44936</v>
      </c>
      <c r="BA4" s="24">
        <f t="shared" si="1"/>
        <v>44937</v>
      </c>
      <c r="BB4" s="24">
        <f t="shared" si="1"/>
        <v>44938</v>
      </c>
      <c r="BC4" s="24">
        <f t="shared" si="1"/>
        <v>44939</v>
      </c>
      <c r="BD4" s="24">
        <f t="shared" si="1"/>
        <v>44940</v>
      </c>
      <c r="BE4" s="24">
        <f t="shared" si="1"/>
        <v>44941</v>
      </c>
      <c r="BF4" s="24">
        <f t="shared" si="1"/>
        <v>44942</v>
      </c>
      <c r="BG4" s="24">
        <f t="shared" si="1"/>
        <v>44943</v>
      </c>
      <c r="BH4" s="24">
        <f t="shared" si="1"/>
        <v>44944</v>
      </c>
      <c r="BI4" s="24">
        <f t="shared" si="1"/>
        <v>44945</v>
      </c>
      <c r="BJ4" s="24">
        <f t="shared" si="1"/>
        <v>44946</v>
      </c>
      <c r="BK4" s="24">
        <f t="shared" si="1"/>
        <v>44947</v>
      </c>
      <c r="BL4" s="24">
        <f t="shared" si="1"/>
        <v>44948</v>
      </c>
      <c r="BM4" s="25"/>
      <c r="BN4" s="25"/>
    </row>
    <row r="5">
      <c r="A5" s="26" t="s">
        <v>5</v>
      </c>
      <c r="B5" s="27"/>
      <c r="C5" s="28" t="s">
        <v>6</v>
      </c>
      <c r="D5" s="29"/>
      <c r="E5" s="27" t="s">
        <v>7</v>
      </c>
      <c r="F5" s="27" t="s">
        <v>8</v>
      </c>
      <c r="G5" s="27" t="s">
        <v>9</v>
      </c>
      <c r="H5" s="30"/>
      <c r="I5" s="30" t="str">
        <f t="shared" ref="I5:BL5" si="2">LEFT(TEXT(I4,"ddd"))</f>
        <v>M</v>
      </c>
      <c r="J5" s="30" t="str">
        <f t="shared" si="2"/>
        <v>T</v>
      </c>
      <c r="K5" s="30" t="str">
        <f t="shared" si="2"/>
        <v>W</v>
      </c>
      <c r="L5" s="30" t="str">
        <f t="shared" si="2"/>
        <v>T</v>
      </c>
      <c r="M5" s="30" t="str">
        <f t="shared" si="2"/>
        <v>F</v>
      </c>
      <c r="N5" s="30" t="str">
        <f t="shared" si="2"/>
        <v>S</v>
      </c>
      <c r="O5" s="30" t="str">
        <f t="shared" si="2"/>
        <v>S</v>
      </c>
      <c r="P5" s="30" t="str">
        <f t="shared" si="2"/>
        <v>M</v>
      </c>
      <c r="Q5" s="30" t="str">
        <f t="shared" si="2"/>
        <v>T</v>
      </c>
      <c r="R5" s="30" t="str">
        <f t="shared" si="2"/>
        <v>W</v>
      </c>
      <c r="S5" s="30" t="str">
        <f t="shared" si="2"/>
        <v>T</v>
      </c>
      <c r="T5" s="30" t="str">
        <f t="shared" si="2"/>
        <v>F</v>
      </c>
      <c r="U5" s="30" t="str">
        <f t="shared" si="2"/>
        <v>S</v>
      </c>
      <c r="V5" s="30" t="str">
        <f t="shared" si="2"/>
        <v>S</v>
      </c>
      <c r="W5" s="30" t="str">
        <f t="shared" si="2"/>
        <v>M</v>
      </c>
      <c r="X5" s="30" t="str">
        <f t="shared" si="2"/>
        <v>T</v>
      </c>
      <c r="Y5" s="30" t="str">
        <f t="shared" si="2"/>
        <v>W</v>
      </c>
      <c r="Z5" s="30" t="str">
        <f t="shared" si="2"/>
        <v>T</v>
      </c>
      <c r="AA5" s="30" t="str">
        <f t="shared" si="2"/>
        <v>F</v>
      </c>
      <c r="AB5" s="30" t="str">
        <f t="shared" si="2"/>
        <v>S</v>
      </c>
      <c r="AC5" s="30" t="str">
        <f t="shared" si="2"/>
        <v>S</v>
      </c>
      <c r="AD5" s="30" t="str">
        <f t="shared" si="2"/>
        <v>M</v>
      </c>
      <c r="AE5" s="30" t="str">
        <f t="shared" si="2"/>
        <v>T</v>
      </c>
      <c r="AF5" s="30" t="str">
        <f t="shared" si="2"/>
        <v>W</v>
      </c>
      <c r="AG5" s="30" t="str">
        <f t="shared" si="2"/>
        <v>T</v>
      </c>
      <c r="AH5" s="30" t="str">
        <f t="shared" si="2"/>
        <v>F</v>
      </c>
      <c r="AI5" s="30" t="str">
        <f t="shared" si="2"/>
        <v>S</v>
      </c>
      <c r="AJ5" s="30" t="str">
        <f t="shared" si="2"/>
        <v>S</v>
      </c>
      <c r="AK5" s="30" t="str">
        <f t="shared" si="2"/>
        <v>M</v>
      </c>
      <c r="AL5" s="30" t="str">
        <f t="shared" si="2"/>
        <v>T</v>
      </c>
      <c r="AM5" s="30" t="str">
        <f t="shared" si="2"/>
        <v>W</v>
      </c>
      <c r="AN5" s="30" t="str">
        <f t="shared" si="2"/>
        <v>T</v>
      </c>
      <c r="AO5" s="30" t="str">
        <f t="shared" si="2"/>
        <v>F</v>
      </c>
      <c r="AP5" s="30" t="str">
        <f t="shared" si="2"/>
        <v>S</v>
      </c>
      <c r="AQ5" s="30" t="str">
        <f t="shared" si="2"/>
        <v>S</v>
      </c>
      <c r="AR5" s="30" t="str">
        <f t="shared" si="2"/>
        <v>M</v>
      </c>
      <c r="AS5" s="30" t="str">
        <f t="shared" si="2"/>
        <v>T</v>
      </c>
      <c r="AT5" s="30" t="str">
        <f t="shared" si="2"/>
        <v>W</v>
      </c>
      <c r="AU5" s="30" t="str">
        <f t="shared" si="2"/>
        <v>T</v>
      </c>
      <c r="AV5" s="30" t="str">
        <f t="shared" si="2"/>
        <v>F</v>
      </c>
      <c r="AW5" s="30" t="str">
        <f t="shared" si="2"/>
        <v>S</v>
      </c>
      <c r="AX5" s="30" t="str">
        <f t="shared" si="2"/>
        <v>S</v>
      </c>
      <c r="AY5" s="31" t="str">
        <f t="shared" si="2"/>
        <v>M</v>
      </c>
      <c r="AZ5" s="31" t="str">
        <f t="shared" si="2"/>
        <v>T</v>
      </c>
      <c r="BA5" s="31" t="str">
        <f t="shared" si="2"/>
        <v>W</v>
      </c>
      <c r="BB5" s="31" t="str">
        <f t="shared" si="2"/>
        <v>T</v>
      </c>
      <c r="BC5" s="31" t="str">
        <f t="shared" si="2"/>
        <v>F</v>
      </c>
      <c r="BD5" s="31" t="str">
        <f t="shared" si="2"/>
        <v>S</v>
      </c>
      <c r="BE5" s="31" t="str">
        <f t="shared" si="2"/>
        <v>S</v>
      </c>
      <c r="BF5" s="31" t="str">
        <f t="shared" si="2"/>
        <v>M</v>
      </c>
      <c r="BG5" s="31" t="str">
        <f t="shared" si="2"/>
        <v>T</v>
      </c>
      <c r="BH5" s="31" t="str">
        <f t="shared" si="2"/>
        <v>W</v>
      </c>
      <c r="BI5" s="31" t="str">
        <f t="shared" si="2"/>
        <v>T</v>
      </c>
      <c r="BJ5" s="31" t="str">
        <f t="shared" si="2"/>
        <v>F</v>
      </c>
      <c r="BK5" s="31" t="str">
        <f t="shared" si="2"/>
        <v>S</v>
      </c>
      <c r="BL5" s="31" t="str">
        <f t="shared" si="2"/>
        <v>S</v>
      </c>
      <c r="BM5" s="31"/>
      <c r="BN5" s="31"/>
    </row>
    <row r="6">
      <c r="A6" s="32" t="s">
        <v>10</v>
      </c>
      <c r="B6" s="33"/>
      <c r="C6" s="34"/>
      <c r="D6" s="35" t="str">
        <f t="array" ref="D6">IFERROR(SPARKLINE(C6,{"charttype", "bar";"color1","gray";"max",1}))</f>
        <v/>
      </c>
      <c r="E6" s="36">
        <f>MIN(E7:E10)</f>
        <v>44933</v>
      </c>
      <c r="F6" s="33"/>
      <c r="G6" s="37">
        <f>MAX(G7:G10)</f>
        <v>44951</v>
      </c>
      <c r="H6" s="33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</row>
    <row r="7">
      <c r="A7" s="40" t="s">
        <v>11</v>
      </c>
      <c r="B7" s="41"/>
      <c r="C7" s="42">
        <v>1.0</v>
      </c>
      <c r="D7" s="43" t="str">
        <f>IFERROR(__xludf.DUMMYFUNCTION("IFERROR(SPARKLINE(C7,{""charttype"", ""bar"";""color1"",""gray"";""max"",1}))"),"")</f>
        <v/>
      </c>
      <c r="E7" s="44">
        <v>44933.0</v>
      </c>
      <c r="F7" s="45">
        <v>3.0</v>
      </c>
      <c r="G7" s="46">
        <f t="shared" ref="G7:G10" si="3">E7+F7-1</f>
        <v>44935</v>
      </c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9"/>
      <c r="AX7" s="49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9"/>
      <c r="BM7" s="4"/>
      <c r="BN7" s="4"/>
    </row>
    <row r="8">
      <c r="A8" s="51" t="s">
        <v>12</v>
      </c>
      <c r="B8" s="41"/>
      <c r="C8" s="52">
        <v>1.0</v>
      </c>
      <c r="D8" s="43" t="str">
        <f>IFERROR(__xludf.DUMMYFUNCTION("IFERROR(SPARKLINE(C8,{""charttype"", ""bar"";""color1"",""gray"";""max"",1}))"),"")</f>
        <v/>
      </c>
      <c r="E8" s="53">
        <f t="shared" ref="E8:E10" si="4">G7+1</f>
        <v>44936</v>
      </c>
      <c r="F8" s="54">
        <v>6.0</v>
      </c>
      <c r="G8" s="55">
        <f t="shared" si="3"/>
        <v>44941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8"/>
      <c r="AX8" s="58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9"/>
      <c r="BM8" s="4"/>
      <c r="BN8" s="4"/>
    </row>
    <row r="9">
      <c r="A9" s="51" t="s">
        <v>13</v>
      </c>
      <c r="B9" s="41"/>
      <c r="C9" s="52">
        <v>1.0</v>
      </c>
      <c r="D9" s="43" t="str">
        <f>IFERROR(__xludf.DUMMYFUNCTION("IFERROR(SPARKLINE(C9,{""charttype"", ""bar"";""color1"",""gray"";""max"",1}))"),"")</f>
        <v/>
      </c>
      <c r="E9" s="53">
        <f t="shared" si="4"/>
        <v>44942</v>
      </c>
      <c r="F9" s="54">
        <v>2.0</v>
      </c>
      <c r="G9" s="55">
        <f t="shared" si="3"/>
        <v>44943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8"/>
      <c r="AX9" s="58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9"/>
      <c r="BM9" s="4"/>
      <c r="BN9" s="4"/>
    </row>
    <row r="10">
      <c r="A10" s="51" t="s">
        <v>14</v>
      </c>
      <c r="B10" s="41"/>
      <c r="C10" s="52">
        <v>1.0</v>
      </c>
      <c r="D10" s="43" t="str">
        <f>IFERROR(__xludf.DUMMYFUNCTION("IFERROR(SPARKLINE(C10,{""charttype"", ""bar"";""color1"",""gray"";""max"",1}))"),"")</f>
        <v/>
      </c>
      <c r="E10" s="53">
        <f t="shared" si="4"/>
        <v>44944</v>
      </c>
      <c r="F10" s="54">
        <v>8.0</v>
      </c>
      <c r="G10" s="55">
        <f t="shared" si="3"/>
        <v>44951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9"/>
      <c r="AE10" s="59"/>
      <c r="AF10" s="59"/>
      <c r="AG10" s="59"/>
      <c r="AH10" s="59"/>
      <c r="AI10" s="59"/>
      <c r="AJ10" s="59"/>
      <c r="AK10" s="59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8"/>
      <c r="AX10" s="58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9"/>
      <c r="BM10" s="4"/>
      <c r="BN10" s="4"/>
    </row>
    <row r="11">
      <c r="A11" s="60" t="s">
        <v>15</v>
      </c>
      <c r="B11" s="60"/>
      <c r="C11" s="34"/>
      <c r="D11" s="35" t="str">
        <f t="array" ref="D11">IFERROR(SPARKLINE(C11,{"charttype", "bar";"color1","gray";"max",1}))</f>
        <v/>
      </c>
      <c r="E11" s="36">
        <f>MIN(E12:E15)</f>
        <v>44952</v>
      </c>
      <c r="F11" s="33"/>
      <c r="G11" s="37">
        <f>MAX(G12:G15)</f>
        <v>44970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</row>
    <row r="12">
      <c r="A12" s="40" t="s">
        <v>16</v>
      </c>
      <c r="B12" s="41"/>
      <c r="C12" s="61">
        <v>1.0</v>
      </c>
      <c r="D12" s="43" t="str">
        <f>IFERROR(__xludf.DUMMYFUNCTION("IFERROR(SPARKLINE(C12,{""charttype"", ""bar"";""color1"",""gray"";""max"",1}))"),"")</f>
        <v/>
      </c>
      <c r="E12" s="44">
        <f>G10+1</f>
        <v>44952</v>
      </c>
      <c r="F12" s="45">
        <v>3.0</v>
      </c>
      <c r="G12" s="46">
        <f t="shared" ref="G12:G15" si="5">E12+F12-1</f>
        <v>44954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62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4"/>
      <c r="BN12" s="64"/>
    </row>
    <row r="13">
      <c r="A13" s="51" t="s">
        <v>17</v>
      </c>
      <c r="B13" s="41"/>
      <c r="C13" s="52">
        <v>0.95</v>
      </c>
      <c r="D13" s="65" t="str">
        <f>IFERROR(__xludf.DUMMYFUNCTION("IFERROR(SPARKLINE(C13,{""charttype"", ""bar"";""color1"",""gray"";""max"",1}))"),"")</f>
        <v/>
      </c>
      <c r="E13" s="53">
        <f t="shared" ref="E13:E15" si="6">G12+1</f>
        <v>44955</v>
      </c>
      <c r="F13" s="54">
        <v>6.0</v>
      </c>
      <c r="G13" s="55">
        <f t="shared" si="5"/>
        <v>44960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8"/>
      <c r="BN13" s="68"/>
    </row>
    <row r="14">
      <c r="A14" s="51" t="s">
        <v>18</v>
      </c>
      <c r="B14" s="41"/>
      <c r="C14" s="52">
        <v>1.0</v>
      </c>
      <c r="D14" s="65" t="str">
        <f>IFERROR(__xludf.DUMMYFUNCTION("IFERROR(SPARKLINE(C14,{""charttype"", ""bar"";""color1"",""gray"";""max"",1}))"),"")</f>
        <v/>
      </c>
      <c r="E14" s="53">
        <f t="shared" si="6"/>
        <v>44961</v>
      </c>
      <c r="F14" s="54">
        <v>2.0</v>
      </c>
      <c r="G14" s="55">
        <f t="shared" si="5"/>
        <v>44962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4"/>
      <c r="BN14" s="4"/>
    </row>
    <row r="15">
      <c r="A15" s="51" t="s">
        <v>19</v>
      </c>
      <c r="B15" s="41"/>
      <c r="C15" s="52">
        <v>1.0</v>
      </c>
      <c r="D15" s="65" t="str">
        <f>IFERROR(__xludf.DUMMYFUNCTION("IFERROR(SPARKLINE(C15,{""charttype"", ""bar"";""color1"",""gray"";""max"",1}))"),"")</f>
        <v/>
      </c>
      <c r="E15" s="53">
        <f t="shared" si="6"/>
        <v>44963</v>
      </c>
      <c r="F15" s="54">
        <v>8.0</v>
      </c>
      <c r="G15" s="55">
        <f t="shared" si="5"/>
        <v>44970</v>
      </c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4"/>
      <c r="BN15" s="4"/>
    </row>
    <row r="16">
      <c r="A16" s="70" t="s">
        <v>20</v>
      </c>
      <c r="B16" s="71"/>
      <c r="C16" s="72"/>
      <c r="D16" s="73"/>
      <c r="E16" s="36">
        <f>MIN(E17:E19)</f>
        <v>44971</v>
      </c>
      <c r="F16" s="33"/>
      <c r="G16" s="37">
        <f>MAX(G17:G19)</f>
        <v>44995.8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</row>
    <row r="17">
      <c r="A17" s="40" t="s">
        <v>21</v>
      </c>
      <c r="B17" s="41"/>
      <c r="C17" s="52">
        <v>1.0</v>
      </c>
      <c r="D17" s="65" t="str">
        <f>IFERROR(__xludf.DUMMYFUNCTION("IFERROR(SPARKLINE(C17,{""charttype"", ""bar"";""color1"",""gray"";""max"",1}))"),"")</f>
        <v/>
      </c>
      <c r="E17" s="44">
        <f>G15+1</f>
        <v>44971</v>
      </c>
      <c r="F17" s="45">
        <v>7.5</v>
      </c>
      <c r="G17" s="46">
        <f t="shared" ref="G17:G19" si="7">E17+F17-1</f>
        <v>44977.5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4"/>
      <c r="BN17" s="4"/>
    </row>
    <row r="18">
      <c r="A18" s="51" t="s">
        <v>22</v>
      </c>
      <c r="B18" s="41"/>
      <c r="C18" s="52">
        <v>1.0</v>
      </c>
      <c r="D18" s="65" t="str">
        <f>IFERROR(__xludf.DUMMYFUNCTION("IFERROR(SPARKLINE(C18,{""charttype"", ""bar"";""color1"",""gray"";""max"",1}))"),"")</f>
        <v/>
      </c>
      <c r="E18" s="53">
        <f t="shared" ref="E18:E19" si="8">G17+1</f>
        <v>44978.5</v>
      </c>
      <c r="F18" s="54">
        <v>8.6</v>
      </c>
      <c r="G18" s="55">
        <f t="shared" si="7"/>
        <v>44986.1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4"/>
      <c r="BN18" s="4"/>
    </row>
    <row r="19">
      <c r="A19" s="51" t="s">
        <v>23</v>
      </c>
      <c r="B19" s="41"/>
      <c r="C19" s="52">
        <v>1.0</v>
      </c>
      <c r="D19" s="65" t="str">
        <f>IFERROR(__xludf.DUMMYFUNCTION("IFERROR(SPARKLINE(C19,{""charttype"", ""bar"";""color1"",""gray"";""max"",1}))"),"")</f>
        <v/>
      </c>
      <c r="E19" s="53">
        <f t="shared" si="8"/>
        <v>44987.1</v>
      </c>
      <c r="F19" s="54">
        <v>9.7</v>
      </c>
      <c r="G19" s="55">
        <f t="shared" si="7"/>
        <v>44995.8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4"/>
      <c r="BN19" s="4"/>
    </row>
    <row r="20"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</sheetData>
  <mergeCells count="9">
    <mergeCell ref="I3:O3"/>
    <mergeCell ref="C5:D5"/>
    <mergeCell ref="P3:V3"/>
    <mergeCell ref="W3:AC3"/>
    <mergeCell ref="AD3:AJ3"/>
    <mergeCell ref="AK3:AQ3"/>
    <mergeCell ref="AR3:AX3"/>
    <mergeCell ref="AY3:BE3"/>
    <mergeCell ref="BF3:BL3"/>
  </mergeCells>
  <conditionalFormatting sqref="I4:BN5">
    <cfRule type="expression" dxfId="0" priority="1">
      <formula>I$4 = TODAY()</formula>
    </cfRule>
  </conditionalFormatting>
  <drawing r:id="rId1"/>
</worksheet>
</file>