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日常工作\02_投入管理\2021\9月\"/>
    </mc:Choice>
  </mc:AlternateContent>
  <xr:revisionPtr revIDLastSave="0" documentId="13_ncr:1_{9FDD35EC-E4E7-4356-AF4E-56DCB52676D8}" xr6:coauthVersionLast="47" xr6:coauthVersionMax="47" xr10:uidLastSave="{00000000-0000-0000-0000-000000000000}"/>
  <bookViews>
    <workbookView xWindow="-110" yWindow="-110" windowWidth="21820" windowHeight="13120" activeTab="1" xr2:uid="{20FB0007-2478-4A7D-8410-9DF867593415}"/>
  </bookViews>
  <sheets>
    <sheet name="RD202001" sheetId="1" r:id="rId1"/>
    <sheet name="RD202002" sheetId="3" r:id="rId2"/>
  </sheets>
  <externalReferences>
    <externalReference r:id="rId3"/>
  </externalReferences>
  <definedNames>
    <definedName name="UFPrn20171027172745">#REF!</definedName>
    <definedName name="UFPrn20171110102027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3" l="1"/>
  <c r="F29" i="3" s="1"/>
  <c r="B29" i="3"/>
  <c r="E28" i="3"/>
  <c r="E30" i="3" s="1"/>
  <c r="D28" i="3"/>
  <c r="D30" i="3" s="1"/>
  <c r="C28" i="3"/>
  <c r="C30" i="3" s="1"/>
  <c r="B28" i="3"/>
  <c r="B30" i="3" s="1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28" i="3" s="1"/>
  <c r="F26" i="1"/>
  <c r="B26" i="1"/>
  <c r="E25" i="1"/>
  <c r="E27" i="1" s="1"/>
  <c r="D25" i="1"/>
  <c r="D27" i="1" s="1"/>
  <c r="C25" i="1"/>
  <c r="C27" i="1" s="1"/>
  <c r="B25" i="1"/>
  <c r="B27" i="1" s="1"/>
  <c r="F21" i="1"/>
  <c r="F20" i="1"/>
  <c r="F19" i="1"/>
  <c r="F18" i="1"/>
  <c r="F17" i="1"/>
  <c r="F16" i="1"/>
  <c r="F15" i="1"/>
  <c r="F14" i="1"/>
  <c r="F13" i="1"/>
  <c r="F12" i="1"/>
  <c r="F11" i="1"/>
  <c r="F10" i="1"/>
  <c r="F30" i="3" l="1"/>
  <c r="C6" i="3"/>
  <c r="C7" i="3" s="1"/>
  <c r="F25" i="1"/>
  <c r="F27" i="1" s="1"/>
  <c r="C6" i="1" l="1"/>
  <c r="C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文少卿</author>
  </authors>
  <commentList>
    <comment ref="C17" authorId="0" shapeId="0" xr:uid="{22AB222B-C784-4E25-9CE1-FD3B049BA25D}">
      <text>
        <r>
          <rPr>
            <sz val="9"/>
            <color indexed="81"/>
            <rFont val="宋体"/>
            <family val="3"/>
            <charset val="134"/>
          </rPr>
          <t xml:space="preserve">专利奖励
</t>
        </r>
      </text>
    </comment>
  </commentList>
</comments>
</file>

<file path=xl/sharedStrings.xml><?xml version="1.0" encoding="utf-8"?>
<sst xmlns="http://schemas.openxmlformats.org/spreadsheetml/2006/main" count="39" uniqueCount="23">
  <si>
    <t>项目名称</t>
  </si>
  <si>
    <t>通用旋转设备状态监测及分析边缘软件&amp;软件平台</t>
    <phoneticPr fontId="4" type="noConversion"/>
  </si>
  <si>
    <t>预算</t>
    <phoneticPr fontId="4" type="noConversion"/>
  </si>
  <si>
    <t>项目号</t>
  </si>
  <si>
    <t>RD202001</t>
    <phoneticPr fontId="4" type="noConversion"/>
  </si>
  <si>
    <t>项目负责人</t>
  </si>
  <si>
    <t>杨皓杰</t>
    <phoneticPr fontId="4" type="noConversion"/>
  </si>
  <si>
    <t>研发预算</t>
    <phoneticPr fontId="4" type="noConversion"/>
  </si>
  <si>
    <t>已发生研发费用</t>
    <phoneticPr fontId="4" type="noConversion"/>
  </si>
  <si>
    <t>预算已消耗</t>
    <phoneticPr fontId="4" type="noConversion"/>
  </si>
  <si>
    <t>期间</t>
  </si>
  <si>
    <t>工时</t>
    <phoneticPr fontId="4" type="noConversion"/>
  </si>
  <si>
    <t>人工费用</t>
    <phoneticPr fontId="4" type="noConversion"/>
  </si>
  <si>
    <t>采购成本</t>
  </si>
  <si>
    <t>差旅费</t>
  </si>
  <si>
    <t>小计</t>
    <phoneticPr fontId="4" type="noConversion"/>
  </si>
  <si>
    <t>项目结束</t>
    <phoneticPr fontId="4" type="noConversion"/>
  </si>
  <si>
    <t>合计</t>
  </si>
  <si>
    <t>预算</t>
  </si>
  <si>
    <t>预算消耗%</t>
  </si>
  <si>
    <t>生产过程监测与追溯平台</t>
    <phoneticPr fontId="4" type="noConversion"/>
  </si>
  <si>
    <t>RD202002</t>
    <phoneticPr fontId="4" type="noConversion"/>
  </si>
  <si>
    <t>李传政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</si>
</sst>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#,##0.00_);\(#,##0.00\)"/>
    <numFmt numFmtId="177" formatCode="_ * #,##0_ ;_ * \-#,##0_ ;_ * &quot;-&quot;??_ ;_ @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Microsoft YaHei Light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2"/>
      <color theme="1"/>
      <name val="Microsoft YaHei Light"/>
      <family val="2"/>
      <charset val="134"/>
    </font>
    <font>
      <b/>
      <u/>
      <sz val="12"/>
      <color rgb="FF000099"/>
      <name val="Arial"/>
      <family val="2"/>
    </font>
    <font>
      <i/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0"/>
      <color theme="0"/>
      <name val="Microsoft YaHei Light"/>
      <family val="2"/>
      <charset val="134"/>
    </font>
    <font>
      <sz val="10"/>
      <color theme="1"/>
      <name val="Microsoft YaHei Light"/>
      <family val="2"/>
      <charset val="134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Microsoft YaHei Light"/>
      <family val="2"/>
      <charset val="134"/>
    </font>
    <font>
      <b/>
      <sz val="10"/>
      <color theme="1"/>
      <name val="Arial"/>
      <family val="2"/>
    </font>
    <font>
      <b/>
      <sz val="10"/>
      <name val="Arial"/>
      <family val="2"/>
    </font>
    <font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theme="4" tint="0.59999389629810485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1" fillId="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0" borderId="0" xfId="3" applyFont="1" applyAlignment="1">
      <alignment horizontal="left" vertical="center"/>
    </xf>
    <xf numFmtId="0" fontId="5" fillId="0" borderId="1" xfId="3" applyFont="1" applyBorder="1" applyAlignment="1"/>
    <xf numFmtId="176" fontId="3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/>
    <xf numFmtId="0" fontId="7" fillId="0" borderId="0" xfId="0" applyFont="1">
      <alignment vertical="center"/>
    </xf>
    <xf numFmtId="0" fontId="5" fillId="0" borderId="0" xfId="3" applyFont="1" applyAlignment="1"/>
    <xf numFmtId="0" fontId="6" fillId="0" borderId="0" xfId="3" applyFont="1" applyAlignment="1"/>
    <xf numFmtId="176" fontId="3" fillId="0" borderId="2" xfId="3" applyNumberFormat="1" applyFont="1" applyBorder="1" applyAlignment="1">
      <alignment horizontal="center" vertical="center"/>
    </xf>
    <xf numFmtId="0" fontId="8" fillId="0" borderId="0" xfId="3" applyFont="1" applyAlignment="1">
      <alignment horizontal="left" vertical="center"/>
    </xf>
    <xf numFmtId="0" fontId="2" fillId="0" borderId="0" xfId="3" applyAlignment="1"/>
    <xf numFmtId="176" fontId="9" fillId="0" borderId="0" xfId="3" applyNumberFormat="1" applyFont="1" applyAlignment="1">
      <alignment horizontal="center" vertical="center"/>
    </xf>
    <xf numFmtId="10" fontId="9" fillId="0" borderId="0" xfId="3" applyNumberFormat="1" applyFont="1" applyAlignment="1">
      <alignment horizontal="center" vertical="center"/>
    </xf>
    <xf numFmtId="0" fontId="10" fillId="0" borderId="0" xfId="3" applyFont="1" applyAlignment="1"/>
    <xf numFmtId="0" fontId="12" fillId="3" borderId="3" xfId="4" applyFont="1" applyFill="1" applyBorder="1" applyAlignment="1">
      <alignment horizontal="center" vertical="center"/>
    </xf>
    <xf numFmtId="0" fontId="12" fillId="3" borderId="3" xfId="4" applyFont="1" applyFill="1" applyBorder="1" applyAlignment="1">
      <alignment horizontal="center" vertical="center" wrapText="1"/>
    </xf>
    <xf numFmtId="57" fontId="13" fillId="4" borderId="3" xfId="3" applyNumberFormat="1" applyFont="1" applyFill="1" applyBorder="1" applyAlignment="1">
      <alignment horizontal="center"/>
    </xf>
    <xf numFmtId="43" fontId="14" fillId="4" borderId="3" xfId="1" applyFont="1" applyFill="1" applyBorder="1" applyAlignment="1"/>
    <xf numFmtId="57" fontId="13" fillId="5" borderId="3" xfId="3" applyNumberFormat="1" applyFont="1" applyFill="1" applyBorder="1" applyAlignment="1">
      <alignment horizontal="center"/>
    </xf>
    <xf numFmtId="43" fontId="14" fillId="5" borderId="3" xfId="1" applyFont="1" applyFill="1" applyBorder="1" applyAlignment="1"/>
    <xf numFmtId="0" fontId="12" fillId="3" borderId="3" xfId="3" applyFont="1" applyFill="1" applyBorder="1" applyAlignment="1">
      <alignment horizontal="center"/>
    </xf>
    <xf numFmtId="43" fontId="15" fillId="3" borderId="3" xfId="1" applyFont="1" applyFill="1" applyBorder="1" applyAlignment="1"/>
    <xf numFmtId="57" fontId="16" fillId="5" borderId="3" xfId="3" applyNumberFormat="1" applyFont="1" applyFill="1" applyBorder="1" applyAlignment="1">
      <alignment horizontal="center"/>
    </xf>
    <xf numFmtId="43" fontId="17" fillId="5" borderId="3" xfId="1" applyFont="1" applyFill="1" applyBorder="1" applyAlignment="1"/>
    <xf numFmtId="177" fontId="17" fillId="5" borderId="3" xfId="1" applyNumberFormat="1" applyFont="1" applyFill="1" applyBorder="1" applyAlignment="1"/>
    <xf numFmtId="57" fontId="16" fillId="4" borderId="3" xfId="3" applyNumberFormat="1" applyFont="1" applyFill="1" applyBorder="1" applyAlignment="1">
      <alignment horizontal="center"/>
    </xf>
    <xf numFmtId="9" fontId="18" fillId="4" borderId="3" xfId="2" applyFont="1" applyFill="1" applyBorder="1" applyAlignment="1"/>
    <xf numFmtId="9" fontId="17" fillId="4" borderId="3" xfId="2" applyFont="1" applyFill="1" applyBorder="1" applyAlignment="1"/>
    <xf numFmtId="43" fontId="14" fillId="6" borderId="3" xfId="1" applyFont="1" applyFill="1" applyBorder="1" applyAlignment="1"/>
    <xf numFmtId="43" fontId="14" fillId="0" borderId="3" xfId="1" applyFont="1" applyFill="1" applyBorder="1" applyAlignment="1"/>
    <xf numFmtId="43" fontId="14" fillId="7" borderId="3" xfId="1" applyFont="1" applyFill="1" applyBorder="1" applyAlignment="1"/>
  </cellXfs>
  <cellStyles count="5">
    <cellStyle name="百分比" xfId="2" builtinId="5"/>
    <cellStyle name="常规" xfId="0" builtinId="0"/>
    <cellStyle name="常规 2" xfId="3" xr:uid="{D438D546-FA43-4577-A31E-CCD54439778B}"/>
    <cellStyle name="千位分隔" xfId="1" builtinId="3"/>
    <cellStyle name="着色 1 2" xfId="4" xr:uid="{95E4C3AD-0881-4E1A-8BED-D07D93C567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276225</xdr:colOff>
      <xdr:row>1</xdr:row>
      <xdr:rowOff>114300</xdr:rowOff>
    </xdr:from>
    <xdr:to>
      <xdr:col>6</xdr:col>
      <xdr:colOff>447675</xdr:colOff>
      <xdr:row>3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29354C1-C3CD-4D32-8F48-D66A15F4D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7875" y="368300"/>
          <a:ext cx="1054100" cy="508000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609600</xdr:colOff>
      <xdr:row>1</xdr:row>
      <xdr:rowOff>180975</xdr:rowOff>
    </xdr:from>
    <xdr:to>
      <xdr:col>14</xdr:col>
      <xdr:colOff>380429</xdr:colOff>
      <xdr:row>26</xdr:row>
      <xdr:rowOff>142104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90BADC6-F949-4034-BA27-3F4BCC110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64300" y="434975"/>
          <a:ext cx="4393629" cy="62412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276225</xdr:colOff>
      <xdr:row>1</xdr:row>
      <xdr:rowOff>114300</xdr:rowOff>
    </xdr:from>
    <xdr:to>
      <xdr:col>6</xdr:col>
      <xdr:colOff>447675</xdr:colOff>
      <xdr:row>3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63C7F59-6020-4C36-9EB9-9995FDB5F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8525" y="368300"/>
          <a:ext cx="1054100" cy="50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428625</xdr:colOff>
      <xdr:row>1</xdr:row>
      <xdr:rowOff>57150</xdr:rowOff>
    </xdr:from>
    <xdr:to>
      <xdr:col>14</xdr:col>
      <xdr:colOff>199454</xdr:colOff>
      <xdr:row>36</xdr:row>
      <xdr:rowOff>56155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395AE32-1614-4952-B93C-831534F48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03975" y="311150"/>
          <a:ext cx="4393629" cy="78730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9033;&#30446;&#25104;&#26412;&#34920;&#65288;&#25130;&#33267;2021.6.3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D201901"/>
      <sheetName val="RD202001"/>
      <sheetName val="RD202002"/>
      <sheetName val="RD202003"/>
      <sheetName val="RD202101"/>
      <sheetName val="RD202102"/>
      <sheetName val="YC201912001"/>
      <sheetName val="YC202008001"/>
      <sheetName val="YC202010001"/>
      <sheetName val="YC202011001"/>
      <sheetName val="YC202104001"/>
      <sheetName val="YC202104002"/>
      <sheetName val="YC202106001"/>
      <sheetName val="YC202106002"/>
      <sheetName val="YC202106003"/>
      <sheetName val="GJ202001001"/>
      <sheetName val="TY202010001"/>
      <sheetName val="PS1008"/>
      <sheetName val="NYH201908001"/>
      <sheetName val="NYH201909001"/>
      <sheetName val="NYH202001001"/>
      <sheetName val="NYH202006002"/>
      <sheetName val="NYH202012001"/>
      <sheetName val="NYH202012002"/>
      <sheetName val="NYH202104002"/>
      <sheetName val="NYH202104001"/>
      <sheetName val="NYD202101001"/>
      <sheetName val="NYD202008001"/>
      <sheetName val="PR1003"/>
      <sheetName val="PR1004"/>
      <sheetName val="PS1004"/>
      <sheetName val="PS1010"/>
      <sheetName val="PR0007"/>
      <sheetName val="PR1008"/>
      <sheetName val="PD1004"/>
      <sheetName val="PC1012"/>
      <sheetName val="PC1011"/>
      <sheetName val="PS0002"/>
      <sheetName val="PP1005"/>
      <sheetName val="PH1001"/>
      <sheetName val="YC2018001"/>
      <sheetName val="PP1004"/>
      <sheetName val="DT201907001"/>
      <sheetName val="PR1002"/>
      <sheetName val="PR1009"/>
      <sheetName val="YC201901001"/>
      <sheetName val="PC1004"/>
      <sheetName val="PC1010"/>
      <sheetName val="GJ2017002"/>
      <sheetName val="NYD201901001"/>
      <sheetName val="GJ202001002"/>
      <sheetName val="NYD201910001"/>
      <sheetName val="YC201902001"/>
      <sheetName val="YC201910001"/>
      <sheetName val="GJ201901001"/>
      <sheetName val="NYH201904001"/>
      <sheetName val="NYH202006001"/>
      <sheetName val="NYH202007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DCA5A-63A3-4A5E-8B22-A6E3261122EB}">
  <sheetPr>
    <tabColor rgb="FF92D050"/>
  </sheetPr>
  <dimension ref="A1:I27"/>
  <sheetViews>
    <sheetView showGridLines="0" workbookViewId="0">
      <selection activeCell="D21" sqref="D21:E24"/>
    </sheetView>
  </sheetViews>
  <sheetFormatPr defaultRowHeight="14" x14ac:dyDescent="0.3"/>
  <cols>
    <col min="1" max="1" width="16.5" customWidth="1"/>
    <col min="2" max="3" width="10.5" bestFit="1" customWidth="1"/>
    <col min="4" max="4" width="11.08203125" customWidth="1"/>
    <col min="5" max="5" width="8" bestFit="1" customWidth="1"/>
    <col min="6" max="6" width="11.58203125" bestFit="1" customWidth="1"/>
  </cols>
  <sheetData>
    <row r="1" spans="1:9" ht="20.149999999999999" customHeight="1" x14ac:dyDescent="0.45">
      <c r="A1" s="1" t="s">
        <v>0</v>
      </c>
      <c r="B1" s="1"/>
      <c r="C1" s="2"/>
      <c r="D1" s="3" t="s">
        <v>1</v>
      </c>
      <c r="E1" s="4"/>
      <c r="I1" s="5" t="s">
        <v>2</v>
      </c>
    </row>
    <row r="2" spans="1:9" ht="20.149999999999999" customHeight="1" x14ac:dyDescent="0.45">
      <c r="A2" s="1" t="s">
        <v>3</v>
      </c>
      <c r="B2" s="1"/>
      <c r="C2" s="6"/>
      <c r="D2" s="3" t="s">
        <v>4</v>
      </c>
      <c r="E2" s="7"/>
    </row>
    <row r="3" spans="1:9" ht="20.149999999999999" customHeight="1" x14ac:dyDescent="0.45">
      <c r="A3" s="1" t="s">
        <v>5</v>
      </c>
      <c r="B3" s="1"/>
      <c r="C3" s="6"/>
      <c r="D3" s="8" t="s">
        <v>6</v>
      </c>
      <c r="E3" s="7"/>
    </row>
    <row r="4" spans="1:9" ht="20.149999999999999" customHeight="1" x14ac:dyDescent="0.3"/>
    <row r="5" spans="1:9" ht="20.149999999999999" customHeight="1" x14ac:dyDescent="0.3">
      <c r="A5" s="9" t="s">
        <v>7</v>
      </c>
      <c r="B5" s="10"/>
      <c r="C5" s="11">
        <v>400000</v>
      </c>
      <c r="D5" s="11"/>
      <c r="E5" s="10"/>
      <c r="F5" s="10"/>
    </row>
    <row r="6" spans="1:9" ht="20.149999999999999" customHeight="1" x14ac:dyDescent="0.3">
      <c r="A6" s="9" t="s">
        <v>8</v>
      </c>
      <c r="B6" s="10"/>
      <c r="C6" s="11">
        <f>F25</f>
        <v>114996.66694592369</v>
      </c>
      <c r="D6" s="11"/>
      <c r="E6" s="10"/>
      <c r="F6" s="10"/>
    </row>
    <row r="7" spans="1:9" ht="20.149999999999999" customHeight="1" x14ac:dyDescent="0.3">
      <c r="A7" s="9" t="s">
        <v>9</v>
      </c>
      <c r="B7" s="10"/>
      <c r="C7" s="12">
        <f>C6/C5</f>
        <v>0.28749166736480924</v>
      </c>
      <c r="D7" s="12"/>
      <c r="E7" s="10"/>
      <c r="F7" s="10"/>
    </row>
    <row r="8" spans="1:9" ht="20.149999999999999" customHeight="1" x14ac:dyDescent="0.3">
      <c r="A8" s="10"/>
      <c r="B8" s="10"/>
      <c r="C8" s="10"/>
      <c r="D8" s="10"/>
      <c r="E8" s="13"/>
      <c r="F8" s="10"/>
    </row>
    <row r="9" spans="1:9" ht="20.149999999999999" customHeight="1" x14ac:dyDescent="0.3">
      <c r="A9" s="14" t="s">
        <v>10</v>
      </c>
      <c r="B9" s="14" t="s">
        <v>11</v>
      </c>
      <c r="C9" s="14" t="s">
        <v>12</v>
      </c>
      <c r="D9" s="15" t="s">
        <v>13</v>
      </c>
      <c r="E9" s="14" t="s">
        <v>14</v>
      </c>
      <c r="F9" s="15" t="s">
        <v>15</v>
      </c>
    </row>
    <row r="10" spans="1:9" ht="20.149999999999999" customHeight="1" x14ac:dyDescent="0.4">
      <c r="A10" s="16">
        <v>44044</v>
      </c>
      <c r="B10" s="17">
        <v>20.399999999999999</v>
      </c>
      <c r="C10" s="17">
        <v>3450.0169459236831</v>
      </c>
      <c r="D10" s="17"/>
      <c r="E10" s="17"/>
      <c r="F10" s="17">
        <f>SUM(C10:E10)</f>
        <v>3450.0169459236831</v>
      </c>
    </row>
    <row r="11" spans="1:9" ht="20.149999999999999" customHeight="1" x14ac:dyDescent="0.4">
      <c r="A11" s="18">
        <v>44076</v>
      </c>
      <c r="B11" s="19">
        <v>3.52</v>
      </c>
      <c r="C11" s="19">
        <v>655.68</v>
      </c>
      <c r="D11" s="19"/>
      <c r="E11" s="19"/>
      <c r="F11" s="19">
        <f t="shared" ref="F11:F26" si="0">SUM(C11:E11)</f>
        <v>655.68</v>
      </c>
    </row>
    <row r="12" spans="1:9" ht="20.149999999999999" customHeight="1" x14ac:dyDescent="0.4">
      <c r="A12" s="16">
        <v>44108</v>
      </c>
      <c r="B12" s="17">
        <v>196.92000000000002</v>
      </c>
      <c r="C12" s="17">
        <v>44215.119999999995</v>
      </c>
      <c r="D12" s="17">
        <v>0</v>
      </c>
      <c r="E12" s="17">
        <v>0</v>
      </c>
      <c r="F12" s="17">
        <f t="shared" si="0"/>
        <v>44215.119999999995</v>
      </c>
    </row>
    <row r="13" spans="1:9" ht="20.149999999999999" customHeight="1" x14ac:dyDescent="0.4">
      <c r="A13" s="18">
        <v>44140</v>
      </c>
      <c r="B13" s="19">
        <v>357.36</v>
      </c>
      <c r="C13" s="19">
        <v>55351.01</v>
      </c>
      <c r="D13" s="19">
        <v>5821.49</v>
      </c>
      <c r="E13" s="19">
        <v>0</v>
      </c>
      <c r="F13" s="19">
        <f t="shared" si="0"/>
        <v>61172.5</v>
      </c>
    </row>
    <row r="14" spans="1:9" ht="20.149999999999999" customHeight="1" x14ac:dyDescent="0.4">
      <c r="A14" s="16">
        <v>44172</v>
      </c>
      <c r="B14" s="17">
        <v>138.80000000000001</v>
      </c>
      <c r="C14" s="17"/>
      <c r="D14" s="17">
        <v>0</v>
      </c>
      <c r="E14" s="17"/>
      <c r="F14" s="17">
        <f t="shared" si="0"/>
        <v>0</v>
      </c>
    </row>
    <row r="15" spans="1:9" ht="20.149999999999999" customHeight="1" x14ac:dyDescent="0.4">
      <c r="A15" s="18">
        <v>44204</v>
      </c>
      <c r="B15" s="19">
        <v>193</v>
      </c>
      <c r="C15" s="19"/>
      <c r="D15" s="19">
        <v>0</v>
      </c>
      <c r="E15" s="19"/>
      <c r="F15" s="19">
        <f t="shared" si="0"/>
        <v>0</v>
      </c>
    </row>
    <row r="16" spans="1:9" ht="20.149999999999999" customHeight="1" x14ac:dyDescent="0.4">
      <c r="A16" s="16">
        <v>44236</v>
      </c>
      <c r="B16" s="17">
        <v>138</v>
      </c>
      <c r="C16" s="17"/>
      <c r="D16" s="17"/>
      <c r="E16" s="17"/>
      <c r="F16" s="17">
        <f t="shared" si="0"/>
        <v>0</v>
      </c>
    </row>
    <row r="17" spans="1:7" ht="20.149999999999999" customHeight="1" x14ac:dyDescent="0.4">
      <c r="A17" s="18">
        <v>44268</v>
      </c>
      <c r="B17" s="19">
        <v>262</v>
      </c>
      <c r="C17" s="19"/>
      <c r="D17" s="19">
        <v>269.52</v>
      </c>
      <c r="E17" s="19">
        <v>0</v>
      </c>
      <c r="F17" s="19">
        <f t="shared" si="0"/>
        <v>269.52</v>
      </c>
    </row>
    <row r="18" spans="1:7" ht="20.149999999999999" customHeight="1" x14ac:dyDescent="0.4">
      <c r="A18" s="16">
        <v>44300</v>
      </c>
      <c r="B18" s="17">
        <v>134.34</v>
      </c>
      <c r="C18" s="17"/>
      <c r="D18" s="17"/>
      <c r="E18" s="17"/>
      <c r="F18" s="17">
        <f t="shared" si="0"/>
        <v>0</v>
      </c>
    </row>
    <row r="19" spans="1:7" ht="20.149999999999999" customHeight="1" x14ac:dyDescent="0.4">
      <c r="A19" s="18">
        <v>44332</v>
      </c>
      <c r="B19" s="19">
        <v>161.72</v>
      </c>
      <c r="C19" s="19"/>
      <c r="D19" s="19"/>
      <c r="E19" s="19"/>
      <c r="F19" s="19">
        <f t="shared" si="0"/>
        <v>0</v>
      </c>
    </row>
    <row r="20" spans="1:7" ht="20.149999999999999" customHeight="1" x14ac:dyDescent="0.4">
      <c r="A20" s="16">
        <v>44364</v>
      </c>
      <c r="B20" s="17">
        <v>105.72</v>
      </c>
      <c r="C20" s="17"/>
      <c r="D20" s="17">
        <v>0</v>
      </c>
      <c r="E20" s="17">
        <v>5233.83</v>
      </c>
      <c r="F20" s="17">
        <f t="shared" si="0"/>
        <v>5233.83</v>
      </c>
      <c r="G20" t="s">
        <v>16</v>
      </c>
    </row>
    <row r="21" spans="1:7" ht="20.149999999999999" customHeight="1" x14ac:dyDescent="0.4">
      <c r="A21" s="18">
        <v>44396</v>
      </c>
      <c r="B21" s="29"/>
      <c r="C21" s="29"/>
      <c r="D21" s="28"/>
      <c r="E21" s="28"/>
      <c r="F21" s="19">
        <f t="shared" si="0"/>
        <v>0</v>
      </c>
    </row>
    <row r="22" spans="1:7" ht="20.149999999999999" customHeight="1" x14ac:dyDescent="0.4">
      <c r="A22" s="16">
        <v>44428</v>
      </c>
      <c r="B22" s="29"/>
      <c r="C22" s="29"/>
      <c r="D22" s="28"/>
      <c r="E22" s="28"/>
      <c r="F22" s="19"/>
    </row>
    <row r="23" spans="1:7" ht="20.149999999999999" customHeight="1" x14ac:dyDescent="0.4">
      <c r="A23" s="18">
        <v>44460</v>
      </c>
      <c r="B23" s="28"/>
      <c r="C23" s="28"/>
      <c r="D23" s="28"/>
      <c r="E23" s="28"/>
      <c r="F23" s="19"/>
    </row>
    <row r="24" spans="1:7" ht="20.149999999999999" customHeight="1" x14ac:dyDescent="0.4">
      <c r="A24" s="16">
        <v>44492</v>
      </c>
      <c r="B24" s="29"/>
      <c r="C24" s="29"/>
      <c r="D24" s="28"/>
      <c r="E24" s="28"/>
      <c r="F24" s="19"/>
    </row>
    <row r="25" spans="1:7" ht="20.149999999999999" customHeight="1" x14ac:dyDescent="0.4">
      <c r="A25" s="20" t="s">
        <v>17</v>
      </c>
      <c r="B25" s="21">
        <f>SUM(B10:B21)</f>
        <v>1711.78</v>
      </c>
      <c r="C25" s="21">
        <f t="shared" ref="C25:F25" si="1">SUM(C10:C21)</f>
        <v>103671.82694592368</v>
      </c>
      <c r="D25" s="21">
        <f t="shared" si="1"/>
        <v>6091.01</v>
      </c>
      <c r="E25" s="21">
        <f t="shared" si="1"/>
        <v>5233.83</v>
      </c>
      <c r="F25" s="21">
        <f t="shared" si="1"/>
        <v>114996.66694592369</v>
      </c>
    </row>
    <row r="26" spans="1:7" ht="14.5" x14ac:dyDescent="0.4">
      <c r="A26" s="22" t="s">
        <v>18</v>
      </c>
      <c r="B26" s="23">
        <f>200*8</f>
        <v>1600</v>
      </c>
      <c r="C26" s="24">
        <v>400000</v>
      </c>
      <c r="D26" s="24"/>
      <c r="E26" s="24"/>
      <c r="F26" s="19">
        <f t="shared" si="0"/>
        <v>400000</v>
      </c>
    </row>
    <row r="27" spans="1:7" ht="14.5" x14ac:dyDescent="0.4">
      <c r="A27" s="25" t="s">
        <v>19</v>
      </c>
      <c r="B27" s="26">
        <f>B25/B26</f>
        <v>1.0698624999999999</v>
      </c>
      <c r="C27" s="27">
        <f t="shared" ref="C27:F27" si="2">C25/C26</f>
        <v>0.25917956736480918</v>
      </c>
      <c r="D27" s="27" t="e">
        <f t="shared" si="2"/>
        <v>#DIV/0!</v>
      </c>
      <c r="E27" s="27" t="e">
        <f t="shared" si="2"/>
        <v>#DIV/0!</v>
      </c>
      <c r="F27" s="27">
        <f t="shared" si="2"/>
        <v>0.28749166736480924</v>
      </c>
    </row>
  </sheetData>
  <mergeCells count="3">
    <mergeCell ref="C5:D5"/>
    <mergeCell ref="C6:D6"/>
    <mergeCell ref="C7:D7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F97C9-D8E3-4EB7-81C6-126BF4D3EF0B}">
  <sheetPr>
    <tabColor rgb="FF92D050"/>
  </sheetPr>
  <dimension ref="A1:I30"/>
  <sheetViews>
    <sheetView showGridLines="0" tabSelected="1" topLeftCell="A13" workbookViewId="0">
      <selection activeCell="F38" sqref="F38"/>
    </sheetView>
  </sheetViews>
  <sheetFormatPr defaultRowHeight="14" x14ac:dyDescent="0.3"/>
  <cols>
    <col min="1" max="1" width="16.5" customWidth="1"/>
    <col min="2" max="3" width="10.5" bestFit="1" customWidth="1"/>
    <col min="4" max="4" width="11.08203125" customWidth="1"/>
    <col min="5" max="5" width="9.58203125" bestFit="1" customWidth="1"/>
    <col min="6" max="6" width="11.58203125" bestFit="1" customWidth="1"/>
  </cols>
  <sheetData>
    <row r="1" spans="1:9" ht="20.149999999999999" customHeight="1" x14ac:dyDescent="0.45">
      <c r="A1" s="1" t="s">
        <v>0</v>
      </c>
      <c r="B1" s="1"/>
      <c r="C1" s="2"/>
      <c r="D1" s="3" t="s">
        <v>20</v>
      </c>
      <c r="E1" s="4"/>
      <c r="I1" s="5" t="s">
        <v>2</v>
      </c>
    </row>
    <row r="2" spans="1:9" ht="20.149999999999999" customHeight="1" x14ac:dyDescent="0.45">
      <c r="A2" s="1" t="s">
        <v>3</v>
      </c>
      <c r="B2" s="1"/>
      <c r="C2" s="6"/>
      <c r="D2" s="3" t="s">
        <v>21</v>
      </c>
      <c r="E2" s="7"/>
    </row>
    <row r="3" spans="1:9" ht="20.149999999999999" customHeight="1" x14ac:dyDescent="0.45">
      <c r="A3" s="1" t="s">
        <v>5</v>
      </c>
      <c r="B3" s="1"/>
      <c r="C3" s="6"/>
      <c r="D3" s="8" t="s">
        <v>22</v>
      </c>
      <c r="E3" s="7"/>
    </row>
    <row r="4" spans="1:9" ht="20.149999999999999" customHeight="1" x14ac:dyDescent="0.3"/>
    <row r="5" spans="1:9" ht="20.149999999999999" customHeight="1" x14ac:dyDescent="0.3">
      <c r="A5" s="9" t="s">
        <v>7</v>
      </c>
      <c r="B5" s="10"/>
      <c r="C5" s="11">
        <v>1613500</v>
      </c>
      <c r="D5" s="11"/>
      <c r="E5" s="10"/>
      <c r="F5" s="10"/>
    </row>
    <row r="6" spans="1:9" ht="20.149999999999999" customHeight="1" x14ac:dyDescent="0.3">
      <c r="A6" s="9" t="s">
        <v>8</v>
      </c>
      <c r="B6" s="10"/>
      <c r="C6" s="11">
        <f>F28</f>
        <v>146307.59999999998</v>
      </c>
      <c r="D6" s="11"/>
      <c r="E6" s="10"/>
      <c r="F6" s="10"/>
    </row>
    <row r="7" spans="1:9" ht="20.149999999999999" customHeight="1" x14ac:dyDescent="0.3">
      <c r="A7" s="9" t="s">
        <v>9</v>
      </c>
      <c r="B7" s="10"/>
      <c r="C7" s="12">
        <f>C6/C5</f>
        <v>9.0677161450263388E-2</v>
      </c>
      <c r="D7" s="12"/>
      <c r="E7" s="10"/>
      <c r="F7" s="10"/>
    </row>
    <row r="8" spans="1:9" ht="20.149999999999999" customHeight="1" x14ac:dyDescent="0.3">
      <c r="A8" s="10"/>
      <c r="B8" s="10"/>
      <c r="C8" s="10"/>
      <c r="D8" s="10"/>
      <c r="E8" s="13"/>
      <c r="F8" s="10"/>
    </row>
    <row r="9" spans="1:9" ht="20.149999999999999" customHeight="1" x14ac:dyDescent="0.3">
      <c r="A9" s="14" t="s">
        <v>10</v>
      </c>
      <c r="B9" s="14" t="s">
        <v>11</v>
      </c>
      <c r="C9" s="14" t="s">
        <v>12</v>
      </c>
      <c r="D9" s="15" t="s">
        <v>13</v>
      </c>
      <c r="E9" s="14" t="s">
        <v>14</v>
      </c>
      <c r="F9" s="15" t="s">
        <v>15</v>
      </c>
    </row>
    <row r="10" spans="1:9" ht="20.149999999999999" customHeight="1" x14ac:dyDescent="0.4">
      <c r="A10" s="16">
        <v>43983</v>
      </c>
      <c r="B10" s="17">
        <v>10</v>
      </c>
      <c r="C10" s="17">
        <v>1658.2</v>
      </c>
      <c r="D10" s="17"/>
      <c r="E10" s="17"/>
      <c r="F10" s="17">
        <f>SUM(C10:E10)</f>
        <v>1658.2</v>
      </c>
    </row>
    <row r="11" spans="1:9" ht="20.149999999999999" customHeight="1" x14ac:dyDescent="0.4">
      <c r="A11" s="18">
        <v>44014</v>
      </c>
      <c r="B11" s="19"/>
      <c r="C11" s="19"/>
      <c r="D11" s="19"/>
      <c r="E11" s="19"/>
      <c r="F11" s="19">
        <f t="shared" ref="F11:F29" si="0">SUM(C11:E11)</f>
        <v>0</v>
      </c>
    </row>
    <row r="12" spans="1:9" ht="20.149999999999999" customHeight="1" x14ac:dyDescent="0.4">
      <c r="A12" s="16">
        <v>44045</v>
      </c>
      <c r="B12" s="17"/>
      <c r="C12" s="17"/>
      <c r="D12" s="17"/>
      <c r="E12" s="17"/>
      <c r="F12" s="17">
        <f t="shared" si="0"/>
        <v>0</v>
      </c>
    </row>
    <row r="13" spans="1:9" ht="20.149999999999999" customHeight="1" x14ac:dyDescent="0.4">
      <c r="A13" s="18">
        <v>44076</v>
      </c>
      <c r="B13" s="19"/>
      <c r="C13" s="19"/>
      <c r="D13" s="19"/>
      <c r="E13" s="19"/>
      <c r="F13" s="19">
        <f t="shared" si="0"/>
        <v>0</v>
      </c>
    </row>
    <row r="14" spans="1:9" ht="20.149999999999999" customHeight="1" x14ac:dyDescent="0.4">
      <c r="A14" s="16">
        <v>44107</v>
      </c>
      <c r="B14" s="17"/>
      <c r="C14" s="17"/>
      <c r="D14" s="17"/>
      <c r="E14" s="17"/>
      <c r="F14" s="17">
        <f t="shared" si="0"/>
        <v>0</v>
      </c>
    </row>
    <row r="15" spans="1:9" ht="20.149999999999999" customHeight="1" x14ac:dyDescent="0.4">
      <c r="A15" s="18">
        <v>44138</v>
      </c>
      <c r="B15" s="19"/>
      <c r="C15" s="19"/>
      <c r="D15" s="19"/>
      <c r="E15" s="19"/>
      <c r="F15" s="19">
        <f t="shared" si="0"/>
        <v>0</v>
      </c>
    </row>
    <row r="16" spans="1:9" ht="20.149999999999999" customHeight="1" x14ac:dyDescent="0.4">
      <c r="A16" s="16">
        <v>44169</v>
      </c>
      <c r="B16" s="17"/>
      <c r="C16" s="17">
        <v>1052.7</v>
      </c>
      <c r="D16" s="17"/>
      <c r="E16" s="17"/>
      <c r="F16" s="17">
        <f t="shared" si="0"/>
        <v>1052.7</v>
      </c>
    </row>
    <row r="17" spans="1:6" ht="20.149999999999999" customHeight="1" x14ac:dyDescent="0.4">
      <c r="A17" s="18">
        <v>44200</v>
      </c>
      <c r="B17" s="19"/>
      <c r="C17" s="19">
        <v>12600</v>
      </c>
      <c r="D17" s="19"/>
      <c r="E17" s="19"/>
      <c r="F17" s="19">
        <f t="shared" si="0"/>
        <v>12600</v>
      </c>
    </row>
    <row r="18" spans="1:6" ht="20.149999999999999" customHeight="1" x14ac:dyDescent="0.4">
      <c r="A18" s="16">
        <v>44231</v>
      </c>
      <c r="B18" s="17"/>
      <c r="C18" s="17"/>
      <c r="D18" s="17"/>
      <c r="E18" s="17"/>
      <c r="F18" s="17">
        <f t="shared" si="0"/>
        <v>0</v>
      </c>
    </row>
    <row r="19" spans="1:6" ht="20.149999999999999" customHeight="1" x14ac:dyDescent="0.4">
      <c r="A19" s="18">
        <v>44262</v>
      </c>
      <c r="B19" s="19"/>
      <c r="C19" s="19"/>
      <c r="D19" s="19"/>
      <c r="E19" s="19"/>
      <c r="F19" s="19">
        <f t="shared" si="0"/>
        <v>0</v>
      </c>
    </row>
    <row r="20" spans="1:6" ht="20.149999999999999" customHeight="1" x14ac:dyDescent="0.4">
      <c r="A20" s="16">
        <v>44293</v>
      </c>
      <c r="B20" s="17"/>
      <c r="C20" s="17"/>
      <c r="D20" s="17"/>
      <c r="E20" s="17"/>
      <c r="F20" s="17">
        <f t="shared" si="0"/>
        <v>0</v>
      </c>
    </row>
    <row r="21" spans="1:6" ht="20.149999999999999" customHeight="1" x14ac:dyDescent="0.4">
      <c r="A21" s="18">
        <v>44324</v>
      </c>
      <c r="B21" s="19">
        <v>152</v>
      </c>
      <c r="C21" s="19">
        <v>38529.5</v>
      </c>
      <c r="D21" s="19">
        <v>0</v>
      </c>
      <c r="E21" s="19">
        <v>29661.909999999996</v>
      </c>
      <c r="F21" s="19">
        <f t="shared" si="0"/>
        <v>68191.41</v>
      </c>
    </row>
    <row r="22" spans="1:6" ht="20.149999999999999" customHeight="1" x14ac:dyDescent="0.4">
      <c r="A22" s="16">
        <v>44355</v>
      </c>
      <c r="B22" s="17">
        <v>168</v>
      </c>
      <c r="C22" s="17">
        <v>39122.669999999991</v>
      </c>
      <c r="D22" s="17">
        <v>0</v>
      </c>
      <c r="E22" s="17">
        <v>23682.62</v>
      </c>
      <c r="F22" s="17">
        <f t="shared" si="0"/>
        <v>62805.289999999994</v>
      </c>
    </row>
    <row r="23" spans="1:6" ht="14.5" x14ac:dyDescent="0.4">
      <c r="A23" s="18">
        <v>44386</v>
      </c>
      <c r="B23" s="19"/>
      <c r="C23" s="19"/>
      <c r="D23" s="28"/>
      <c r="E23" s="28"/>
      <c r="F23" s="19">
        <f t="shared" si="0"/>
        <v>0</v>
      </c>
    </row>
    <row r="24" spans="1:6" ht="14.5" x14ac:dyDescent="0.4">
      <c r="A24" s="16">
        <v>44417</v>
      </c>
      <c r="B24" s="17"/>
      <c r="C24" s="17"/>
      <c r="D24" s="30"/>
      <c r="E24" s="30"/>
      <c r="F24" s="17">
        <f t="shared" si="0"/>
        <v>0</v>
      </c>
    </row>
    <row r="25" spans="1:6" ht="14.5" x14ac:dyDescent="0.4">
      <c r="A25" s="18">
        <v>44448</v>
      </c>
      <c r="B25" s="28"/>
      <c r="C25" s="28"/>
      <c r="D25" s="28"/>
      <c r="E25" s="28"/>
      <c r="F25" s="19">
        <f t="shared" si="0"/>
        <v>0</v>
      </c>
    </row>
    <row r="26" spans="1:6" ht="14.5" x14ac:dyDescent="0.4">
      <c r="A26" s="16">
        <v>44479</v>
      </c>
      <c r="B26" s="17"/>
      <c r="C26" s="17"/>
      <c r="D26" s="17"/>
      <c r="E26" s="17"/>
      <c r="F26" s="17">
        <f t="shared" si="0"/>
        <v>0</v>
      </c>
    </row>
    <row r="27" spans="1:6" ht="14.5" x14ac:dyDescent="0.4">
      <c r="A27" s="18">
        <v>44510</v>
      </c>
      <c r="B27" s="19"/>
      <c r="C27" s="19"/>
      <c r="D27" s="19"/>
      <c r="E27" s="19"/>
      <c r="F27" s="19">
        <f t="shared" si="0"/>
        <v>0</v>
      </c>
    </row>
    <row r="28" spans="1:6" ht="14.5" x14ac:dyDescent="0.4">
      <c r="A28" s="20" t="s">
        <v>17</v>
      </c>
      <c r="B28" s="21">
        <f>SUM(B10:B27)</f>
        <v>330</v>
      </c>
      <c r="C28" s="21">
        <f t="shared" ref="C28:F28" si="1">SUM(C10:C27)</f>
        <v>92963.069999999992</v>
      </c>
      <c r="D28" s="21">
        <f t="shared" si="1"/>
        <v>0</v>
      </c>
      <c r="E28" s="21">
        <f t="shared" si="1"/>
        <v>53344.53</v>
      </c>
      <c r="F28" s="21">
        <f t="shared" si="1"/>
        <v>146307.59999999998</v>
      </c>
    </row>
    <row r="29" spans="1:6" ht="14.5" x14ac:dyDescent="0.4">
      <c r="A29" s="22" t="s">
        <v>18</v>
      </c>
      <c r="B29" s="23">
        <f>283*8</f>
        <v>2264</v>
      </c>
      <c r="C29" s="24">
        <f>159500+177500+200500+1026000</f>
        <v>1563500</v>
      </c>
      <c r="D29" s="24">
        <v>20000</v>
      </c>
      <c r="E29" s="24">
        <v>30000</v>
      </c>
      <c r="F29" s="23">
        <f t="shared" si="0"/>
        <v>1613500</v>
      </c>
    </row>
    <row r="30" spans="1:6" ht="14.5" x14ac:dyDescent="0.4">
      <c r="A30" s="25" t="s">
        <v>19</v>
      </c>
      <c r="B30" s="26">
        <f>B28/B29</f>
        <v>0.14575971731448764</v>
      </c>
      <c r="C30" s="27">
        <f t="shared" ref="C30:F30" si="2">C28/C29</f>
        <v>5.9458311480652379E-2</v>
      </c>
      <c r="D30" s="27">
        <f t="shared" si="2"/>
        <v>0</v>
      </c>
      <c r="E30" s="27">
        <f t="shared" si="2"/>
        <v>1.778151</v>
      </c>
      <c r="F30" s="27">
        <f t="shared" si="2"/>
        <v>9.0677161450263388E-2</v>
      </c>
    </row>
  </sheetData>
  <mergeCells count="3">
    <mergeCell ref="C5:D5"/>
    <mergeCell ref="C6:D6"/>
    <mergeCell ref="C7:D7"/>
  </mergeCells>
  <phoneticPr fontId="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RD202001</vt:lpstr>
      <vt:lpstr>RD202002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吴洁</dc:creator>
  <cp:lastModifiedBy>吴洁</cp:lastModifiedBy>
  <dcterms:created xsi:type="dcterms:W3CDTF">2021-10-19T01:11:54Z</dcterms:created>
  <dcterms:modified xsi:type="dcterms:W3CDTF">2021-10-19T01:13:57Z</dcterms:modified>
</cp:coreProperties>
</file>