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j\Downloads\2. Courses\10. ENCI639 Dynamics\0. Other Docs\0a. Python\1. Calc\Midterm 2\"/>
    </mc:Choice>
  </mc:AlternateContent>
  <xr:revisionPtr revIDLastSave="0" documentId="8_{2A45032A-334A-40DC-8E95-71CA3DACCFCD}" xr6:coauthVersionLast="45" xr6:coauthVersionMax="45" xr10:uidLastSave="{00000000-0000-0000-0000-000000000000}"/>
  <bookViews>
    <workbookView xWindow="-17445" yWindow="5535" windowWidth="15075" windowHeight="12570" xr2:uid="{4CBA9A24-DE5A-4574-B0EB-8264A32FD722}"/>
  </bookViews>
  <sheets>
    <sheet name="Piecewise linear integration" sheetId="1" r:id="rId1"/>
    <sheet name="Central difference meth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C28" i="1"/>
  <c r="C27" i="1"/>
  <c r="C26" i="1"/>
  <c r="C25" i="1"/>
  <c r="C24" i="1"/>
  <c r="C19" i="1"/>
  <c r="C20" i="1"/>
  <c r="C21" i="1"/>
  <c r="C22" i="1"/>
  <c r="C23" i="1"/>
  <c r="C18" i="1"/>
  <c r="F22" i="2" l="1"/>
  <c r="E22" i="2"/>
  <c r="E21" i="2"/>
  <c r="D21" i="2"/>
  <c r="C516" i="2" l="1"/>
  <c r="C517" i="2" s="1"/>
  <c r="C518" i="2" s="1"/>
  <c r="C519" i="2" s="1"/>
  <c r="C520" i="2" s="1"/>
  <c r="C521" i="2" s="1"/>
  <c r="C475" i="2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424" i="2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373" i="2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342" i="2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21" i="2"/>
  <c r="G4" i="2"/>
  <c r="F21" i="2"/>
  <c r="Y21" i="2"/>
  <c r="D9" i="2"/>
  <c r="G21" i="2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B21" i="2"/>
  <c r="D5" i="2"/>
  <c r="D10" i="2" s="1"/>
  <c r="B22" i="2" l="1"/>
  <c r="C22" i="2" s="1"/>
  <c r="G3" i="2"/>
  <c r="G5" i="2" s="1"/>
  <c r="G6" i="2" s="1"/>
  <c r="E20" i="2" s="1"/>
  <c r="D6" i="2"/>
  <c r="D13" i="2" s="1"/>
  <c r="D7" i="2"/>
  <c r="E59" i="1"/>
  <c r="AC60" i="1" s="1"/>
  <c r="E192" i="1"/>
  <c r="AC193" i="1" s="1"/>
  <c r="E193" i="1"/>
  <c r="AC194" i="1" s="1"/>
  <c r="E194" i="1"/>
  <c r="AC195" i="1" s="1"/>
  <c r="E195" i="1"/>
  <c r="AC196" i="1" s="1"/>
  <c r="E196" i="1"/>
  <c r="AC197" i="1" s="1"/>
  <c r="E197" i="1"/>
  <c r="AC198" i="1" s="1"/>
  <c r="E198" i="1"/>
  <c r="AC199" i="1" s="1"/>
  <c r="E199" i="1"/>
  <c r="AC200" i="1" s="1"/>
  <c r="E200" i="1"/>
  <c r="AC201" i="1" s="1"/>
  <c r="E201" i="1"/>
  <c r="AC202" i="1" s="1"/>
  <c r="E202" i="1"/>
  <c r="AC203" i="1" s="1"/>
  <c r="E203" i="1"/>
  <c r="AC204" i="1" s="1"/>
  <c r="E204" i="1"/>
  <c r="AC205" i="1" s="1"/>
  <c r="E205" i="1"/>
  <c r="AC206" i="1" s="1"/>
  <c r="E206" i="1"/>
  <c r="AC207" i="1" s="1"/>
  <c r="E207" i="1"/>
  <c r="AC208" i="1" s="1"/>
  <c r="E208" i="1"/>
  <c r="AC209" i="1" s="1"/>
  <c r="E209" i="1"/>
  <c r="AC210" i="1" s="1"/>
  <c r="E210" i="1"/>
  <c r="AC211" i="1" s="1"/>
  <c r="E211" i="1"/>
  <c r="AC212" i="1" s="1"/>
  <c r="E212" i="1"/>
  <c r="AC213" i="1" s="1"/>
  <c r="E213" i="1"/>
  <c r="AC214" i="1" s="1"/>
  <c r="E214" i="1"/>
  <c r="AC215" i="1" s="1"/>
  <c r="E215" i="1"/>
  <c r="AC216" i="1" s="1"/>
  <c r="E216" i="1"/>
  <c r="AC217" i="1" s="1"/>
  <c r="E217" i="1"/>
  <c r="AC218" i="1" s="1"/>
  <c r="E218" i="1"/>
  <c r="AC219" i="1" s="1"/>
  <c r="E219" i="1"/>
  <c r="AC220" i="1" s="1"/>
  <c r="E220" i="1"/>
  <c r="AC221" i="1" s="1"/>
  <c r="E221" i="1"/>
  <c r="AC222" i="1" s="1"/>
  <c r="E222" i="1"/>
  <c r="AC223" i="1" s="1"/>
  <c r="E223" i="1"/>
  <c r="AC224" i="1" s="1"/>
  <c r="E224" i="1"/>
  <c r="AC225" i="1" s="1"/>
  <c r="E225" i="1"/>
  <c r="AC226" i="1" s="1"/>
  <c r="E226" i="1"/>
  <c r="AC227" i="1" s="1"/>
  <c r="E227" i="1"/>
  <c r="AC228" i="1" s="1"/>
  <c r="E228" i="1"/>
  <c r="AC229" i="1" s="1"/>
  <c r="E229" i="1"/>
  <c r="AC230" i="1" s="1"/>
  <c r="E230" i="1"/>
  <c r="AC231" i="1" s="1"/>
  <c r="E231" i="1"/>
  <c r="AC232" i="1" s="1"/>
  <c r="E232" i="1"/>
  <c r="AC233" i="1" s="1"/>
  <c r="E233" i="1"/>
  <c r="AC234" i="1" s="1"/>
  <c r="E234" i="1"/>
  <c r="AC235" i="1" s="1"/>
  <c r="E235" i="1"/>
  <c r="AC236" i="1" s="1"/>
  <c r="E236" i="1"/>
  <c r="AC237" i="1" s="1"/>
  <c r="E237" i="1"/>
  <c r="AC238" i="1" s="1"/>
  <c r="E238" i="1"/>
  <c r="AC239" i="1" s="1"/>
  <c r="E239" i="1"/>
  <c r="AC240" i="1" s="1"/>
  <c r="E240" i="1"/>
  <c r="AC241" i="1" s="1"/>
  <c r="E241" i="1"/>
  <c r="AC242" i="1" s="1"/>
  <c r="E242" i="1"/>
  <c r="AC243" i="1" s="1"/>
  <c r="E243" i="1"/>
  <c r="AC244" i="1" s="1"/>
  <c r="E244" i="1"/>
  <c r="AC245" i="1" s="1"/>
  <c r="E245" i="1"/>
  <c r="AC246" i="1" s="1"/>
  <c r="E246" i="1"/>
  <c r="AC247" i="1" s="1"/>
  <c r="E247" i="1"/>
  <c r="AC248" i="1" s="1"/>
  <c r="E248" i="1"/>
  <c r="AC249" i="1" s="1"/>
  <c r="E249" i="1"/>
  <c r="AC250" i="1" s="1"/>
  <c r="E250" i="1"/>
  <c r="AC251" i="1" s="1"/>
  <c r="E251" i="1"/>
  <c r="AC252" i="1" s="1"/>
  <c r="E252" i="1"/>
  <c r="AC253" i="1" s="1"/>
  <c r="E253" i="1"/>
  <c r="AC254" i="1" s="1"/>
  <c r="E254" i="1"/>
  <c r="AC255" i="1" s="1"/>
  <c r="E255" i="1"/>
  <c r="AC256" i="1" s="1"/>
  <c r="E256" i="1"/>
  <c r="AC257" i="1" s="1"/>
  <c r="E257" i="1"/>
  <c r="AC258" i="1" s="1"/>
  <c r="E258" i="1"/>
  <c r="AC259" i="1" s="1"/>
  <c r="E259" i="1"/>
  <c r="AC260" i="1" s="1"/>
  <c r="E260" i="1"/>
  <c r="AC261" i="1" s="1"/>
  <c r="E261" i="1"/>
  <c r="AC262" i="1" s="1"/>
  <c r="E262" i="1"/>
  <c r="AC263" i="1" s="1"/>
  <c r="E263" i="1"/>
  <c r="AC264" i="1" s="1"/>
  <c r="E264" i="1"/>
  <c r="AC265" i="1" s="1"/>
  <c r="E265" i="1"/>
  <c r="AC266" i="1" s="1"/>
  <c r="E266" i="1"/>
  <c r="AC267" i="1" s="1"/>
  <c r="E267" i="1"/>
  <c r="AC268" i="1" s="1"/>
  <c r="E268" i="1"/>
  <c r="AC269" i="1" s="1"/>
  <c r="E269" i="1"/>
  <c r="AC270" i="1" s="1"/>
  <c r="E270" i="1"/>
  <c r="AC271" i="1" s="1"/>
  <c r="E271" i="1"/>
  <c r="AC272" i="1" s="1"/>
  <c r="E272" i="1"/>
  <c r="AC273" i="1" s="1"/>
  <c r="E273" i="1"/>
  <c r="AC274" i="1" s="1"/>
  <c r="E274" i="1"/>
  <c r="AC275" i="1" s="1"/>
  <c r="E275" i="1"/>
  <c r="AC276" i="1" s="1"/>
  <c r="E276" i="1"/>
  <c r="AC277" i="1" s="1"/>
  <c r="E277" i="1"/>
  <c r="AC278" i="1" s="1"/>
  <c r="E278" i="1"/>
  <c r="AC279" i="1" s="1"/>
  <c r="E279" i="1"/>
  <c r="AC280" i="1" s="1"/>
  <c r="E280" i="1"/>
  <c r="AC281" i="1" s="1"/>
  <c r="E281" i="1"/>
  <c r="AC282" i="1" s="1"/>
  <c r="E282" i="1"/>
  <c r="AC283" i="1" s="1"/>
  <c r="E283" i="1"/>
  <c r="AC284" i="1" s="1"/>
  <c r="E284" i="1"/>
  <c r="AC285" i="1" s="1"/>
  <c r="E285" i="1"/>
  <c r="AC286" i="1" s="1"/>
  <c r="E286" i="1"/>
  <c r="AC287" i="1" s="1"/>
  <c r="E287" i="1"/>
  <c r="AC288" i="1" s="1"/>
  <c r="E288" i="1"/>
  <c r="AC289" i="1" s="1"/>
  <c r="E289" i="1"/>
  <c r="AC290" i="1" s="1"/>
  <c r="E290" i="1"/>
  <c r="AC291" i="1" s="1"/>
  <c r="E291" i="1"/>
  <c r="AC292" i="1" s="1"/>
  <c r="E292" i="1"/>
  <c r="AC293" i="1" s="1"/>
  <c r="E293" i="1"/>
  <c r="AC294" i="1" s="1"/>
  <c r="E294" i="1"/>
  <c r="AC295" i="1" s="1"/>
  <c r="E295" i="1"/>
  <c r="AC296" i="1" s="1"/>
  <c r="E296" i="1"/>
  <c r="AC297" i="1" s="1"/>
  <c r="E297" i="1"/>
  <c r="AC298" i="1" s="1"/>
  <c r="E298" i="1"/>
  <c r="AC299" i="1" s="1"/>
  <c r="E299" i="1"/>
  <c r="AC300" i="1" s="1"/>
  <c r="E300" i="1"/>
  <c r="AC301" i="1" s="1"/>
  <c r="E301" i="1"/>
  <c r="AC302" i="1" s="1"/>
  <c r="E302" i="1"/>
  <c r="AC303" i="1" s="1"/>
  <c r="E303" i="1"/>
  <c r="AC304" i="1" s="1"/>
  <c r="E304" i="1"/>
  <c r="AC305" i="1" s="1"/>
  <c r="E305" i="1"/>
  <c r="AC306" i="1" s="1"/>
  <c r="E306" i="1"/>
  <c r="AC307" i="1" s="1"/>
  <c r="E307" i="1"/>
  <c r="AC308" i="1" s="1"/>
  <c r="E308" i="1"/>
  <c r="AC309" i="1" s="1"/>
  <c r="E309" i="1"/>
  <c r="AC310" i="1" s="1"/>
  <c r="E310" i="1"/>
  <c r="AC311" i="1" s="1"/>
  <c r="E311" i="1"/>
  <c r="AC312" i="1" s="1"/>
  <c r="E312" i="1"/>
  <c r="AC313" i="1" s="1"/>
  <c r="E313" i="1"/>
  <c r="AC314" i="1" s="1"/>
  <c r="E314" i="1"/>
  <c r="AC315" i="1" s="1"/>
  <c r="E315" i="1"/>
  <c r="AC316" i="1" s="1"/>
  <c r="E316" i="1"/>
  <c r="AC317" i="1" s="1"/>
  <c r="E317" i="1"/>
  <c r="AC318" i="1" s="1"/>
  <c r="E318" i="1"/>
  <c r="AC319" i="1" s="1"/>
  <c r="E319" i="1"/>
  <c r="AC320" i="1" s="1"/>
  <c r="E320" i="1"/>
  <c r="AC321" i="1" s="1"/>
  <c r="E321" i="1"/>
  <c r="AC322" i="1" s="1"/>
  <c r="E322" i="1"/>
  <c r="AC323" i="1" s="1"/>
  <c r="E323" i="1"/>
  <c r="AC324" i="1" s="1"/>
  <c r="E324" i="1"/>
  <c r="AC325" i="1" s="1"/>
  <c r="E325" i="1"/>
  <c r="AC326" i="1" s="1"/>
  <c r="E326" i="1"/>
  <c r="AC327" i="1" s="1"/>
  <c r="E327" i="1"/>
  <c r="AC328" i="1" s="1"/>
  <c r="E328" i="1"/>
  <c r="AC329" i="1" s="1"/>
  <c r="E329" i="1"/>
  <c r="AC330" i="1" s="1"/>
  <c r="E330" i="1"/>
  <c r="AC331" i="1" s="1"/>
  <c r="E331" i="1"/>
  <c r="AC332" i="1" s="1"/>
  <c r="E332" i="1"/>
  <c r="AC333" i="1" s="1"/>
  <c r="E333" i="1"/>
  <c r="AC334" i="1" s="1"/>
  <c r="E334" i="1"/>
  <c r="AC335" i="1" s="1"/>
  <c r="E335" i="1"/>
  <c r="AC336" i="1" s="1"/>
  <c r="E336" i="1"/>
  <c r="AC337" i="1" s="1"/>
  <c r="E337" i="1"/>
  <c r="AC338" i="1" s="1"/>
  <c r="E338" i="1"/>
  <c r="AC339" i="1" s="1"/>
  <c r="E339" i="1"/>
  <c r="AC340" i="1" s="1"/>
  <c r="E340" i="1"/>
  <c r="AC341" i="1" s="1"/>
  <c r="E341" i="1"/>
  <c r="AC342" i="1" s="1"/>
  <c r="E342" i="1"/>
  <c r="AC343" i="1" s="1"/>
  <c r="E343" i="1"/>
  <c r="AC344" i="1" s="1"/>
  <c r="E344" i="1"/>
  <c r="AC345" i="1" s="1"/>
  <c r="E345" i="1"/>
  <c r="AC346" i="1" s="1"/>
  <c r="E346" i="1"/>
  <c r="AC347" i="1" s="1"/>
  <c r="E347" i="1"/>
  <c r="AC348" i="1" s="1"/>
  <c r="E348" i="1"/>
  <c r="AC349" i="1" s="1"/>
  <c r="E349" i="1"/>
  <c r="AC350" i="1" s="1"/>
  <c r="E350" i="1"/>
  <c r="AC351" i="1" s="1"/>
  <c r="E351" i="1"/>
  <c r="AC352" i="1" s="1"/>
  <c r="E352" i="1"/>
  <c r="AC353" i="1" s="1"/>
  <c r="E353" i="1"/>
  <c r="AC354" i="1" s="1"/>
  <c r="E354" i="1"/>
  <c r="AC355" i="1" s="1"/>
  <c r="E355" i="1"/>
  <c r="AC356" i="1" s="1"/>
  <c r="E356" i="1"/>
  <c r="AC357" i="1" s="1"/>
  <c r="E357" i="1"/>
  <c r="AC358" i="1" s="1"/>
  <c r="E358" i="1"/>
  <c r="AC359" i="1" s="1"/>
  <c r="E359" i="1"/>
  <c r="AC360" i="1" s="1"/>
  <c r="E360" i="1"/>
  <c r="AC361" i="1" s="1"/>
  <c r="E361" i="1"/>
  <c r="AC362" i="1" s="1"/>
  <c r="E362" i="1"/>
  <c r="AC363" i="1" s="1"/>
  <c r="E363" i="1"/>
  <c r="AC364" i="1" s="1"/>
  <c r="E364" i="1"/>
  <c r="AC365" i="1" s="1"/>
  <c r="E365" i="1"/>
  <c r="AC366" i="1" s="1"/>
  <c r="E366" i="1"/>
  <c r="AC367" i="1" s="1"/>
  <c r="E367" i="1"/>
  <c r="AC368" i="1" s="1"/>
  <c r="E368" i="1"/>
  <c r="AC369" i="1" s="1"/>
  <c r="E369" i="1"/>
  <c r="AC370" i="1" s="1"/>
  <c r="E370" i="1"/>
  <c r="AC371" i="1" s="1"/>
  <c r="E371" i="1"/>
  <c r="AC372" i="1" s="1"/>
  <c r="E372" i="1"/>
  <c r="AC373" i="1" s="1"/>
  <c r="E373" i="1"/>
  <c r="AC374" i="1" s="1"/>
  <c r="E374" i="1"/>
  <c r="AC375" i="1" s="1"/>
  <c r="E375" i="1"/>
  <c r="AC376" i="1" s="1"/>
  <c r="E376" i="1"/>
  <c r="AC377" i="1" s="1"/>
  <c r="E377" i="1"/>
  <c r="AC378" i="1" s="1"/>
  <c r="E378" i="1"/>
  <c r="AC379" i="1" s="1"/>
  <c r="E379" i="1"/>
  <c r="AC380" i="1" s="1"/>
  <c r="E380" i="1"/>
  <c r="AC381" i="1" s="1"/>
  <c r="E381" i="1"/>
  <c r="AC382" i="1" s="1"/>
  <c r="E382" i="1"/>
  <c r="AC383" i="1" s="1"/>
  <c r="E383" i="1"/>
  <c r="AC384" i="1" s="1"/>
  <c r="E384" i="1"/>
  <c r="AC385" i="1" s="1"/>
  <c r="E385" i="1"/>
  <c r="AC386" i="1" s="1"/>
  <c r="E386" i="1"/>
  <c r="AC387" i="1" s="1"/>
  <c r="E387" i="1"/>
  <c r="AC388" i="1" s="1"/>
  <c r="E388" i="1"/>
  <c r="AC389" i="1" s="1"/>
  <c r="E389" i="1"/>
  <c r="AC390" i="1" s="1"/>
  <c r="E390" i="1"/>
  <c r="AC391" i="1" s="1"/>
  <c r="E391" i="1"/>
  <c r="AC392" i="1" s="1"/>
  <c r="E392" i="1"/>
  <c r="AC393" i="1" s="1"/>
  <c r="E393" i="1"/>
  <c r="AC394" i="1" s="1"/>
  <c r="E394" i="1"/>
  <c r="AC395" i="1" s="1"/>
  <c r="E395" i="1"/>
  <c r="AC396" i="1" s="1"/>
  <c r="E396" i="1"/>
  <c r="AC397" i="1" s="1"/>
  <c r="E397" i="1"/>
  <c r="AC398" i="1" s="1"/>
  <c r="E398" i="1"/>
  <c r="AC399" i="1" s="1"/>
  <c r="E399" i="1"/>
  <c r="AC400" i="1" s="1"/>
  <c r="E400" i="1"/>
  <c r="AC401" i="1" s="1"/>
  <c r="E401" i="1"/>
  <c r="AC402" i="1" s="1"/>
  <c r="E402" i="1"/>
  <c r="AC403" i="1" s="1"/>
  <c r="E403" i="1"/>
  <c r="AC404" i="1" s="1"/>
  <c r="E404" i="1"/>
  <c r="AC405" i="1" s="1"/>
  <c r="E405" i="1"/>
  <c r="AC406" i="1" s="1"/>
  <c r="E406" i="1"/>
  <c r="AC407" i="1" s="1"/>
  <c r="E407" i="1"/>
  <c r="AC408" i="1" s="1"/>
  <c r="E408" i="1"/>
  <c r="AC409" i="1" s="1"/>
  <c r="E409" i="1"/>
  <c r="AC410" i="1" s="1"/>
  <c r="E410" i="1"/>
  <c r="AC411" i="1" s="1"/>
  <c r="E411" i="1"/>
  <c r="AC412" i="1" s="1"/>
  <c r="E412" i="1"/>
  <c r="AC413" i="1" s="1"/>
  <c r="E413" i="1"/>
  <c r="AC414" i="1" s="1"/>
  <c r="E414" i="1"/>
  <c r="AC415" i="1" s="1"/>
  <c r="E415" i="1"/>
  <c r="AC416" i="1" s="1"/>
  <c r="E416" i="1"/>
  <c r="AC417" i="1" s="1"/>
  <c r="E417" i="1"/>
  <c r="AC418" i="1" s="1"/>
  <c r="E418" i="1"/>
  <c r="AC419" i="1" s="1"/>
  <c r="E419" i="1"/>
  <c r="AC420" i="1" s="1"/>
  <c r="E420" i="1"/>
  <c r="AC421" i="1" s="1"/>
  <c r="E421" i="1"/>
  <c r="AC422" i="1" s="1"/>
  <c r="E422" i="1"/>
  <c r="AC423" i="1" s="1"/>
  <c r="E423" i="1"/>
  <c r="AC424" i="1" s="1"/>
  <c r="E424" i="1"/>
  <c r="AC425" i="1" s="1"/>
  <c r="E425" i="1"/>
  <c r="AC426" i="1" s="1"/>
  <c r="E426" i="1"/>
  <c r="AC427" i="1" s="1"/>
  <c r="E427" i="1"/>
  <c r="AC428" i="1" s="1"/>
  <c r="E428" i="1"/>
  <c r="AC429" i="1" s="1"/>
  <c r="E429" i="1"/>
  <c r="AC430" i="1" s="1"/>
  <c r="E430" i="1"/>
  <c r="AC431" i="1" s="1"/>
  <c r="E431" i="1"/>
  <c r="AC432" i="1" s="1"/>
  <c r="E432" i="1"/>
  <c r="AC433" i="1" s="1"/>
  <c r="E433" i="1"/>
  <c r="AC434" i="1" s="1"/>
  <c r="E434" i="1"/>
  <c r="AC435" i="1" s="1"/>
  <c r="E435" i="1"/>
  <c r="AC436" i="1" s="1"/>
  <c r="E436" i="1"/>
  <c r="AC437" i="1" s="1"/>
  <c r="E437" i="1"/>
  <c r="AC438" i="1" s="1"/>
  <c r="E438" i="1"/>
  <c r="AC439" i="1" s="1"/>
  <c r="E439" i="1"/>
  <c r="AC440" i="1" s="1"/>
  <c r="E440" i="1"/>
  <c r="AC441" i="1" s="1"/>
  <c r="E441" i="1"/>
  <c r="AC442" i="1" s="1"/>
  <c r="E442" i="1"/>
  <c r="AC443" i="1" s="1"/>
  <c r="E443" i="1"/>
  <c r="AC444" i="1" s="1"/>
  <c r="E444" i="1"/>
  <c r="AC445" i="1" s="1"/>
  <c r="E445" i="1"/>
  <c r="AC446" i="1" s="1"/>
  <c r="E446" i="1"/>
  <c r="AC447" i="1" s="1"/>
  <c r="E447" i="1"/>
  <c r="AC448" i="1" s="1"/>
  <c r="E448" i="1"/>
  <c r="AC449" i="1" s="1"/>
  <c r="E449" i="1"/>
  <c r="AC450" i="1" s="1"/>
  <c r="E450" i="1"/>
  <c r="AC451" i="1" s="1"/>
  <c r="E451" i="1"/>
  <c r="AC452" i="1" s="1"/>
  <c r="E452" i="1"/>
  <c r="AC453" i="1" s="1"/>
  <c r="E453" i="1"/>
  <c r="AC454" i="1" s="1"/>
  <c r="E454" i="1"/>
  <c r="AC455" i="1" s="1"/>
  <c r="E455" i="1"/>
  <c r="AC456" i="1" s="1"/>
  <c r="E456" i="1"/>
  <c r="AC457" i="1" s="1"/>
  <c r="E457" i="1"/>
  <c r="AC458" i="1" s="1"/>
  <c r="E458" i="1"/>
  <c r="AC459" i="1" s="1"/>
  <c r="E459" i="1"/>
  <c r="AC460" i="1" s="1"/>
  <c r="E460" i="1"/>
  <c r="AC461" i="1" s="1"/>
  <c r="E461" i="1"/>
  <c r="AC462" i="1" s="1"/>
  <c r="E462" i="1"/>
  <c r="AC463" i="1" s="1"/>
  <c r="E463" i="1"/>
  <c r="AC464" i="1" s="1"/>
  <c r="E464" i="1"/>
  <c r="AC465" i="1" s="1"/>
  <c r="E465" i="1"/>
  <c r="AC466" i="1" s="1"/>
  <c r="E466" i="1"/>
  <c r="AC467" i="1" s="1"/>
  <c r="E467" i="1"/>
  <c r="AC468" i="1" s="1"/>
  <c r="E468" i="1"/>
  <c r="AC469" i="1" s="1"/>
  <c r="E469" i="1"/>
  <c r="AC470" i="1" s="1"/>
  <c r="E470" i="1"/>
  <c r="AC471" i="1" s="1"/>
  <c r="E471" i="1"/>
  <c r="AC472" i="1" s="1"/>
  <c r="E472" i="1"/>
  <c r="AC473" i="1" s="1"/>
  <c r="E473" i="1"/>
  <c r="AC474" i="1" s="1"/>
  <c r="E474" i="1"/>
  <c r="AC475" i="1" s="1"/>
  <c r="E475" i="1"/>
  <c r="AC476" i="1" s="1"/>
  <c r="E476" i="1"/>
  <c r="AC477" i="1" s="1"/>
  <c r="E477" i="1"/>
  <c r="AC478" i="1" s="1"/>
  <c r="E478" i="1"/>
  <c r="AC479" i="1" s="1"/>
  <c r="E479" i="1"/>
  <c r="AC480" i="1" s="1"/>
  <c r="E480" i="1"/>
  <c r="AC481" i="1" s="1"/>
  <c r="E481" i="1"/>
  <c r="AC482" i="1" s="1"/>
  <c r="E482" i="1"/>
  <c r="AC483" i="1" s="1"/>
  <c r="E483" i="1"/>
  <c r="AC484" i="1" s="1"/>
  <c r="E484" i="1"/>
  <c r="AC485" i="1" s="1"/>
  <c r="E485" i="1"/>
  <c r="AC486" i="1" s="1"/>
  <c r="E486" i="1"/>
  <c r="AC487" i="1" s="1"/>
  <c r="E487" i="1"/>
  <c r="AC488" i="1" s="1"/>
  <c r="E488" i="1"/>
  <c r="AC489" i="1" s="1"/>
  <c r="E489" i="1"/>
  <c r="AC490" i="1" s="1"/>
  <c r="E490" i="1"/>
  <c r="AC491" i="1" s="1"/>
  <c r="E491" i="1"/>
  <c r="AC492" i="1" s="1"/>
  <c r="E492" i="1"/>
  <c r="AC493" i="1" s="1"/>
  <c r="E493" i="1"/>
  <c r="AC494" i="1" s="1"/>
  <c r="E494" i="1"/>
  <c r="AC495" i="1" s="1"/>
  <c r="E495" i="1"/>
  <c r="AC496" i="1" s="1"/>
  <c r="E496" i="1"/>
  <c r="AC497" i="1" s="1"/>
  <c r="E497" i="1"/>
  <c r="AC498" i="1" s="1"/>
  <c r="E498" i="1"/>
  <c r="AC499" i="1" s="1"/>
  <c r="E499" i="1"/>
  <c r="AC500" i="1" s="1"/>
  <c r="E500" i="1"/>
  <c r="AC501" i="1" s="1"/>
  <c r="E501" i="1"/>
  <c r="AC502" i="1" s="1"/>
  <c r="E502" i="1"/>
  <c r="AC503" i="1" s="1"/>
  <c r="E503" i="1"/>
  <c r="AC504" i="1" s="1"/>
  <c r="E504" i="1"/>
  <c r="AC505" i="1" s="1"/>
  <c r="E505" i="1"/>
  <c r="AC506" i="1" s="1"/>
  <c r="E506" i="1"/>
  <c r="AC507" i="1" s="1"/>
  <c r="E507" i="1"/>
  <c r="AC508" i="1" s="1"/>
  <c r="E508" i="1"/>
  <c r="AC509" i="1" s="1"/>
  <c r="E509" i="1"/>
  <c r="AC510" i="1" s="1"/>
  <c r="E510" i="1"/>
  <c r="AC511" i="1" s="1"/>
  <c r="E511" i="1"/>
  <c r="AC512" i="1" s="1"/>
  <c r="E512" i="1"/>
  <c r="AC513" i="1" s="1"/>
  <c r="E513" i="1"/>
  <c r="AC514" i="1" s="1"/>
  <c r="E514" i="1"/>
  <c r="AC515" i="1" s="1"/>
  <c r="E515" i="1"/>
  <c r="AC516" i="1" s="1"/>
  <c r="E516" i="1"/>
  <c r="AC517" i="1" s="1"/>
  <c r="E517" i="1"/>
  <c r="AC518" i="1" s="1"/>
  <c r="E518" i="1"/>
  <c r="E18" i="1"/>
  <c r="AC19" i="1" s="1"/>
  <c r="B23" i="2" l="1"/>
  <c r="C23" i="2" s="1"/>
  <c r="G7" i="2"/>
  <c r="Y22" i="2" s="1"/>
  <c r="H6" i="1"/>
  <c r="B18" i="1"/>
  <c r="B19" i="1" s="1"/>
  <c r="G18" i="1"/>
  <c r="F18" i="1"/>
  <c r="AD19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B24" i="2" l="1"/>
  <c r="C24" i="2" s="1"/>
  <c r="B20" i="1"/>
  <c r="E19" i="1"/>
  <c r="AC20" i="1" s="1"/>
  <c r="D22" i="2"/>
  <c r="E23" i="2" s="1"/>
  <c r="D23" i="2" s="1"/>
  <c r="E24" i="2" s="1"/>
  <c r="G23" i="2" s="1"/>
  <c r="D18" i="1"/>
  <c r="D59" i="1"/>
  <c r="D5" i="1"/>
  <c r="B25" i="2" l="1"/>
  <c r="C25" i="2" s="1"/>
  <c r="D19" i="1"/>
  <c r="B21" i="1"/>
  <c r="Y23" i="2"/>
  <c r="G22" i="2"/>
  <c r="Y24" i="2"/>
  <c r="F23" i="2"/>
  <c r="D24" i="2"/>
  <c r="E25" i="2" s="1"/>
  <c r="F24" i="2" s="1"/>
  <c r="D241" i="1"/>
  <c r="D457" i="1"/>
  <c r="D242" i="1"/>
  <c r="D482" i="1"/>
  <c r="D499" i="1"/>
  <c r="D481" i="1"/>
  <c r="D458" i="1"/>
  <c r="D483" i="1"/>
  <c r="D459" i="1"/>
  <c r="D243" i="1"/>
  <c r="D7" i="1"/>
  <c r="H3" i="1"/>
  <c r="D9" i="1"/>
  <c r="D6" i="1"/>
  <c r="B26" i="2" l="1"/>
  <c r="C26" i="2" s="1"/>
  <c r="B22" i="1"/>
  <c r="E20" i="1"/>
  <c r="AC21" i="1" s="1"/>
  <c r="D20" i="1"/>
  <c r="Y25" i="2"/>
  <c r="D25" i="2"/>
  <c r="E26" i="2" s="1"/>
  <c r="F25" i="2" s="1"/>
  <c r="G24" i="2"/>
  <c r="D500" i="1"/>
  <c r="D484" i="1"/>
  <c r="D460" i="1"/>
  <c r="D244" i="1"/>
  <c r="H5" i="1"/>
  <c r="H4" i="1"/>
  <c r="H9" i="1" s="1"/>
  <c r="B27" i="2" l="1"/>
  <c r="H7" i="1"/>
  <c r="E21" i="1"/>
  <c r="AC22" i="1" s="1"/>
  <c r="D21" i="1"/>
  <c r="B23" i="1"/>
  <c r="D26" i="2"/>
  <c r="E27" i="2" s="1"/>
  <c r="G25" i="2"/>
  <c r="Y26" i="2"/>
  <c r="H12" i="1"/>
  <c r="D501" i="1"/>
  <c r="D485" i="1"/>
  <c r="D461" i="1"/>
  <c r="D245" i="1"/>
  <c r="H10" i="1"/>
  <c r="H11" i="1"/>
  <c r="H8" i="1"/>
  <c r="H14" i="1"/>
  <c r="H13" i="1"/>
  <c r="C27" i="2" l="1"/>
  <c r="D27" i="2" s="1"/>
  <c r="E28" i="2" s="1"/>
  <c r="B28" i="2"/>
  <c r="F19" i="1"/>
  <c r="AD20" i="1" s="1"/>
  <c r="E22" i="1"/>
  <c r="AC23" i="1" s="1"/>
  <c r="D22" i="1"/>
  <c r="B24" i="1"/>
  <c r="F26" i="2"/>
  <c r="G26" i="2"/>
  <c r="Y27" i="2"/>
  <c r="G19" i="1"/>
  <c r="D502" i="1"/>
  <c r="D486" i="1"/>
  <c r="D462" i="1"/>
  <c r="D246" i="1"/>
  <c r="Y28" i="2" l="1"/>
  <c r="F27" i="2"/>
  <c r="G27" i="2"/>
  <c r="C28" i="2"/>
  <c r="D28" i="2" s="1"/>
  <c r="E29" i="2" s="1"/>
  <c r="Y29" i="2" s="1"/>
  <c r="B29" i="2"/>
  <c r="E23" i="1"/>
  <c r="AC24" i="1" s="1"/>
  <c r="D23" i="1"/>
  <c r="B25" i="1"/>
  <c r="G20" i="1"/>
  <c r="F20" i="1"/>
  <c r="D503" i="1"/>
  <c r="D487" i="1"/>
  <c r="D463" i="1"/>
  <c r="D247" i="1"/>
  <c r="G28" i="2" l="1"/>
  <c r="F28" i="2"/>
  <c r="C29" i="2"/>
  <c r="D29" i="2" s="1"/>
  <c r="E30" i="2" s="1"/>
  <c r="B30" i="2"/>
  <c r="E24" i="1"/>
  <c r="AC25" i="1" s="1"/>
  <c r="D24" i="1"/>
  <c r="B26" i="1"/>
  <c r="F21" i="1"/>
  <c r="AD22" i="1" s="1"/>
  <c r="G21" i="1"/>
  <c r="AD21" i="1"/>
  <c r="D504" i="1"/>
  <c r="D488" i="1"/>
  <c r="D464" i="1"/>
  <c r="D248" i="1"/>
  <c r="C30" i="2" l="1"/>
  <c r="B31" i="2"/>
  <c r="E25" i="1"/>
  <c r="AC26" i="1" s="1"/>
  <c r="D25" i="1"/>
  <c r="B27" i="1"/>
  <c r="G22" i="1"/>
  <c r="D30" i="2"/>
  <c r="E31" i="2" s="1"/>
  <c r="G29" i="2"/>
  <c r="Y30" i="2"/>
  <c r="F29" i="2"/>
  <c r="F22" i="1"/>
  <c r="AD23" i="1" s="1"/>
  <c r="D505" i="1"/>
  <c r="D489" i="1"/>
  <c r="D465" i="1"/>
  <c r="D249" i="1"/>
  <c r="C31" i="2" l="1"/>
  <c r="D31" i="2" s="1"/>
  <c r="B32" i="2"/>
  <c r="E26" i="1"/>
  <c r="AC27" i="1" s="1"/>
  <c r="D26" i="1"/>
  <c r="B28" i="1"/>
  <c r="G30" i="2"/>
  <c r="Y31" i="2"/>
  <c r="F30" i="2"/>
  <c r="G23" i="1"/>
  <c r="F23" i="1"/>
  <c r="AD24" i="1" s="1"/>
  <c r="D506" i="1"/>
  <c r="D490" i="1"/>
  <c r="D466" i="1"/>
  <c r="D250" i="1"/>
  <c r="C32" i="2" l="1"/>
  <c r="B33" i="2"/>
  <c r="E27" i="1"/>
  <c r="AC28" i="1" s="1"/>
  <c r="D27" i="1"/>
  <c r="B29" i="1"/>
  <c r="E32" i="2"/>
  <c r="F24" i="1"/>
  <c r="AD25" i="1" s="1"/>
  <c r="G24" i="1"/>
  <c r="D507" i="1"/>
  <c r="D491" i="1"/>
  <c r="D467" i="1"/>
  <c r="D251" i="1"/>
  <c r="C33" i="2" l="1"/>
  <c r="B34" i="2"/>
  <c r="E28" i="1"/>
  <c r="AC29" i="1" s="1"/>
  <c r="D28" i="1"/>
  <c r="B30" i="1"/>
  <c r="D32" i="2"/>
  <c r="Y32" i="2"/>
  <c r="G31" i="2"/>
  <c r="F31" i="2"/>
  <c r="G25" i="1"/>
  <c r="F25" i="1"/>
  <c r="AD26" i="1" s="1"/>
  <c r="D508" i="1"/>
  <c r="D492" i="1"/>
  <c r="D468" i="1"/>
  <c r="D252" i="1"/>
  <c r="C34" i="2" l="1"/>
  <c r="B35" i="2"/>
  <c r="B31" i="1"/>
  <c r="E29" i="1"/>
  <c r="AC30" i="1" s="1"/>
  <c r="D29" i="1"/>
  <c r="E33" i="2"/>
  <c r="F26" i="1"/>
  <c r="AD27" i="1" s="1"/>
  <c r="G26" i="1"/>
  <c r="D509" i="1"/>
  <c r="D493" i="1"/>
  <c r="D469" i="1"/>
  <c r="D253" i="1"/>
  <c r="C35" i="2" l="1"/>
  <c r="B36" i="2"/>
  <c r="B32" i="1"/>
  <c r="E30" i="1"/>
  <c r="AC31" i="1" s="1"/>
  <c r="D30" i="1"/>
  <c r="D33" i="2"/>
  <c r="E34" i="2" s="1"/>
  <c r="D34" i="2" s="1"/>
  <c r="Y33" i="2"/>
  <c r="G32" i="2"/>
  <c r="F32" i="2"/>
  <c r="G27" i="1"/>
  <c r="F27" i="1"/>
  <c r="AD28" i="1" s="1"/>
  <c r="D510" i="1"/>
  <c r="D494" i="1"/>
  <c r="D470" i="1"/>
  <c r="D254" i="1"/>
  <c r="C36" i="2" l="1"/>
  <c r="B37" i="2"/>
  <c r="E31" i="1"/>
  <c r="AC32" i="1" s="1"/>
  <c r="D31" i="1"/>
  <c r="B33" i="1"/>
  <c r="Y34" i="2"/>
  <c r="G33" i="2"/>
  <c r="F33" i="2"/>
  <c r="E35" i="2"/>
  <c r="D35" i="2" s="1"/>
  <c r="F28" i="1"/>
  <c r="AD29" i="1" s="1"/>
  <c r="G28" i="1"/>
  <c r="D511" i="1"/>
  <c r="D495" i="1"/>
  <c r="D471" i="1"/>
  <c r="D255" i="1"/>
  <c r="C37" i="2" l="1"/>
  <c r="B38" i="2"/>
  <c r="E32" i="1"/>
  <c r="AC33" i="1" s="1"/>
  <c r="D32" i="1"/>
  <c r="B34" i="1"/>
  <c r="G34" i="2"/>
  <c r="Y35" i="2"/>
  <c r="F34" i="2"/>
  <c r="E36" i="2"/>
  <c r="F29" i="1"/>
  <c r="AD30" i="1" s="1"/>
  <c r="G29" i="1"/>
  <c r="D512" i="1"/>
  <c r="D496" i="1"/>
  <c r="D472" i="1"/>
  <c r="D256" i="1"/>
  <c r="C38" i="2" l="1"/>
  <c r="B39" i="2"/>
  <c r="E33" i="1"/>
  <c r="AC34" i="1" s="1"/>
  <c r="D33" i="1"/>
  <c r="B35" i="1"/>
  <c r="D36" i="2"/>
  <c r="E37" i="2" s="1"/>
  <c r="Y36" i="2"/>
  <c r="G35" i="2"/>
  <c r="F35" i="2"/>
  <c r="G30" i="1"/>
  <c r="F30" i="1"/>
  <c r="AD31" i="1" s="1"/>
  <c r="D513" i="1"/>
  <c r="D497" i="1"/>
  <c r="D473" i="1"/>
  <c r="D257" i="1"/>
  <c r="C39" i="2" l="1"/>
  <c r="B40" i="2"/>
  <c r="B36" i="1"/>
  <c r="E34" i="1"/>
  <c r="AC35" i="1" s="1"/>
  <c r="D34" i="1"/>
  <c r="D37" i="2"/>
  <c r="Y37" i="2"/>
  <c r="G36" i="2"/>
  <c r="F36" i="2"/>
  <c r="F31" i="1"/>
  <c r="AD32" i="1" s="1"/>
  <c r="G31" i="1"/>
  <c r="D514" i="1"/>
  <c r="D474" i="1"/>
  <c r="D258" i="1"/>
  <c r="C40" i="2" l="1"/>
  <c r="B41" i="2"/>
  <c r="E35" i="1"/>
  <c r="AC36" i="1" s="1"/>
  <c r="D35" i="1"/>
  <c r="B37" i="1"/>
  <c r="E38" i="2"/>
  <c r="F32" i="1"/>
  <c r="AD33" i="1" s="1"/>
  <c r="G32" i="1"/>
  <c r="D515" i="1"/>
  <c r="D475" i="1"/>
  <c r="D259" i="1"/>
  <c r="C41" i="2" l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B42" i="2"/>
  <c r="B43" i="2" s="1"/>
  <c r="E36" i="1"/>
  <c r="AC37" i="1" s="1"/>
  <c r="D36" i="1"/>
  <c r="B38" i="1"/>
  <c r="B44" i="2"/>
  <c r="D38" i="2"/>
  <c r="E39" i="2" s="1"/>
  <c r="D39" i="2" s="1"/>
  <c r="Y38" i="2"/>
  <c r="G37" i="2"/>
  <c r="F37" i="2"/>
  <c r="F33" i="1"/>
  <c r="AD34" i="1" s="1"/>
  <c r="G33" i="1"/>
  <c r="D516" i="1"/>
  <c r="D476" i="1"/>
  <c r="D260" i="1"/>
  <c r="E37" i="1" l="1"/>
  <c r="AC38" i="1" s="1"/>
  <c r="D37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G34" i="1"/>
  <c r="B45" i="2"/>
  <c r="Y39" i="2"/>
  <c r="G38" i="2"/>
  <c r="F38" i="2"/>
  <c r="F34" i="1"/>
  <c r="AD35" i="1" s="1"/>
  <c r="D518" i="1"/>
  <c r="D517" i="1"/>
  <c r="D477" i="1"/>
  <c r="D261" i="1"/>
  <c r="B61" i="1" l="1"/>
  <c r="E38" i="1"/>
  <c r="AC39" i="1" s="1"/>
  <c r="D38" i="1"/>
  <c r="B46" i="2"/>
  <c r="E40" i="2"/>
  <c r="F35" i="1"/>
  <c r="AD36" i="1" s="1"/>
  <c r="G35" i="1"/>
  <c r="D478" i="1"/>
  <c r="D262" i="1"/>
  <c r="E60" i="1" l="1"/>
  <c r="AC61" i="1" s="1"/>
  <c r="D60" i="1"/>
  <c r="B62" i="1"/>
  <c r="E39" i="1"/>
  <c r="AC40" i="1" s="1"/>
  <c r="D39" i="1"/>
  <c r="B47" i="2"/>
  <c r="D40" i="2"/>
  <c r="Y40" i="2"/>
  <c r="G39" i="2"/>
  <c r="F39" i="2"/>
  <c r="G36" i="1"/>
  <c r="F36" i="1"/>
  <c r="AD37" i="1" s="1"/>
  <c r="D479" i="1"/>
  <c r="D263" i="1"/>
  <c r="E40" i="1" l="1"/>
  <c r="AC41" i="1" s="1"/>
  <c r="D40" i="1"/>
  <c r="E61" i="1"/>
  <c r="AC62" i="1" s="1"/>
  <c r="D61" i="1"/>
  <c r="B63" i="1"/>
  <c r="B48" i="2"/>
  <c r="G37" i="1"/>
  <c r="E41" i="2"/>
  <c r="F37" i="1"/>
  <c r="AD38" i="1" s="1"/>
  <c r="D264" i="1"/>
  <c r="E62" i="1" l="1"/>
  <c r="AC63" i="1" s="1"/>
  <c r="D62" i="1"/>
  <c r="E41" i="1"/>
  <c r="AC42" i="1" s="1"/>
  <c r="D41" i="1"/>
  <c r="B64" i="1"/>
  <c r="B49" i="2"/>
  <c r="F38" i="1"/>
  <c r="AD39" i="1" s="1"/>
  <c r="G38" i="1"/>
  <c r="D41" i="2"/>
  <c r="Y41" i="2"/>
  <c r="G40" i="2"/>
  <c r="F40" i="2"/>
  <c r="D265" i="1"/>
  <c r="E63" i="1" l="1"/>
  <c r="AC64" i="1" s="1"/>
  <c r="D63" i="1"/>
  <c r="B65" i="1"/>
  <c r="E42" i="1"/>
  <c r="AC43" i="1" s="1"/>
  <c r="D42" i="1"/>
  <c r="B50" i="2"/>
  <c r="G39" i="1"/>
  <c r="F39" i="1"/>
  <c r="AD40" i="1" s="1"/>
  <c r="E42" i="2"/>
  <c r="D266" i="1"/>
  <c r="E43" i="1" l="1"/>
  <c r="AC44" i="1" s="1"/>
  <c r="D43" i="1"/>
  <c r="E64" i="1"/>
  <c r="AC65" i="1" s="1"/>
  <c r="D64" i="1"/>
  <c r="B66" i="1"/>
  <c r="B51" i="2"/>
  <c r="F40" i="1"/>
  <c r="AD41" i="1" s="1"/>
  <c r="G40" i="1"/>
  <c r="D42" i="2"/>
  <c r="Y42" i="2"/>
  <c r="G41" i="2"/>
  <c r="F41" i="2"/>
  <c r="D267" i="1"/>
  <c r="E44" i="1" l="1"/>
  <c r="AC45" i="1" s="1"/>
  <c r="D44" i="1"/>
  <c r="B67" i="1"/>
  <c r="E65" i="1"/>
  <c r="AC66" i="1" s="1"/>
  <c r="D65" i="1"/>
  <c r="B52" i="2"/>
  <c r="F41" i="1"/>
  <c r="AD42" i="1" s="1"/>
  <c r="G41" i="1"/>
  <c r="E43" i="2"/>
  <c r="D268" i="1"/>
  <c r="G42" i="1" l="1"/>
  <c r="E66" i="1"/>
  <c r="AC67" i="1" s="1"/>
  <c r="D66" i="1"/>
  <c r="B68" i="1"/>
  <c r="E45" i="1"/>
  <c r="AC46" i="1" s="1"/>
  <c r="D45" i="1"/>
  <c r="B53" i="2"/>
  <c r="F42" i="1"/>
  <c r="AD43" i="1" s="1"/>
  <c r="D43" i="2"/>
  <c r="E44" i="2" s="1"/>
  <c r="G42" i="2"/>
  <c r="Y43" i="2"/>
  <c r="F42" i="2"/>
  <c r="D269" i="1"/>
  <c r="E67" i="1" l="1"/>
  <c r="AC68" i="1" s="1"/>
  <c r="D67" i="1"/>
  <c r="E46" i="1"/>
  <c r="AC47" i="1" s="1"/>
  <c r="D46" i="1"/>
  <c r="B69" i="1"/>
  <c r="B54" i="2"/>
  <c r="F43" i="1"/>
  <c r="AD44" i="1" s="1"/>
  <c r="G43" i="1"/>
  <c r="D44" i="2"/>
  <c r="Y44" i="2"/>
  <c r="G43" i="2"/>
  <c r="F43" i="2"/>
  <c r="D270" i="1"/>
  <c r="E68" i="1" l="1"/>
  <c r="AC69" i="1" s="1"/>
  <c r="D68" i="1"/>
  <c r="B70" i="1"/>
  <c r="E47" i="1"/>
  <c r="AC48" i="1" s="1"/>
  <c r="D47" i="1"/>
  <c r="B55" i="2"/>
  <c r="F44" i="1"/>
  <c r="AD45" i="1" s="1"/>
  <c r="G44" i="1"/>
  <c r="E45" i="2"/>
  <c r="D271" i="1"/>
  <c r="E48" i="1" l="1"/>
  <c r="AC49" i="1" s="1"/>
  <c r="D48" i="1"/>
  <c r="B71" i="1"/>
  <c r="E69" i="1"/>
  <c r="AC70" i="1" s="1"/>
  <c r="D69" i="1"/>
  <c r="B56" i="2"/>
  <c r="G45" i="1"/>
  <c r="F45" i="1"/>
  <c r="AD46" i="1" s="1"/>
  <c r="D45" i="2"/>
  <c r="Y45" i="2"/>
  <c r="G44" i="2"/>
  <c r="F44" i="2"/>
  <c r="D272" i="1"/>
  <c r="E70" i="1" l="1"/>
  <c r="AC71" i="1" s="1"/>
  <c r="D70" i="1"/>
  <c r="B72" i="1"/>
  <c r="E49" i="1"/>
  <c r="AC50" i="1" s="1"/>
  <c r="D49" i="1"/>
  <c r="F46" i="1"/>
  <c r="AD47" i="1" s="1"/>
  <c r="B57" i="2"/>
  <c r="G46" i="1"/>
  <c r="E46" i="2"/>
  <c r="D273" i="1"/>
  <c r="E50" i="1" l="1"/>
  <c r="AC51" i="1" s="1"/>
  <c r="D50" i="1"/>
  <c r="E71" i="1"/>
  <c r="AC72" i="1" s="1"/>
  <c r="D71" i="1"/>
  <c r="B73" i="1"/>
  <c r="G47" i="1"/>
  <c r="B58" i="2"/>
  <c r="F47" i="1"/>
  <c r="AD48" i="1" s="1"/>
  <c r="D46" i="2"/>
  <c r="E47" i="2" s="1"/>
  <c r="Y46" i="2"/>
  <c r="G45" i="2"/>
  <c r="F45" i="2"/>
  <c r="D274" i="1"/>
  <c r="E72" i="1" l="1"/>
  <c r="AC73" i="1" s="1"/>
  <c r="D72" i="1"/>
  <c r="B74" i="1"/>
  <c r="E51" i="1"/>
  <c r="AC52" i="1" s="1"/>
  <c r="D51" i="1"/>
  <c r="B59" i="2"/>
  <c r="F48" i="1"/>
  <c r="AD49" i="1" s="1"/>
  <c r="G48" i="1"/>
  <c r="D47" i="2"/>
  <c r="Y47" i="2"/>
  <c r="G46" i="2"/>
  <c r="F46" i="2"/>
  <c r="D275" i="1"/>
  <c r="E52" i="1" l="1"/>
  <c r="AC53" i="1" s="1"/>
  <c r="D52" i="1"/>
  <c r="E73" i="1"/>
  <c r="AC74" i="1" s="1"/>
  <c r="D73" i="1"/>
  <c r="B75" i="1"/>
  <c r="B60" i="2"/>
  <c r="F49" i="1"/>
  <c r="AD50" i="1" s="1"/>
  <c r="G49" i="1"/>
  <c r="E48" i="2"/>
  <c r="D276" i="1"/>
  <c r="E74" i="1" l="1"/>
  <c r="AC75" i="1" s="1"/>
  <c r="D74" i="1"/>
  <c r="B76" i="1"/>
  <c r="E53" i="1"/>
  <c r="AC54" i="1" s="1"/>
  <c r="D53" i="1"/>
  <c r="B61" i="2"/>
  <c r="F50" i="1"/>
  <c r="AD51" i="1" s="1"/>
  <c r="G50" i="1"/>
  <c r="D48" i="2"/>
  <c r="Y48" i="2"/>
  <c r="G47" i="2"/>
  <c r="F47" i="2"/>
  <c r="D277" i="1"/>
  <c r="E75" i="1" l="1"/>
  <c r="AC76" i="1" s="1"/>
  <c r="D75" i="1"/>
  <c r="E54" i="1"/>
  <c r="AC55" i="1" s="1"/>
  <c r="D54" i="1"/>
  <c r="B77" i="1"/>
  <c r="G51" i="1"/>
  <c r="B62" i="2"/>
  <c r="F51" i="1"/>
  <c r="AD52" i="1" s="1"/>
  <c r="E49" i="2"/>
  <c r="D278" i="1"/>
  <c r="E76" i="1" l="1"/>
  <c r="AC77" i="1" s="1"/>
  <c r="D76" i="1"/>
  <c r="B78" i="1"/>
  <c r="E55" i="1"/>
  <c r="AC56" i="1" s="1"/>
  <c r="D55" i="1"/>
  <c r="F52" i="1"/>
  <c r="AD53" i="1" s="1"/>
  <c r="G52" i="1"/>
  <c r="B63" i="2"/>
  <c r="C63" i="2" s="1"/>
  <c r="D49" i="2"/>
  <c r="G48" i="2"/>
  <c r="Y49" i="2"/>
  <c r="F48" i="2"/>
  <c r="D279" i="1"/>
  <c r="E77" i="1" l="1"/>
  <c r="AC78" i="1" s="1"/>
  <c r="D77" i="1"/>
  <c r="E56" i="1"/>
  <c r="AC57" i="1" s="1"/>
  <c r="D56" i="1"/>
  <c r="B79" i="1"/>
  <c r="G53" i="1"/>
  <c r="F53" i="1"/>
  <c r="AD54" i="1" s="1"/>
  <c r="B64" i="2"/>
  <c r="C64" i="2" s="1"/>
  <c r="E50" i="2"/>
  <c r="D280" i="1"/>
  <c r="E78" i="1" l="1"/>
  <c r="AC79" i="1" s="1"/>
  <c r="D78" i="1"/>
  <c r="B80" i="1"/>
  <c r="E57" i="1"/>
  <c r="AC58" i="1" s="1"/>
  <c r="D57" i="1"/>
  <c r="F54" i="1"/>
  <c r="AD55" i="1" s="1"/>
  <c r="G54" i="1"/>
  <c r="B65" i="2"/>
  <c r="C65" i="2" s="1"/>
  <c r="D50" i="2"/>
  <c r="G49" i="2"/>
  <c r="Y50" i="2"/>
  <c r="F49" i="2"/>
  <c r="D281" i="1"/>
  <c r="E58" i="1" l="1"/>
  <c r="AC59" i="1" s="1"/>
  <c r="D58" i="1"/>
  <c r="B81" i="1"/>
  <c r="E79" i="1"/>
  <c r="AC80" i="1" s="1"/>
  <c r="D79" i="1"/>
  <c r="G55" i="1"/>
  <c r="F55" i="1"/>
  <c r="AD56" i="1" s="1"/>
  <c r="B66" i="2"/>
  <c r="C66" i="2" s="1"/>
  <c r="E51" i="2"/>
  <c r="D282" i="1"/>
  <c r="E80" i="1" l="1"/>
  <c r="AC81" i="1" s="1"/>
  <c r="D80" i="1"/>
  <c r="B82" i="1"/>
  <c r="F56" i="1"/>
  <c r="AD57" i="1" s="1"/>
  <c r="G56" i="1"/>
  <c r="B67" i="2"/>
  <c r="C67" i="2" s="1"/>
  <c r="D51" i="2"/>
  <c r="E52" i="2" s="1"/>
  <c r="G50" i="2"/>
  <c r="Y51" i="2"/>
  <c r="F50" i="2"/>
  <c r="D283" i="1"/>
  <c r="E81" i="1" l="1"/>
  <c r="AC82" i="1" s="1"/>
  <c r="D81" i="1"/>
  <c r="B83" i="1"/>
  <c r="G57" i="1"/>
  <c r="F57" i="1"/>
  <c r="AD58" i="1" s="1"/>
  <c r="B68" i="2"/>
  <c r="C68" i="2" s="1"/>
  <c r="D52" i="2"/>
  <c r="Y52" i="2"/>
  <c r="G51" i="2"/>
  <c r="F51" i="2"/>
  <c r="D284" i="1"/>
  <c r="E82" i="1" l="1"/>
  <c r="AC83" i="1" s="1"/>
  <c r="D82" i="1"/>
  <c r="B84" i="1"/>
  <c r="F58" i="1"/>
  <c r="AD59" i="1" s="1"/>
  <c r="G58" i="1"/>
  <c r="B69" i="2"/>
  <c r="C69" i="2" s="1"/>
  <c r="E53" i="2"/>
  <c r="D285" i="1"/>
  <c r="E83" i="1" l="1"/>
  <c r="AC84" i="1" s="1"/>
  <c r="D83" i="1"/>
  <c r="B85" i="1"/>
  <c r="F59" i="1"/>
  <c r="AD60" i="1" s="1"/>
  <c r="G59" i="1"/>
  <c r="B70" i="2"/>
  <c r="C70" i="2" s="1"/>
  <c r="D53" i="2"/>
  <c r="Y53" i="2"/>
  <c r="G52" i="2"/>
  <c r="F52" i="2"/>
  <c r="D286" i="1"/>
  <c r="E84" i="1" l="1"/>
  <c r="AC85" i="1" s="1"/>
  <c r="D84" i="1"/>
  <c r="B86" i="1"/>
  <c r="F60" i="1"/>
  <c r="AD61" i="1" s="1"/>
  <c r="G60" i="1"/>
  <c r="B71" i="2"/>
  <c r="C71" i="2" s="1"/>
  <c r="E54" i="2"/>
  <c r="D287" i="1"/>
  <c r="E85" i="1" l="1"/>
  <c r="AC86" i="1" s="1"/>
  <c r="D85" i="1"/>
  <c r="B87" i="1"/>
  <c r="F61" i="1"/>
  <c r="AD62" i="1" s="1"/>
  <c r="G61" i="1"/>
  <c r="B72" i="2"/>
  <c r="C72" i="2" s="1"/>
  <c r="D54" i="2"/>
  <c r="Y54" i="2"/>
  <c r="G53" i="2"/>
  <c r="F53" i="2"/>
  <c r="D288" i="1"/>
  <c r="E86" i="1" l="1"/>
  <c r="AC87" i="1" s="1"/>
  <c r="D86" i="1"/>
  <c r="B88" i="1"/>
  <c r="G62" i="1"/>
  <c r="F62" i="1"/>
  <c r="AD63" i="1" s="1"/>
  <c r="B73" i="2"/>
  <c r="C73" i="2" s="1"/>
  <c r="E55" i="2"/>
  <c r="D289" i="1"/>
  <c r="B89" i="1" l="1"/>
  <c r="E87" i="1"/>
  <c r="AC88" i="1" s="1"/>
  <c r="D87" i="1"/>
  <c r="F63" i="1"/>
  <c r="AD64" i="1" s="1"/>
  <c r="G63" i="1"/>
  <c r="B74" i="2"/>
  <c r="C74" i="2" s="1"/>
  <c r="D55" i="2"/>
  <c r="Y55" i="2"/>
  <c r="G54" i="2"/>
  <c r="F54" i="2"/>
  <c r="D290" i="1"/>
  <c r="G64" i="1" l="1"/>
  <c r="E88" i="1"/>
  <c r="AC89" i="1" s="1"/>
  <c r="D88" i="1"/>
  <c r="B90" i="1"/>
  <c r="F64" i="1"/>
  <c r="AD65" i="1" s="1"/>
  <c r="B75" i="2"/>
  <c r="C75" i="2" s="1"/>
  <c r="E56" i="2"/>
  <c r="D291" i="1"/>
  <c r="E89" i="1" l="1"/>
  <c r="AC90" i="1" s="1"/>
  <c r="D89" i="1"/>
  <c r="B91" i="1"/>
  <c r="F65" i="1"/>
  <c r="AD66" i="1" s="1"/>
  <c r="G65" i="1"/>
  <c r="B76" i="2"/>
  <c r="C76" i="2" s="1"/>
  <c r="D56" i="2"/>
  <c r="Y56" i="2"/>
  <c r="G55" i="2"/>
  <c r="F55" i="2"/>
  <c r="D292" i="1"/>
  <c r="E90" i="1" l="1"/>
  <c r="AC91" i="1" s="1"/>
  <c r="D90" i="1"/>
  <c r="B92" i="1"/>
  <c r="G66" i="1"/>
  <c r="F66" i="1"/>
  <c r="AD67" i="1" s="1"/>
  <c r="B77" i="2"/>
  <c r="C77" i="2" s="1"/>
  <c r="E57" i="2"/>
  <c r="D293" i="1"/>
  <c r="B93" i="1" l="1"/>
  <c r="E91" i="1"/>
  <c r="AC92" i="1" s="1"/>
  <c r="D91" i="1"/>
  <c r="G67" i="1"/>
  <c r="F67" i="1"/>
  <c r="AD68" i="1" s="1"/>
  <c r="B78" i="2"/>
  <c r="C78" i="2" s="1"/>
  <c r="D57" i="2"/>
  <c r="Y57" i="2"/>
  <c r="G56" i="2"/>
  <c r="F56" i="2"/>
  <c r="D294" i="1"/>
  <c r="E92" i="1" l="1"/>
  <c r="AC93" i="1" s="1"/>
  <c r="D92" i="1"/>
  <c r="B94" i="1"/>
  <c r="F68" i="1"/>
  <c r="AD69" i="1" s="1"/>
  <c r="G68" i="1"/>
  <c r="B79" i="2"/>
  <c r="C79" i="2" s="1"/>
  <c r="E58" i="2"/>
  <c r="D295" i="1"/>
  <c r="E93" i="1" l="1"/>
  <c r="AC94" i="1" s="1"/>
  <c r="D93" i="1"/>
  <c r="B95" i="1"/>
  <c r="G69" i="1"/>
  <c r="F69" i="1"/>
  <c r="AD70" i="1" s="1"/>
  <c r="B80" i="2"/>
  <c r="C80" i="2" s="1"/>
  <c r="D58" i="2"/>
  <c r="G57" i="2"/>
  <c r="Y58" i="2"/>
  <c r="F57" i="2"/>
  <c r="D296" i="1"/>
  <c r="E94" i="1" l="1"/>
  <c r="AC95" i="1" s="1"/>
  <c r="D94" i="1"/>
  <c r="B96" i="1"/>
  <c r="F70" i="1"/>
  <c r="AD71" i="1" s="1"/>
  <c r="G70" i="1"/>
  <c r="B81" i="2"/>
  <c r="C81" i="2" s="1"/>
  <c r="E59" i="2"/>
  <c r="D297" i="1"/>
  <c r="F71" i="1" l="1"/>
  <c r="AD72" i="1" s="1"/>
  <c r="B97" i="1"/>
  <c r="E95" i="1"/>
  <c r="AC96" i="1" s="1"/>
  <c r="D95" i="1"/>
  <c r="G71" i="1"/>
  <c r="B82" i="2"/>
  <c r="C82" i="2" s="1"/>
  <c r="D59" i="2"/>
  <c r="G58" i="2"/>
  <c r="Y59" i="2"/>
  <c r="F58" i="2"/>
  <c r="D298" i="1"/>
  <c r="G72" i="1" l="1"/>
  <c r="E96" i="1"/>
  <c r="AC97" i="1" s="1"/>
  <c r="D96" i="1"/>
  <c r="B98" i="1"/>
  <c r="F72" i="1"/>
  <c r="AD73" i="1" s="1"/>
  <c r="B83" i="2"/>
  <c r="C83" i="2" s="1"/>
  <c r="E60" i="2"/>
  <c r="D299" i="1"/>
  <c r="E97" i="1" l="1"/>
  <c r="AC98" i="1" s="1"/>
  <c r="D97" i="1"/>
  <c r="B99" i="1"/>
  <c r="F73" i="1"/>
  <c r="AD74" i="1" s="1"/>
  <c r="G73" i="1"/>
  <c r="B84" i="2"/>
  <c r="C84" i="2" s="1"/>
  <c r="D60" i="2"/>
  <c r="Y60" i="2"/>
  <c r="G59" i="2"/>
  <c r="F59" i="2"/>
  <c r="D300" i="1"/>
  <c r="F74" i="1" l="1"/>
  <c r="AD75" i="1" s="1"/>
  <c r="E98" i="1"/>
  <c r="AC99" i="1" s="1"/>
  <c r="D98" i="1"/>
  <c r="B100" i="1"/>
  <c r="G74" i="1"/>
  <c r="B85" i="2"/>
  <c r="C85" i="2" s="1"/>
  <c r="E61" i="2"/>
  <c r="D301" i="1"/>
  <c r="G75" i="1" l="1"/>
  <c r="E99" i="1"/>
  <c r="AC100" i="1" s="1"/>
  <c r="D99" i="1"/>
  <c r="B101" i="1"/>
  <c r="F75" i="1"/>
  <c r="AD76" i="1" s="1"/>
  <c r="B86" i="2"/>
  <c r="C86" i="2" s="1"/>
  <c r="D61" i="2"/>
  <c r="Y61" i="2"/>
  <c r="G60" i="2"/>
  <c r="F60" i="2"/>
  <c r="D302" i="1"/>
  <c r="E100" i="1" l="1"/>
  <c r="AC101" i="1" s="1"/>
  <c r="D100" i="1"/>
  <c r="B102" i="1"/>
  <c r="F76" i="1"/>
  <c r="AD77" i="1" s="1"/>
  <c r="G76" i="1"/>
  <c r="B87" i="2"/>
  <c r="C87" i="2" s="1"/>
  <c r="E62" i="2"/>
  <c r="D303" i="1"/>
  <c r="E101" i="1" l="1"/>
  <c r="AC102" i="1" s="1"/>
  <c r="D101" i="1"/>
  <c r="B103" i="1"/>
  <c r="F77" i="1"/>
  <c r="AD78" i="1" s="1"/>
  <c r="G77" i="1"/>
  <c r="B88" i="2"/>
  <c r="C88" i="2" s="1"/>
  <c r="D62" i="2"/>
  <c r="Y62" i="2"/>
  <c r="G61" i="2"/>
  <c r="F61" i="2"/>
  <c r="D304" i="1"/>
  <c r="F78" i="1" l="1"/>
  <c r="AD79" i="1" s="1"/>
  <c r="E102" i="1"/>
  <c r="AC103" i="1" s="1"/>
  <c r="D102" i="1"/>
  <c r="B104" i="1"/>
  <c r="G78" i="1"/>
  <c r="B89" i="2"/>
  <c r="C89" i="2" s="1"/>
  <c r="E63" i="2"/>
  <c r="D305" i="1"/>
  <c r="G79" i="1" l="1"/>
  <c r="B105" i="1"/>
  <c r="E103" i="1"/>
  <c r="AC104" i="1" s="1"/>
  <c r="D103" i="1"/>
  <c r="F79" i="1"/>
  <c r="AD80" i="1" s="1"/>
  <c r="B90" i="2"/>
  <c r="C90" i="2" s="1"/>
  <c r="D63" i="2"/>
  <c r="Y63" i="2"/>
  <c r="G62" i="2"/>
  <c r="F62" i="2"/>
  <c r="D306" i="1"/>
  <c r="D192" i="1"/>
  <c r="F80" i="1" l="1"/>
  <c r="AD81" i="1" s="1"/>
  <c r="E104" i="1"/>
  <c r="AC105" i="1" s="1"/>
  <c r="D104" i="1"/>
  <c r="G80" i="1"/>
  <c r="B106" i="1"/>
  <c r="B91" i="2"/>
  <c r="C91" i="2" s="1"/>
  <c r="E64" i="2"/>
  <c r="D307" i="1"/>
  <c r="D193" i="1"/>
  <c r="G81" i="1" l="1"/>
  <c r="E105" i="1"/>
  <c r="AC106" i="1" s="1"/>
  <c r="D105" i="1"/>
  <c r="B107" i="1"/>
  <c r="F81" i="1"/>
  <c r="AD82" i="1" s="1"/>
  <c r="B92" i="2"/>
  <c r="C92" i="2" s="1"/>
  <c r="D64" i="2"/>
  <c r="Y64" i="2"/>
  <c r="G63" i="2"/>
  <c r="F63" i="2"/>
  <c r="D308" i="1"/>
  <c r="D194" i="1"/>
  <c r="F82" i="1" l="1"/>
  <c r="AD83" i="1" s="1"/>
  <c r="G82" i="1"/>
  <c r="E106" i="1"/>
  <c r="AC107" i="1" s="1"/>
  <c r="D106" i="1"/>
  <c r="B108" i="1"/>
  <c r="B93" i="2"/>
  <c r="C93" i="2" s="1"/>
  <c r="E65" i="2"/>
  <c r="D309" i="1"/>
  <c r="D195" i="1"/>
  <c r="G83" i="1" l="1"/>
  <c r="E107" i="1"/>
  <c r="AC108" i="1" s="1"/>
  <c r="D107" i="1"/>
  <c r="B109" i="1"/>
  <c r="F83" i="1"/>
  <c r="AD84" i="1" s="1"/>
  <c r="B94" i="2"/>
  <c r="C94" i="2" s="1"/>
  <c r="D65" i="2"/>
  <c r="Y65" i="2"/>
  <c r="G64" i="2"/>
  <c r="F64" i="2"/>
  <c r="D310" i="1"/>
  <c r="D196" i="1"/>
  <c r="E108" i="1" l="1"/>
  <c r="AC109" i="1" s="1"/>
  <c r="D108" i="1"/>
  <c r="F84" i="1"/>
  <c r="AD85" i="1" s="1"/>
  <c r="G84" i="1"/>
  <c r="B110" i="1"/>
  <c r="B95" i="2"/>
  <c r="C95" i="2" s="1"/>
  <c r="E66" i="2"/>
  <c r="D311" i="1"/>
  <c r="D197" i="1"/>
  <c r="E109" i="1" l="1"/>
  <c r="AC110" i="1" s="1"/>
  <c r="D109" i="1"/>
  <c r="B111" i="1"/>
  <c r="F85" i="1"/>
  <c r="AD86" i="1" s="1"/>
  <c r="G85" i="1"/>
  <c r="B96" i="2"/>
  <c r="C96" i="2" s="1"/>
  <c r="D66" i="2"/>
  <c r="Y66" i="2"/>
  <c r="G65" i="2"/>
  <c r="F65" i="2"/>
  <c r="D312" i="1"/>
  <c r="D198" i="1"/>
  <c r="F86" i="1" l="1"/>
  <c r="AD87" i="1" s="1"/>
  <c r="G86" i="1"/>
  <c r="E110" i="1"/>
  <c r="AC111" i="1" s="1"/>
  <c r="D110" i="1"/>
  <c r="B112" i="1"/>
  <c r="B97" i="2"/>
  <c r="C97" i="2" s="1"/>
  <c r="E67" i="2"/>
  <c r="D313" i="1"/>
  <c r="D199" i="1"/>
  <c r="G87" i="1" l="1"/>
  <c r="F87" i="1"/>
  <c r="AD88" i="1" s="1"/>
  <c r="E111" i="1"/>
  <c r="AC112" i="1" s="1"/>
  <c r="D111" i="1"/>
  <c r="B113" i="1"/>
  <c r="B98" i="2"/>
  <c r="C98" i="2" s="1"/>
  <c r="D67" i="2"/>
  <c r="G66" i="2"/>
  <c r="Y67" i="2"/>
  <c r="F66" i="2"/>
  <c r="D314" i="1"/>
  <c r="D200" i="1"/>
  <c r="G88" i="1" l="1"/>
  <c r="F88" i="1"/>
  <c r="AD89" i="1" s="1"/>
  <c r="E112" i="1"/>
  <c r="AC113" i="1" s="1"/>
  <c r="D112" i="1"/>
  <c r="B114" i="1"/>
  <c r="B99" i="2"/>
  <c r="C99" i="2" s="1"/>
  <c r="E68" i="2"/>
  <c r="D315" i="1"/>
  <c r="D201" i="1"/>
  <c r="F89" i="1" l="1"/>
  <c r="AD90" i="1" s="1"/>
  <c r="G89" i="1"/>
  <c r="B115" i="1"/>
  <c r="E113" i="1"/>
  <c r="AC114" i="1" s="1"/>
  <c r="D113" i="1"/>
  <c r="B100" i="2"/>
  <c r="C100" i="2" s="1"/>
  <c r="D68" i="2"/>
  <c r="Y68" i="2"/>
  <c r="G67" i="2"/>
  <c r="F67" i="2"/>
  <c r="D316" i="1"/>
  <c r="D202" i="1"/>
  <c r="F90" i="1" l="1"/>
  <c r="AD91" i="1" s="1"/>
  <c r="G90" i="1"/>
  <c r="E114" i="1"/>
  <c r="AC115" i="1" s="1"/>
  <c r="D114" i="1"/>
  <c r="B116" i="1"/>
  <c r="B101" i="2"/>
  <c r="C101" i="2" s="1"/>
  <c r="E69" i="2"/>
  <c r="D317" i="1"/>
  <c r="D203" i="1"/>
  <c r="F91" i="1" l="1"/>
  <c r="AD92" i="1" s="1"/>
  <c r="G91" i="1"/>
  <c r="E115" i="1"/>
  <c r="AC116" i="1" s="1"/>
  <c r="D115" i="1"/>
  <c r="B117" i="1"/>
  <c r="B102" i="2"/>
  <c r="C102" i="2" s="1"/>
  <c r="D69" i="2"/>
  <c r="Y69" i="2"/>
  <c r="G68" i="2"/>
  <c r="F68" i="2"/>
  <c r="D318" i="1"/>
  <c r="D204" i="1"/>
  <c r="F92" i="1" l="1"/>
  <c r="AD93" i="1" s="1"/>
  <c r="G92" i="1"/>
  <c r="B118" i="1"/>
  <c r="E116" i="1"/>
  <c r="AC117" i="1" s="1"/>
  <c r="D116" i="1"/>
  <c r="B103" i="2"/>
  <c r="C103" i="2" s="1"/>
  <c r="E70" i="2"/>
  <c r="D319" i="1"/>
  <c r="D205" i="1"/>
  <c r="F93" i="1" l="1"/>
  <c r="AD94" i="1" s="1"/>
  <c r="G93" i="1"/>
  <c r="E117" i="1"/>
  <c r="AC118" i="1" s="1"/>
  <c r="D117" i="1"/>
  <c r="B119" i="1"/>
  <c r="B104" i="2"/>
  <c r="C104" i="2" s="1"/>
  <c r="D70" i="2"/>
  <c r="Y70" i="2"/>
  <c r="G69" i="2"/>
  <c r="F69" i="2"/>
  <c r="D320" i="1"/>
  <c r="D206" i="1"/>
  <c r="F94" i="1" l="1"/>
  <c r="AD95" i="1" s="1"/>
  <c r="G94" i="1"/>
  <c r="E118" i="1"/>
  <c r="AC119" i="1" s="1"/>
  <c r="D118" i="1"/>
  <c r="B120" i="1"/>
  <c r="B105" i="2"/>
  <c r="C105" i="2" s="1"/>
  <c r="E71" i="2"/>
  <c r="D321" i="1"/>
  <c r="D207" i="1"/>
  <c r="G95" i="1" l="1"/>
  <c r="F95" i="1"/>
  <c r="AD96" i="1" s="1"/>
  <c r="E119" i="1"/>
  <c r="AC120" i="1" s="1"/>
  <c r="D119" i="1"/>
  <c r="B121" i="1"/>
  <c r="B106" i="2"/>
  <c r="C106" i="2" s="1"/>
  <c r="D71" i="2"/>
  <c r="Y71" i="2"/>
  <c r="G70" i="2"/>
  <c r="F70" i="2"/>
  <c r="D322" i="1"/>
  <c r="D208" i="1"/>
  <c r="F96" i="1" l="1"/>
  <c r="AD97" i="1" s="1"/>
  <c r="G96" i="1"/>
  <c r="E120" i="1"/>
  <c r="AC121" i="1" s="1"/>
  <c r="D120" i="1"/>
  <c r="B122" i="1"/>
  <c r="B107" i="2"/>
  <c r="C107" i="2" s="1"/>
  <c r="E72" i="2"/>
  <c r="D323" i="1"/>
  <c r="D209" i="1"/>
  <c r="F97" i="1" l="1"/>
  <c r="AD98" i="1" s="1"/>
  <c r="G97" i="1"/>
  <c r="E121" i="1"/>
  <c r="AC122" i="1" s="1"/>
  <c r="D121" i="1"/>
  <c r="B123" i="1"/>
  <c r="B108" i="2"/>
  <c r="C108" i="2" s="1"/>
  <c r="D72" i="2"/>
  <c r="Y72" i="2"/>
  <c r="G71" i="2"/>
  <c r="F71" i="2"/>
  <c r="D324" i="1"/>
  <c r="D210" i="1"/>
  <c r="F98" i="1" l="1"/>
  <c r="AD99" i="1" s="1"/>
  <c r="G98" i="1"/>
  <c r="B124" i="1"/>
  <c r="E122" i="1"/>
  <c r="AC123" i="1" s="1"/>
  <c r="D122" i="1"/>
  <c r="B109" i="2"/>
  <c r="C109" i="2" s="1"/>
  <c r="E73" i="2"/>
  <c r="D325" i="1"/>
  <c r="D211" i="1"/>
  <c r="G99" i="1" l="1"/>
  <c r="F99" i="1"/>
  <c r="AD100" i="1" s="1"/>
  <c r="E123" i="1"/>
  <c r="AC124" i="1" s="1"/>
  <c r="D123" i="1"/>
  <c r="B125" i="1"/>
  <c r="B110" i="2"/>
  <c r="C110" i="2" s="1"/>
  <c r="D73" i="2"/>
  <c r="G72" i="2"/>
  <c r="Y73" i="2"/>
  <c r="F72" i="2"/>
  <c r="D326" i="1"/>
  <c r="D212" i="1"/>
  <c r="G100" i="1" l="1"/>
  <c r="F100" i="1"/>
  <c r="AD101" i="1" s="1"/>
  <c r="E124" i="1"/>
  <c r="AC125" i="1" s="1"/>
  <c r="D124" i="1"/>
  <c r="B126" i="1"/>
  <c r="B111" i="2"/>
  <c r="C111" i="2" s="1"/>
  <c r="E74" i="2"/>
  <c r="D327" i="1"/>
  <c r="D213" i="1"/>
  <c r="F101" i="1" l="1"/>
  <c r="AD102" i="1" s="1"/>
  <c r="G101" i="1"/>
  <c r="B127" i="1"/>
  <c r="E125" i="1"/>
  <c r="AC126" i="1" s="1"/>
  <c r="D125" i="1"/>
  <c r="B112" i="2"/>
  <c r="C112" i="2" s="1"/>
  <c r="D74" i="2"/>
  <c r="G73" i="2"/>
  <c r="Y74" i="2"/>
  <c r="F73" i="2"/>
  <c r="D328" i="1"/>
  <c r="D214" i="1"/>
  <c r="F102" i="1" l="1"/>
  <c r="AD103" i="1" s="1"/>
  <c r="G102" i="1"/>
  <c r="E126" i="1"/>
  <c r="AC127" i="1" s="1"/>
  <c r="D126" i="1"/>
  <c r="B128" i="1"/>
  <c r="B113" i="2"/>
  <c r="C113" i="2" s="1"/>
  <c r="E75" i="2"/>
  <c r="D329" i="1"/>
  <c r="D215" i="1"/>
  <c r="F103" i="1" l="1"/>
  <c r="AD104" i="1" s="1"/>
  <c r="G103" i="1"/>
  <c r="E127" i="1"/>
  <c r="AC128" i="1" s="1"/>
  <c r="D127" i="1"/>
  <c r="B129" i="1"/>
  <c r="B114" i="2"/>
  <c r="C114" i="2" s="1"/>
  <c r="D75" i="2"/>
  <c r="G74" i="2"/>
  <c r="Y75" i="2"/>
  <c r="F74" i="2"/>
  <c r="D330" i="1"/>
  <c r="D216" i="1"/>
  <c r="G104" i="1" l="1"/>
  <c r="F104" i="1"/>
  <c r="AD105" i="1" s="1"/>
  <c r="B130" i="1"/>
  <c r="E128" i="1"/>
  <c r="AC129" i="1" s="1"/>
  <c r="D128" i="1"/>
  <c r="B115" i="2"/>
  <c r="C115" i="2" s="1"/>
  <c r="E76" i="2"/>
  <c r="D331" i="1"/>
  <c r="D217" i="1"/>
  <c r="G105" i="1" l="1"/>
  <c r="F105" i="1"/>
  <c r="AD106" i="1" s="1"/>
  <c r="B131" i="1"/>
  <c r="E129" i="1"/>
  <c r="AC130" i="1" s="1"/>
  <c r="D129" i="1"/>
  <c r="B116" i="2"/>
  <c r="C116" i="2" s="1"/>
  <c r="D76" i="2"/>
  <c r="Y76" i="2"/>
  <c r="G75" i="2"/>
  <c r="F75" i="2"/>
  <c r="D332" i="1"/>
  <c r="D218" i="1"/>
  <c r="G106" i="1" l="1"/>
  <c r="F106" i="1"/>
  <c r="AD107" i="1" s="1"/>
  <c r="B132" i="1"/>
  <c r="E130" i="1"/>
  <c r="AC131" i="1" s="1"/>
  <c r="D130" i="1"/>
  <c r="B117" i="2"/>
  <c r="C117" i="2" s="1"/>
  <c r="E77" i="2"/>
  <c r="D333" i="1"/>
  <c r="D219" i="1"/>
  <c r="F107" i="1" l="1"/>
  <c r="AD108" i="1" s="1"/>
  <c r="G107" i="1"/>
  <c r="B133" i="1"/>
  <c r="E131" i="1"/>
  <c r="AC132" i="1" s="1"/>
  <c r="D131" i="1"/>
  <c r="B118" i="2"/>
  <c r="C118" i="2" s="1"/>
  <c r="D77" i="2"/>
  <c r="Y77" i="2"/>
  <c r="G76" i="2"/>
  <c r="F76" i="2"/>
  <c r="D334" i="1"/>
  <c r="D220" i="1"/>
  <c r="F108" i="1" l="1"/>
  <c r="AD109" i="1" s="1"/>
  <c r="G108" i="1"/>
  <c r="B134" i="1"/>
  <c r="E132" i="1"/>
  <c r="AC133" i="1" s="1"/>
  <c r="D132" i="1"/>
  <c r="B119" i="2"/>
  <c r="C119" i="2" s="1"/>
  <c r="E78" i="2"/>
  <c r="D335" i="1"/>
  <c r="D221" i="1"/>
  <c r="G109" i="1" l="1"/>
  <c r="F109" i="1"/>
  <c r="AD110" i="1" s="1"/>
  <c r="B135" i="1"/>
  <c r="E133" i="1"/>
  <c r="AC134" i="1" s="1"/>
  <c r="D133" i="1"/>
  <c r="B120" i="2"/>
  <c r="C120" i="2" s="1"/>
  <c r="D78" i="2"/>
  <c r="Y78" i="2"/>
  <c r="G77" i="2"/>
  <c r="F77" i="2"/>
  <c r="D336" i="1"/>
  <c r="D222" i="1"/>
  <c r="G110" i="1" l="1"/>
  <c r="F110" i="1"/>
  <c r="AD111" i="1" s="1"/>
  <c r="B136" i="1"/>
  <c r="E134" i="1"/>
  <c r="AC135" i="1" s="1"/>
  <c r="D134" i="1"/>
  <c r="B121" i="2"/>
  <c r="C121" i="2" s="1"/>
  <c r="E79" i="2"/>
  <c r="D337" i="1"/>
  <c r="D223" i="1"/>
  <c r="F111" i="1" l="1"/>
  <c r="AD112" i="1" s="1"/>
  <c r="G111" i="1"/>
  <c r="B137" i="1"/>
  <c r="E135" i="1"/>
  <c r="AC136" i="1" s="1"/>
  <c r="D135" i="1"/>
  <c r="B122" i="2"/>
  <c r="C122" i="2" s="1"/>
  <c r="D79" i="2"/>
  <c r="Y79" i="2"/>
  <c r="G78" i="2"/>
  <c r="F78" i="2"/>
  <c r="D338" i="1"/>
  <c r="D224" i="1"/>
  <c r="F112" i="1" l="1"/>
  <c r="AD113" i="1" s="1"/>
  <c r="G112" i="1"/>
  <c r="F113" i="1" s="1"/>
  <c r="AD114" i="1" s="1"/>
  <c r="B138" i="1"/>
  <c r="E136" i="1"/>
  <c r="AC137" i="1" s="1"/>
  <c r="D136" i="1"/>
  <c r="B123" i="2"/>
  <c r="C123" i="2" s="1"/>
  <c r="E80" i="2"/>
  <c r="D339" i="1"/>
  <c r="D225" i="1"/>
  <c r="G113" i="1" l="1"/>
  <c r="G114" i="1" s="1"/>
  <c r="B139" i="1"/>
  <c r="E137" i="1"/>
  <c r="AC138" i="1" s="1"/>
  <c r="D137" i="1"/>
  <c r="B124" i="2"/>
  <c r="C124" i="2" s="1"/>
  <c r="D80" i="2"/>
  <c r="Y80" i="2"/>
  <c r="G79" i="2"/>
  <c r="F79" i="2"/>
  <c r="D340" i="1"/>
  <c r="D226" i="1"/>
  <c r="F114" i="1" l="1"/>
  <c r="AD115" i="1" s="1"/>
  <c r="B140" i="1"/>
  <c r="E138" i="1"/>
  <c r="AC139" i="1" s="1"/>
  <c r="D138" i="1"/>
  <c r="B125" i="2"/>
  <c r="C125" i="2" s="1"/>
  <c r="E81" i="2"/>
  <c r="D341" i="1"/>
  <c r="D227" i="1"/>
  <c r="F115" i="1" l="1"/>
  <c r="AD116" i="1" s="1"/>
  <c r="G115" i="1"/>
  <c r="B141" i="1"/>
  <c r="E139" i="1"/>
  <c r="AC140" i="1" s="1"/>
  <c r="D139" i="1"/>
  <c r="B126" i="2"/>
  <c r="C126" i="2" s="1"/>
  <c r="D81" i="2"/>
  <c r="G80" i="2"/>
  <c r="Y81" i="2"/>
  <c r="F80" i="2"/>
  <c r="G116" i="1"/>
  <c r="F116" i="1"/>
  <c r="AD117" i="1" s="1"/>
  <c r="D342" i="1"/>
  <c r="D228" i="1"/>
  <c r="B142" i="1" l="1"/>
  <c r="E140" i="1"/>
  <c r="AC141" i="1" s="1"/>
  <c r="D140" i="1"/>
  <c r="B127" i="2"/>
  <c r="C127" i="2" s="1"/>
  <c r="E82" i="2"/>
  <c r="G117" i="1"/>
  <c r="F117" i="1"/>
  <c r="AD118" i="1" s="1"/>
  <c r="D343" i="1"/>
  <c r="D229" i="1"/>
  <c r="B143" i="1" l="1"/>
  <c r="E141" i="1"/>
  <c r="AC142" i="1" s="1"/>
  <c r="D141" i="1"/>
  <c r="B128" i="2"/>
  <c r="C128" i="2" s="1"/>
  <c r="D82" i="2"/>
  <c r="Y82" i="2"/>
  <c r="G81" i="2"/>
  <c r="F81" i="2"/>
  <c r="G118" i="1"/>
  <c r="F118" i="1"/>
  <c r="AD119" i="1" s="1"/>
  <c r="D344" i="1"/>
  <c r="D230" i="1"/>
  <c r="B144" i="1" l="1"/>
  <c r="E142" i="1"/>
  <c r="AC143" i="1" s="1"/>
  <c r="D142" i="1"/>
  <c r="B129" i="2"/>
  <c r="C129" i="2" s="1"/>
  <c r="E83" i="2"/>
  <c r="G119" i="1"/>
  <c r="F119" i="1"/>
  <c r="AD120" i="1" s="1"/>
  <c r="D345" i="1"/>
  <c r="D231" i="1"/>
  <c r="B145" i="1" l="1"/>
  <c r="E143" i="1"/>
  <c r="AC144" i="1" s="1"/>
  <c r="D143" i="1"/>
  <c r="B130" i="2"/>
  <c r="C130" i="2" s="1"/>
  <c r="D83" i="2"/>
  <c r="G82" i="2"/>
  <c r="Y83" i="2"/>
  <c r="F82" i="2"/>
  <c r="G120" i="1"/>
  <c r="F120" i="1"/>
  <c r="AD121" i="1" s="1"/>
  <c r="D346" i="1"/>
  <c r="D232" i="1"/>
  <c r="B146" i="1" l="1"/>
  <c r="E144" i="1"/>
  <c r="AC145" i="1" s="1"/>
  <c r="D144" i="1"/>
  <c r="B131" i="2"/>
  <c r="C131" i="2" s="1"/>
  <c r="E84" i="2"/>
  <c r="G121" i="1"/>
  <c r="F121" i="1"/>
  <c r="AD122" i="1" s="1"/>
  <c r="D347" i="1"/>
  <c r="D233" i="1"/>
  <c r="B147" i="1" l="1"/>
  <c r="E145" i="1"/>
  <c r="AC146" i="1" s="1"/>
  <c r="D145" i="1"/>
  <c r="B132" i="2"/>
  <c r="C132" i="2" s="1"/>
  <c r="D84" i="2"/>
  <c r="Y84" i="2"/>
  <c r="G83" i="2"/>
  <c r="F83" i="2"/>
  <c r="G122" i="1"/>
  <c r="F122" i="1"/>
  <c r="AD123" i="1" s="1"/>
  <c r="D348" i="1"/>
  <c r="D234" i="1"/>
  <c r="B148" i="1" l="1"/>
  <c r="E146" i="1"/>
  <c r="AC147" i="1" s="1"/>
  <c r="D146" i="1"/>
  <c r="B133" i="2"/>
  <c r="C133" i="2" s="1"/>
  <c r="E85" i="2"/>
  <c r="G123" i="1"/>
  <c r="F123" i="1"/>
  <c r="AD124" i="1" s="1"/>
  <c r="D349" i="1"/>
  <c r="D235" i="1"/>
  <c r="B149" i="1" l="1"/>
  <c r="E147" i="1"/>
  <c r="AC148" i="1" s="1"/>
  <c r="D147" i="1"/>
  <c r="B134" i="2"/>
  <c r="C134" i="2" s="1"/>
  <c r="D85" i="2"/>
  <c r="Y85" i="2"/>
  <c r="G84" i="2"/>
  <c r="F84" i="2"/>
  <c r="G124" i="1"/>
  <c r="F124" i="1"/>
  <c r="AD125" i="1" s="1"/>
  <c r="D350" i="1"/>
  <c r="D236" i="1"/>
  <c r="B150" i="1" l="1"/>
  <c r="E148" i="1"/>
  <c r="AC149" i="1" s="1"/>
  <c r="D148" i="1"/>
  <c r="B135" i="2"/>
  <c r="C135" i="2" s="1"/>
  <c r="E86" i="2"/>
  <c r="G125" i="1"/>
  <c r="F125" i="1"/>
  <c r="AD126" i="1" s="1"/>
  <c r="D351" i="1"/>
  <c r="D237" i="1"/>
  <c r="B151" i="1" l="1"/>
  <c r="E149" i="1"/>
  <c r="AC150" i="1" s="1"/>
  <c r="D149" i="1"/>
  <c r="B136" i="2"/>
  <c r="C136" i="2" s="1"/>
  <c r="D86" i="2"/>
  <c r="Y86" i="2"/>
  <c r="G85" i="2"/>
  <c r="F85" i="2"/>
  <c r="G126" i="1"/>
  <c r="F126" i="1"/>
  <c r="AD127" i="1" s="1"/>
  <c r="D352" i="1"/>
  <c r="D238" i="1"/>
  <c r="B152" i="1" l="1"/>
  <c r="E150" i="1"/>
  <c r="AC151" i="1" s="1"/>
  <c r="D150" i="1"/>
  <c r="B137" i="2"/>
  <c r="C137" i="2" s="1"/>
  <c r="E87" i="2"/>
  <c r="F127" i="1"/>
  <c r="AD128" i="1" s="1"/>
  <c r="G127" i="1"/>
  <c r="D353" i="1"/>
  <c r="D239" i="1"/>
  <c r="B153" i="1" l="1"/>
  <c r="E151" i="1"/>
  <c r="AC152" i="1" s="1"/>
  <c r="D151" i="1"/>
  <c r="B138" i="2"/>
  <c r="C138" i="2" s="1"/>
  <c r="D87" i="2"/>
  <c r="Y87" i="2"/>
  <c r="G86" i="2"/>
  <c r="F86" i="2"/>
  <c r="D240" i="1"/>
  <c r="F128" i="1"/>
  <c r="AD129" i="1" s="1"/>
  <c r="G128" i="1"/>
  <c r="D354" i="1"/>
  <c r="B154" i="1" l="1"/>
  <c r="E152" i="1"/>
  <c r="AC153" i="1" s="1"/>
  <c r="D152" i="1"/>
  <c r="F129" i="1"/>
  <c r="AD130" i="1" s="1"/>
  <c r="B139" i="2"/>
  <c r="C139" i="2" s="1"/>
  <c r="E88" i="2"/>
  <c r="G129" i="1"/>
  <c r="D355" i="1"/>
  <c r="B155" i="1" l="1"/>
  <c r="E153" i="1"/>
  <c r="AC154" i="1" s="1"/>
  <c r="D153" i="1"/>
  <c r="F130" i="1"/>
  <c r="AD131" i="1" s="1"/>
  <c r="B140" i="2"/>
  <c r="C140" i="2" s="1"/>
  <c r="D88" i="2"/>
  <c r="Y88" i="2"/>
  <c r="G87" i="2"/>
  <c r="F87" i="2"/>
  <c r="G130" i="1"/>
  <c r="D356" i="1"/>
  <c r="B156" i="1" l="1"/>
  <c r="E154" i="1"/>
  <c r="AC155" i="1" s="1"/>
  <c r="D154" i="1"/>
  <c r="G131" i="1"/>
  <c r="B141" i="2"/>
  <c r="C141" i="2" s="1"/>
  <c r="E89" i="2"/>
  <c r="F131" i="1"/>
  <c r="AD132" i="1" s="1"/>
  <c r="D357" i="1"/>
  <c r="B157" i="1" l="1"/>
  <c r="E155" i="1"/>
  <c r="AC156" i="1" s="1"/>
  <c r="D155" i="1"/>
  <c r="B142" i="2"/>
  <c r="C142" i="2" s="1"/>
  <c r="D89" i="2"/>
  <c r="Y89" i="2"/>
  <c r="G88" i="2"/>
  <c r="F88" i="2"/>
  <c r="G132" i="1"/>
  <c r="F132" i="1"/>
  <c r="AD133" i="1" s="1"/>
  <c r="D358" i="1"/>
  <c r="B158" i="1" l="1"/>
  <c r="E156" i="1"/>
  <c r="AC157" i="1" s="1"/>
  <c r="D156" i="1"/>
  <c r="B143" i="2"/>
  <c r="C143" i="2" s="1"/>
  <c r="E90" i="2"/>
  <c r="G133" i="1"/>
  <c r="F133" i="1"/>
  <c r="AD134" i="1" s="1"/>
  <c r="D359" i="1"/>
  <c r="B159" i="1" l="1"/>
  <c r="E157" i="1"/>
  <c r="AC158" i="1" s="1"/>
  <c r="D157" i="1"/>
  <c r="B144" i="2"/>
  <c r="C144" i="2" s="1"/>
  <c r="D90" i="2"/>
  <c r="Y90" i="2"/>
  <c r="G89" i="2"/>
  <c r="F89" i="2"/>
  <c r="G134" i="1"/>
  <c r="F134" i="1"/>
  <c r="AD135" i="1" s="1"/>
  <c r="D360" i="1"/>
  <c r="B160" i="1" l="1"/>
  <c r="E158" i="1"/>
  <c r="AC159" i="1" s="1"/>
  <c r="D158" i="1"/>
  <c r="B145" i="2"/>
  <c r="C145" i="2" s="1"/>
  <c r="E91" i="2"/>
  <c r="G135" i="1"/>
  <c r="F135" i="1"/>
  <c r="AD136" i="1" s="1"/>
  <c r="D361" i="1"/>
  <c r="B161" i="1" l="1"/>
  <c r="E159" i="1"/>
  <c r="AC160" i="1" s="1"/>
  <c r="D159" i="1"/>
  <c r="B146" i="2"/>
  <c r="C146" i="2" s="1"/>
  <c r="D91" i="2"/>
  <c r="Y91" i="2"/>
  <c r="G90" i="2"/>
  <c r="F90" i="2"/>
  <c r="F136" i="1"/>
  <c r="AD137" i="1" s="1"/>
  <c r="G136" i="1"/>
  <c r="D362" i="1"/>
  <c r="B162" i="1" l="1"/>
  <c r="E160" i="1"/>
  <c r="AC161" i="1" s="1"/>
  <c r="D160" i="1"/>
  <c r="B147" i="2"/>
  <c r="C147" i="2" s="1"/>
  <c r="E92" i="2"/>
  <c r="F137" i="1"/>
  <c r="AD138" i="1" s="1"/>
  <c r="G137" i="1"/>
  <c r="D363" i="1"/>
  <c r="B163" i="1" l="1"/>
  <c r="E161" i="1"/>
  <c r="AC162" i="1" s="1"/>
  <c r="D161" i="1"/>
  <c r="B148" i="2"/>
  <c r="C148" i="2" s="1"/>
  <c r="D92" i="2"/>
  <c r="Y92" i="2"/>
  <c r="G91" i="2"/>
  <c r="F91" i="2"/>
  <c r="F138" i="1"/>
  <c r="AD139" i="1" s="1"/>
  <c r="G138" i="1"/>
  <c r="D364" i="1"/>
  <c r="B164" i="1" l="1"/>
  <c r="E162" i="1"/>
  <c r="AC163" i="1" s="1"/>
  <c r="D162" i="1"/>
  <c r="B149" i="2"/>
  <c r="C149" i="2" s="1"/>
  <c r="E93" i="2"/>
  <c r="G139" i="1"/>
  <c r="F139" i="1"/>
  <c r="AD140" i="1" s="1"/>
  <c r="D365" i="1"/>
  <c r="B165" i="1" l="1"/>
  <c r="E163" i="1"/>
  <c r="AC164" i="1" s="1"/>
  <c r="D163" i="1"/>
  <c r="B150" i="2"/>
  <c r="C150" i="2" s="1"/>
  <c r="D93" i="2"/>
  <c r="Y93" i="2"/>
  <c r="G92" i="2"/>
  <c r="F92" i="2"/>
  <c r="F140" i="1"/>
  <c r="AD141" i="1" s="1"/>
  <c r="G140" i="1"/>
  <c r="D366" i="1"/>
  <c r="B166" i="1" l="1"/>
  <c r="E164" i="1"/>
  <c r="AC165" i="1" s="1"/>
  <c r="D164" i="1"/>
  <c r="B151" i="2"/>
  <c r="C151" i="2" s="1"/>
  <c r="E94" i="2"/>
  <c r="F141" i="1"/>
  <c r="AD142" i="1" s="1"/>
  <c r="G141" i="1"/>
  <c r="D367" i="1"/>
  <c r="B167" i="1" l="1"/>
  <c r="E165" i="1"/>
  <c r="AC166" i="1" s="1"/>
  <c r="D165" i="1"/>
  <c r="B152" i="2"/>
  <c r="C152" i="2" s="1"/>
  <c r="D94" i="2"/>
  <c r="Y94" i="2"/>
  <c r="G93" i="2"/>
  <c r="F93" i="2"/>
  <c r="F142" i="1"/>
  <c r="AD143" i="1" s="1"/>
  <c r="G142" i="1"/>
  <c r="D368" i="1"/>
  <c r="B168" i="1" l="1"/>
  <c r="E166" i="1"/>
  <c r="AC167" i="1" s="1"/>
  <c r="D166" i="1"/>
  <c r="B153" i="2"/>
  <c r="C153" i="2" s="1"/>
  <c r="E95" i="2"/>
  <c r="G143" i="1"/>
  <c r="F143" i="1"/>
  <c r="AD144" i="1" s="1"/>
  <c r="D369" i="1"/>
  <c r="B169" i="1" l="1"/>
  <c r="E167" i="1"/>
  <c r="AC168" i="1" s="1"/>
  <c r="D167" i="1"/>
  <c r="B154" i="2"/>
  <c r="C154" i="2" s="1"/>
  <c r="D95" i="2"/>
  <c r="Y95" i="2"/>
  <c r="G94" i="2"/>
  <c r="F94" i="2"/>
  <c r="F144" i="1"/>
  <c r="AD145" i="1" s="1"/>
  <c r="G144" i="1"/>
  <c r="D370" i="1"/>
  <c r="B170" i="1" l="1"/>
  <c r="E168" i="1"/>
  <c r="AC169" i="1" s="1"/>
  <c r="D168" i="1"/>
  <c r="B155" i="2"/>
  <c r="C155" i="2" s="1"/>
  <c r="E96" i="2"/>
  <c r="F145" i="1"/>
  <c r="AD146" i="1" s="1"/>
  <c r="G145" i="1"/>
  <c r="D371" i="1"/>
  <c r="B171" i="1" l="1"/>
  <c r="E169" i="1"/>
  <c r="AC170" i="1" s="1"/>
  <c r="D169" i="1"/>
  <c r="B156" i="2"/>
  <c r="C156" i="2" s="1"/>
  <c r="D96" i="2"/>
  <c r="Y96" i="2"/>
  <c r="G95" i="2"/>
  <c r="F95" i="2"/>
  <c r="F146" i="1"/>
  <c r="AD147" i="1" s="1"/>
  <c r="G146" i="1"/>
  <c r="D372" i="1"/>
  <c r="B172" i="1" l="1"/>
  <c r="E170" i="1"/>
  <c r="AC171" i="1" s="1"/>
  <c r="D170" i="1"/>
  <c r="B157" i="2"/>
  <c r="C157" i="2" s="1"/>
  <c r="E97" i="2"/>
  <c r="G147" i="1"/>
  <c r="F147" i="1"/>
  <c r="AD148" i="1" s="1"/>
  <c r="D373" i="1"/>
  <c r="B173" i="1" l="1"/>
  <c r="E171" i="1"/>
  <c r="AC172" i="1" s="1"/>
  <c r="D171" i="1"/>
  <c r="B158" i="2"/>
  <c r="C158" i="2" s="1"/>
  <c r="D97" i="2"/>
  <c r="G96" i="2"/>
  <c r="Y97" i="2"/>
  <c r="F96" i="2"/>
  <c r="F148" i="1"/>
  <c r="AD149" i="1" s="1"/>
  <c r="G148" i="1"/>
  <c r="D374" i="1"/>
  <c r="B174" i="1" l="1"/>
  <c r="E172" i="1"/>
  <c r="AC173" i="1" s="1"/>
  <c r="D172" i="1"/>
  <c r="B159" i="2"/>
  <c r="C159" i="2" s="1"/>
  <c r="E98" i="2"/>
  <c r="F149" i="1"/>
  <c r="AD150" i="1" s="1"/>
  <c r="G149" i="1"/>
  <c r="D375" i="1"/>
  <c r="B175" i="1" l="1"/>
  <c r="E173" i="1"/>
  <c r="AC174" i="1" s="1"/>
  <c r="D173" i="1"/>
  <c r="B160" i="2"/>
  <c r="C160" i="2" s="1"/>
  <c r="D98" i="2"/>
  <c r="G97" i="2"/>
  <c r="Y98" i="2"/>
  <c r="F97" i="2"/>
  <c r="F150" i="1"/>
  <c r="AD151" i="1" s="1"/>
  <c r="G150" i="1"/>
  <c r="D376" i="1"/>
  <c r="B176" i="1" l="1"/>
  <c r="E174" i="1"/>
  <c r="AC175" i="1" s="1"/>
  <c r="D174" i="1"/>
  <c r="B161" i="2"/>
  <c r="C161" i="2" s="1"/>
  <c r="E99" i="2"/>
  <c r="G151" i="1"/>
  <c r="F151" i="1"/>
  <c r="AD152" i="1" s="1"/>
  <c r="D377" i="1"/>
  <c r="B177" i="1" l="1"/>
  <c r="E175" i="1"/>
  <c r="AC176" i="1" s="1"/>
  <c r="D175" i="1"/>
  <c r="B162" i="2"/>
  <c r="C162" i="2" s="1"/>
  <c r="D99" i="2"/>
  <c r="G98" i="2"/>
  <c r="Y99" i="2"/>
  <c r="F98" i="2"/>
  <c r="F152" i="1"/>
  <c r="AD153" i="1" s="1"/>
  <c r="G152" i="1"/>
  <c r="D378" i="1"/>
  <c r="B178" i="1" l="1"/>
  <c r="E176" i="1"/>
  <c r="AC177" i="1" s="1"/>
  <c r="D176" i="1"/>
  <c r="B163" i="2"/>
  <c r="C163" i="2" s="1"/>
  <c r="E100" i="2"/>
  <c r="G153" i="1"/>
  <c r="F153" i="1"/>
  <c r="AD154" i="1" s="1"/>
  <c r="D379" i="1"/>
  <c r="B179" i="1" l="1"/>
  <c r="E177" i="1"/>
  <c r="AC178" i="1" s="1"/>
  <c r="D177" i="1"/>
  <c r="B164" i="2"/>
  <c r="C164" i="2" s="1"/>
  <c r="D100" i="2"/>
  <c r="Y100" i="2"/>
  <c r="G99" i="2"/>
  <c r="F99" i="2"/>
  <c r="F154" i="1"/>
  <c r="AD155" i="1" s="1"/>
  <c r="G154" i="1"/>
  <c r="D380" i="1"/>
  <c r="B180" i="1" l="1"/>
  <c r="E178" i="1"/>
  <c r="AC179" i="1" s="1"/>
  <c r="D178" i="1"/>
  <c r="B165" i="2"/>
  <c r="C165" i="2" s="1"/>
  <c r="E101" i="2"/>
  <c r="F155" i="1"/>
  <c r="AD156" i="1" s="1"/>
  <c r="G155" i="1"/>
  <c r="D381" i="1"/>
  <c r="B181" i="1" l="1"/>
  <c r="E179" i="1"/>
  <c r="AC180" i="1" s="1"/>
  <c r="D179" i="1"/>
  <c r="B166" i="2"/>
  <c r="C166" i="2" s="1"/>
  <c r="D101" i="2"/>
  <c r="Y101" i="2"/>
  <c r="G100" i="2"/>
  <c r="F100" i="2"/>
  <c r="F156" i="1"/>
  <c r="AD157" i="1" s="1"/>
  <c r="G156" i="1"/>
  <c r="D382" i="1"/>
  <c r="B182" i="1" l="1"/>
  <c r="E180" i="1"/>
  <c r="AC181" i="1" s="1"/>
  <c r="D180" i="1"/>
  <c r="B167" i="2"/>
  <c r="C167" i="2" s="1"/>
  <c r="E102" i="2"/>
  <c r="F157" i="1"/>
  <c r="AD158" i="1" s="1"/>
  <c r="G157" i="1"/>
  <c r="D383" i="1"/>
  <c r="B183" i="1" l="1"/>
  <c r="E181" i="1"/>
  <c r="AC182" i="1" s="1"/>
  <c r="D181" i="1"/>
  <c r="B168" i="2"/>
  <c r="C168" i="2" s="1"/>
  <c r="D102" i="2"/>
  <c r="Y102" i="2"/>
  <c r="G101" i="2"/>
  <c r="F101" i="2"/>
  <c r="F158" i="1"/>
  <c r="AD159" i="1" s="1"/>
  <c r="G158" i="1"/>
  <c r="D384" i="1"/>
  <c r="B184" i="1" l="1"/>
  <c r="E182" i="1"/>
  <c r="AC183" i="1" s="1"/>
  <c r="D182" i="1"/>
  <c r="B169" i="2"/>
  <c r="C169" i="2" s="1"/>
  <c r="E103" i="2"/>
  <c r="G159" i="1"/>
  <c r="F159" i="1"/>
  <c r="AD160" i="1" s="1"/>
  <c r="D385" i="1"/>
  <c r="B185" i="1" l="1"/>
  <c r="E183" i="1"/>
  <c r="AC184" i="1" s="1"/>
  <c r="D183" i="1"/>
  <c r="B170" i="2"/>
  <c r="C170" i="2" s="1"/>
  <c r="D103" i="2"/>
  <c r="Y103" i="2"/>
  <c r="G102" i="2"/>
  <c r="F102" i="2"/>
  <c r="F160" i="1"/>
  <c r="AD161" i="1" s="1"/>
  <c r="G160" i="1"/>
  <c r="D386" i="1"/>
  <c r="B186" i="1" l="1"/>
  <c r="E184" i="1"/>
  <c r="AC185" i="1" s="1"/>
  <c r="D184" i="1"/>
  <c r="B171" i="2"/>
  <c r="C171" i="2" s="1"/>
  <c r="E104" i="2"/>
  <c r="F161" i="1"/>
  <c r="AD162" i="1" s="1"/>
  <c r="G161" i="1"/>
  <c r="D387" i="1"/>
  <c r="B187" i="1" l="1"/>
  <c r="E185" i="1"/>
  <c r="AC186" i="1" s="1"/>
  <c r="D185" i="1"/>
  <c r="B172" i="2"/>
  <c r="C172" i="2" s="1"/>
  <c r="D104" i="2"/>
  <c r="Y104" i="2"/>
  <c r="G103" i="2"/>
  <c r="F103" i="2"/>
  <c r="F162" i="1"/>
  <c r="AD163" i="1" s="1"/>
  <c r="G162" i="1"/>
  <c r="D388" i="1"/>
  <c r="B188" i="1" l="1"/>
  <c r="E186" i="1"/>
  <c r="AC187" i="1" s="1"/>
  <c r="D186" i="1"/>
  <c r="B173" i="2"/>
  <c r="C173" i="2" s="1"/>
  <c r="E105" i="2"/>
  <c r="G163" i="1"/>
  <c r="F163" i="1"/>
  <c r="AD164" i="1" s="1"/>
  <c r="D389" i="1"/>
  <c r="B189" i="1" l="1"/>
  <c r="E187" i="1"/>
  <c r="AC188" i="1" s="1"/>
  <c r="D187" i="1"/>
  <c r="B174" i="2"/>
  <c r="C174" i="2" s="1"/>
  <c r="D105" i="2"/>
  <c r="Y105" i="2"/>
  <c r="G104" i="2"/>
  <c r="F104" i="2"/>
  <c r="F164" i="1"/>
  <c r="AD165" i="1" s="1"/>
  <c r="G164" i="1"/>
  <c r="D390" i="1"/>
  <c r="B190" i="1" l="1"/>
  <c r="E188" i="1"/>
  <c r="AC189" i="1" s="1"/>
  <c r="D188" i="1"/>
  <c r="B175" i="2"/>
  <c r="C175" i="2" s="1"/>
  <c r="E106" i="2"/>
  <c r="F165" i="1"/>
  <c r="AD166" i="1" s="1"/>
  <c r="G165" i="1"/>
  <c r="D391" i="1"/>
  <c r="B191" i="1" l="1"/>
  <c r="E189" i="1"/>
  <c r="AC190" i="1" s="1"/>
  <c r="D189" i="1"/>
  <c r="B176" i="2"/>
  <c r="C176" i="2" s="1"/>
  <c r="D106" i="2"/>
  <c r="G105" i="2"/>
  <c r="Y106" i="2"/>
  <c r="F105" i="2"/>
  <c r="F166" i="1"/>
  <c r="AD167" i="1" s="1"/>
  <c r="G166" i="1"/>
  <c r="D392" i="1"/>
  <c r="B192" i="1" l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E190" i="1"/>
  <c r="AC191" i="1" s="1"/>
  <c r="D190" i="1"/>
  <c r="B177" i="2"/>
  <c r="C177" i="2" s="1"/>
  <c r="E107" i="2"/>
  <c r="G167" i="1"/>
  <c r="F167" i="1"/>
  <c r="AD168" i="1" s="1"/>
  <c r="D393" i="1"/>
  <c r="E191" i="1" l="1"/>
  <c r="AC192" i="1" s="1"/>
  <c r="D191" i="1"/>
  <c r="B178" i="2"/>
  <c r="C178" i="2" s="1"/>
  <c r="D107" i="2"/>
  <c r="G106" i="2"/>
  <c r="Y107" i="2"/>
  <c r="F106" i="2"/>
  <c r="F168" i="1"/>
  <c r="AD169" i="1" s="1"/>
  <c r="G168" i="1"/>
  <c r="B395" i="1"/>
  <c r="D394" i="1"/>
  <c r="B179" i="2" l="1"/>
  <c r="C179" i="2" s="1"/>
  <c r="E108" i="2"/>
  <c r="F169" i="1"/>
  <c r="AD170" i="1" s="1"/>
  <c r="G169" i="1"/>
  <c r="B396" i="1"/>
  <c r="D395" i="1"/>
  <c r="B180" i="2" l="1"/>
  <c r="C180" i="2" s="1"/>
  <c r="D108" i="2"/>
  <c r="Y108" i="2"/>
  <c r="G107" i="2"/>
  <c r="F107" i="2"/>
  <c r="F170" i="1"/>
  <c r="AD171" i="1" s="1"/>
  <c r="G170" i="1"/>
  <c r="B397" i="1"/>
  <c r="D396" i="1"/>
  <c r="B181" i="2" l="1"/>
  <c r="C181" i="2" s="1"/>
  <c r="E109" i="2"/>
  <c r="G171" i="1"/>
  <c r="F171" i="1"/>
  <c r="AD172" i="1" s="1"/>
  <c r="D397" i="1"/>
  <c r="B398" i="1"/>
  <c r="B182" i="2" l="1"/>
  <c r="C182" i="2" s="1"/>
  <c r="D109" i="2"/>
  <c r="Y109" i="2"/>
  <c r="G108" i="2"/>
  <c r="F108" i="2"/>
  <c r="F172" i="1"/>
  <c r="AD173" i="1" s="1"/>
  <c r="G172" i="1"/>
  <c r="B399" i="1"/>
  <c r="D398" i="1"/>
  <c r="B183" i="2" l="1"/>
  <c r="C183" i="2" s="1"/>
  <c r="E110" i="2"/>
  <c r="F173" i="1"/>
  <c r="AD174" i="1" s="1"/>
  <c r="G173" i="1"/>
  <c r="B400" i="1"/>
  <c r="D399" i="1"/>
  <c r="B184" i="2" l="1"/>
  <c r="C184" i="2" s="1"/>
  <c r="D110" i="2"/>
  <c r="Y110" i="2"/>
  <c r="G109" i="2"/>
  <c r="F109" i="2"/>
  <c r="G174" i="1"/>
  <c r="F174" i="1"/>
  <c r="AD175" i="1" s="1"/>
  <c r="B401" i="1"/>
  <c r="D400" i="1"/>
  <c r="B185" i="2" l="1"/>
  <c r="C185" i="2" s="1"/>
  <c r="E111" i="2"/>
  <c r="G175" i="1"/>
  <c r="F175" i="1"/>
  <c r="AD176" i="1" s="1"/>
  <c r="D401" i="1"/>
  <c r="B402" i="1"/>
  <c r="B186" i="2" l="1"/>
  <c r="C186" i="2" s="1"/>
  <c r="D111" i="2"/>
  <c r="Y111" i="2"/>
  <c r="G110" i="2"/>
  <c r="F110" i="2"/>
  <c r="F176" i="1"/>
  <c r="AD177" i="1" s="1"/>
  <c r="G176" i="1"/>
  <c r="B403" i="1"/>
  <c r="D402" i="1"/>
  <c r="B187" i="2" l="1"/>
  <c r="C187" i="2" s="1"/>
  <c r="E112" i="2"/>
  <c r="F177" i="1"/>
  <c r="AD178" i="1" s="1"/>
  <c r="G177" i="1"/>
  <c r="B404" i="1"/>
  <c r="D403" i="1"/>
  <c r="B188" i="2" l="1"/>
  <c r="C188" i="2" s="1"/>
  <c r="D112" i="2"/>
  <c r="Y112" i="2"/>
  <c r="G111" i="2"/>
  <c r="F111" i="2"/>
  <c r="F178" i="1"/>
  <c r="AD179" i="1" s="1"/>
  <c r="G178" i="1"/>
  <c r="B405" i="1"/>
  <c r="D404" i="1"/>
  <c r="B189" i="2" l="1"/>
  <c r="C189" i="2" s="1"/>
  <c r="E113" i="2"/>
  <c r="G179" i="1"/>
  <c r="F179" i="1"/>
  <c r="AD180" i="1" s="1"/>
  <c r="D405" i="1"/>
  <c r="B406" i="1"/>
  <c r="B190" i="2" l="1"/>
  <c r="C190" i="2" s="1"/>
  <c r="D113" i="2"/>
  <c r="Y113" i="2"/>
  <c r="G112" i="2"/>
  <c r="F112" i="2"/>
  <c r="F180" i="1"/>
  <c r="AD181" i="1" s="1"/>
  <c r="G180" i="1"/>
  <c r="B407" i="1"/>
  <c r="D406" i="1"/>
  <c r="B191" i="2" l="1"/>
  <c r="C191" i="2" s="1"/>
  <c r="E114" i="2"/>
  <c r="F181" i="1"/>
  <c r="AD182" i="1" s="1"/>
  <c r="G181" i="1"/>
  <c r="B408" i="1"/>
  <c r="D407" i="1"/>
  <c r="B192" i="2" l="1"/>
  <c r="C192" i="2" s="1"/>
  <c r="D114" i="2"/>
  <c r="Y114" i="2"/>
  <c r="G113" i="2"/>
  <c r="F113" i="2"/>
  <c r="F182" i="1"/>
  <c r="AD183" i="1" s="1"/>
  <c r="G182" i="1"/>
  <c r="B409" i="1"/>
  <c r="D408" i="1"/>
  <c r="B193" i="2" l="1"/>
  <c r="C193" i="2" s="1"/>
  <c r="E115" i="2"/>
  <c r="G183" i="1"/>
  <c r="F183" i="1"/>
  <c r="AD184" i="1" s="1"/>
  <c r="D409" i="1"/>
  <c r="B410" i="1"/>
  <c r="B194" i="2" l="1"/>
  <c r="C194" i="2" s="1"/>
  <c r="D115" i="2"/>
  <c r="Y115" i="2"/>
  <c r="G114" i="2"/>
  <c r="F114" i="2"/>
  <c r="F184" i="1"/>
  <c r="AD185" i="1" s="1"/>
  <c r="G184" i="1"/>
  <c r="D410" i="1"/>
  <c r="B411" i="1"/>
  <c r="B195" i="2" l="1"/>
  <c r="E116" i="2"/>
  <c r="F185" i="1"/>
  <c r="AD186" i="1" s="1"/>
  <c r="G185" i="1"/>
  <c r="B412" i="1"/>
  <c r="D411" i="1"/>
  <c r="B196" i="2" l="1"/>
  <c r="D116" i="2"/>
  <c r="Y116" i="2"/>
  <c r="G115" i="2"/>
  <c r="F115" i="2"/>
  <c r="G186" i="1"/>
  <c r="F186" i="1"/>
  <c r="AD187" i="1" s="1"/>
  <c r="B413" i="1"/>
  <c r="D412" i="1"/>
  <c r="B197" i="2" l="1"/>
  <c r="E117" i="2"/>
  <c r="G187" i="1"/>
  <c r="F187" i="1"/>
  <c r="AD188" i="1" s="1"/>
  <c r="D413" i="1"/>
  <c r="B414" i="1"/>
  <c r="B198" i="2" l="1"/>
  <c r="D117" i="2"/>
  <c r="Y117" i="2"/>
  <c r="G116" i="2"/>
  <c r="F116" i="2"/>
  <c r="F188" i="1"/>
  <c r="AD189" i="1" s="1"/>
  <c r="G188" i="1"/>
  <c r="B415" i="1"/>
  <c r="D414" i="1"/>
  <c r="B199" i="2" l="1"/>
  <c r="E118" i="2"/>
  <c r="F189" i="1"/>
  <c r="AD190" i="1" s="1"/>
  <c r="G189" i="1"/>
  <c r="B416" i="1"/>
  <c r="D415" i="1"/>
  <c r="B200" i="2" l="1"/>
  <c r="D118" i="2"/>
  <c r="Y118" i="2"/>
  <c r="G117" i="2"/>
  <c r="F117" i="2"/>
  <c r="G190" i="1"/>
  <c r="F190" i="1"/>
  <c r="AD191" i="1" s="1"/>
  <c r="B417" i="1"/>
  <c r="D416" i="1"/>
  <c r="B201" i="2" l="1"/>
  <c r="E119" i="2"/>
  <c r="G191" i="1"/>
  <c r="F191" i="1"/>
  <c r="AD192" i="1" s="1"/>
  <c r="D417" i="1"/>
  <c r="B418" i="1"/>
  <c r="B202" i="2" l="1"/>
  <c r="D119" i="2"/>
  <c r="Y119" i="2"/>
  <c r="G118" i="2"/>
  <c r="F118" i="2"/>
  <c r="F192" i="1"/>
  <c r="AD193" i="1" s="1"/>
  <c r="G192" i="1"/>
  <c r="B419" i="1"/>
  <c r="D418" i="1"/>
  <c r="B203" i="2" l="1"/>
  <c r="E120" i="2"/>
  <c r="F193" i="1"/>
  <c r="AD194" i="1" s="1"/>
  <c r="G193" i="1"/>
  <c r="B420" i="1"/>
  <c r="D419" i="1"/>
  <c r="B204" i="2" l="1"/>
  <c r="D120" i="2"/>
  <c r="Y120" i="2"/>
  <c r="G119" i="2"/>
  <c r="F119" i="2"/>
  <c r="F194" i="1"/>
  <c r="AD195" i="1" s="1"/>
  <c r="G194" i="1"/>
  <c r="B421" i="1"/>
  <c r="D420" i="1"/>
  <c r="B205" i="2" l="1"/>
  <c r="E121" i="2"/>
  <c r="G195" i="1"/>
  <c r="F195" i="1"/>
  <c r="AD196" i="1" s="1"/>
  <c r="D421" i="1"/>
  <c r="B422" i="1"/>
  <c r="B206" i="2" l="1"/>
  <c r="D121" i="2"/>
  <c r="G120" i="2"/>
  <c r="Y121" i="2"/>
  <c r="F120" i="2"/>
  <c r="F196" i="1"/>
  <c r="AD197" i="1" s="1"/>
  <c r="G196" i="1"/>
  <c r="D422" i="1"/>
  <c r="B423" i="1"/>
  <c r="B207" i="2" l="1"/>
  <c r="E122" i="2"/>
  <c r="F197" i="1"/>
  <c r="AD198" i="1" s="1"/>
  <c r="G197" i="1"/>
  <c r="D423" i="1"/>
  <c r="B424" i="1"/>
  <c r="B208" i="2" l="1"/>
  <c r="D122" i="2"/>
  <c r="G121" i="2"/>
  <c r="Y122" i="2"/>
  <c r="F121" i="2"/>
  <c r="F198" i="1"/>
  <c r="AD199" i="1" s="1"/>
  <c r="G198" i="1"/>
  <c r="B425" i="1"/>
  <c r="D424" i="1"/>
  <c r="B209" i="2" l="1"/>
  <c r="E123" i="2"/>
  <c r="G199" i="1"/>
  <c r="F199" i="1"/>
  <c r="AD200" i="1" s="1"/>
  <c r="D425" i="1"/>
  <c r="B426" i="1"/>
  <c r="B210" i="2" l="1"/>
  <c r="D123" i="2"/>
  <c r="Y123" i="2"/>
  <c r="G122" i="2"/>
  <c r="F122" i="2"/>
  <c r="F200" i="1"/>
  <c r="AD201" i="1" s="1"/>
  <c r="G200" i="1"/>
  <c r="B427" i="1"/>
  <c r="D426" i="1"/>
  <c r="B211" i="2" l="1"/>
  <c r="E124" i="2"/>
  <c r="F201" i="1"/>
  <c r="AD202" i="1" s="1"/>
  <c r="G201" i="1"/>
  <c r="D427" i="1"/>
  <c r="B428" i="1"/>
  <c r="B212" i="2" l="1"/>
  <c r="D124" i="2"/>
  <c r="Y124" i="2"/>
  <c r="G123" i="2"/>
  <c r="F123" i="2"/>
  <c r="G202" i="1"/>
  <c r="F202" i="1"/>
  <c r="AD203" i="1" s="1"/>
  <c r="B429" i="1"/>
  <c r="D428" i="1"/>
  <c r="B213" i="2" l="1"/>
  <c r="E125" i="2"/>
  <c r="G203" i="1"/>
  <c r="F203" i="1"/>
  <c r="AD204" i="1" s="1"/>
  <c r="D429" i="1"/>
  <c r="B430" i="1"/>
  <c r="B214" i="2" l="1"/>
  <c r="D125" i="2"/>
  <c r="Y125" i="2"/>
  <c r="G124" i="2"/>
  <c r="F124" i="2"/>
  <c r="F204" i="1"/>
  <c r="AD205" i="1" s="1"/>
  <c r="G204" i="1"/>
  <c r="D430" i="1"/>
  <c r="B431" i="1"/>
  <c r="B215" i="2" l="1"/>
  <c r="E126" i="2"/>
  <c r="F205" i="1"/>
  <c r="AD206" i="1" s="1"/>
  <c r="G205" i="1"/>
  <c r="B432" i="1"/>
  <c r="D431" i="1"/>
  <c r="B216" i="2" l="1"/>
  <c r="D126" i="2"/>
  <c r="Y126" i="2"/>
  <c r="G125" i="2"/>
  <c r="F125" i="2"/>
  <c r="F206" i="1"/>
  <c r="AD207" i="1" s="1"/>
  <c r="G206" i="1"/>
  <c r="B433" i="1"/>
  <c r="D432" i="1"/>
  <c r="B217" i="2" l="1"/>
  <c r="E127" i="2"/>
  <c r="F207" i="1"/>
  <c r="AD208" i="1" s="1"/>
  <c r="G207" i="1"/>
  <c r="B434" i="1"/>
  <c r="D433" i="1"/>
  <c r="B218" i="2" l="1"/>
  <c r="D127" i="2"/>
  <c r="Y127" i="2"/>
  <c r="G126" i="2"/>
  <c r="F126" i="2"/>
  <c r="F208" i="1"/>
  <c r="AD209" i="1" s="1"/>
  <c r="G208" i="1"/>
  <c r="D434" i="1"/>
  <c r="B435" i="1"/>
  <c r="B219" i="2" l="1"/>
  <c r="E128" i="2"/>
  <c r="F209" i="1"/>
  <c r="AD210" i="1" s="1"/>
  <c r="G209" i="1"/>
  <c r="D435" i="1"/>
  <c r="B436" i="1"/>
  <c r="B220" i="2" l="1"/>
  <c r="D128" i="2"/>
  <c r="Y128" i="2"/>
  <c r="G127" i="2"/>
  <c r="F127" i="2"/>
  <c r="G210" i="1"/>
  <c r="F210" i="1"/>
  <c r="AD211" i="1" s="1"/>
  <c r="B437" i="1"/>
  <c r="D436" i="1"/>
  <c r="B221" i="2" l="1"/>
  <c r="E129" i="2"/>
  <c r="G211" i="1"/>
  <c r="F211" i="1"/>
  <c r="AD212" i="1" s="1"/>
  <c r="B438" i="1"/>
  <c r="D437" i="1"/>
  <c r="B222" i="2" l="1"/>
  <c r="D129" i="2"/>
  <c r="Y129" i="2"/>
  <c r="G128" i="2"/>
  <c r="F128" i="2"/>
  <c r="G212" i="1"/>
  <c r="F212" i="1"/>
  <c r="AD213" i="1" s="1"/>
  <c r="D438" i="1"/>
  <c r="B439" i="1"/>
  <c r="B223" i="2" l="1"/>
  <c r="E130" i="2"/>
  <c r="F213" i="1"/>
  <c r="AD214" i="1" s="1"/>
  <c r="G213" i="1"/>
  <c r="B440" i="1"/>
  <c r="D439" i="1"/>
  <c r="B224" i="2" l="1"/>
  <c r="D130" i="2"/>
  <c r="Y130" i="2"/>
  <c r="G129" i="2"/>
  <c r="F129" i="2"/>
  <c r="G214" i="1"/>
  <c r="F214" i="1"/>
  <c r="AD215" i="1" s="1"/>
  <c r="B441" i="1"/>
  <c r="D440" i="1"/>
  <c r="B225" i="2" l="1"/>
  <c r="E131" i="2"/>
  <c r="G215" i="1"/>
  <c r="F215" i="1"/>
  <c r="AD216" i="1" s="1"/>
  <c r="D441" i="1"/>
  <c r="B442" i="1"/>
  <c r="B226" i="2" l="1"/>
  <c r="D131" i="2"/>
  <c r="Y131" i="2"/>
  <c r="G130" i="2"/>
  <c r="F130" i="2"/>
  <c r="F216" i="1"/>
  <c r="AD217" i="1" s="1"/>
  <c r="G216" i="1"/>
  <c r="D442" i="1"/>
  <c r="B443" i="1"/>
  <c r="B227" i="2" l="1"/>
  <c r="E132" i="2"/>
  <c r="F217" i="1"/>
  <c r="AD218" i="1" s="1"/>
  <c r="G217" i="1"/>
  <c r="B444" i="1"/>
  <c r="D443" i="1"/>
  <c r="B228" i="2" l="1"/>
  <c r="D132" i="2"/>
  <c r="Y132" i="2"/>
  <c r="G131" i="2"/>
  <c r="F131" i="2"/>
  <c r="G218" i="1"/>
  <c r="F218" i="1"/>
  <c r="AD219" i="1" s="1"/>
  <c r="B445" i="1"/>
  <c r="D444" i="1"/>
  <c r="B229" i="2" l="1"/>
  <c r="E133" i="2"/>
  <c r="G219" i="1"/>
  <c r="F219" i="1"/>
  <c r="AD220" i="1" s="1"/>
  <c r="D445" i="1"/>
  <c r="B446" i="1"/>
  <c r="B230" i="2" l="1"/>
  <c r="D133" i="2"/>
  <c r="Y133" i="2"/>
  <c r="G132" i="2"/>
  <c r="F132" i="2"/>
  <c r="F220" i="1"/>
  <c r="AD221" i="1" s="1"/>
  <c r="G220" i="1"/>
  <c r="B447" i="1"/>
  <c r="D446" i="1"/>
  <c r="B231" i="2" l="1"/>
  <c r="E134" i="2"/>
  <c r="F221" i="1"/>
  <c r="AD222" i="1" s="1"/>
  <c r="G221" i="1"/>
  <c r="D447" i="1"/>
  <c r="B448" i="1"/>
  <c r="B232" i="2" l="1"/>
  <c r="D134" i="2"/>
  <c r="Y134" i="2"/>
  <c r="G133" i="2"/>
  <c r="F133" i="2"/>
  <c r="F222" i="1"/>
  <c r="AD223" i="1" s="1"/>
  <c r="G222" i="1"/>
  <c r="B449" i="1"/>
  <c r="D448" i="1"/>
  <c r="B233" i="2" l="1"/>
  <c r="E135" i="2"/>
  <c r="F223" i="1"/>
  <c r="AD224" i="1" s="1"/>
  <c r="G223" i="1"/>
  <c r="B450" i="1"/>
  <c r="D449" i="1"/>
  <c r="B234" i="2" l="1"/>
  <c r="D135" i="2"/>
  <c r="Y135" i="2"/>
  <c r="G134" i="2"/>
  <c r="F134" i="2"/>
  <c r="G224" i="1"/>
  <c r="F224" i="1"/>
  <c r="AD225" i="1" s="1"/>
  <c r="D450" i="1"/>
  <c r="B451" i="1"/>
  <c r="B235" i="2" l="1"/>
  <c r="E136" i="2"/>
  <c r="F225" i="1"/>
  <c r="AD226" i="1" s="1"/>
  <c r="G225" i="1"/>
  <c r="B452" i="1"/>
  <c r="D451" i="1"/>
  <c r="B236" i="2" l="1"/>
  <c r="D136" i="2"/>
  <c r="Y136" i="2"/>
  <c r="G135" i="2"/>
  <c r="F135" i="2"/>
  <c r="F226" i="1"/>
  <c r="AD227" i="1" s="1"/>
  <c r="G226" i="1"/>
  <c r="B453" i="1"/>
  <c r="D452" i="1"/>
  <c r="B237" i="2" l="1"/>
  <c r="E137" i="2"/>
  <c r="F227" i="1"/>
  <c r="AD228" i="1" s="1"/>
  <c r="G227" i="1"/>
  <c r="D453" i="1"/>
  <c r="B454" i="1"/>
  <c r="B238" i="2" l="1"/>
  <c r="D137" i="2"/>
  <c r="Y137" i="2"/>
  <c r="G136" i="2"/>
  <c r="F136" i="2"/>
  <c r="G228" i="1"/>
  <c r="F228" i="1"/>
  <c r="AD229" i="1" s="1"/>
  <c r="B455" i="1"/>
  <c r="D454" i="1"/>
  <c r="B239" i="2" l="1"/>
  <c r="E138" i="2"/>
  <c r="F229" i="1"/>
  <c r="AD230" i="1" s="1"/>
  <c r="G229" i="1"/>
  <c r="B456" i="1"/>
  <c r="D455" i="1"/>
  <c r="B240" i="2" l="1"/>
  <c r="D138" i="2"/>
  <c r="G137" i="2"/>
  <c r="Y138" i="2"/>
  <c r="F137" i="2"/>
  <c r="D456" i="1"/>
  <c r="B457" i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F230" i="1"/>
  <c r="AD231" i="1" s="1"/>
  <c r="G230" i="1"/>
  <c r="B241" i="2" l="1"/>
  <c r="E139" i="2"/>
  <c r="D480" i="1"/>
  <c r="B481" i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G231" i="1"/>
  <c r="F231" i="1"/>
  <c r="AD232" i="1" s="1"/>
  <c r="B242" i="2" l="1"/>
  <c r="D139" i="2"/>
  <c r="G138" i="2"/>
  <c r="Y139" i="2"/>
  <c r="F138" i="2"/>
  <c r="D498" i="1"/>
  <c r="B499" i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G232" i="1"/>
  <c r="F232" i="1"/>
  <c r="AD233" i="1" s="1"/>
  <c r="B243" i="2" l="1"/>
  <c r="E140" i="2"/>
  <c r="F233" i="1"/>
  <c r="AD234" i="1" s="1"/>
  <c r="G233" i="1"/>
  <c r="B244" i="2" l="1"/>
  <c r="D140" i="2"/>
  <c r="Y140" i="2"/>
  <c r="G139" i="2"/>
  <c r="F139" i="2"/>
  <c r="F234" i="1"/>
  <c r="AD235" i="1" s="1"/>
  <c r="G234" i="1"/>
  <c r="B245" i="2" l="1"/>
  <c r="E141" i="2"/>
  <c r="G235" i="1"/>
  <c r="F235" i="1"/>
  <c r="AD236" i="1" s="1"/>
  <c r="B246" i="2" l="1"/>
  <c r="D141" i="2"/>
  <c r="Y141" i="2"/>
  <c r="G140" i="2"/>
  <c r="F140" i="2"/>
  <c r="G236" i="1"/>
  <c r="F236" i="1"/>
  <c r="AD237" i="1" s="1"/>
  <c r="B247" i="2" l="1"/>
  <c r="E142" i="2"/>
  <c r="F237" i="1"/>
  <c r="AD238" i="1" s="1"/>
  <c r="G237" i="1"/>
  <c r="B248" i="2" l="1"/>
  <c r="D142" i="2"/>
  <c r="Y142" i="2"/>
  <c r="G141" i="2"/>
  <c r="F141" i="2"/>
  <c r="F238" i="1"/>
  <c r="AD239" i="1" s="1"/>
  <c r="G238" i="1"/>
  <c r="B249" i="2" l="1"/>
  <c r="E143" i="2"/>
  <c r="F239" i="1"/>
  <c r="AD240" i="1" s="1"/>
  <c r="G239" i="1"/>
  <c r="B250" i="2" l="1"/>
  <c r="D143" i="2"/>
  <c r="Y143" i="2"/>
  <c r="G142" i="2"/>
  <c r="F142" i="2"/>
  <c r="F240" i="1"/>
  <c r="AD241" i="1" s="1"/>
  <c r="G240" i="1"/>
  <c r="B251" i="2" l="1"/>
  <c r="E144" i="2"/>
  <c r="G241" i="1"/>
  <c r="F241" i="1"/>
  <c r="AD242" i="1" s="1"/>
  <c r="B252" i="2" l="1"/>
  <c r="D144" i="2"/>
  <c r="Y144" i="2"/>
  <c r="G143" i="2"/>
  <c r="F143" i="2"/>
  <c r="F242" i="1"/>
  <c r="AD243" i="1" s="1"/>
  <c r="G242" i="1"/>
  <c r="B253" i="2" l="1"/>
  <c r="E145" i="2"/>
  <c r="F243" i="1"/>
  <c r="AD244" i="1" s="1"/>
  <c r="G243" i="1"/>
  <c r="B254" i="2" l="1"/>
  <c r="D145" i="2"/>
  <c r="G144" i="2"/>
  <c r="Y145" i="2"/>
  <c r="F144" i="2"/>
  <c r="G244" i="1"/>
  <c r="F244" i="1"/>
  <c r="AD245" i="1" s="1"/>
  <c r="B255" i="2" l="1"/>
  <c r="E146" i="2"/>
  <c r="G245" i="1"/>
  <c r="F245" i="1"/>
  <c r="AD246" i="1" s="1"/>
  <c r="B256" i="2" l="1"/>
  <c r="D146" i="2"/>
  <c r="Y146" i="2"/>
  <c r="G145" i="2"/>
  <c r="F145" i="2"/>
  <c r="G246" i="1"/>
  <c r="F246" i="1"/>
  <c r="AD247" i="1" s="1"/>
  <c r="B257" i="2" l="1"/>
  <c r="E147" i="2"/>
  <c r="G247" i="1"/>
  <c r="F247" i="1"/>
  <c r="AD248" i="1" s="1"/>
  <c r="B258" i="2" l="1"/>
  <c r="D147" i="2"/>
  <c r="Y147" i="2"/>
  <c r="G146" i="2"/>
  <c r="F146" i="2"/>
  <c r="G248" i="1"/>
  <c r="F248" i="1"/>
  <c r="AD249" i="1" s="1"/>
  <c r="B259" i="2" l="1"/>
  <c r="E148" i="2"/>
  <c r="G249" i="1"/>
  <c r="F249" i="1"/>
  <c r="AD250" i="1" s="1"/>
  <c r="B260" i="2" l="1"/>
  <c r="D148" i="2"/>
  <c r="Y148" i="2"/>
  <c r="G147" i="2"/>
  <c r="F147" i="2"/>
  <c r="F250" i="1"/>
  <c r="AD251" i="1" s="1"/>
  <c r="G250" i="1"/>
  <c r="B261" i="2" l="1"/>
  <c r="E149" i="2"/>
  <c r="F251" i="1"/>
  <c r="AD252" i="1" s="1"/>
  <c r="G251" i="1"/>
  <c r="B262" i="2" l="1"/>
  <c r="D149" i="2"/>
  <c r="Y149" i="2"/>
  <c r="G148" i="2"/>
  <c r="F148" i="2"/>
  <c r="G252" i="1"/>
  <c r="F252" i="1"/>
  <c r="AD253" i="1" s="1"/>
  <c r="B263" i="2" l="1"/>
  <c r="E150" i="2"/>
  <c r="G253" i="1"/>
  <c r="F253" i="1"/>
  <c r="AD254" i="1" s="1"/>
  <c r="B264" i="2" l="1"/>
  <c r="D150" i="2"/>
  <c r="Y150" i="2"/>
  <c r="G149" i="2"/>
  <c r="F149" i="2"/>
  <c r="F254" i="1"/>
  <c r="AD255" i="1" s="1"/>
  <c r="G254" i="1"/>
  <c r="B265" i="2" l="1"/>
  <c r="E151" i="2"/>
  <c r="F255" i="1"/>
  <c r="AD256" i="1" s="1"/>
  <c r="G255" i="1"/>
  <c r="B266" i="2" l="1"/>
  <c r="D151" i="2"/>
  <c r="Y151" i="2"/>
  <c r="G150" i="2"/>
  <c r="F150" i="2"/>
  <c r="G256" i="1"/>
  <c r="F256" i="1"/>
  <c r="AD257" i="1" s="1"/>
  <c r="B267" i="2" l="1"/>
  <c r="E152" i="2"/>
  <c r="G257" i="1"/>
  <c r="F257" i="1"/>
  <c r="AD258" i="1" s="1"/>
  <c r="B268" i="2" l="1"/>
  <c r="D152" i="2"/>
  <c r="Y152" i="2"/>
  <c r="G151" i="2"/>
  <c r="F151" i="2"/>
  <c r="F258" i="1"/>
  <c r="AD259" i="1" s="1"/>
  <c r="G258" i="1"/>
  <c r="B269" i="2" l="1"/>
  <c r="E153" i="2"/>
  <c r="G259" i="1"/>
  <c r="F259" i="1"/>
  <c r="AD260" i="1" s="1"/>
  <c r="B270" i="2" l="1"/>
  <c r="D153" i="2"/>
  <c r="Y153" i="2"/>
  <c r="G152" i="2"/>
  <c r="F152" i="2"/>
  <c r="F260" i="1"/>
  <c r="AD261" i="1" s="1"/>
  <c r="G260" i="1"/>
  <c r="B271" i="2" l="1"/>
  <c r="E154" i="2"/>
  <c r="G261" i="1"/>
  <c r="F261" i="1"/>
  <c r="AD262" i="1" s="1"/>
  <c r="B272" i="2" l="1"/>
  <c r="D154" i="2"/>
  <c r="Y154" i="2"/>
  <c r="G153" i="2"/>
  <c r="F153" i="2"/>
  <c r="F262" i="1"/>
  <c r="AD263" i="1" s="1"/>
  <c r="G262" i="1"/>
  <c r="B273" i="2" l="1"/>
  <c r="E155" i="2"/>
  <c r="F263" i="1"/>
  <c r="AD264" i="1" s="1"/>
  <c r="G263" i="1"/>
  <c r="B274" i="2" l="1"/>
  <c r="D155" i="2"/>
  <c r="Y155" i="2"/>
  <c r="G154" i="2"/>
  <c r="F154" i="2"/>
  <c r="F264" i="1"/>
  <c r="AD265" i="1" s="1"/>
  <c r="G264" i="1"/>
  <c r="B275" i="2" l="1"/>
  <c r="E156" i="2"/>
  <c r="G265" i="1"/>
  <c r="F265" i="1"/>
  <c r="AD266" i="1" s="1"/>
  <c r="B276" i="2" l="1"/>
  <c r="D156" i="2"/>
  <c r="Y156" i="2"/>
  <c r="G155" i="2"/>
  <c r="F155" i="2"/>
  <c r="F266" i="1"/>
  <c r="AD267" i="1" s="1"/>
  <c r="G266" i="1"/>
  <c r="B277" i="2" l="1"/>
  <c r="E157" i="2"/>
  <c r="F267" i="1"/>
  <c r="AD268" i="1" s="1"/>
  <c r="G267" i="1"/>
  <c r="B278" i="2" l="1"/>
  <c r="D157" i="2"/>
  <c r="Y157" i="2"/>
  <c r="G156" i="2"/>
  <c r="F156" i="2"/>
  <c r="F268" i="1"/>
  <c r="AD269" i="1" s="1"/>
  <c r="G268" i="1"/>
  <c r="B279" i="2" l="1"/>
  <c r="E158" i="2"/>
  <c r="G269" i="1"/>
  <c r="F269" i="1"/>
  <c r="AD270" i="1" s="1"/>
  <c r="B280" i="2" l="1"/>
  <c r="D158" i="2"/>
  <c r="Y158" i="2"/>
  <c r="G157" i="2"/>
  <c r="F157" i="2"/>
  <c r="F270" i="1"/>
  <c r="AD271" i="1" s="1"/>
  <c r="G270" i="1"/>
  <c r="B281" i="2" l="1"/>
  <c r="E159" i="2"/>
  <c r="F271" i="1"/>
  <c r="AD272" i="1" s="1"/>
  <c r="G271" i="1"/>
  <c r="B282" i="2" l="1"/>
  <c r="D159" i="2"/>
  <c r="Y159" i="2"/>
  <c r="G158" i="2"/>
  <c r="F158" i="2"/>
  <c r="F272" i="1"/>
  <c r="AD273" i="1" s="1"/>
  <c r="G272" i="1"/>
  <c r="B283" i="2" l="1"/>
  <c r="E160" i="2"/>
  <c r="G273" i="1"/>
  <c r="F273" i="1"/>
  <c r="AD274" i="1" s="1"/>
  <c r="B284" i="2" l="1"/>
  <c r="D160" i="2"/>
  <c r="Y160" i="2"/>
  <c r="G159" i="2"/>
  <c r="F159" i="2"/>
  <c r="F274" i="1"/>
  <c r="AD275" i="1" s="1"/>
  <c r="G274" i="1"/>
  <c r="B285" i="2" l="1"/>
  <c r="E161" i="2"/>
  <c r="F275" i="1"/>
  <c r="AD276" i="1" s="1"/>
  <c r="G275" i="1"/>
  <c r="B286" i="2" l="1"/>
  <c r="D161" i="2"/>
  <c r="G160" i="2"/>
  <c r="Y161" i="2"/>
  <c r="F160" i="2"/>
  <c r="F276" i="1"/>
  <c r="AD277" i="1" s="1"/>
  <c r="G276" i="1"/>
  <c r="B287" i="2" l="1"/>
  <c r="E162" i="2"/>
  <c r="G277" i="1"/>
  <c r="F277" i="1"/>
  <c r="AD278" i="1" s="1"/>
  <c r="B288" i="2" l="1"/>
  <c r="D162" i="2"/>
  <c r="G161" i="2"/>
  <c r="Y162" i="2"/>
  <c r="F161" i="2"/>
  <c r="F278" i="1"/>
  <c r="AD279" i="1" s="1"/>
  <c r="G278" i="1"/>
  <c r="B289" i="2" l="1"/>
  <c r="E163" i="2"/>
  <c r="G279" i="1"/>
  <c r="F279" i="1"/>
  <c r="AD280" i="1" s="1"/>
  <c r="B290" i="2" l="1"/>
  <c r="D163" i="2"/>
  <c r="G162" i="2"/>
  <c r="Y163" i="2"/>
  <c r="F162" i="2"/>
  <c r="F280" i="1"/>
  <c r="AD281" i="1" s="1"/>
  <c r="G280" i="1"/>
  <c r="B291" i="2" l="1"/>
  <c r="E164" i="2"/>
  <c r="G281" i="1"/>
  <c r="F281" i="1"/>
  <c r="AD282" i="1" s="1"/>
  <c r="B292" i="2" l="1"/>
  <c r="D164" i="2"/>
  <c r="Y164" i="2"/>
  <c r="G163" i="2"/>
  <c r="F163" i="2"/>
  <c r="F282" i="1"/>
  <c r="AD283" i="1" s="1"/>
  <c r="G282" i="1"/>
  <c r="B293" i="2" l="1"/>
  <c r="E165" i="2"/>
  <c r="G283" i="1"/>
  <c r="F283" i="1"/>
  <c r="AD284" i="1" s="1"/>
  <c r="B294" i="2" l="1"/>
  <c r="D165" i="2"/>
  <c r="Y165" i="2"/>
  <c r="G164" i="2"/>
  <c r="F164" i="2"/>
  <c r="F284" i="1"/>
  <c r="AD285" i="1" s="1"/>
  <c r="G284" i="1"/>
  <c r="B295" i="2" l="1"/>
  <c r="E166" i="2"/>
  <c r="G285" i="1"/>
  <c r="F285" i="1"/>
  <c r="AD286" i="1" s="1"/>
  <c r="B296" i="2" l="1"/>
  <c r="D166" i="2"/>
  <c r="Y166" i="2"/>
  <c r="G165" i="2"/>
  <c r="F165" i="2"/>
  <c r="F286" i="1"/>
  <c r="AD287" i="1" s="1"/>
  <c r="G286" i="1"/>
  <c r="B297" i="2" l="1"/>
  <c r="E167" i="2"/>
  <c r="F287" i="1"/>
  <c r="AD288" i="1" s="1"/>
  <c r="G287" i="1"/>
  <c r="B298" i="2" l="1"/>
  <c r="D167" i="2"/>
  <c r="Y167" i="2"/>
  <c r="G166" i="2"/>
  <c r="F166" i="2"/>
  <c r="F288" i="1"/>
  <c r="AD289" i="1" s="1"/>
  <c r="G288" i="1"/>
  <c r="B299" i="2" l="1"/>
  <c r="E168" i="2"/>
  <c r="G289" i="1"/>
  <c r="F289" i="1"/>
  <c r="AD290" i="1" s="1"/>
  <c r="B300" i="2" l="1"/>
  <c r="D168" i="2"/>
  <c r="Y168" i="2"/>
  <c r="G167" i="2"/>
  <c r="F167" i="2"/>
  <c r="F290" i="1"/>
  <c r="AD291" i="1" s="1"/>
  <c r="G290" i="1"/>
  <c r="B301" i="2" l="1"/>
  <c r="E169" i="2"/>
  <c r="F291" i="1"/>
  <c r="AD292" i="1" s="1"/>
  <c r="G291" i="1"/>
  <c r="B302" i="2" l="1"/>
  <c r="D169" i="2"/>
  <c r="Y169" i="2"/>
  <c r="G168" i="2"/>
  <c r="F168" i="2"/>
  <c r="F292" i="1"/>
  <c r="AD293" i="1" s="1"/>
  <c r="G292" i="1"/>
  <c r="B303" i="2" l="1"/>
  <c r="E170" i="2"/>
  <c r="G293" i="1"/>
  <c r="F293" i="1"/>
  <c r="AD294" i="1" s="1"/>
  <c r="B304" i="2" l="1"/>
  <c r="D170" i="2"/>
  <c r="G169" i="2"/>
  <c r="Y170" i="2"/>
  <c r="F169" i="2"/>
  <c r="F294" i="1"/>
  <c r="AD295" i="1" s="1"/>
  <c r="G294" i="1"/>
  <c r="B305" i="2" l="1"/>
  <c r="E171" i="2"/>
  <c r="F295" i="1"/>
  <c r="AD296" i="1" s="1"/>
  <c r="G295" i="1"/>
  <c r="B306" i="2" l="1"/>
  <c r="D171" i="2"/>
  <c r="G170" i="2"/>
  <c r="Y171" i="2"/>
  <c r="F170" i="2"/>
  <c r="F296" i="1"/>
  <c r="AD297" i="1" s="1"/>
  <c r="G296" i="1"/>
  <c r="B307" i="2" l="1"/>
  <c r="E172" i="2"/>
  <c r="G297" i="1"/>
  <c r="F297" i="1"/>
  <c r="AD298" i="1" s="1"/>
  <c r="B308" i="2" l="1"/>
  <c r="D172" i="2"/>
  <c r="Y172" i="2"/>
  <c r="G171" i="2"/>
  <c r="F171" i="2"/>
  <c r="F298" i="1"/>
  <c r="AD299" i="1" s="1"/>
  <c r="G298" i="1"/>
  <c r="B309" i="2" l="1"/>
  <c r="E173" i="2"/>
  <c r="F299" i="1"/>
  <c r="AD300" i="1" s="1"/>
  <c r="G299" i="1"/>
  <c r="B310" i="2" l="1"/>
  <c r="D173" i="2"/>
  <c r="Y173" i="2"/>
  <c r="G172" i="2"/>
  <c r="F172" i="2"/>
  <c r="F300" i="1"/>
  <c r="AD301" i="1" s="1"/>
  <c r="G300" i="1"/>
  <c r="B311" i="2" l="1"/>
  <c r="E174" i="2"/>
  <c r="G301" i="1"/>
  <c r="F301" i="1"/>
  <c r="AD302" i="1" s="1"/>
  <c r="B312" i="2" l="1"/>
  <c r="D174" i="2"/>
  <c r="Y174" i="2"/>
  <c r="G173" i="2"/>
  <c r="F173" i="2"/>
  <c r="F302" i="1"/>
  <c r="AD303" i="1" s="1"/>
  <c r="G302" i="1"/>
  <c r="B313" i="2" l="1"/>
  <c r="E175" i="2"/>
  <c r="F303" i="1"/>
  <c r="AD304" i="1" s="1"/>
  <c r="G303" i="1"/>
  <c r="B314" i="2" l="1"/>
  <c r="D175" i="2"/>
  <c r="Y175" i="2"/>
  <c r="G174" i="2"/>
  <c r="F174" i="2"/>
  <c r="F304" i="1"/>
  <c r="AD305" i="1" s="1"/>
  <c r="G304" i="1"/>
  <c r="B315" i="2" l="1"/>
  <c r="E176" i="2"/>
  <c r="G305" i="1"/>
  <c r="F305" i="1"/>
  <c r="AD306" i="1" s="1"/>
  <c r="B316" i="2" l="1"/>
  <c r="D176" i="2"/>
  <c r="Y176" i="2"/>
  <c r="G175" i="2"/>
  <c r="F175" i="2"/>
  <c r="F306" i="1"/>
  <c r="AD307" i="1" s="1"/>
  <c r="G306" i="1"/>
  <c r="B317" i="2" l="1"/>
  <c r="E177" i="2"/>
  <c r="F307" i="1"/>
  <c r="AD308" i="1" s="1"/>
  <c r="G307" i="1"/>
  <c r="B318" i="2" l="1"/>
  <c r="D177" i="2"/>
  <c r="Y177" i="2"/>
  <c r="G176" i="2"/>
  <c r="F176" i="2"/>
  <c r="F308" i="1"/>
  <c r="AD309" i="1" s="1"/>
  <c r="G308" i="1"/>
  <c r="B319" i="2" l="1"/>
  <c r="E178" i="2"/>
  <c r="G309" i="1"/>
  <c r="F309" i="1"/>
  <c r="AD310" i="1" s="1"/>
  <c r="B320" i="2" l="1"/>
  <c r="D178" i="2"/>
  <c r="G177" i="2"/>
  <c r="Y178" i="2"/>
  <c r="F177" i="2"/>
  <c r="F310" i="1"/>
  <c r="AD311" i="1" s="1"/>
  <c r="G310" i="1"/>
  <c r="B321" i="2" l="1"/>
  <c r="E179" i="2"/>
  <c r="F311" i="1"/>
  <c r="AD312" i="1" s="1"/>
  <c r="G311" i="1"/>
  <c r="B322" i="2" l="1"/>
  <c r="D179" i="2"/>
  <c r="G178" i="2"/>
  <c r="Y179" i="2"/>
  <c r="F178" i="2"/>
  <c r="G312" i="1"/>
  <c r="F312" i="1"/>
  <c r="AD313" i="1" s="1"/>
  <c r="B323" i="2" l="1"/>
  <c r="E180" i="2"/>
  <c r="G313" i="1"/>
  <c r="F313" i="1"/>
  <c r="AD314" i="1" s="1"/>
  <c r="B324" i="2" l="1"/>
  <c r="D180" i="2"/>
  <c r="Y180" i="2"/>
  <c r="G179" i="2"/>
  <c r="F179" i="2"/>
  <c r="G314" i="1"/>
  <c r="F314" i="1"/>
  <c r="AD315" i="1" s="1"/>
  <c r="B325" i="2" l="1"/>
  <c r="E181" i="2"/>
  <c r="F315" i="1"/>
  <c r="AD316" i="1" s="1"/>
  <c r="G315" i="1"/>
  <c r="B326" i="2" l="1"/>
  <c r="D181" i="2"/>
  <c r="Y181" i="2"/>
  <c r="G180" i="2"/>
  <c r="F180" i="2"/>
  <c r="F316" i="1"/>
  <c r="AD317" i="1" s="1"/>
  <c r="G316" i="1"/>
  <c r="B327" i="2" l="1"/>
  <c r="E182" i="2"/>
  <c r="G317" i="1"/>
  <c r="F317" i="1"/>
  <c r="AD318" i="1" s="1"/>
  <c r="B328" i="2" l="1"/>
  <c r="D182" i="2"/>
  <c r="Y182" i="2"/>
  <c r="G181" i="2"/>
  <c r="F181" i="2"/>
  <c r="F318" i="1"/>
  <c r="AD319" i="1" s="1"/>
  <c r="G318" i="1"/>
  <c r="B329" i="2" l="1"/>
  <c r="E183" i="2"/>
  <c r="F319" i="1"/>
  <c r="AD320" i="1" s="1"/>
  <c r="G319" i="1"/>
  <c r="B330" i="2" l="1"/>
  <c r="D183" i="2"/>
  <c r="Y183" i="2"/>
  <c r="G182" i="2"/>
  <c r="F182" i="2"/>
  <c r="F320" i="1"/>
  <c r="AD321" i="1" s="1"/>
  <c r="G320" i="1"/>
  <c r="B331" i="2" l="1"/>
  <c r="E184" i="2"/>
  <c r="F321" i="1"/>
  <c r="AD322" i="1" s="1"/>
  <c r="G321" i="1"/>
  <c r="B332" i="2" l="1"/>
  <c r="D184" i="2"/>
  <c r="Y184" i="2"/>
  <c r="G183" i="2"/>
  <c r="F183" i="2"/>
  <c r="F322" i="1"/>
  <c r="AD323" i="1" s="1"/>
  <c r="G322" i="1"/>
  <c r="B333" i="2" l="1"/>
  <c r="E185" i="2"/>
  <c r="G323" i="1"/>
  <c r="F323" i="1"/>
  <c r="AD324" i="1" s="1"/>
  <c r="B334" i="2" l="1"/>
  <c r="D185" i="2"/>
  <c r="Y185" i="2"/>
  <c r="G184" i="2"/>
  <c r="F184" i="2"/>
  <c r="G324" i="1"/>
  <c r="F324" i="1"/>
  <c r="AD325" i="1" s="1"/>
  <c r="B335" i="2" l="1"/>
  <c r="E186" i="2"/>
  <c r="G325" i="1"/>
  <c r="F325" i="1"/>
  <c r="AD326" i="1" s="1"/>
  <c r="B336" i="2" l="1"/>
  <c r="D186" i="2"/>
  <c r="Y186" i="2"/>
  <c r="G185" i="2"/>
  <c r="F185" i="2"/>
  <c r="G326" i="1"/>
  <c r="F326" i="1"/>
  <c r="AD327" i="1" s="1"/>
  <c r="B337" i="2" l="1"/>
  <c r="E187" i="2"/>
  <c r="F327" i="1"/>
  <c r="AD328" i="1" s="1"/>
  <c r="G327" i="1"/>
  <c r="B338" i="2" l="1"/>
  <c r="D187" i="2"/>
  <c r="Y187" i="2"/>
  <c r="G186" i="2"/>
  <c r="F186" i="2"/>
  <c r="F328" i="1"/>
  <c r="AD329" i="1" s="1"/>
  <c r="G328" i="1"/>
  <c r="B339" i="2" l="1"/>
  <c r="E188" i="2"/>
  <c r="F329" i="1"/>
  <c r="AD330" i="1" s="1"/>
  <c r="G329" i="1"/>
  <c r="B340" i="2" l="1"/>
  <c r="D188" i="2"/>
  <c r="Y188" i="2"/>
  <c r="G187" i="2"/>
  <c r="F187" i="2"/>
  <c r="F330" i="1"/>
  <c r="AD331" i="1" s="1"/>
  <c r="G330" i="1"/>
  <c r="B341" i="2" l="1"/>
  <c r="E189" i="2"/>
  <c r="G331" i="1"/>
  <c r="F331" i="1"/>
  <c r="AD332" i="1" s="1"/>
  <c r="B342" i="2" l="1"/>
  <c r="D189" i="2"/>
  <c r="Y189" i="2"/>
  <c r="G188" i="2"/>
  <c r="F188" i="2"/>
  <c r="G332" i="1"/>
  <c r="F332" i="1"/>
  <c r="AD333" i="1" s="1"/>
  <c r="B343" i="2" l="1"/>
  <c r="E190" i="2"/>
  <c r="F333" i="1"/>
  <c r="AD334" i="1" s="1"/>
  <c r="G333" i="1"/>
  <c r="B344" i="2" l="1"/>
  <c r="D190" i="2"/>
  <c r="Y190" i="2"/>
  <c r="G189" i="2"/>
  <c r="F189" i="2"/>
  <c r="G334" i="1"/>
  <c r="F334" i="1"/>
  <c r="AD335" i="1" s="1"/>
  <c r="B345" i="2" l="1"/>
  <c r="E191" i="2"/>
  <c r="F335" i="1"/>
  <c r="AD336" i="1" s="1"/>
  <c r="G335" i="1"/>
  <c r="B346" i="2" l="1"/>
  <c r="D191" i="2"/>
  <c r="Y191" i="2"/>
  <c r="G190" i="2"/>
  <c r="F190" i="2"/>
  <c r="F336" i="1"/>
  <c r="AD337" i="1" s="1"/>
  <c r="G336" i="1"/>
  <c r="B347" i="2" l="1"/>
  <c r="E192" i="2"/>
  <c r="F337" i="1"/>
  <c r="AD338" i="1" s="1"/>
  <c r="G337" i="1"/>
  <c r="B348" i="2" l="1"/>
  <c r="D192" i="2"/>
  <c r="G191" i="2"/>
  <c r="Y192" i="2"/>
  <c r="F191" i="2"/>
  <c r="G338" i="1"/>
  <c r="F338" i="1"/>
  <c r="AD339" i="1" s="1"/>
  <c r="B349" i="2" l="1"/>
  <c r="E193" i="2"/>
  <c r="F339" i="1"/>
  <c r="AD340" i="1" s="1"/>
  <c r="G339" i="1"/>
  <c r="B350" i="2" l="1"/>
  <c r="D193" i="2"/>
  <c r="G192" i="2"/>
  <c r="Y193" i="2"/>
  <c r="F192" i="2"/>
  <c r="F340" i="1"/>
  <c r="AD341" i="1" s="1"/>
  <c r="G340" i="1"/>
  <c r="B351" i="2" l="1"/>
  <c r="E194" i="2"/>
  <c r="G341" i="1"/>
  <c r="F341" i="1"/>
  <c r="AD342" i="1" s="1"/>
  <c r="B352" i="2" l="1"/>
  <c r="D194" i="2"/>
  <c r="G193" i="2"/>
  <c r="Y194" i="2"/>
  <c r="F193" i="2"/>
  <c r="G342" i="1"/>
  <c r="F342" i="1"/>
  <c r="AD343" i="1" s="1"/>
  <c r="B353" i="2" l="1"/>
  <c r="E195" i="2"/>
  <c r="F343" i="1"/>
  <c r="AD344" i="1" s="1"/>
  <c r="G343" i="1"/>
  <c r="B354" i="2" l="1"/>
  <c r="D195" i="2"/>
  <c r="G194" i="2"/>
  <c r="Y195" i="2"/>
  <c r="F194" i="2"/>
  <c r="F344" i="1"/>
  <c r="AD345" i="1" s="1"/>
  <c r="G344" i="1"/>
  <c r="B355" i="2" l="1"/>
  <c r="E196" i="2"/>
  <c r="F345" i="1"/>
  <c r="AD346" i="1" s="1"/>
  <c r="G345" i="1"/>
  <c r="B356" i="2" l="1"/>
  <c r="D196" i="2"/>
  <c r="Y196" i="2"/>
  <c r="G195" i="2"/>
  <c r="F195" i="2"/>
  <c r="G346" i="1"/>
  <c r="F346" i="1"/>
  <c r="AD347" i="1" s="1"/>
  <c r="B357" i="2" l="1"/>
  <c r="E197" i="2"/>
  <c r="G347" i="1"/>
  <c r="F347" i="1"/>
  <c r="AD348" i="1" s="1"/>
  <c r="B358" i="2" l="1"/>
  <c r="D197" i="2"/>
  <c r="Y197" i="2"/>
  <c r="G196" i="2"/>
  <c r="F196" i="2"/>
  <c r="G348" i="1"/>
  <c r="F348" i="1"/>
  <c r="AD349" i="1" s="1"/>
  <c r="B359" i="2" l="1"/>
  <c r="E198" i="2"/>
  <c r="F349" i="1"/>
  <c r="AD350" i="1" s="1"/>
  <c r="G349" i="1"/>
  <c r="B360" i="2" l="1"/>
  <c r="D198" i="2"/>
  <c r="Y198" i="2"/>
  <c r="G197" i="2"/>
  <c r="F197" i="2"/>
  <c r="G350" i="1"/>
  <c r="F350" i="1"/>
  <c r="AD351" i="1" s="1"/>
  <c r="B361" i="2" l="1"/>
  <c r="E199" i="2"/>
  <c r="G351" i="1"/>
  <c r="F351" i="1"/>
  <c r="AD352" i="1" s="1"/>
  <c r="B362" i="2" l="1"/>
  <c r="D199" i="2"/>
  <c r="Y199" i="2"/>
  <c r="G198" i="2"/>
  <c r="F198" i="2"/>
  <c r="F352" i="1"/>
  <c r="AD353" i="1" s="1"/>
  <c r="G352" i="1"/>
  <c r="B363" i="2" l="1"/>
  <c r="E200" i="2"/>
  <c r="F353" i="1"/>
  <c r="AD354" i="1" s="1"/>
  <c r="G353" i="1"/>
  <c r="B364" i="2" l="1"/>
  <c r="D200" i="2"/>
  <c r="Y200" i="2"/>
  <c r="G199" i="2"/>
  <c r="F199" i="2"/>
  <c r="G354" i="1"/>
  <c r="F354" i="1"/>
  <c r="AD355" i="1" s="1"/>
  <c r="B365" i="2" l="1"/>
  <c r="E201" i="2"/>
  <c r="F355" i="1"/>
  <c r="AD356" i="1" s="1"/>
  <c r="G355" i="1"/>
  <c r="B366" i="2" l="1"/>
  <c r="D201" i="2"/>
  <c r="G200" i="2"/>
  <c r="Y201" i="2"/>
  <c r="F200" i="2"/>
  <c r="F356" i="1"/>
  <c r="AD357" i="1" s="1"/>
  <c r="G356" i="1"/>
  <c r="B367" i="2" l="1"/>
  <c r="E202" i="2"/>
  <c r="F357" i="1"/>
  <c r="AD358" i="1" s="1"/>
  <c r="G357" i="1"/>
  <c r="B368" i="2" l="1"/>
  <c r="D202" i="2"/>
  <c r="G201" i="2"/>
  <c r="Y202" i="2"/>
  <c r="F201" i="2"/>
  <c r="G358" i="1"/>
  <c r="F358" i="1"/>
  <c r="AD359" i="1" s="1"/>
  <c r="B369" i="2" l="1"/>
  <c r="E203" i="2"/>
  <c r="G359" i="1"/>
  <c r="F359" i="1"/>
  <c r="AD360" i="1" s="1"/>
  <c r="B370" i="2" l="1"/>
  <c r="D203" i="2"/>
  <c r="G202" i="2"/>
  <c r="Y203" i="2"/>
  <c r="F202" i="2"/>
  <c r="F360" i="1"/>
  <c r="AD361" i="1" s="1"/>
  <c r="G360" i="1"/>
  <c r="B371" i="2" l="1"/>
  <c r="E204" i="2"/>
  <c r="F361" i="1"/>
  <c r="AD362" i="1" s="1"/>
  <c r="G361" i="1"/>
  <c r="B372" i="2" l="1"/>
  <c r="D204" i="2"/>
  <c r="Y204" i="2"/>
  <c r="G203" i="2"/>
  <c r="F203" i="2"/>
  <c r="F362" i="1"/>
  <c r="AD363" i="1" s="1"/>
  <c r="G362" i="1"/>
  <c r="B373" i="2" l="1"/>
  <c r="E205" i="2"/>
  <c r="G363" i="1"/>
  <c r="F363" i="1"/>
  <c r="AD364" i="1" s="1"/>
  <c r="B374" i="2" l="1"/>
  <c r="D205" i="2"/>
  <c r="Y205" i="2"/>
  <c r="G204" i="2"/>
  <c r="F204" i="2"/>
  <c r="F364" i="1"/>
  <c r="AD365" i="1" s="1"/>
  <c r="G364" i="1"/>
  <c r="B375" i="2" l="1"/>
  <c r="E206" i="2"/>
  <c r="F365" i="1"/>
  <c r="AD366" i="1" s="1"/>
  <c r="G365" i="1"/>
  <c r="B376" i="2" l="1"/>
  <c r="D206" i="2"/>
  <c r="Y206" i="2"/>
  <c r="G205" i="2"/>
  <c r="F205" i="2"/>
  <c r="F366" i="1"/>
  <c r="AD367" i="1" s="1"/>
  <c r="G366" i="1"/>
  <c r="B377" i="2" l="1"/>
  <c r="E207" i="2"/>
  <c r="F367" i="1"/>
  <c r="AD368" i="1" s="1"/>
  <c r="G367" i="1"/>
  <c r="B378" i="2" l="1"/>
  <c r="D207" i="2"/>
  <c r="Y207" i="2"/>
  <c r="G206" i="2"/>
  <c r="F206" i="2"/>
  <c r="F368" i="1"/>
  <c r="AD369" i="1" s="1"/>
  <c r="G368" i="1"/>
  <c r="B379" i="2" l="1"/>
  <c r="E208" i="2"/>
  <c r="F369" i="1"/>
  <c r="AD370" i="1" s="1"/>
  <c r="G369" i="1"/>
  <c r="B380" i="2" l="1"/>
  <c r="D208" i="2"/>
  <c r="Y208" i="2"/>
  <c r="G207" i="2"/>
  <c r="F207" i="2"/>
  <c r="F370" i="1"/>
  <c r="AD371" i="1" s="1"/>
  <c r="G370" i="1"/>
  <c r="B381" i="2" l="1"/>
  <c r="E209" i="2"/>
  <c r="G371" i="1"/>
  <c r="F371" i="1"/>
  <c r="AD372" i="1" s="1"/>
  <c r="B382" i="2" l="1"/>
  <c r="D209" i="2"/>
  <c r="G208" i="2"/>
  <c r="Y209" i="2"/>
  <c r="F208" i="2"/>
  <c r="F372" i="1"/>
  <c r="AD373" i="1" s="1"/>
  <c r="G372" i="1"/>
  <c r="B383" i="2" l="1"/>
  <c r="E210" i="2"/>
  <c r="F373" i="1"/>
  <c r="AD374" i="1" s="1"/>
  <c r="G373" i="1"/>
  <c r="B384" i="2" l="1"/>
  <c r="D210" i="2"/>
  <c r="G209" i="2"/>
  <c r="Y210" i="2"/>
  <c r="F209" i="2"/>
  <c r="F374" i="1"/>
  <c r="AD375" i="1" s="1"/>
  <c r="G374" i="1"/>
  <c r="B385" i="2" l="1"/>
  <c r="E211" i="2"/>
  <c r="F375" i="1"/>
  <c r="AD376" i="1" s="1"/>
  <c r="G375" i="1"/>
  <c r="B386" i="2" l="1"/>
  <c r="D211" i="2"/>
  <c r="G210" i="2"/>
  <c r="Y211" i="2"/>
  <c r="F210" i="2"/>
  <c r="G376" i="1"/>
  <c r="F376" i="1"/>
  <c r="AD377" i="1" s="1"/>
  <c r="B387" i="2" l="1"/>
  <c r="E212" i="2"/>
  <c r="G377" i="1"/>
  <c r="F377" i="1"/>
  <c r="AD378" i="1" s="1"/>
  <c r="B388" i="2" l="1"/>
  <c r="D212" i="2"/>
  <c r="Y212" i="2"/>
  <c r="G211" i="2"/>
  <c r="F211" i="2"/>
  <c r="G378" i="1"/>
  <c r="F378" i="1"/>
  <c r="AD379" i="1" s="1"/>
  <c r="B389" i="2" l="1"/>
  <c r="E213" i="2"/>
  <c r="G379" i="1"/>
  <c r="F379" i="1"/>
  <c r="AD380" i="1" s="1"/>
  <c r="B390" i="2" l="1"/>
  <c r="D213" i="2"/>
  <c r="Y213" i="2"/>
  <c r="G212" i="2"/>
  <c r="F212" i="2"/>
  <c r="F380" i="1"/>
  <c r="AD381" i="1" s="1"/>
  <c r="G380" i="1"/>
  <c r="B391" i="2" l="1"/>
  <c r="E214" i="2"/>
  <c r="F381" i="1"/>
  <c r="AD382" i="1" s="1"/>
  <c r="G381" i="1"/>
  <c r="B392" i="2" l="1"/>
  <c r="D214" i="2"/>
  <c r="Y214" i="2"/>
  <c r="G213" i="2"/>
  <c r="F213" i="2"/>
  <c r="F382" i="1"/>
  <c r="AD383" i="1" s="1"/>
  <c r="G382" i="1"/>
  <c r="B393" i="2" l="1"/>
  <c r="E215" i="2"/>
  <c r="F383" i="1"/>
  <c r="AD384" i="1" s="1"/>
  <c r="G383" i="1"/>
  <c r="B394" i="2" l="1"/>
  <c r="D215" i="2"/>
  <c r="Y215" i="2"/>
  <c r="G214" i="2"/>
  <c r="F214" i="2"/>
  <c r="F384" i="1"/>
  <c r="AD385" i="1" s="1"/>
  <c r="G384" i="1"/>
  <c r="B395" i="2" l="1"/>
  <c r="E216" i="2"/>
  <c r="G385" i="1"/>
  <c r="F385" i="1"/>
  <c r="AD386" i="1" s="1"/>
  <c r="B396" i="2" l="1"/>
  <c r="D216" i="2"/>
  <c r="Y216" i="2"/>
  <c r="G215" i="2"/>
  <c r="F215" i="2"/>
  <c r="F386" i="1"/>
  <c r="AD387" i="1" s="1"/>
  <c r="G386" i="1"/>
  <c r="B397" i="2" l="1"/>
  <c r="E217" i="2"/>
  <c r="G387" i="1"/>
  <c r="F387" i="1"/>
  <c r="AD388" i="1" s="1"/>
  <c r="B398" i="2" l="1"/>
  <c r="D217" i="2"/>
  <c r="G216" i="2"/>
  <c r="Y217" i="2"/>
  <c r="F216" i="2"/>
  <c r="F388" i="1"/>
  <c r="AD389" i="1" s="1"/>
  <c r="G388" i="1"/>
  <c r="B399" i="2" l="1"/>
  <c r="E218" i="2"/>
  <c r="G389" i="1"/>
  <c r="F389" i="1"/>
  <c r="AD390" i="1" s="1"/>
  <c r="B400" i="2" l="1"/>
  <c r="D218" i="2"/>
  <c r="G217" i="2"/>
  <c r="Y218" i="2"/>
  <c r="F217" i="2"/>
  <c r="F390" i="1"/>
  <c r="AD391" i="1" s="1"/>
  <c r="G390" i="1"/>
  <c r="B401" i="2" l="1"/>
  <c r="E219" i="2"/>
  <c r="G391" i="1"/>
  <c r="F391" i="1"/>
  <c r="AD392" i="1" s="1"/>
  <c r="B402" i="2" l="1"/>
  <c r="D219" i="2"/>
  <c r="G218" i="2"/>
  <c r="Y219" i="2"/>
  <c r="F218" i="2"/>
  <c r="F392" i="1"/>
  <c r="AD393" i="1" s="1"/>
  <c r="G392" i="1"/>
  <c r="B403" i="2" l="1"/>
  <c r="E220" i="2"/>
  <c r="F393" i="1"/>
  <c r="AD394" i="1" s="1"/>
  <c r="G393" i="1"/>
  <c r="B404" i="2" l="1"/>
  <c r="D220" i="2"/>
  <c r="Y220" i="2"/>
  <c r="G219" i="2"/>
  <c r="F219" i="2"/>
  <c r="F394" i="1"/>
  <c r="AD395" i="1" s="1"/>
  <c r="G394" i="1"/>
  <c r="B405" i="2" l="1"/>
  <c r="E221" i="2"/>
  <c r="G395" i="1"/>
  <c r="F395" i="1"/>
  <c r="AD396" i="1" s="1"/>
  <c r="B406" i="2" l="1"/>
  <c r="D221" i="2"/>
  <c r="Y221" i="2"/>
  <c r="G220" i="2"/>
  <c r="F220" i="2"/>
  <c r="F396" i="1"/>
  <c r="AD397" i="1" s="1"/>
  <c r="G396" i="1"/>
  <c r="B407" i="2" l="1"/>
  <c r="E222" i="2"/>
  <c r="F397" i="1"/>
  <c r="AD398" i="1" s="1"/>
  <c r="G397" i="1"/>
  <c r="B408" i="2" l="1"/>
  <c r="D222" i="2"/>
  <c r="Y222" i="2"/>
  <c r="G221" i="2"/>
  <c r="F221" i="2"/>
  <c r="F398" i="1"/>
  <c r="AD399" i="1" s="1"/>
  <c r="G398" i="1"/>
  <c r="B409" i="2" l="1"/>
  <c r="E223" i="2"/>
  <c r="G399" i="1"/>
  <c r="F399" i="1"/>
  <c r="AD400" i="1" s="1"/>
  <c r="B410" i="2" l="1"/>
  <c r="D223" i="2"/>
  <c r="Y223" i="2"/>
  <c r="G222" i="2"/>
  <c r="F222" i="2"/>
  <c r="G400" i="1"/>
  <c r="F400" i="1"/>
  <c r="AD401" i="1" s="1"/>
  <c r="B411" i="2" l="1"/>
  <c r="E224" i="2"/>
  <c r="F401" i="1"/>
  <c r="AD402" i="1" s="1"/>
  <c r="G401" i="1"/>
  <c r="B412" i="2" l="1"/>
  <c r="D224" i="2"/>
  <c r="Y224" i="2"/>
  <c r="G223" i="2"/>
  <c r="F223" i="2"/>
  <c r="F402" i="1"/>
  <c r="AD403" i="1" s="1"/>
  <c r="G402" i="1"/>
  <c r="B413" i="2" l="1"/>
  <c r="E225" i="2"/>
  <c r="G403" i="1"/>
  <c r="F403" i="1"/>
  <c r="AD404" i="1" s="1"/>
  <c r="B414" i="2" l="1"/>
  <c r="D225" i="2"/>
  <c r="G224" i="2"/>
  <c r="Y225" i="2"/>
  <c r="F224" i="2"/>
  <c r="F404" i="1"/>
  <c r="AD405" i="1" s="1"/>
  <c r="G404" i="1"/>
  <c r="B415" i="2" l="1"/>
  <c r="E226" i="2"/>
  <c r="F405" i="1"/>
  <c r="AD406" i="1" s="1"/>
  <c r="G405" i="1"/>
  <c r="B416" i="2" l="1"/>
  <c r="D226" i="2"/>
  <c r="G225" i="2"/>
  <c r="Y226" i="2"/>
  <c r="F225" i="2"/>
  <c r="F406" i="1"/>
  <c r="AD407" i="1" s="1"/>
  <c r="G406" i="1"/>
  <c r="B417" i="2" l="1"/>
  <c r="E227" i="2"/>
  <c r="G407" i="1"/>
  <c r="F407" i="1"/>
  <c r="AD408" i="1" s="1"/>
  <c r="B418" i="2" l="1"/>
  <c r="D227" i="2"/>
  <c r="G226" i="2"/>
  <c r="Y227" i="2"/>
  <c r="F226" i="2"/>
  <c r="G408" i="1"/>
  <c r="F408" i="1"/>
  <c r="AD409" i="1" s="1"/>
  <c r="B419" i="2" l="1"/>
  <c r="E228" i="2"/>
  <c r="F409" i="1"/>
  <c r="AD410" i="1" s="1"/>
  <c r="G409" i="1"/>
  <c r="B420" i="2" l="1"/>
  <c r="D228" i="2"/>
  <c r="Y228" i="2"/>
  <c r="G227" i="2"/>
  <c r="F227" i="2"/>
  <c r="F410" i="1"/>
  <c r="AD411" i="1" s="1"/>
  <c r="G410" i="1"/>
  <c r="B421" i="2" l="1"/>
  <c r="E229" i="2"/>
  <c r="F411" i="1"/>
  <c r="AD412" i="1" s="1"/>
  <c r="G411" i="1"/>
  <c r="B422" i="2" l="1"/>
  <c r="D229" i="2"/>
  <c r="Y229" i="2"/>
  <c r="G228" i="2"/>
  <c r="F228" i="2"/>
  <c r="F412" i="1"/>
  <c r="AD413" i="1" s="1"/>
  <c r="G412" i="1"/>
  <c r="B423" i="2" l="1"/>
  <c r="E230" i="2"/>
  <c r="F413" i="1"/>
  <c r="AD414" i="1" s="1"/>
  <c r="G413" i="1"/>
  <c r="B424" i="2" l="1"/>
  <c r="D230" i="2"/>
  <c r="Y230" i="2"/>
  <c r="G229" i="2"/>
  <c r="F229" i="2"/>
  <c r="G414" i="1"/>
  <c r="F414" i="1"/>
  <c r="AD415" i="1" s="1"/>
  <c r="B425" i="2" l="1"/>
  <c r="E231" i="2"/>
  <c r="G415" i="1"/>
  <c r="F415" i="1"/>
  <c r="AD416" i="1" s="1"/>
  <c r="B426" i="2" l="1"/>
  <c r="D231" i="2"/>
  <c r="Y231" i="2"/>
  <c r="G230" i="2"/>
  <c r="F230" i="2"/>
  <c r="F416" i="1"/>
  <c r="AD417" i="1" s="1"/>
  <c r="G416" i="1"/>
  <c r="B427" i="2" l="1"/>
  <c r="E232" i="2"/>
  <c r="F417" i="1"/>
  <c r="AD418" i="1" s="1"/>
  <c r="G417" i="1"/>
  <c r="B428" i="2" l="1"/>
  <c r="D232" i="2"/>
  <c r="Y232" i="2"/>
  <c r="G231" i="2"/>
  <c r="F231" i="2"/>
  <c r="F418" i="1"/>
  <c r="AD419" i="1" s="1"/>
  <c r="G418" i="1"/>
  <c r="B429" i="2" l="1"/>
  <c r="E233" i="2"/>
  <c r="G419" i="1"/>
  <c r="F419" i="1"/>
  <c r="AD420" i="1" s="1"/>
  <c r="B430" i="2" l="1"/>
  <c r="D233" i="2"/>
  <c r="G232" i="2"/>
  <c r="Y233" i="2"/>
  <c r="F232" i="2"/>
  <c r="F420" i="1"/>
  <c r="AD421" i="1" s="1"/>
  <c r="G420" i="1"/>
  <c r="B431" i="2" l="1"/>
  <c r="E234" i="2"/>
  <c r="F421" i="1"/>
  <c r="AD422" i="1" s="1"/>
  <c r="G421" i="1"/>
  <c r="B432" i="2" l="1"/>
  <c r="D234" i="2"/>
  <c r="G233" i="2"/>
  <c r="Y234" i="2"/>
  <c r="F233" i="2"/>
  <c r="F422" i="1"/>
  <c r="AD423" i="1" s="1"/>
  <c r="G422" i="1"/>
  <c r="B433" i="2" l="1"/>
  <c r="E235" i="2"/>
  <c r="G423" i="1"/>
  <c r="F423" i="1"/>
  <c r="AD424" i="1" s="1"/>
  <c r="B434" i="2" l="1"/>
  <c r="D235" i="2"/>
  <c r="G234" i="2"/>
  <c r="Y235" i="2"/>
  <c r="F234" i="2"/>
  <c r="F424" i="1"/>
  <c r="AD425" i="1" s="1"/>
  <c r="G424" i="1"/>
  <c r="B435" i="2" l="1"/>
  <c r="E236" i="2"/>
  <c r="G425" i="1"/>
  <c r="F425" i="1"/>
  <c r="AD426" i="1" s="1"/>
  <c r="B436" i="2" l="1"/>
  <c r="D236" i="2"/>
  <c r="Y236" i="2"/>
  <c r="G235" i="2"/>
  <c r="F235" i="2"/>
  <c r="F426" i="1"/>
  <c r="AD427" i="1" s="1"/>
  <c r="G426" i="1"/>
  <c r="B437" i="2" l="1"/>
  <c r="E237" i="2"/>
  <c r="G427" i="1"/>
  <c r="F427" i="1"/>
  <c r="AD428" i="1" s="1"/>
  <c r="B438" i="2" l="1"/>
  <c r="D237" i="2"/>
  <c r="Y237" i="2"/>
  <c r="G236" i="2"/>
  <c r="F236" i="2"/>
  <c r="G428" i="1"/>
  <c r="F428" i="1"/>
  <c r="AD429" i="1" s="1"/>
  <c r="B439" i="2" l="1"/>
  <c r="E238" i="2"/>
  <c r="G429" i="1"/>
  <c r="F429" i="1"/>
  <c r="AD430" i="1" s="1"/>
  <c r="B440" i="2" l="1"/>
  <c r="D238" i="2"/>
  <c r="Y238" i="2"/>
  <c r="G237" i="2"/>
  <c r="F237" i="2"/>
  <c r="F430" i="1"/>
  <c r="AD431" i="1" s="1"/>
  <c r="G430" i="1"/>
  <c r="B441" i="2" l="1"/>
  <c r="E239" i="2"/>
  <c r="G431" i="1"/>
  <c r="F431" i="1"/>
  <c r="AD432" i="1" s="1"/>
  <c r="B442" i="2" l="1"/>
  <c r="D239" i="2"/>
  <c r="Y239" i="2"/>
  <c r="G238" i="2"/>
  <c r="F238" i="2"/>
  <c r="F432" i="1"/>
  <c r="AD433" i="1" s="1"/>
  <c r="G432" i="1"/>
  <c r="B443" i="2" l="1"/>
  <c r="E240" i="2"/>
  <c r="F433" i="1"/>
  <c r="AD434" i="1" s="1"/>
  <c r="G433" i="1"/>
  <c r="B444" i="2" l="1"/>
  <c r="D240" i="2"/>
  <c r="G239" i="2"/>
  <c r="Y240" i="2"/>
  <c r="F239" i="2"/>
  <c r="F434" i="1"/>
  <c r="AD435" i="1" s="1"/>
  <c r="G434" i="1"/>
  <c r="B445" i="2" l="1"/>
  <c r="E241" i="2"/>
  <c r="G435" i="1"/>
  <c r="F435" i="1"/>
  <c r="AD436" i="1" s="1"/>
  <c r="B446" i="2" l="1"/>
  <c r="D241" i="2"/>
  <c r="G240" i="2"/>
  <c r="Y241" i="2"/>
  <c r="F240" i="2"/>
  <c r="G436" i="1"/>
  <c r="F436" i="1"/>
  <c r="AD437" i="1" s="1"/>
  <c r="B447" i="2" l="1"/>
  <c r="E242" i="2"/>
  <c r="F437" i="1"/>
  <c r="AD438" i="1" s="1"/>
  <c r="G437" i="1"/>
  <c r="B448" i="2" l="1"/>
  <c r="D242" i="2"/>
  <c r="G241" i="2"/>
  <c r="Y242" i="2"/>
  <c r="F241" i="2"/>
  <c r="F438" i="1"/>
  <c r="AD439" i="1" s="1"/>
  <c r="G438" i="1"/>
  <c r="B449" i="2" l="1"/>
  <c r="E243" i="2"/>
  <c r="F439" i="1"/>
  <c r="AD440" i="1" s="1"/>
  <c r="G439" i="1"/>
  <c r="B450" i="2" l="1"/>
  <c r="D243" i="2"/>
  <c r="G242" i="2"/>
  <c r="Y243" i="2"/>
  <c r="F242" i="2"/>
  <c r="F440" i="1"/>
  <c r="AD441" i="1" s="1"/>
  <c r="G440" i="1"/>
  <c r="B451" i="2" l="1"/>
  <c r="E244" i="2"/>
  <c r="G441" i="1"/>
  <c r="F441" i="1"/>
  <c r="AD442" i="1" s="1"/>
  <c r="B452" i="2" l="1"/>
  <c r="D244" i="2"/>
  <c r="Y244" i="2"/>
  <c r="G243" i="2"/>
  <c r="F243" i="2"/>
  <c r="F442" i="1"/>
  <c r="AD443" i="1" s="1"/>
  <c r="G442" i="1"/>
  <c r="B453" i="2" l="1"/>
  <c r="E245" i="2"/>
  <c r="G443" i="1"/>
  <c r="F443" i="1"/>
  <c r="AD444" i="1" s="1"/>
  <c r="B454" i="2" l="1"/>
  <c r="D245" i="2"/>
  <c r="Y245" i="2"/>
  <c r="G244" i="2"/>
  <c r="F244" i="2"/>
  <c r="F444" i="1"/>
  <c r="AD445" i="1" s="1"/>
  <c r="G444" i="1"/>
  <c r="B455" i="2" l="1"/>
  <c r="E246" i="2"/>
  <c r="F445" i="1"/>
  <c r="AD446" i="1" s="1"/>
  <c r="G445" i="1"/>
  <c r="B456" i="2" l="1"/>
  <c r="D246" i="2"/>
  <c r="Y246" i="2"/>
  <c r="G245" i="2"/>
  <c r="F245" i="2"/>
  <c r="G446" i="1"/>
  <c r="F446" i="1"/>
  <c r="AD447" i="1" s="1"/>
  <c r="B457" i="2" l="1"/>
  <c r="E247" i="2"/>
  <c r="G447" i="1"/>
  <c r="F447" i="1"/>
  <c r="AD448" i="1" s="1"/>
  <c r="B458" i="2" l="1"/>
  <c r="D247" i="2"/>
  <c r="Y247" i="2"/>
  <c r="G246" i="2"/>
  <c r="F246" i="2"/>
  <c r="F448" i="1"/>
  <c r="AD449" i="1" s="1"/>
  <c r="G448" i="1"/>
  <c r="B459" i="2" l="1"/>
  <c r="E248" i="2"/>
  <c r="G449" i="1"/>
  <c r="F449" i="1"/>
  <c r="AD450" i="1" s="1"/>
  <c r="B460" i="2" l="1"/>
  <c r="D248" i="2"/>
  <c r="Y248" i="2"/>
  <c r="G247" i="2"/>
  <c r="F247" i="2"/>
  <c r="G450" i="1"/>
  <c r="F450" i="1"/>
  <c r="AD451" i="1" s="1"/>
  <c r="B461" i="2" l="1"/>
  <c r="E249" i="2"/>
  <c r="G451" i="1"/>
  <c r="F451" i="1"/>
  <c r="AD452" i="1" s="1"/>
  <c r="B462" i="2" l="1"/>
  <c r="D249" i="2"/>
  <c r="G248" i="2"/>
  <c r="Y249" i="2"/>
  <c r="F248" i="2"/>
  <c r="F452" i="1"/>
  <c r="AD453" i="1" s="1"/>
  <c r="G452" i="1"/>
  <c r="B463" i="2" l="1"/>
  <c r="E250" i="2"/>
  <c r="F453" i="1"/>
  <c r="AD454" i="1" s="1"/>
  <c r="G453" i="1"/>
  <c r="B464" i="2" l="1"/>
  <c r="D250" i="2"/>
  <c r="G249" i="2"/>
  <c r="Y250" i="2"/>
  <c r="F249" i="2"/>
  <c r="F454" i="1"/>
  <c r="AD455" i="1" s="1"/>
  <c r="G454" i="1"/>
  <c r="B465" i="2" l="1"/>
  <c r="E251" i="2"/>
  <c r="G455" i="1"/>
  <c r="F455" i="1"/>
  <c r="AD456" i="1" s="1"/>
  <c r="B466" i="2" l="1"/>
  <c r="D251" i="2"/>
  <c r="G250" i="2"/>
  <c r="Y251" i="2"/>
  <c r="F250" i="2"/>
  <c r="F456" i="1"/>
  <c r="AD457" i="1" s="1"/>
  <c r="G456" i="1"/>
  <c r="B467" i="2" l="1"/>
  <c r="E252" i="2"/>
  <c r="G457" i="1"/>
  <c r="F457" i="1"/>
  <c r="AD458" i="1" s="1"/>
  <c r="B468" i="2" l="1"/>
  <c r="D252" i="2"/>
  <c r="Y252" i="2"/>
  <c r="G251" i="2"/>
  <c r="F251" i="2"/>
  <c r="F458" i="1"/>
  <c r="AD459" i="1" s="1"/>
  <c r="G458" i="1"/>
  <c r="B469" i="2" l="1"/>
  <c r="E253" i="2"/>
  <c r="F459" i="1"/>
  <c r="AD460" i="1" s="1"/>
  <c r="G459" i="1"/>
  <c r="B470" i="2" l="1"/>
  <c r="D253" i="2"/>
  <c r="Y253" i="2"/>
  <c r="G252" i="2"/>
  <c r="F252" i="2"/>
  <c r="G460" i="1"/>
  <c r="F460" i="1"/>
  <c r="AD461" i="1" s="1"/>
  <c r="B471" i="2" l="1"/>
  <c r="E254" i="2"/>
  <c r="G461" i="1"/>
  <c r="F461" i="1"/>
  <c r="AD462" i="1" s="1"/>
  <c r="B472" i="2" l="1"/>
  <c r="D254" i="2"/>
  <c r="Y254" i="2"/>
  <c r="G253" i="2"/>
  <c r="F253" i="2"/>
  <c r="F462" i="1"/>
  <c r="AD463" i="1" s="1"/>
  <c r="G462" i="1"/>
  <c r="B473" i="2" l="1"/>
  <c r="E255" i="2"/>
  <c r="G463" i="1"/>
  <c r="F463" i="1"/>
  <c r="AD464" i="1" s="1"/>
  <c r="B474" i="2" l="1"/>
  <c r="D255" i="2"/>
  <c r="Y255" i="2"/>
  <c r="G254" i="2"/>
  <c r="F254" i="2"/>
  <c r="F464" i="1"/>
  <c r="AD465" i="1" s="1"/>
  <c r="G464" i="1"/>
  <c r="B475" i="2" l="1"/>
  <c r="E256" i="2"/>
  <c r="F465" i="1"/>
  <c r="AD466" i="1" s="1"/>
  <c r="G465" i="1"/>
  <c r="B476" i="2" l="1"/>
  <c r="D256" i="2"/>
  <c r="Y256" i="2"/>
  <c r="G255" i="2"/>
  <c r="F255" i="2"/>
  <c r="G466" i="1"/>
  <c r="F466" i="1"/>
  <c r="AD467" i="1" s="1"/>
  <c r="B477" i="2" l="1"/>
  <c r="E257" i="2"/>
  <c r="F467" i="1"/>
  <c r="AD468" i="1" s="1"/>
  <c r="G467" i="1"/>
  <c r="B478" i="2" l="1"/>
  <c r="D257" i="2"/>
  <c r="G256" i="2"/>
  <c r="Y257" i="2"/>
  <c r="F256" i="2"/>
  <c r="G468" i="1"/>
  <c r="F468" i="1"/>
  <c r="AD469" i="1" s="1"/>
  <c r="B479" i="2" l="1"/>
  <c r="E258" i="2"/>
  <c r="F469" i="1"/>
  <c r="AD470" i="1" s="1"/>
  <c r="G469" i="1"/>
  <c r="B480" i="2" l="1"/>
  <c r="D258" i="2"/>
  <c r="G257" i="2"/>
  <c r="Y258" i="2"/>
  <c r="F257" i="2"/>
  <c r="G470" i="1"/>
  <c r="F470" i="1"/>
  <c r="AD471" i="1" s="1"/>
  <c r="B481" i="2" l="1"/>
  <c r="E259" i="2"/>
  <c r="F471" i="1"/>
  <c r="AD472" i="1" s="1"/>
  <c r="G471" i="1"/>
  <c r="B482" i="2" l="1"/>
  <c r="D259" i="2"/>
  <c r="G258" i="2"/>
  <c r="Y259" i="2"/>
  <c r="F258" i="2"/>
  <c r="G472" i="1"/>
  <c r="F472" i="1"/>
  <c r="AD473" i="1" s="1"/>
  <c r="B483" i="2" l="1"/>
  <c r="E260" i="2"/>
  <c r="G473" i="1"/>
  <c r="F473" i="1"/>
  <c r="AD474" i="1" s="1"/>
  <c r="B484" i="2" l="1"/>
  <c r="D260" i="2"/>
  <c r="Y260" i="2"/>
  <c r="G259" i="2"/>
  <c r="F259" i="2"/>
  <c r="F474" i="1"/>
  <c r="AD475" i="1" s="1"/>
  <c r="G474" i="1"/>
  <c r="B485" i="2" l="1"/>
  <c r="E261" i="2"/>
  <c r="G475" i="1"/>
  <c r="F475" i="1"/>
  <c r="AD476" i="1" s="1"/>
  <c r="B486" i="2" l="1"/>
  <c r="D261" i="2"/>
  <c r="Y261" i="2"/>
  <c r="G260" i="2"/>
  <c r="F260" i="2"/>
  <c r="G476" i="1"/>
  <c r="F476" i="1"/>
  <c r="AD477" i="1" s="1"/>
  <c r="B487" i="2" l="1"/>
  <c r="E262" i="2"/>
  <c r="F477" i="1"/>
  <c r="AD478" i="1" s="1"/>
  <c r="G477" i="1"/>
  <c r="B488" i="2" l="1"/>
  <c r="D262" i="2"/>
  <c r="Y262" i="2"/>
  <c r="G261" i="2"/>
  <c r="F261" i="2"/>
  <c r="F478" i="1"/>
  <c r="AD479" i="1" s="1"/>
  <c r="G478" i="1"/>
  <c r="B489" i="2" l="1"/>
  <c r="E263" i="2"/>
  <c r="F479" i="1"/>
  <c r="AD480" i="1" s="1"/>
  <c r="G479" i="1"/>
  <c r="B490" i="2" l="1"/>
  <c r="D263" i="2"/>
  <c r="Y263" i="2"/>
  <c r="G262" i="2"/>
  <c r="F262" i="2"/>
  <c r="G480" i="1"/>
  <c r="F480" i="1"/>
  <c r="AD481" i="1" s="1"/>
  <c r="B491" i="2" l="1"/>
  <c r="E264" i="2"/>
  <c r="G481" i="1"/>
  <c r="F481" i="1"/>
  <c r="AD482" i="1" s="1"/>
  <c r="B492" i="2" l="1"/>
  <c r="D264" i="2"/>
  <c r="Y264" i="2"/>
  <c r="G263" i="2"/>
  <c r="F263" i="2"/>
  <c r="F482" i="1"/>
  <c r="AD483" i="1" s="1"/>
  <c r="G482" i="1"/>
  <c r="B493" i="2" l="1"/>
  <c r="E265" i="2"/>
  <c r="G483" i="1"/>
  <c r="F483" i="1"/>
  <c r="AD484" i="1" s="1"/>
  <c r="B494" i="2" l="1"/>
  <c r="D265" i="2"/>
  <c r="G264" i="2"/>
  <c r="Y265" i="2"/>
  <c r="F264" i="2"/>
  <c r="F484" i="1"/>
  <c r="AD485" i="1" s="1"/>
  <c r="G484" i="1"/>
  <c r="B495" i="2" l="1"/>
  <c r="E266" i="2"/>
  <c r="F485" i="1"/>
  <c r="AD486" i="1" s="1"/>
  <c r="G485" i="1"/>
  <c r="B496" i="2" l="1"/>
  <c r="D266" i="2"/>
  <c r="G265" i="2"/>
  <c r="Y266" i="2"/>
  <c r="F265" i="2"/>
  <c r="F486" i="1"/>
  <c r="AD487" i="1" s="1"/>
  <c r="G486" i="1"/>
  <c r="B497" i="2" l="1"/>
  <c r="E267" i="2"/>
  <c r="G487" i="1"/>
  <c r="F487" i="1"/>
  <c r="AD488" i="1" s="1"/>
  <c r="B498" i="2" l="1"/>
  <c r="D267" i="2"/>
  <c r="G266" i="2"/>
  <c r="Y267" i="2"/>
  <c r="F266" i="2"/>
  <c r="G488" i="1"/>
  <c r="F488" i="1"/>
  <c r="AD489" i="1" s="1"/>
  <c r="B499" i="2" l="1"/>
  <c r="E268" i="2"/>
  <c r="G489" i="1"/>
  <c r="F489" i="1"/>
  <c r="AD490" i="1" s="1"/>
  <c r="B500" i="2" l="1"/>
  <c r="D268" i="2"/>
  <c r="Y268" i="2"/>
  <c r="G267" i="2"/>
  <c r="F267" i="2"/>
  <c r="G490" i="1"/>
  <c r="F490" i="1"/>
  <c r="AD491" i="1" s="1"/>
  <c r="B501" i="2" l="1"/>
  <c r="E269" i="2"/>
  <c r="G491" i="1"/>
  <c r="F491" i="1"/>
  <c r="AD492" i="1" s="1"/>
  <c r="B502" i="2" l="1"/>
  <c r="D269" i="2"/>
  <c r="Y269" i="2"/>
  <c r="G268" i="2"/>
  <c r="F268" i="2"/>
  <c r="G492" i="1"/>
  <c r="F492" i="1"/>
  <c r="AD493" i="1" s="1"/>
  <c r="B503" i="2" l="1"/>
  <c r="E270" i="2"/>
  <c r="G493" i="1"/>
  <c r="F493" i="1"/>
  <c r="AD494" i="1" s="1"/>
  <c r="B504" i="2" l="1"/>
  <c r="D270" i="2"/>
  <c r="Y270" i="2"/>
  <c r="G269" i="2"/>
  <c r="F269" i="2"/>
  <c r="G494" i="1"/>
  <c r="F494" i="1"/>
  <c r="AD495" i="1" s="1"/>
  <c r="B505" i="2" l="1"/>
  <c r="E271" i="2"/>
  <c r="F495" i="1"/>
  <c r="AD496" i="1" s="1"/>
  <c r="G495" i="1"/>
  <c r="B506" i="2" l="1"/>
  <c r="D271" i="2"/>
  <c r="Y271" i="2"/>
  <c r="G270" i="2"/>
  <c r="F270" i="2"/>
  <c r="F496" i="1"/>
  <c r="AD497" i="1" s="1"/>
  <c r="G496" i="1"/>
  <c r="B507" i="2" l="1"/>
  <c r="E272" i="2"/>
  <c r="F497" i="1"/>
  <c r="AD498" i="1" s="1"/>
  <c r="G497" i="1"/>
  <c r="B508" i="2" l="1"/>
  <c r="D272" i="2"/>
  <c r="Y272" i="2"/>
  <c r="G271" i="2"/>
  <c r="F271" i="2"/>
  <c r="F498" i="1"/>
  <c r="AD499" i="1" s="1"/>
  <c r="G498" i="1"/>
  <c r="B509" i="2" l="1"/>
  <c r="E273" i="2"/>
  <c r="F499" i="1"/>
  <c r="AD500" i="1" s="1"/>
  <c r="G499" i="1"/>
  <c r="B510" i="2" l="1"/>
  <c r="D273" i="2"/>
  <c r="G272" i="2"/>
  <c r="Y273" i="2"/>
  <c r="F272" i="2"/>
  <c r="F500" i="1"/>
  <c r="AD501" i="1" s="1"/>
  <c r="G500" i="1"/>
  <c r="B511" i="2" l="1"/>
  <c r="E274" i="2"/>
  <c r="F501" i="1"/>
  <c r="AD502" i="1" s="1"/>
  <c r="G501" i="1"/>
  <c r="B512" i="2" l="1"/>
  <c r="D274" i="2"/>
  <c r="G273" i="2"/>
  <c r="Y274" i="2"/>
  <c r="F273" i="2"/>
  <c r="G502" i="1"/>
  <c r="F502" i="1"/>
  <c r="AD503" i="1" s="1"/>
  <c r="B513" i="2" l="1"/>
  <c r="E275" i="2"/>
  <c r="F503" i="1"/>
  <c r="AD504" i="1" s="1"/>
  <c r="G503" i="1"/>
  <c r="B514" i="2" l="1"/>
  <c r="D275" i="2"/>
  <c r="G274" i="2"/>
  <c r="Y275" i="2"/>
  <c r="F274" i="2"/>
  <c r="G504" i="1"/>
  <c r="F504" i="1"/>
  <c r="AD505" i="1" s="1"/>
  <c r="B515" i="2" l="1"/>
  <c r="E276" i="2"/>
  <c r="F505" i="1"/>
  <c r="AD506" i="1" s="1"/>
  <c r="G505" i="1"/>
  <c r="B516" i="2" l="1"/>
  <c r="D276" i="2"/>
  <c r="Y276" i="2"/>
  <c r="G275" i="2"/>
  <c r="F275" i="2"/>
  <c r="F506" i="1"/>
  <c r="AD507" i="1" s="1"/>
  <c r="G506" i="1"/>
  <c r="B517" i="2" l="1"/>
  <c r="E277" i="2"/>
  <c r="F507" i="1"/>
  <c r="AD508" i="1" s="1"/>
  <c r="G507" i="1"/>
  <c r="B518" i="2" l="1"/>
  <c r="D277" i="2"/>
  <c r="Y277" i="2"/>
  <c r="G276" i="2"/>
  <c r="F276" i="2"/>
  <c r="G508" i="1"/>
  <c r="F508" i="1"/>
  <c r="AD509" i="1" s="1"/>
  <c r="B519" i="2" l="1"/>
  <c r="E278" i="2"/>
  <c r="F509" i="1"/>
  <c r="AD510" i="1" s="1"/>
  <c r="G509" i="1"/>
  <c r="B520" i="2" l="1"/>
  <c r="D278" i="2"/>
  <c r="Y278" i="2"/>
  <c r="G277" i="2"/>
  <c r="F277" i="2"/>
  <c r="F510" i="1"/>
  <c r="AD511" i="1" s="1"/>
  <c r="G510" i="1"/>
  <c r="B521" i="2" l="1"/>
  <c r="E279" i="2"/>
  <c r="G511" i="1"/>
  <c r="F511" i="1"/>
  <c r="AD512" i="1" s="1"/>
  <c r="D279" i="2" l="1"/>
  <c r="Y279" i="2"/>
  <c r="G278" i="2"/>
  <c r="F278" i="2"/>
  <c r="F512" i="1"/>
  <c r="AD513" i="1" s="1"/>
  <c r="G512" i="1"/>
  <c r="E280" i="2" l="1"/>
  <c r="F513" i="1"/>
  <c r="AD514" i="1" s="1"/>
  <c r="G513" i="1"/>
  <c r="D280" i="2" l="1"/>
  <c r="Y280" i="2"/>
  <c r="G279" i="2"/>
  <c r="F279" i="2"/>
  <c r="G514" i="1"/>
  <c r="F514" i="1"/>
  <c r="AD515" i="1" s="1"/>
  <c r="E281" i="2" l="1"/>
  <c r="F515" i="1"/>
  <c r="AD516" i="1" s="1"/>
  <c r="G515" i="1"/>
  <c r="D281" i="2" l="1"/>
  <c r="G280" i="2"/>
  <c r="Y281" i="2"/>
  <c r="F280" i="2"/>
  <c r="G516" i="1"/>
  <c r="F516" i="1"/>
  <c r="AD517" i="1" s="1"/>
  <c r="E282" i="2" l="1"/>
  <c r="F517" i="1"/>
  <c r="AD518" i="1" s="1"/>
  <c r="G517" i="1"/>
  <c r="D282" i="2" l="1"/>
  <c r="G281" i="2"/>
  <c r="Y282" i="2"/>
  <c r="F281" i="2"/>
  <c r="F518" i="1"/>
  <c r="G518" i="1"/>
  <c r="E283" i="2" l="1"/>
  <c r="D283" i="2" l="1"/>
  <c r="G282" i="2"/>
  <c r="Y283" i="2"/>
  <c r="F282" i="2"/>
  <c r="E284" i="2" l="1"/>
  <c r="D284" i="2" l="1"/>
  <c r="E285" i="2" s="1"/>
  <c r="Y284" i="2"/>
  <c r="G283" i="2"/>
  <c r="F283" i="2"/>
  <c r="D285" i="2" l="1"/>
  <c r="E286" i="2" s="1"/>
  <c r="Y285" i="2"/>
  <c r="G284" i="2"/>
  <c r="F284" i="2"/>
  <c r="D286" i="2" l="1"/>
  <c r="E287" i="2" s="1"/>
  <c r="Y286" i="2"/>
  <c r="G285" i="2"/>
  <c r="F285" i="2"/>
  <c r="D287" i="2" l="1"/>
  <c r="E288" i="2" s="1"/>
  <c r="Y287" i="2"/>
  <c r="G286" i="2"/>
  <c r="F286" i="2"/>
  <c r="D288" i="2" l="1"/>
  <c r="E289" i="2" s="1"/>
  <c r="Y288" i="2"/>
  <c r="G287" i="2"/>
  <c r="F287" i="2"/>
  <c r="D289" i="2" l="1"/>
  <c r="E290" i="2" s="1"/>
  <c r="G288" i="2"/>
  <c r="Y289" i="2"/>
  <c r="F288" i="2"/>
  <c r="D290" i="2" l="1"/>
  <c r="E291" i="2" s="1"/>
  <c r="G289" i="2"/>
  <c r="Y290" i="2"/>
  <c r="F289" i="2"/>
  <c r="D291" i="2" l="1"/>
  <c r="E292" i="2" s="1"/>
  <c r="G290" i="2"/>
  <c r="Y291" i="2"/>
  <c r="F290" i="2"/>
  <c r="D292" i="2" l="1"/>
  <c r="E293" i="2" s="1"/>
  <c r="Y292" i="2"/>
  <c r="G291" i="2"/>
  <c r="F291" i="2"/>
  <c r="D293" i="2" l="1"/>
  <c r="E294" i="2" s="1"/>
  <c r="Y293" i="2"/>
  <c r="G292" i="2"/>
  <c r="F292" i="2"/>
  <c r="D294" i="2" l="1"/>
  <c r="E295" i="2" s="1"/>
  <c r="Y294" i="2"/>
  <c r="G293" i="2"/>
  <c r="F293" i="2"/>
  <c r="D295" i="2" l="1"/>
  <c r="E296" i="2" s="1"/>
  <c r="Y295" i="2"/>
  <c r="G294" i="2"/>
  <c r="F294" i="2"/>
  <c r="D296" i="2" l="1"/>
  <c r="E297" i="2" s="1"/>
  <c r="Y296" i="2"/>
  <c r="G295" i="2"/>
  <c r="F295" i="2"/>
  <c r="D297" i="2" l="1"/>
  <c r="E298" i="2" s="1"/>
  <c r="G296" i="2"/>
  <c r="Y297" i="2"/>
  <c r="F296" i="2"/>
  <c r="D298" i="2" l="1"/>
  <c r="E299" i="2" s="1"/>
  <c r="G297" i="2"/>
  <c r="Y298" i="2"/>
  <c r="F297" i="2"/>
  <c r="D299" i="2" l="1"/>
  <c r="E300" i="2" s="1"/>
  <c r="G298" i="2"/>
  <c r="Y299" i="2"/>
  <c r="F298" i="2"/>
  <c r="D300" i="2" l="1"/>
  <c r="E301" i="2" s="1"/>
  <c r="Y300" i="2"/>
  <c r="G299" i="2"/>
  <c r="F299" i="2"/>
  <c r="D301" i="2" l="1"/>
  <c r="E302" i="2" s="1"/>
  <c r="Y301" i="2"/>
  <c r="G300" i="2"/>
  <c r="F300" i="2"/>
  <c r="D302" i="2" l="1"/>
  <c r="E303" i="2" s="1"/>
  <c r="Y302" i="2"/>
  <c r="G301" i="2"/>
  <c r="F301" i="2"/>
  <c r="D303" i="2" l="1"/>
  <c r="E304" i="2" s="1"/>
  <c r="Y303" i="2"/>
  <c r="G302" i="2"/>
  <c r="F302" i="2"/>
  <c r="D304" i="2" l="1"/>
  <c r="E305" i="2" s="1"/>
  <c r="G303" i="2"/>
  <c r="Y304" i="2"/>
  <c r="F303" i="2"/>
  <c r="D305" i="2" l="1"/>
  <c r="E306" i="2" s="1"/>
  <c r="G304" i="2"/>
  <c r="Y305" i="2"/>
  <c r="F304" i="2"/>
  <c r="D306" i="2" l="1"/>
  <c r="E307" i="2" s="1"/>
  <c r="G305" i="2"/>
  <c r="Y306" i="2"/>
  <c r="F305" i="2"/>
  <c r="D307" i="2" l="1"/>
  <c r="E308" i="2" s="1"/>
  <c r="G306" i="2"/>
  <c r="Y307" i="2"/>
  <c r="F306" i="2"/>
  <c r="D308" i="2" l="1"/>
  <c r="E309" i="2" s="1"/>
  <c r="Y308" i="2"/>
  <c r="G307" i="2"/>
  <c r="F307" i="2"/>
  <c r="D309" i="2" l="1"/>
  <c r="E310" i="2" s="1"/>
  <c r="Y309" i="2"/>
  <c r="G308" i="2"/>
  <c r="F308" i="2"/>
  <c r="D310" i="2" l="1"/>
  <c r="E311" i="2" s="1"/>
  <c r="Y310" i="2"/>
  <c r="G309" i="2"/>
  <c r="F309" i="2"/>
  <c r="D311" i="2" l="1"/>
  <c r="E312" i="2" s="1"/>
  <c r="Y311" i="2"/>
  <c r="G310" i="2"/>
  <c r="F310" i="2"/>
  <c r="D312" i="2" l="1"/>
  <c r="E313" i="2" s="1"/>
  <c r="Y312" i="2"/>
  <c r="G311" i="2"/>
  <c r="F311" i="2"/>
  <c r="D313" i="2" l="1"/>
  <c r="E314" i="2" s="1"/>
  <c r="G312" i="2"/>
  <c r="Y313" i="2"/>
  <c r="F312" i="2"/>
  <c r="D314" i="2" l="1"/>
  <c r="E315" i="2" s="1"/>
  <c r="G313" i="2"/>
  <c r="Y314" i="2"/>
  <c r="F313" i="2"/>
  <c r="D315" i="2" l="1"/>
  <c r="E316" i="2" s="1"/>
  <c r="G314" i="2"/>
  <c r="Y315" i="2"/>
  <c r="F314" i="2"/>
  <c r="D316" i="2" l="1"/>
  <c r="E317" i="2" s="1"/>
  <c r="Y316" i="2"/>
  <c r="G315" i="2"/>
  <c r="F315" i="2"/>
  <c r="D317" i="2" l="1"/>
  <c r="E318" i="2" s="1"/>
  <c r="Y317" i="2"/>
  <c r="G316" i="2"/>
  <c r="F316" i="2"/>
  <c r="D318" i="2" l="1"/>
  <c r="E319" i="2" s="1"/>
  <c r="Y318" i="2"/>
  <c r="G317" i="2"/>
  <c r="F317" i="2"/>
  <c r="D319" i="2" l="1"/>
  <c r="E320" i="2" s="1"/>
  <c r="Y319" i="2"/>
  <c r="G318" i="2"/>
  <c r="F318" i="2"/>
  <c r="D320" i="2" l="1"/>
  <c r="E321" i="2" s="1"/>
  <c r="Y320" i="2"/>
  <c r="G319" i="2"/>
  <c r="F319" i="2"/>
  <c r="D321" i="2" l="1"/>
  <c r="E322" i="2" s="1"/>
  <c r="G320" i="2"/>
  <c r="Y321" i="2"/>
  <c r="F320" i="2"/>
  <c r="D322" i="2" l="1"/>
  <c r="E323" i="2" s="1"/>
  <c r="G321" i="2"/>
  <c r="Y322" i="2"/>
  <c r="F321" i="2"/>
  <c r="D323" i="2" l="1"/>
  <c r="E324" i="2" s="1"/>
  <c r="G322" i="2"/>
  <c r="Y323" i="2"/>
  <c r="F322" i="2"/>
  <c r="D324" i="2" l="1"/>
  <c r="E325" i="2" s="1"/>
  <c r="Y324" i="2"/>
  <c r="G323" i="2"/>
  <c r="F323" i="2"/>
  <c r="D325" i="2" l="1"/>
  <c r="E326" i="2" s="1"/>
  <c r="Y325" i="2"/>
  <c r="G324" i="2"/>
  <c r="F324" i="2"/>
  <c r="D326" i="2" l="1"/>
  <c r="E327" i="2" s="1"/>
  <c r="Y326" i="2"/>
  <c r="G325" i="2"/>
  <c r="F325" i="2"/>
  <c r="D327" i="2" l="1"/>
  <c r="E328" i="2" s="1"/>
  <c r="Y327" i="2"/>
  <c r="G326" i="2"/>
  <c r="F326" i="2"/>
  <c r="D328" i="2" l="1"/>
  <c r="E329" i="2" s="1"/>
  <c r="Y328" i="2"/>
  <c r="G327" i="2"/>
  <c r="F327" i="2"/>
  <c r="D329" i="2" l="1"/>
  <c r="E330" i="2" s="1"/>
  <c r="G328" i="2"/>
  <c r="Y329" i="2"/>
  <c r="F328" i="2"/>
  <c r="D330" i="2" l="1"/>
  <c r="E331" i="2" s="1"/>
  <c r="G329" i="2"/>
  <c r="Y330" i="2"/>
  <c r="F329" i="2"/>
  <c r="D331" i="2" l="1"/>
  <c r="E332" i="2" s="1"/>
  <c r="G330" i="2"/>
  <c r="Y331" i="2"/>
  <c r="F330" i="2"/>
  <c r="D332" i="2" l="1"/>
  <c r="E333" i="2" s="1"/>
  <c r="Y332" i="2"/>
  <c r="G331" i="2"/>
  <c r="F331" i="2"/>
  <c r="D333" i="2" l="1"/>
  <c r="E334" i="2" s="1"/>
  <c r="Y333" i="2"/>
  <c r="G332" i="2"/>
  <c r="F332" i="2"/>
  <c r="D334" i="2" l="1"/>
  <c r="E335" i="2" s="1"/>
  <c r="Y334" i="2"/>
  <c r="G333" i="2"/>
  <c r="F333" i="2"/>
  <c r="D335" i="2" l="1"/>
  <c r="E336" i="2" s="1"/>
  <c r="Y335" i="2"/>
  <c r="G334" i="2"/>
  <c r="F334" i="2"/>
  <c r="D336" i="2" l="1"/>
  <c r="E337" i="2" s="1"/>
  <c r="Y336" i="2"/>
  <c r="G335" i="2"/>
  <c r="F335" i="2"/>
  <c r="D337" i="2" l="1"/>
  <c r="E338" i="2" s="1"/>
  <c r="G336" i="2"/>
  <c r="Y337" i="2"/>
  <c r="F336" i="2"/>
  <c r="D338" i="2" l="1"/>
  <c r="E339" i="2" s="1"/>
  <c r="G337" i="2"/>
  <c r="Y338" i="2"/>
  <c r="F337" i="2"/>
  <c r="D339" i="2" l="1"/>
  <c r="E340" i="2" s="1"/>
  <c r="G338" i="2"/>
  <c r="Y339" i="2"/>
  <c r="F338" i="2"/>
  <c r="D340" i="2" l="1"/>
  <c r="E341" i="2" s="1"/>
  <c r="Y340" i="2"/>
  <c r="G339" i="2"/>
  <c r="F339" i="2"/>
  <c r="D341" i="2" l="1"/>
  <c r="E342" i="2" s="1"/>
  <c r="Y341" i="2"/>
  <c r="G340" i="2"/>
  <c r="F340" i="2"/>
  <c r="D342" i="2" l="1"/>
  <c r="E343" i="2" s="1"/>
  <c r="Y342" i="2"/>
  <c r="G341" i="2"/>
  <c r="F341" i="2"/>
  <c r="D343" i="2" l="1"/>
  <c r="E344" i="2" s="1"/>
  <c r="Y343" i="2"/>
  <c r="G342" i="2"/>
  <c r="F342" i="2"/>
  <c r="D344" i="2" l="1"/>
  <c r="E345" i="2" s="1"/>
  <c r="Y344" i="2"/>
  <c r="G343" i="2"/>
  <c r="F343" i="2"/>
  <c r="D345" i="2" l="1"/>
  <c r="E346" i="2" s="1"/>
  <c r="G344" i="2"/>
  <c r="Y345" i="2"/>
  <c r="F344" i="2"/>
  <c r="D346" i="2" l="1"/>
  <c r="E347" i="2" s="1"/>
  <c r="G345" i="2"/>
  <c r="Y346" i="2"/>
  <c r="F345" i="2"/>
  <c r="D347" i="2" l="1"/>
  <c r="E348" i="2" s="1"/>
  <c r="G346" i="2"/>
  <c r="Y347" i="2"/>
  <c r="F346" i="2"/>
  <c r="D348" i="2" l="1"/>
  <c r="E349" i="2" s="1"/>
  <c r="Y348" i="2"/>
  <c r="G347" i="2"/>
  <c r="F347" i="2"/>
  <c r="D349" i="2" l="1"/>
  <c r="E350" i="2" s="1"/>
  <c r="Y349" i="2"/>
  <c r="G348" i="2"/>
  <c r="F348" i="2"/>
  <c r="D350" i="2" l="1"/>
  <c r="E351" i="2" s="1"/>
  <c r="Y350" i="2"/>
  <c r="G349" i="2"/>
  <c r="F349" i="2"/>
  <c r="D351" i="2" l="1"/>
  <c r="E352" i="2" s="1"/>
  <c r="G350" i="2"/>
  <c r="Y351" i="2"/>
  <c r="F350" i="2"/>
  <c r="D352" i="2" l="1"/>
  <c r="E353" i="2" s="1"/>
  <c r="G351" i="2"/>
  <c r="Y352" i="2"/>
  <c r="F351" i="2"/>
  <c r="D353" i="2" l="1"/>
  <c r="E354" i="2" s="1"/>
  <c r="G352" i="2"/>
  <c r="Y353" i="2"/>
  <c r="F352" i="2"/>
  <c r="D354" i="2" l="1"/>
  <c r="E355" i="2" s="1"/>
  <c r="Y354" i="2"/>
  <c r="G353" i="2"/>
  <c r="F353" i="2"/>
  <c r="D355" i="2" l="1"/>
  <c r="E356" i="2" s="1"/>
  <c r="Y355" i="2"/>
  <c r="G354" i="2"/>
  <c r="F354" i="2"/>
  <c r="D356" i="2" l="1"/>
  <c r="E357" i="2" s="1"/>
  <c r="Y356" i="2"/>
  <c r="G355" i="2"/>
  <c r="F355" i="2"/>
  <c r="D357" i="2" l="1"/>
  <c r="E358" i="2" s="1"/>
  <c r="Y357" i="2"/>
  <c r="G356" i="2"/>
  <c r="F356" i="2"/>
  <c r="D358" i="2" l="1"/>
  <c r="E359" i="2" s="1"/>
  <c r="Y358" i="2"/>
  <c r="G357" i="2"/>
  <c r="F357" i="2"/>
  <c r="D359" i="2" l="1"/>
  <c r="E360" i="2" s="1"/>
  <c r="Y359" i="2"/>
  <c r="G358" i="2"/>
  <c r="F358" i="2"/>
  <c r="D360" i="2" l="1"/>
  <c r="E361" i="2" s="1"/>
  <c r="Y360" i="2"/>
  <c r="G359" i="2"/>
  <c r="F359" i="2"/>
  <c r="D361" i="2" l="1"/>
  <c r="E362" i="2" s="1"/>
  <c r="G360" i="2"/>
  <c r="Y361" i="2"/>
  <c r="F360" i="2"/>
  <c r="D362" i="2" l="1"/>
  <c r="E363" i="2" s="1"/>
  <c r="G361" i="2"/>
  <c r="Y362" i="2"/>
  <c r="F361" i="2"/>
  <c r="D363" i="2" l="1"/>
  <c r="E364" i="2" s="1"/>
  <c r="G362" i="2"/>
  <c r="Y363" i="2"/>
  <c r="F362" i="2"/>
  <c r="D364" i="2" l="1"/>
  <c r="E365" i="2" s="1"/>
  <c r="Y364" i="2"/>
  <c r="G363" i="2"/>
  <c r="F363" i="2"/>
  <c r="D365" i="2" l="1"/>
  <c r="E366" i="2" s="1"/>
  <c r="Y365" i="2"/>
  <c r="G364" i="2"/>
  <c r="F364" i="2"/>
  <c r="D366" i="2" l="1"/>
  <c r="E367" i="2" s="1"/>
  <c r="Y366" i="2"/>
  <c r="G365" i="2"/>
  <c r="F365" i="2"/>
  <c r="D367" i="2" l="1"/>
  <c r="E368" i="2" s="1"/>
  <c r="Y367" i="2"/>
  <c r="G366" i="2"/>
  <c r="F366" i="2"/>
  <c r="D368" i="2" l="1"/>
  <c r="E369" i="2" s="1"/>
  <c r="Y368" i="2"/>
  <c r="G367" i="2"/>
  <c r="F367" i="2"/>
  <c r="D369" i="2" l="1"/>
  <c r="E370" i="2" s="1"/>
  <c r="G368" i="2"/>
  <c r="Y369" i="2"/>
  <c r="F368" i="2"/>
  <c r="D370" i="2" l="1"/>
  <c r="E371" i="2" s="1"/>
  <c r="G369" i="2"/>
  <c r="Y370" i="2"/>
  <c r="F369" i="2"/>
  <c r="D371" i="2" l="1"/>
  <c r="E372" i="2" s="1"/>
  <c r="G370" i="2"/>
  <c r="Y371" i="2"/>
  <c r="F370" i="2"/>
  <c r="D372" i="2" l="1"/>
  <c r="E373" i="2" s="1"/>
  <c r="Y372" i="2"/>
  <c r="G371" i="2"/>
  <c r="F371" i="2"/>
  <c r="D373" i="2" l="1"/>
  <c r="E374" i="2" s="1"/>
  <c r="Y373" i="2"/>
  <c r="G372" i="2"/>
  <c r="F372" i="2"/>
  <c r="D374" i="2" l="1"/>
  <c r="E375" i="2" s="1"/>
  <c r="Y374" i="2"/>
  <c r="G373" i="2"/>
  <c r="F373" i="2"/>
  <c r="D375" i="2" l="1"/>
  <c r="E376" i="2" s="1"/>
  <c r="Y375" i="2"/>
  <c r="G374" i="2"/>
  <c r="F374" i="2"/>
  <c r="D376" i="2" l="1"/>
  <c r="E377" i="2" s="1"/>
  <c r="G375" i="2"/>
  <c r="Y376" i="2"/>
  <c r="F375" i="2"/>
  <c r="D377" i="2" l="1"/>
  <c r="E378" i="2" s="1"/>
  <c r="G376" i="2"/>
  <c r="Y377" i="2"/>
  <c r="F376" i="2"/>
  <c r="D378" i="2" l="1"/>
  <c r="E379" i="2" s="1"/>
  <c r="G377" i="2"/>
  <c r="Y378" i="2"/>
  <c r="F377" i="2"/>
  <c r="D379" i="2" l="1"/>
  <c r="E380" i="2" s="1"/>
  <c r="Y379" i="2"/>
  <c r="G378" i="2"/>
  <c r="F378" i="2"/>
  <c r="D380" i="2" l="1"/>
  <c r="E381" i="2" s="1"/>
  <c r="Y380" i="2"/>
  <c r="G379" i="2"/>
  <c r="F379" i="2"/>
  <c r="D381" i="2" l="1"/>
  <c r="E382" i="2" s="1"/>
  <c r="Y381" i="2"/>
  <c r="G380" i="2"/>
  <c r="F380" i="2"/>
  <c r="D382" i="2" l="1"/>
  <c r="E383" i="2" s="1"/>
  <c r="Y382" i="2"/>
  <c r="G381" i="2"/>
  <c r="F381" i="2"/>
  <c r="D383" i="2" l="1"/>
  <c r="E384" i="2" s="1"/>
  <c r="Y383" i="2"/>
  <c r="G382" i="2"/>
  <c r="F382" i="2"/>
  <c r="D384" i="2" l="1"/>
  <c r="E385" i="2" s="1"/>
  <c r="Y384" i="2"/>
  <c r="G383" i="2"/>
  <c r="F383" i="2"/>
  <c r="D385" i="2" l="1"/>
  <c r="E386" i="2" s="1"/>
  <c r="G384" i="2"/>
  <c r="Y385" i="2"/>
  <c r="F384" i="2"/>
  <c r="D386" i="2" l="1"/>
  <c r="E387" i="2" s="1"/>
  <c r="G385" i="2"/>
  <c r="Y386" i="2"/>
  <c r="F385" i="2"/>
  <c r="D387" i="2" l="1"/>
  <c r="E388" i="2" s="1"/>
  <c r="G386" i="2"/>
  <c r="Y387" i="2"/>
  <c r="F386" i="2"/>
  <c r="D388" i="2" l="1"/>
  <c r="E389" i="2" s="1"/>
  <c r="Y388" i="2"/>
  <c r="G387" i="2"/>
  <c r="F387" i="2"/>
  <c r="D389" i="2" l="1"/>
  <c r="E390" i="2" s="1"/>
  <c r="Y389" i="2"/>
  <c r="G388" i="2"/>
  <c r="F388" i="2"/>
  <c r="D390" i="2" l="1"/>
  <c r="E391" i="2" s="1"/>
  <c r="Y390" i="2"/>
  <c r="G389" i="2"/>
  <c r="F389" i="2"/>
  <c r="D391" i="2" l="1"/>
  <c r="E392" i="2" s="1"/>
  <c r="Y391" i="2"/>
  <c r="G390" i="2"/>
  <c r="F390" i="2"/>
  <c r="D392" i="2" l="1"/>
  <c r="E393" i="2" s="1"/>
  <c r="Y392" i="2"/>
  <c r="G391" i="2"/>
  <c r="F391" i="2"/>
  <c r="D393" i="2" l="1"/>
  <c r="E394" i="2" s="1"/>
  <c r="Y393" i="2"/>
  <c r="G392" i="2"/>
  <c r="F392" i="2"/>
  <c r="D394" i="2" l="1"/>
  <c r="E395" i="2" s="1"/>
  <c r="Y394" i="2"/>
  <c r="G393" i="2"/>
  <c r="F393" i="2"/>
  <c r="D395" i="2" l="1"/>
  <c r="E396" i="2" s="1"/>
  <c r="Y395" i="2"/>
  <c r="G394" i="2"/>
  <c r="F394" i="2"/>
  <c r="D396" i="2" l="1"/>
  <c r="E397" i="2" s="1"/>
  <c r="Y396" i="2"/>
  <c r="G395" i="2"/>
  <c r="F395" i="2"/>
  <c r="D397" i="2" l="1"/>
  <c r="E398" i="2" s="1"/>
  <c r="Y397" i="2"/>
  <c r="G396" i="2"/>
  <c r="F396" i="2"/>
  <c r="D398" i="2" l="1"/>
  <c r="E399" i="2" s="1"/>
  <c r="Y398" i="2"/>
  <c r="G397" i="2"/>
  <c r="F397" i="2"/>
  <c r="D399" i="2" l="1"/>
  <c r="E400" i="2" s="1"/>
  <c r="Y399" i="2"/>
  <c r="G398" i="2"/>
  <c r="F398" i="2"/>
  <c r="D400" i="2" l="1"/>
  <c r="E401" i="2" s="1"/>
  <c r="Y400" i="2"/>
  <c r="G399" i="2"/>
  <c r="F399" i="2"/>
  <c r="D401" i="2" l="1"/>
  <c r="E402" i="2" s="1"/>
  <c r="G400" i="2"/>
  <c r="Y401" i="2"/>
  <c r="F400" i="2"/>
  <c r="D402" i="2" l="1"/>
  <c r="E403" i="2" s="1"/>
  <c r="G401" i="2"/>
  <c r="Y402" i="2"/>
  <c r="F401" i="2"/>
  <c r="D403" i="2" l="1"/>
  <c r="E404" i="2" s="1"/>
  <c r="G402" i="2"/>
  <c r="Y403" i="2"/>
  <c r="F402" i="2"/>
  <c r="D404" i="2" l="1"/>
  <c r="E405" i="2" s="1"/>
  <c r="Y404" i="2"/>
  <c r="G403" i="2"/>
  <c r="F403" i="2"/>
  <c r="D405" i="2" l="1"/>
  <c r="E406" i="2" s="1"/>
  <c r="Y405" i="2"/>
  <c r="G404" i="2"/>
  <c r="F404" i="2"/>
  <c r="D406" i="2" l="1"/>
  <c r="E407" i="2" s="1"/>
  <c r="Y406" i="2"/>
  <c r="G405" i="2"/>
  <c r="F405" i="2"/>
  <c r="D407" i="2" l="1"/>
  <c r="E408" i="2" s="1"/>
  <c r="Y407" i="2"/>
  <c r="G406" i="2"/>
  <c r="F406" i="2"/>
  <c r="D408" i="2" l="1"/>
  <c r="E409" i="2" s="1"/>
  <c r="Y408" i="2"/>
  <c r="G407" i="2"/>
  <c r="F407" i="2"/>
  <c r="D409" i="2" l="1"/>
  <c r="E410" i="2" s="1"/>
  <c r="G408" i="2"/>
  <c r="Y409" i="2"/>
  <c r="F408" i="2"/>
  <c r="D410" i="2" l="1"/>
  <c r="E411" i="2" s="1"/>
  <c r="G409" i="2"/>
  <c r="Y410" i="2"/>
  <c r="F409" i="2"/>
  <c r="D411" i="2" l="1"/>
  <c r="E412" i="2" s="1"/>
  <c r="G410" i="2"/>
  <c r="Y411" i="2"/>
  <c r="F410" i="2"/>
  <c r="D412" i="2" l="1"/>
  <c r="E413" i="2" s="1"/>
  <c r="Y412" i="2"/>
  <c r="G411" i="2"/>
  <c r="F411" i="2"/>
  <c r="D413" i="2" l="1"/>
  <c r="E414" i="2" s="1"/>
  <c r="Y413" i="2"/>
  <c r="G412" i="2"/>
  <c r="F412" i="2"/>
  <c r="D414" i="2" l="1"/>
  <c r="E415" i="2" s="1"/>
  <c r="Y414" i="2"/>
  <c r="G413" i="2"/>
  <c r="F413" i="2"/>
  <c r="D415" i="2" l="1"/>
  <c r="E416" i="2" s="1"/>
  <c r="G414" i="2"/>
  <c r="Y415" i="2"/>
  <c r="F414" i="2"/>
  <c r="D416" i="2" l="1"/>
  <c r="E417" i="2" s="1"/>
  <c r="Y416" i="2"/>
  <c r="G415" i="2"/>
  <c r="F415" i="2"/>
  <c r="D417" i="2" l="1"/>
  <c r="E418" i="2" s="1"/>
  <c r="G416" i="2"/>
  <c r="Y417" i="2"/>
  <c r="F416" i="2"/>
  <c r="D418" i="2" l="1"/>
  <c r="E419" i="2" s="1"/>
  <c r="Y418" i="2"/>
  <c r="G417" i="2"/>
  <c r="F417" i="2"/>
  <c r="D419" i="2" l="1"/>
  <c r="E420" i="2" s="1"/>
  <c r="Y419" i="2"/>
  <c r="G418" i="2"/>
  <c r="F418" i="2"/>
  <c r="D420" i="2" l="1"/>
  <c r="E421" i="2" s="1"/>
  <c r="Y420" i="2"/>
  <c r="G419" i="2"/>
  <c r="F419" i="2"/>
  <c r="D421" i="2" l="1"/>
  <c r="E422" i="2" s="1"/>
  <c r="Y421" i="2"/>
  <c r="G420" i="2"/>
  <c r="F420" i="2"/>
  <c r="D422" i="2" l="1"/>
  <c r="E423" i="2" s="1"/>
  <c r="Y422" i="2"/>
  <c r="G421" i="2"/>
  <c r="F421" i="2"/>
  <c r="D423" i="2" l="1"/>
  <c r="E424" i="2" s="1"/>
  <c r="Y423" i="2"/>
  <c r="G422" i="2"/>
  <c r="F422" i="2"/>
  <c r="D424" i="2" l="1"/>
  <c r="E425" i="2" s="1"/>
  <c r="Y424" i="2"/>
  <c r="G423" i="2"/>
  <c r="F423" i="2"/>
  <c r="D425" i="2" l="1"/>
  <c r="E426" i="2" s="1"/>
  <c r="G424" i="2"/>
  <c r="Y425" i="2"/>
  <c r="F424" i="2"/>
  <c r="D426" i="2" l="1"/>
  <c r="E427" i="2" s="1"/>
  <c r="G425" i="2"/>
  <c r="Y426" i="2"/>
  <c r="F425" i="2"/>
  <c r="D427" i="2" l="1"/>
  <c r="E428" i="2" s="1"/>
  <c r="G426" i="2"/>
  <c r="Y427" i="2"/>
  <c r="F426" i="2"/>
  <c r="D428" i="2" l="1"/>
  <c r="E429" i="2" s="1"/>
  <c r="Y428" i="2"/>
  <c r="G427" i="2"/>
  <c r="F427" i="2"/>
  <c r="D429" i="2" l="1"/>
  <c r="E430" i="2" s="1"/>
  <c r="Y429" i="2"/>
  <c r="G428" i="2"/>
  <c r="F428" i="2"/>
  <c r="D430" i="2" l="1"/>
  <c r="E431" i="2" s="1"/>
  <c r="Y430" i="2"/>
  <c r="G429" i="2"/>
  <c r="F429" i="2"/>
  <c r="D431" i="2" l="1"/>
  <c r="E432" i="2" s="1"/>
  <c r="G430" i="2"/>
  <c r="Y431" i="2"/>
  <c r="F430" i="2"/>
  <c r="D432" i="2" l="1"/>
  <c r="E433" i="2" s="1"/>
  <c r="Y432" i="2"/>
  <c r="G431" i="2"/>
  <c r="F431" i="2"/>
  <c r="D433" i="2" l="1"/>
  <c r="E434" i="2" s="1"/>
  <c r="G432" i="2"/>
  <c r="Y433" i="2"/>
  <c r="F432" i="2"/>
  <c r="D434" i="2" l="1"/>
  <c r="E435" i="2" s="1"/>
  <c r="G433" i="2"/>
  <c r="Y434" i="2"/>
  <c r="F433" i="2"/>
  <c r="D435" i="2" l="1"/>
  <c r="E436" i="2" s="1"/>
  <c r="G434" i="2"/>
  <c r="Y435" i="2"/>
  <c r="F434" i="2"/>
  <c r="D436" i="2" l="1"/>
  <c r="E437" i="2" s="1"/>
  <c r="Y436" i="2"/>
  <c r="G435" i="2"/>
  <c r="F435" i="2"/>
  <c r="D437" i="2" l="1"/>
  <c r="E438" i="2" s="1"/>
  <c r="Y437" i="2"/>
  <c r="G436" i="2"/>
  <c r="F436" i="2"/>
  <c r="D438" i="2" l="1"/>
  <c r="E439" i="2" s="1"/>
  <c r="Y438" i="2"/>
  <c r="G437" i="2"/>
  <c r="F437" i="2"/>
  <c r="D439" i="2" l="1"/>
  <c r="E440" i="2" s="1"/>
  <c r="G438" i="2"/>
  <c r="Y439" i="2"/>
  <c r="F438" i="2"/>
  <c r="D440" i="2" l="1"/>
  <c r="E441" i="2" s="1"/>
  <c r="G439" i="2"/>
  <c r="Y440" i="2"/>
  <c r="F439" i="2"/>
  <c r="D441" i="2" l="1"/>
  <c r="E442" i="2" s="1"/>
  <c r="G440" i="2"/>
  <c r="Y441" i="2"/>
  <c r="F440" i="2"/>
  <c r="D442" i="2" l="1"/>
  <c r="E443" i="2" s="1"/>
  <c r="G441" i="2"/>
  <c r="Y442" i="2"/>
  <c r="F441" i="2"/>
  <c r="D443" i="2" l="1"/>
  <c r="E444" i="2" s="1"/>
  <c r="Y443" i="2"/>
  <c r="G442" i="2"/>
  <c r="F442" i="2"/>
  <c r="D444" i="2" l="1"/>
  <c r="E445" i="2" s="1"/>
  <c r="Y444" i="2"/>
  <c r="G443" i="2"/>
  <c r="F443" i="2"/>
  <c r="D445" i="2" l="1"/>
  <c r="E446" i="2" s="1"/>
  <c r="Y445" i="2"/>
  <c r="G444" i="2"/>
  <c r="F444" i="2"/>
  <c r="D446" i="2" l="1"/>
  <c r="E447" i="2" s="1"/>
  <c r="Y446" i="2"/>
  <c r="G445" i="2"/>
  <c r="F445" i="2"/>
  <c r="D447" i="2" l="1"/>
  <c r="E448" i="2" s="1"/>
  <c r="Y447" i="2"/>
  <c r="G446" i="2"/>
  <c r="F446" i="2"/>
  <c r="D448" i="2" l="1"/>
  <c r="E449" i="2" s="1"/>
  <c r="Y448" i="2"/>
  <c r="G447" i="2"/>
  <c r="F447" i="2"/>
  <c r="D449" i="2" l="1"/>
  <c r="E450" i="2" s="1"/>
  <c r="G448" i="2"/>
  <c r="Y449" i="2"/>
  <c r="F448" i="2"/>
  <c r="D450" i="2" l="1"/>
  <c r="E451" i="2" s="1"/>
  <c r="G449" i="2"/>
  <c r="Y450" i="2"/>
  <c r="F449" i="2"/>
  <c r="D451" i="2" l="1"/>
  <c r="E452" i="2" s="1"/>
  <c r="G450" i="2"/>
  <c r="Y451" i="2"/>
  <c r="F450" i="2"/>
  <c r="D452" i="2" l="1"/>
  <c r="E453" i="2" s="1"/>
  <c r="Y452" i="2"/>
  <c r="G451" i="2"/>
  <c r="F451" i="2"/>
  <c r="D453" i="2" l="1"/>
  <c r="E454" i="2" s="1"/>
  <c r="Y453" i="2"/>
  <c r="G452" i="2"/>
  <c r="F452" i="2"/>
  <c r="D454" i="2" l="1"/>
  <c r="E455" i="2" s="1"/>
  <c r="Y454" i="2"/>
  <c r="G453" i="2"/>
  <c r="F453" i="2"/>
  <c r="D455" i="2" l="1"/>
  <c r="E456" i="2" s="1"/>
  <c r="G454" i="2"/>
  <c r="Y455" i="2"/>
  <c r="F454" i="2"/>
  <c r="D456" i="2" l="1"/>
  <c r="E457" i="2" s="1"/>
  <c r="Y456" i="2"/>
  <c r="G455" i="2"/>
  <c r="F455" i="2"/>
  <c r="D457" i="2" l="1"/>
  <c r="E458" i="2" s="1"/>
  <c r="Y457" i="2"/>
  <c r="G456" i="2"/>
  <c r="F456" i="2"/>
  <c r="D458" i="2" l="1"/>
  <c r="E459" i="2" s="1"/>
  <c r="Y458" i="2"/>
  <c r="G457" i="2"/>
  <c r="F457" i="2"/>
  <c r="D459" i="2" l="1"/>
  <c r="E460" i="2" s="1"/>
  <c r="Y459" i="2"/>
  <c r="G458" i="2"/>
  <c r="F458" i="2"/>
  <c r="D460" i="2" l="1"/>
  <c r="E461" i="2" s="1"/>
  <c r="Y460" i="2"/>
  <c r="G459" i="2"/>
  <c r="F459" i="2"/>
  <c r="D461" i="2" l="1"/>
  <c r="E462" i="2" s="1"/>
  <c r="Y461" i="2"/>
  <c r="G460" i="2"/>
  <c r="F460" i="2"/>
  <c r="D462" i="2" l="1"/>
  <c r="E463" i="2" s="1"/>
  <c r="Y462" i="2"/>
  <c r="G461" i="2"/>
  <c r="F461" i="2"/>
  <c r="D463" i="2" l="1"/>
  <c r="E464" i="2" s="1"/>
  <c r="Y463" i="2"/>
  <c r="G462" i="2"/>
  <c r="F462" i="2"/>
  <c r="D464" i="2" l="1"/>
  <c r="E465" i="2" s="1"/>
  <c r="Y464" i="2"/>
  <c r="G463" i="2"/>
  <c r="F463" i="2"/>
  <c r="D465" i="2" l="1"/>
  <c r="E466" i="2" s="1"/>
  <c r="Y465" i="2"/>
  <c r="G464" i="2"/>
  <c r="F464" i="2"/>
  <c r="D466" i="2" l="1"/>
  <c r="E467" i="2" s="1"/>
  <c r="G465" i="2"/>
  <c r="Y466" i="2"/>
  <c r="F465" i="2"/>
  <c r="D467" i="2" l="1"/>
  <c r="E468" i="2" s="1"/>
  <c r="G466" i="2"/>
  <c r="Y467" i="2"/>
  <c r="F466" i="2"/>
  <c r="D468" i="2" l="1"/>
  <c r="E469" i="2" s="1"/>
  <c r="Y468" i="2"/>
  <c r="G467" i="2"/>
  <c r="F467" i="2"/>
  <c r="D469" i="2" l="1"/>
  <c r="E470" i="2" s="1"/>
  <c r="Y469" i="2"/>
  <c r="G468" i="2"/>
  <c r="F468" i="2"/>
  <c r="D470" i="2" l="1"/>
  <c r="E471" i="2" s="1"/>
  <c r="Y470" i="2"/>
  <c r="G469" i="2"/>
  <c r="F469" i="2"/>
  <c r="D471" i="2" l="1"/>
  <c r="E472" i="2" s="1"/>
  <c r="Y471" i="2"/>
  <c r="G470" i="2"/>
  <c r="F470" i="2"/>
  <c r="D472" i="2" l="1"/>
  <c r="E473" i="2" s="1"/>
  <c r="Y472" i="2"/>
  <c r="G471" i="2"/>
  <c r="F471" i="2"/>
  <c r="D473" i="2" l="1"/>
  <c r="E474" i="2" s="1"/>
  <c r="Y473" i="2"/>
  <c r="G472" i="2"/>
  <c r="F472" i="2"/>
  <c r="D474" i="2" l="1"/>
  <c r="E475" i="2" s="1"/>
  <c r="G473" i="2"/>
  <c r="Y474" i="2"/>
  <c r="F473" i="2"/>
  <c r="D475" i="2" l="1"/>
  <c r="E476" i="2" s="1"/>
  <c r="G474" i="2"/>
  <c r="Y475" i="2"/>
  <c r="F474" i="2"/>
  <c r="D476" i="2" l="1"/>
  <c r="E477" i="2" s="1"/>
  <c r="Y476" i="2"/>
  <c r="G475" i="2"/>
  <c r="F475" i="2"/>
  <c r="D477" i="2" l="1"/>
  <c r="E478" i="2" s="1"/>
  <c r="Y477" i="2"/>
  <c r="G476" i="2"/>
  <c r="F476" i="2"/>
  <c r="D478" i="2" l="1"/>
  <c r="E479" i="2" s="1"/>
  <c r="Y478" i="2"/>
  <c r="G477" i="2"/>
  <c r="F477" i="2"/>
  <c r="D479" i="2" l="1"/>
  <c r="E480" i="2" s="1"/>
  <c r="Y479" i="2"/>
  <c r="G478" i="2"/>
  <c r="F478" i="2"/>
  <c r="D480" i="2" l="1"/>
  <c r="E481" i="2" s="1"/>
  <c r="G479" i="2"/>
  <c r="Y480" i="2"/>
  <c r="F479" i="2"/>
  <c r="D481" i="2" l="1"/>
  <c r="E482" i="2" s="1"/>
  <c r="G480" i="2"/>
  <c r="Y481" i="2"/>
  <c r="F480" i="2"/>
  <c r="D482" i="2" l="1"/>
  <c r="E483" i="2" s="1"/>
  <c r="Y482" i="2"/>
  <c r="G481" i="2"/>
  <c r="F481" i="2"/>
  <c r="D483" i="2" l="1"/>
  <c r="E484" i="2" s="1"/>
  <c r="Y483" i="2"/>
  <c r="G482" i="2"/>
  <c r="F482" i="2"/>
  <c r="D484" i="2" l="1"/>
  <c r="E485" i="2" s="1"/>
  <c r="Y484" i="2"/>
  <c r="G483" i="2"/>
  <c r="F483" i="2"/>
  <c r="D485" i="2" l="1"/>
  <c r="E486" i="2" s="1"/>
  <c r="Y485" i="2"/>
  <c r="G484" i="2"/>
  <c r="F484" i="2"/>
  <c r="D486" i="2" l="1"/>
  <c r="E487" i="2" s="1"/>
  <c r="Y486" i="2"/>
  <c r="G485" i="2"/>
  <c r="F485" i="2"/>
  <c r="D487" i="2" l="1"/>
  <c r="E488" i="2" s="1"/>
  <c r="Y487" i="2"/>
  <c r="G486" i="2"/>
  <c r="F486" i="2"/>
  <c r="D488" i="2" l="1"/>
  <c r="E489" i="2" s="1"/>
  <c r="Y488" i="2"/>
  <c r="G487" i="2"/>
  <c r="F487" i="2"/>
  <c r="D489" i="2" l="1"/>
  <c r="E490" i="2" s="1"/>
  <c r="Y489" i="2"/>
  <c r="G488" i="2"/>
  <c r="F488" i="2"/>
  <c r="D490" i="2" l="1"/>
  <c r="E491" i="2" s="1"/>
  <c r="Y490" i="2"/>
  <c r="G489" i="2"/>
  <c r="F489" i="2"/>
  <c r="D491" i="2" l="1"/>
  <c r="E492" i="2" s="1"/>
  <c r="G490" i="2"/>
  <c r="Y491" i="2"/>
  <c r="F490" i="2"/>
  <c r="D492" i="2" l="1"/>
  <c r="E493" i="2" s="1"/>
  <c r="Y492" i="2"/>
  <c r="G491" i="2"/>
  <c r="F491" i="2"/>
  <c r="D493" i="2" l="1"/>
  <c r="E494" i="2" s="1"/>
  <c r="Y493" i="2"/>
  <c r="G492" i="2"/>
  <c r="F492" i="2"/>
  <c r="D494" i="2" l="1"/>
  <c r="E495" i="2" s="1"/>
  <c r="Y494" i="2"/>
  <c r="G493" i="2"/>
  <c r="F493" i="2"/>
  <c r="D495" i="2" l="1"/>
  <c r="E496" i="2" s="1"/>
  <c r="Y495" i="2"/>
  <c r="G494" i="2"/>
  <c r="F494" i="2"/>
  <c r="D496" i="2" l="1"/>
  <c r="E497" i="2" s="1"/>
  <c r="Y496" i="2"/>
  <c r="G495" i="2"/>
  <c r="F495" i="2"/>
  <c r="D497" i="2" l="1"/>
  <c r="E498" i="2" s="1"/>
  <c r="Y497" i="2"/>
  <c r="G496" i="2"/>
  <c r="F496" i="2"/>
  <c r="D498" i="2" l="1"/>
  <c r="E499" i="2" s="1"/>
  <c r="Y498" i="2"/>
  <c r="G497" i="2"/>
  <c r="F497" i="2"/>
  <c r="D499" i="2" l="1"/>
  <c r="E500" i="2" s="1"/>
  <c r="Y499" i="2"/>
  <c r="G498" i="2"/>
  <c r="F498" i="2"/>
  <c r="D500" i="2" l="1"/>
  <c r="E501" i="2" s="1"/>
  <c r="Y500" i="2"/>
  <c r="G499" i="2"/>
  <c r="F499" i="2"/>
  <c r="D501" i="2" l="1"/>
  <c r="E502" i="2" s="1"/>
  <c r="Y501" i="2"/>
  <c r="G500" i="2"/>
  <c r="F500" i="2"/>
  <c r="D502" i="2" l="1"/>
  <c r="E503" i="2" s="1"/>
  <c r="Y502" i="2"/>
  <c r="G501" i="2"/>
  <c r="F501" i="2"/>
  <c r="D503" i="2" l="1"/>
  <c r="E504" i="2" s="1"/>
  <c r="G502" i="2"/>
  <c r="Y503" i="2"/>
  <c r="F502" i="2"/>
  <c r="D504" i="2" l="1"/>
  <c r="E505" i="2" s="1"/>
  <c r="Y504" i="2"/>
  <c r="G503" i="2"/>
  <c r="F503" i="2"/>
  <c r="D505" i="2" l="1"/>
  <c r="E506" i="2" s="1"/>
  <c r="G504" i="2"/>
  <c r="Y505" i="2"/>
  <c r="F504" i="2"/>
  <c r="D506" i="2" l="1"/>
  <c r="E507" i="2" s="1"/>
  <c r="Y506" i="2"/>
  <c r="G505" i="2"/>
  <c r="F505" i="2"/>
  <c r="D507" i="2" l="1"/>
  <c r="E508" i="2" s="1"/>
  <c r="Y507" i="2"/>
  <c r="G506" i="2"/>
  <c r="F506" i="2"/>
  <c r="D508" i="2" l="1"/>
  <c r="E509" i="2" s="1"/>
  <c r="Y508" i="2"/>
  <c r="G507" i="2"/>
  <c r="F507" i="2"/>
  <c r="D509" i="2" l="1"/>
  <c r="E510" i="2" s="1"/>
  <c r="Y509" i="2"/>
  <c r="G508" i="2"/>
  <c r="F508" i="2"/>
  <c r="D510" i="2" l="1"/>
  <c r="E511" i="2" s="1"/>
  <c r="Y510" i="2"/>
  <c r="G509" i="2"/>
  <c r="F509" i="2"/>
  <c r="D511" i="2" l="1"/>
  <c r="E512" i="2" s="1"/>
  <c r="Y511" i="2"/>
  <c r="G510" i="2"/>
  <c r="F510" i="2"/>
  <c r="D512" i="2" l="1"/>
  <c r="E513" i="2" s="1"/>
  <c r="Y512" i="2"/>
  <c r="G511" i="2"/>
  <c r="F511" i="2"/>
  <c r="D513" i="2" l="1"/>
  <c r="E514" i="2" s="1"/>
  <c r="Y513" i="2"/>
  <c r="G512" i="2"/>
  <c r="F512" i="2"/>
  <c r="D514" i="2" l="1"/>
  <c r="E515" i="2" s="1"/>
  <c r="Y514" i="2"/>
  <c r="G513" i="2"/>
  <c r="F513" i="2"/>
  <c r="D515" i="2" l="1"/>
  <c r="E516" i="2" s="1"/>
  <c r="Y515" i="2"/>
  <c r="G514" i="2"/>
  <c r="F514" i="2"/>
  <c r="D516" i="2" l="1"/>
  <c r="E517" i="2" s="1"/>
  <c r="Y516" i="2"/>
  <c r="G515" i="2"/>
  <c r="F515" i="2"/>
  <c r="D517" i="2" l="1"/>
  <c r="E518" i="2" s="1"/>
  <c r="Y517" i="2"/>
  <c r="G516" i="2"/>
  <c r="F516" i="2"/>
  <c r="D518" i="2" l="1"/>
  <c r="E519" i="2" s="1"/>
  <c r="Y518" i="2"/>
  <c r="G517" i="2"/>
  <c r="F517" i="2"/>
  <c r="D519" i="2" l="1"/>
  <c r="E520" i="2" s="1"/>
  <c r="Y519" i="2"/>
  <c r="G518" i="2"/>
  <c r="F518" i="2"/>
  <c r="D520" i="2" l="1"/>
  <c r="E521" i="2" s="1"/>
  <c r="D521" i="2" s="1"/>
  <c r="Y520" i="2"/>
  <c r="G519" i="2"/>
  <c r="F521" i="2"/>
  <c r="F519" i="2"/>
  <c r="Y521" i="2" l="1"/>
  <c r="G520" i="2"/>
  <c r="G521" i="2"/>
  <c r="F520" i="2"/>
</calcChain>
</file>

<file path=xl/sharedStrings.xml><?xml version="1.0" encoding="utf-8"?>
<sst xmlns="http://schemas.openxmlformats.org/spreadsheetml/2006/main" count="96" uniqueCount="65">
  <si>
    <t>Mass m =</t>
  </si>
  <si>
    <t>kg</t>
  </si>
  <si>
    <t>Stiffness  k =</t>
  </si>
  <si>
    <t>kN/m</t>
  </si>
  <si>
    <r>
      <t>Natural angular frequency ω</t>
    </r>
    <r>
      <rPr>
        <vertAlign val="subscript"/>
        <sz val="10"/>
        <color theme="1"/>
        <rFont val="Times New Roman"/>
        <family val="1"/>
      </rPr>
      <t>n</t>
    </r>
    <r>
      <rPr>
        <sz val="10"/>
        <color theme="1"/>
        <rFont val="Times New Roman"/>
        <family val="1"/>
      </rPr>
      <t xml:space="preserve"> =</t>
    </r>
  </si>
  <si>
    <t>rad/s</t>
  </si>
  <si>
    <r>
      <t>Natural period T</t>
    </r>
    <r>
      <rPr>
        <vertAlign val="subscript"/>
        <sz val="10"/>
        <color theme="1"/>
        <rFont val="Times New Roman"/>
        <family val="1"/>
      </rPr>
      <t>n</t>
    </r>
    <r>
      <rPr>
        <sz val="10"/>
        <color theme="1"/>
        <rFont val="Times New Roman"/>
        <family val="2"/>
      </rPr>
      <t xml:space="preserve"> =</t>
    </r>
  </si>
  <si>
    <t>s</t>
  </si>
  <si>
    <r>
      <t>Critical damping  ratio c</t>
    </r>
    <r>
      <rPr>
        <vertAlign val="subscript"/>
        <sz val="10"/>
        <color theme="1"/>
        <rFont val="Times New Roman"/>
        <family val="1"/>
      </rPr>
      <t>cr</t>
    </r>
    <r>
      <rPr>
        <sz val="10"/>
        <color theme="1"/>
        <rFont val="Times New Roman"/>
        <family val="2"/>
      </rPr>
      <t xml:space="preserve"> =</t>
    </r>
  </si>
  <si>
    <t>kNs/m</t>
  </si>
  <si>
    <r>
      <t>Initial displacement u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Times New Roman"/>
        <family val="2"/>
      </rPr>
      <t xml:space="preserve"> =</t>
    </r>
  </si>
  <si>
    <t>Initial velocity =</t>
  </si>
  <si>
    <t>Time interval Δτ =</t>
  </si>
  <si>
    <t>[s]</t>
  </si>
  <si>
    <t>[kN]</t>
  </si>
  <si>
    <t>Damping ratio =</t>
  </si>
  <si>
    <t>[-]</t>
  </si>
  <si>
    <r>
      <t>Damped frequency ω</t>
    </r>
    <r>
      <rPr>
        <vertAlign val="subscript"/>
        <sz val="10"/>
        <color theme="1"/>
        <rFont val="Times New Roman"/>
        <family val="1"/>
      </rPr>
      <t>D</t>
    </r>
    <r>
      <rPr>
        <sz val="10"/>
        <color theme="1"/>
        <rFont val="Times New Roman"/>
        <family val="1"/>
      </rPr>
      <t xml:space="preserve"> =</t>
    </r>
  </si>
  <si>
    <t>Step</t>
  </si>
  <si>
    <t>velocity</t>
  </si>
  <si>
    <t>P</t>
  </si>
  <si>
    <t>Time</t>
  </si>
  <si>
    <t>displacement</t>
  </si>
  <si>
    <r>
      <t>A</t>
    </r>
    <r>
      <rPr>
        <vertAlign val="subscript"/>
        <sz val="10"/>
        <color theme="1"/>
        <rFont val="Times New Roman"/>
        <family val="1"/>
      </rPr>
      <t>11</t>
    </r>
    <r>
      <rPr>
        <sz val="10"/>
        <color theme="1"/>
        <rFont val="Times New Roman"/>
        <family val="2"/>
      </rPr>
      <t xml:space="preserve"> =</t>
    </r>
  </si>
  <si>
    <r>
      <t>A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2"/>
      </rPr>
      <t>=</t>
    </r>
  </si>
  <si>
    <r>
      <t>A</t>
    </r>
    <r>
      <rPr>
        <vertAlign val="subscript"/>
        <sz val="10"/>
        <color theme="1"/>
        <rFont val="Times New Roman"/>
        <family val="1"/>
      </rPr>
      <t>21</t>
    </r>
    <r>
      <rPr>
        <sz val="10"/>
        <color theme="1"/>
        <rFont val="Times New Roman"/>
        <family val="2"/>
      </rPr>
      <t xml:space="preserve"> =</t>
    </r>
  </si>
  <si>
    <r>
      <t>A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2"/>
      </rPr>
      <t xml:space="preserve"> =</t>
    </r>
  </si>
  <si>
    <r>
      <t>L</t>
    </r>
    <r>
      <rPr>
        <vertAlign val="subscript"/>
        <sz val="10"/>
        <color theme="1"/>
        <rFont val="Times New Roman"/>
        <family val="1"/>
      </rPr>
      <t>11</t>
    </r>
    <r>
      <rPr>
        <sz val="10"/>
        <color theme="1"/>
        <rFont val="Times New Roman"/>
        <family val="2"/>
      </rPr>
      <t xml:space="preserve"> =</t>
    </r>
  </si>
  <si>
    <r>
      <t>L</t>
    </r>
    <r>
      <rPr>
        <vertAlign val="subscript"/>
        <sz val="10"/>
        <color theme="1"/>
        <rFont val="Times New Roman"/>
        <family val="1"/>
      </rPr>
      <t>12</t>
    </r>
    <r>
      <rPr>
        <sz val="10"/>
        <color theme="1"/>
        <rFont val="Times New Roman"/>
        <family val="2"/>
      </rPr>
      <t xml:space="preserve"> =</t>
    </r>
  </si>
  <si>
    <r>
      <t>L</t>
    </r>
    <r>
      <rPr>
        <vertAlign val="subscript"/>
        <sz val="10"/>
        <color theme="1"/>
        <rFont val="Times New Roman"/>
        <family val="1"/>
      </rPr>
      <t>21</t>
    </r>
    <r>
      <rPr>
        <sz val="10"/>
        <color theme="1"/>
        <rFont val="Times New Roman"/>
        <family val="2"/>
      </rPr>
      <t xml:space="preserve"> =</t>
    </r>
  </si>
  <si>
    <r>
      <t>L</t>
    </r>
    <r>
      <rPr>
        <vertAlign val="subscript"/>
        <sz val="10"/>
        <color theme="1"/>
        <rFont val="Times New Roman"/>
        <family val="1"/>
      </rPr>
      <t>22</t>
    </r>
    <r>
      <rPr>
        <sz val="10"/>
        <color theme="1"/>
        <rFont val="Times New Roman"/>
        <family val="2"/>
      </rPr>
      <t xml:space="preserve"> =</t>
    </r>
  </si>
  <si>
    <t>exp =</t>
  </si>
  <si>
    <t>sin =</t>
  </si>
  <si>
    <t>cos =</t>
  </si>
  <si>
    <t>sqrt =</t>
  </si>
  <si>
    <t>P / m</t>
  </si>
  <si>
    <t>[m/s^2]</t>
  </si>
  <si>
    <t>[m]</t>
  </si>
  <si>
    <t>[m/s]</t>
  </si>
  <si>
    <t>m/s</t>
  </si>
  <si>
    <t>m</t>
  </si>
  <si>
    <t>dynamic</t>
  </si>
  <si>
    <t>static</t>
  </si>
  <si>
    <t>Time interval Δt =</t>
  </si>
  <si>
    <r>
      <t>Critical time interval Δt</t>
    </r>
    <r>
      <rPr>
        <vertAlign val="subscript"/>
        <sz val="10"/>
        <color theme="1"/>
        <rFont val="Times New Roman"/>
        <family val="1"/>
      </rPr>
      <t>cr</t>
    </r>
    <r>
      <rPr>
        <sz val="10"/>
        <color theme="1"/>
        <rFont val="Times New Roman"/>
        <family val="1"/>
      </rPr>
      <t xml:space="preserve"> =</t>
    </r>
  </si>
  <si>
    <r>
      <t>a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Times New Roman"/>
        <family val="2"/>
      </rPr>
      <t xml:space="preserve"> =</t>
    </r>
  </si>
  <si>
    <r>
      <t>a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2"/>
      </rPr>
      <t xml:space="preserve"> =</t>
    </r>
  </si>
  <si>
    <r>
      <t>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2"/>
      </rPr>
      <t xml:space="preserve"> =</t>
    </r>
  </si>
  <si>
    <r>
      <t>a</t>
    </r>
    <r>
      <rPr>
        <vertAlign val="sub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2"/>
      </rPr>
      <t xml:space="preserve"> =</t>
    </r>
  </si>
  <si>
    <t>Damping coefficient c =</t>
  </si>
  <si>
    <t>Force</t>
  </si>
  <si>
    <t>Effective</t>
  </si>
  <si>
    <t>force</t>
  </si>
  <si>
    <t>eff k =</t>
  </si>
  <si>
    <t>N/m</t>
  </si>
  <si>
    <t>Displacement</t>
  </si>
  <si>
    <t>Velocity</t>
  </si>
  <si>
    <t>Acceleration</t>
  </si>
  <si>
    <r>
      <t>[m/s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2"/>
      </rPr>
      <t>]</t>
    </r>
  </si>
  <si>
    <t>^^^^the black line is the static response</t>
  </si>
  <si>
    <t>^^^^the black line is the piecewise dynamic response</t>
  </si>
  <si>
    <t>mm</t>
  </si>
  <si>
    <t>mm/s</t>
  </si>
  <si>
    <t>^^ground support, so load is "negative"</t>
  </si>
  <si>
    <t>hence, positive displacement and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</si>
</sst>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0"/>
      <color theme="1"/>
      <name val="Times New Roman"/>
      <family val="2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8"/>
      <name val="Times New Roman"/>
      <family val="2"/>
    </font>
    <font>
      <vertAlign val="superscript"/>
      <sz val="10"/>
      <color theme="1"/>
      <name val="Times New Roman"/>
      <family val="1"/>
    </font>
    <font>
      <b/>
      <u/>
      <sz val="10"/>
      <color theme="4"/>
      <name val="Times New Roman"/>
      <family val="1"/>
    </font>
    <font>
      <b/>
      <i/>
      <sz val="10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/>
    <xf numFmtId="3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90768248265777E-2"/>
          <c:y val="5.0925925925925923E-2"/>
          <c:w val="0.9160562766072148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'Piecewise linear integration'!$B$18:$B$518</c:f>
              <c:numCache>
                <c:formatCode>0.000</c:formatCode>
                <c:ptCount val="5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</c:numCache>
            </c:numRef>
          </c:xVal>
          <c:yVal>
            <c:numRef>
              <c:f>'Piecewise linear integration'!$C$18:$C$518</c:f>
              <c:numCache>
                <c:formatCode>0</c:formatCode>
                <c:ptCount val="501"/>
                <c:pt idx="0">
                  <c:v>0</c:v>
                </c:pt>
                <c:pt idx="1">
                  <c:v>2.9430000000000001</c:v>
                </c:pt>
                <c:pt idx="2">
                  <c:v>5.8860000000000001</c:v>
                </c:pt>
                <c:pt idx="3">
                  <c:v>8.8290000000000006</c:v>
                </c:pt>
                <c:pt idx="4">
                  <c:v>11.772</c:v>
                </c:pt>
                <c:pt idx="5">
                  <c:v>14.715</c:v>
                </c:pt>
                <c:pt idx="6">
                  <c:v>11.771999999999998</c:v>
                </c:pt>
                <c:pt idx="7">
                  <c:v>8.8289999999999988</c:v>
                </c:pt>
                <c:pt idx="8">
                  <c:v>5.8859999999999992</c:v>
                </c:pt>
                <c:pt idx="9">
                  <c:v>2.9430000000000014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A-4F94-99FC-61A90DF2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83672"/>
        <c:axId val="830684328"/>
      </c:scatterChart>
      <c:valAx>
        <c:axId val="83068367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84328"/>
        <c:crosses val="autoZero"/>
        <c:crossBetween val="midCat"/>
      </c:valAx>
      <c:valAx>
        <c:axId val="8306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in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8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17965678285532E-2"/>
          <c:y val="2.7777777777777776E-2"/>
          <c:w val="0.91546814735994209"/>
          <c:h val="0.8347648731408573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'Piecewise linear integration'!$B$18:$B$518</c:f>
              <c:numCache>
                <c:formatCode>0.000</c:formatCode>
                <c:ptCount val="5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</c:numCache>
            </c:numRef>
          </c:xVal>
          <c:yVal>
            <c:numRef>
              <c:f>'Piecewise linear integration'!$AC$19:$AC$519</c:f>
              <c:numCache>
                <c:formatCode>0.0</c:formatCode>
                <c:ptCount val="501"/>
                <c:pt idx="0">
                  <c:v>0</c:v>
                </c:pt>
                <c:pt idx="1">
                  <c:v>7.3575000000000002E-2</c:v>
                </c:pt>
                <c:pt idx="2">
                  <c:v>0.14715</c:v>
                </c:pt>
                <c:pt idx="3">
                  <c:v>0.220725</c:v>
                </c:pt>
                <c:pt idx="4">
                  <c:v>0.29430000000000001</c:v>
                </c:pt>
                <c:pt idx="5">
                  <c:v>0.36787500000000001</c:v>
                </c:pt>
                <c:pt idx="6">
                  <c:v>0.29429999999999995</c:v>
                </c:pt>
                <c:pt idx="7">
                  <c:v>0.22072499999999995</c:v>
                </c:pt>
                <c:pt idx="8">
                  <c:v>0.14714999999999998</c:v>
                </c:pt>
                <c:pt idx="9">
                  <c:v>7.3575000000000043E-2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5-4576-A832-E360E6018A5F}"/>
            </c:ext>
          </c:extLst>
        </c:ser>
        <c:ser>
          <c:idx val="1"/>
          <c:order val="1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'Piecewise linear integration'!$B$18:$B$518</c:f>
              <c:numCache>
                <c:formatCode>0.000</c:formatCode>
                <c:ptCount val="5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</c:numCache>
            </c:numRef>
          </c:xVal>
          <c:yVal>
            <c:numRef>
              <c:f>'Piecewise linear integration'!$AD$19:$AD$518</c:f>
              <c:numCache>
                <c:formatCode>0.0</c:formatCode>
                <c:ptCount val="500"/>
                <c:pt idx="0">
                  <c:v>0</c:v>
                </c:pt>
                <c:pt idx="1">
                  <c:v>7.7497621491238525E-3</c:v>
                </c:pt>
                <c:pt idx="2">
                  <c:v>5.5055612776629834E-2</c:v>
                </c:pt>
                <c:pt idx="3">
                  <c:v>0.15471937203074887</c:v>
                </c:pt>
                <c:pt idx="4">
                  <c:v>0.28684188953915063</c:v>
                </c:pt>
                <c:pt idx="5">
                  <c:v>0.41343382692848912</c:v>
                </c:pt>
                <c:pt idx="6">
                  <c:v>0.48733307230955353</c:v>
                </c:pt>
                <c:pt idx="7">
                  <c:v>0.43826347313775088</c:v>
                </c:pt>
                <c:pt idx="8">
                  <c:v>0.26103097052489077</c:v>
                </c:pt>
                <c:pt idx="9">
                  <c:v>2.8437988678219166E-2</c:v>
                </c:pt>
                <c:pt idx="10">
                  <c:v>-0.1589061550210103</c:v>
                </c:pt>
                <c:pt idx="11">
                  <c:v>-0.22792411900769308</c:v>
                </c:pt>
                <c:pt idx="12">
                  <c:v>-0.15354648385136779</c:v>
                </c:pt>
                <c:pt idx="13">
                  <c:v>7.9559025652947476E-3</c:v>
                </c:pt>
                <c:pt idx="14">
                  <c:v>0.15197919069556579</c:v>
                </c:pt>
                <c:pt idx="15">
                  <c:v>0.19270278630964938</c:v>
                </c:pt>
                <c:pt idx="16">
                  <c:v>0.11357204450863635</c:v>
                </c:pt>
                <c:pt idx="17">
                  <c:v>-2.8110435485061598E-2</c:v>
                </c:pt>
                <c:pt idx="18">
                  <c:v>-0.14166633838643139</c:v>
                </c:pt>
                <c:pt idx="19">
                  <c:v>-0.16055470507008709</c:v>
                </c:pt>
                <c:pt idx="20">
                  <c:v>-8.0763033263015732E-2</c:v>
                </c:pt>
                <c:pt idx="21">
                  <c:v>4.1666129440311721E-2</c:v>
                </c:pt>
                <c:pt idx="22">
                  <c:v>0.12927171994324946</c:v>
                </c:pt>
                <c:pt idx="23">
                  <c:v>0.13174806021372903</c:v>
                </c:pt>
                <c:pt idx="24">
                  <c:v>5.4270563041806233E-2</c:v>
                </c:pt>
                <c:pt idx="25">
                  <c:v>-4.9987446828160566E-2</c:v>
                </c:pt>
                <c:pt idx="26">
                  <c:v>-0.11580890992811357</c:v>
                </c:pt>
                <c:pt idx="27">
                  <c:v>-0.10635943645419711</c:v>
                </c:pt>
                <c:pt idx="28">
                  <c:v>-3.3261329570617858E-2</c:v>
                </c:pt>
                <c:pt idx="29">
                  <c:v>5.4241762223962695E-2</c:v>
                </c:pt>
                <c:pt idx="30">
                  <c:v>0.10204643707540458</c:v>
                </c:pt>
                <c:pt idx="31">
                  <c:v>8.4324524464818182E-2</c:v>
                </c:pt>
                <c:pt idx="32">
                  <c:v>1.6942416892278166E-2</c:v>
                </c:pt>
                <c:pt idx="33">
                  <c:v>-5.5413443916762471E-2</c:v>
                </c:pt>
                <c:pt idx="34">
                  <c:v>-8.8549179035533984E-2</c:v>
                </c:pt>
                <c:pt idx="35">
                  <c:v>-6.5479627141899185E-2</c:v>
                </c:pt>
                <c:pt idx="36">
                  <c:v>-4.5777787019754667E-3</c:v>
                </c:pt>
                <c:pt idx="37">
                  <c:v>5.4320413142881808E-2</c:v>
                </c:pt>
                <c:pt idx="38">
                  <c:v>7.571534673897555E-2</c:v>
                </c:pt>
                <c:pt idx="39">
                  <c:v>4.9595077495651216E-2</c:v>
                </c:pt>
                <c:pt idx="40">
                  <c:v>-4.5018616447325636E-3</c:v>
                </c:pt>
                <c:pt idx="41">
                  <c:v>-5.1631911455981234E-2</c:v>
                </c:pt>
                <c:pt idx="42">
                  <c:v>-6.3808993591976212E-2</c:v>
                </c:pt>
                <c:pt idx="43">
                  <c:v>-3.6401652915436442E-2</c:v>
                </c:pt>
                <c:pt idx="44">
                  <c:v>1.0894204999386661E-2</c:v>
                </c:pt>
                <c:pt idx="45">
                  <c:v>4.7886518147628863E-2</c:v>
                </c:pt>
                <c:pt idx="46">
                  <c:v>5.2988159299544924E-2</c:v>
                </c:pt>
                <c:pt idx="47">
                  <c:v>2.5611013289248311E-2</c:v>
                </c:pt>
                <c:pt idx="48">
                  <c:v>-1.5124412982281012E-2</c:v>
                </c:pt>
                <c:pt idx="49">
                  <c:v>-4.3509717834556517E-2</c:v>
                </c:pt>
                <c:pt idx="50">
                  <c:v>-4.3328880211263084E-2</c:v>
                </c:pt>
                <c:pt idx="51">
                  <c:v>-1.693111320745018E-2</c:v>
                </c:pt>
                <c:pt idx="52">
                  <c:v>1.7646950259931515E-2</c:v>
                </c:pt>
                <c:pt idx="53">
                  <c:v>3.8830529069418827E-2</c:v>
                </c:pt>
                <c:pt idx="54">
                  <c:v>3.4845378053851357E-2</c:v>
                </c:pt>
                <c:pt idx="55">
                  <c:v>1.0077449517668107E-2</c:v>
                </c:pt>
                <c:pt idx="56">
                  <c:v>-1.8849386351644803E-2</c:v>
                </c:pt>
                <c:pt idx="57">
                  <c:v>-3.4096873963766927E-2</c:v>
                </c:pt>
                <c:pt idx="58">
                  <c:v>-2.7506785693111799E-2</c:v>
                </c:pt>
                <c:pt idx="59">
                  <c:v>-4.7809111967337409E-3</c:v>
                </c:pt>
                <c:pt idx="60">
                  <c:v>1.9057478008375435E-2</c:v>
                </c:pt>
                <c:pt idx="61">
                  <c:v>2.9489502012517564E-2</c:v>
                </c:pt>
                <c:pt idx="62">
                  <c:v>2.1250789768158775E-2</c:v>
                </c:pt>
                <c:pt idx="63">
                  <c:v>7.9290365243717717E-4</c:v>
                </c:pt>
                <c:pt idx="64">
                  <c:v>-1.8540997590771179E-2</c:v>
                </c:pt>
                <c:pt idx="65">
                  <c:v>-2.5134383930784862E-2</c:v>
                </c:pt>
                <c:pt idx="66">
                  <c:v>-1.599457204803692E-2</c:v>
                </c:pt>
                <c:pt idx="67">
                  <c:v>2.1116723658129088E-3</c:v>
                </c:pt>
                <c:pt idx="68">
                  <c:v>1.7519895726139753E-2</c:v>
                </c:pt>
                <c:pt idx="69">
                  <c:v>2.1113568287172597E-2</c:v>
                </c:pt>
                <c:pt idx="70">
                  <c:v>1.1643419452407501E-2</c:v>
                </c:pt>
                <c:pt idx="71">
                  <c:v>-4.1330936803017403E-3</c:v>
                </c:pt>
                <c:pt idx="72">
                  <c:v>-1.6170489547959247E-2</c:v>
                </c:pt>
                <c:pt idx="73">
                  <c:v>-1.7474549496449405E-2</c:v>
                </c:pt>
                <c:pt idx="74">
                  <c:v>-8.0973511477567157E-3</c:v>
                </c:pt>
                <c:pt idx="75">
                  <c:v>5.4467255987175819E-3</c:v>
                </c:pt>
                <c:pt idx="76">
                  <c:v>1.4631452937806093E-2</c:v>
                </c:pt>
                <c:pt idx="77">
                  <c:v>1.4238234273246976E-2</c:v>
                </c:pt>
                <c:pt idx="78">
                  <c:v>5.2560834125197492E-3</c:v>
                </c:pt>
                <c:pt idx="79">
                  <c:v>-6.203829004253157E-3</c:v>
                </c:pt>
                <c:pt idx="80">
                  <c:v>-1.3009454410541313E-2</c:v>
                </c:pt>
                <c:pt idx="81">
                  <c:v>-1.1405618402580059E-2</c:v>
                </c:pt>
                <c:pt idx="82">
                  <c:v>-3.0226217522395576E-3</c:v>
                </c:pt>
                <c:pt idx="83">
                  <c:v>6.5329856929727285E-3</c:v>
                </c:pt>
                <c:pt idx="84">
                  <c:v>1.1384343616919692E-2</c:v>
                </c:pt>
                <c:pt idx="85">
                  <c:v>8.9632996274841593E-3</c:v>
                </c:pt>
                <c:pt idx="86">
                  <c:v>1.3057371047143222E-3</c:v>
                </c:pt>
                <c:pt idx="87">
                  <c:v>-6.5419198427724388E-3</c:v>
                </c:pt>
                <c:pt idx="88">
                  <c:v>-9.8138308174887494E-3</c:v>
                </c:pt>
                <c:pt idx="89">
                  <c:v>-6.8879581130126093E-3</c:v>
                </c:pt>
                <c:pt idx="90">
                  <c:v>-2.1550444881226979E-5</c:v>
                </c:pt>
                <c:pt idx="91">
                  <c:v>6.3195415297512157E-3</c:v>
                </c:pt>
                <c:pt idx="92">
                  <c:v>8.3376369209895336E-3</c:v>
                </c:pt>
                <c:pt idx="93">
                  <c:v>5.1499354298675613E-3</c:v>
                </c:pt>
                <c:pt idx="94">
                  <c:v>-9.0558121313841298E-4</c:v>
                </c:pt>
                <c:pt idx="95">
                  <c:v>-5.9380789455539609E-3</c:v>
                </c:pt>
                <c:pt idx="96">
                  <c:v>-6.9811164421889355E-3</c:v>
                </c:pt>
                <c:pt idx="97">
                  <c:v>-3.7160380486026016E-3</c:v>
                </c:pt>
                <c:pt idx="98">
                  <c:v>1.5427137579393396E-3</c:v>
                </c:pt>
                <c:pt idx="99">
                  <c:v>5.4552000205560528E-3</c:v>
                </c:pt>
                <c:pt idx="100">
                  <c:v>5.7583735141425955E-3</c:v>
                </c:pt>
                <c:pt idx="101">
                  <c:v>2.5516833559425978E-3</c:v>
                </c:pt>
                <c:pt idx="102">
                  <c:v>-1.9483630962740446E-3</c:v>
                </c:pt>
                <c:pt idx="103">
                  <c:v>-4.9160521946030843E-3</c:v>
                </c:pt>
                <c:pt idx="104">
                  <c:v>-4.6749032116716648E-3</c:v>
                </c:pt>
                <c:pt idx="105">
                  <c:v>-1.6224963208405221E-3</c:v>
                </c:pt>
                <c:pt idx="106">
                  <c:v>2.1728378522213455E-3</c:v>
                </c:pt>
                <c:pt idx="107">
                  <c:v>4.3551717945200154E-3</c:v>
                </c:pt>
                <c:pt idx="108">
                  <c:v>3.7297980588900056E-3</c:v>
                </c:pt>
                <c:pt idx="109">
                  <c:v>8.9545402580548867E-4</c:v>
                </c:pt>
                <c:pt idx="110">
                  <c:v>-2.2587664416615287E-3</c:v>
                </c:pt>
                <c:pt idx="111">
                  <c:v>-3.7982325632591085E-3</c:v>
                </c:pt>
                <c:pt idx="112">
                  <c:v>-2.9175636929637833E-3</c:v>
                </c:pt>
                <c:pt idx="113">
                  <c:v>-3.3966400694643203E-4</c:v>
                </c:pt>
                <c:pt idx="114">
                  <c:v>2.2417459278897376E-3</c:v>
                </c:pt>
                <c:pt idx="115">
                  <c:v>3.2636169973224143E-3</c:v>
                </c:pt>
                <c:pt idx="116">
                  <c:v>2.2295890753851531E-3</c:v>
                </c:pt>
                <c:pt idx="117">
                  <c:v>-7.3148791336245662E-5</c:v>
                </c:pt>
                <c:pt idx="118">
                  <c:v>-2.151056031219835E-3</c:v>
                </c:pt>
                <c:pt idx="119">
                  <c:v>-2.763804900602912E-3</c:v>
                </c:pt>
                <c:pt idx="120">
                  <c:v>-1.655316078046742E-3</c:v>
                </c:pt>
                <c:pt idx="121">
                  <c:v>3.6838229194245903E-4</c:v>
                </c:pt>
                <c:pt idx="122">
                  <c:v>2.0103951643155198E-3</c:v>
                </c:pt>
                <c:pt idx="123">
                  <c:v>2.3065815142304363E-3</c:v>
                </c:pt>
                <c:pt idx="124">
                  <c:v>1.1831512965845897E-3</c:v>
                </c:pt>
                <c:pt idx="125">
                  <c:v>-5.6847056314191923E-4</c:v>
                </c:pt>
                <c:pt idx="126">
                  <c:v>-1.8386066112590141E-3</c:v>
                </c:pt>
                <c:pt idx="127">
                  <c:v>-1.8960732354323041E-3</c:v>
                </c:pt>
                <c:pt idx="128">
                  <c:v>-8.0116001998274027E-4</c:v>
                </c:pt>
                <c:pt idx="129">
                  <c:v>6.9292492935647007E-4</c:v>
                </c:pt>
                <c:pt idx="130">
                  <c:v>1.6503721962959192E-3</c:v>
                </c:pt>
                <c:pt idx="131">
                  <c:v>1.533622736368151E-3</c:v>
                </c:pt>
                <c:pt idx="132">
                  <c:v>4.9757877988074206E-4</c:v>
                </c:pt>
                <c:pt idx="133">
                  <c:v>-7.5846585906592348E-4</c:v>
                </c:pt>
                <c:pt idx="134">
                  <c:v>-1.4568582373686136E-3</c:v>
                </c:pt>
                <c:pt idx="135">
                  <c:v>-1.2185176205140539E-3</c:v>
                </c:pt>
                <c:pt idx="136">
                  <c:v>-2.6117910019549833E-4</c:v>
                </c:pt>
                <c:pt idx="137">
                  <c:v>7.7921572372674974E-4</c:v>
                </c:pt>
                <c:pt idx="138">
                  <c:v>1.2663044850213365E-3</c:v>
                </c:pt>
                <c:pt idx="139">
                  <c:v>9.4858793802530628E-4</c:v>
                </c:pt>
                <c:pt idx="140">
                  <c:v>8.1511183406075848E-5</c:v>
                </c:pt>
                <c:pt idx="141">
                  <c:v>-7.6692872509093657E-4</c:v>
                </c:pt>
                <c:pt idx="142">
                  <c:v>-1.0845513325834497E-3</c:v>
                </c:pt>
                <c:pt idx="143">
                  <c:v>-7.206881995952786E-4</c:v>
                </c:pt>
                <c:pt idx="144">
                  <c:v>5.0947537292671141E-5</c:v>
                </c:pt>
                <c:pt idx="145">
                  <c:v>7.3123959241924177E-4</c:v>
                </c:pt>
                <c:pt idx="146">
                  <c:v>9.1550405615632019E-4</c:v>
                </c:pt>
                <c:pt idx="147">
                  <c:v>5.3107921074921599E-4</c:v>
                </c:pt>
                <c:pt idx="148">
                  <c:v>-1.4471766910598781E-4</c:v>
                </c:pt>
                <c:pt idx="149">
                  <c:v>-6.7991712086640406E-4</c:v>
                </c:pt>
                <c:pt idx="150">
                  <c:v>-7.6153539140786015E-4</c:v>
                </c:pt>
                <c:pt idx="151">
                  <c:v>-3.7572428348860073E-4</c:v>
                </c:pt>
                <c:pt idx="152">
                  <c:v>2.0729899875053797E-4</c:v>
                </c:pt>
                <c:pt idx="153">
                  <c:v>6.191123338965093E-4</c:v>
                </c:pt>
                <c:pt idx="154">
                  <c:v>6.2382954686661407E-4</c:v>
                </c:pt>
                <c:pt idx="155">
                  <c:v>2.505133211628802E-4</c:v>
                </c:pt>
                <c:pt idx="156">
                  <c:v>-2.451925929573934E-4</c:v>
                </c:pt>
                <c:pt idx="157">
                  <c:v>-5.5359408739660831E-4</c:v>
                </c:pt>
                <c:pt idx="158">
                  <c:v>-5.0267193818330784E-4</c:v>
                </c:pt>
                <c:pt idx="159">
                  <c:v>-1.5142703498179118E-4</c:v>
                </c:pt>
                <c:pt idx="160">
                  <c:v>2.6395167439501591E-4</c:v>
                </c:pt>
                <c:pt idx="161">
                  <c:v>4.8696737361077523E-4</c:v>
                </c:pt>
                <c:pt idx="162">
                  <c:v>3.976896326314281E-4</c:v>
                </c:pt>
                <c:pt idx="163">
                  <c:v>7.4652229133853021E-5</c:v>
                </c:pt>
                <c:pt idx="164">
                  <c:v>-2.682514758724022E-4</c:v>
                </c:pt>
                <c:pt idx="165">
                  <c:v>-4.2187150935633981E-4</c:v>
                </c:pt>
                <c:pt idx="166">
                  <c:v>-3.080478270302186E-4</c:v>
                </c:pt>
                <c:pt idx="167">
                  <c:v>-1.6657755666630944E-5</c:v>
                </c:pt>
                <c:pt idx="168">
                  <c:v>2.6197034160609838E-4</c:v>
                </c:pt>
                <c:pt idx="169">
                  <c:v>3.6015688107565247E-4</c:v>
                </c:pt>
                <c:pt idx="170">
                  <c:v>2.3260773695429405E-4</c:v>
                </c:pt>
                <c:pt idx="171">
                  <c:v>-2.5760559162234368E-5</c:v>
                </c:pt>
                <c:pt idx="172">
                  <c:v>-2.4827610505905604E-4</c:v>
                </c:pt>
                <c:pt idx="173">
                  <c:v>-3.0304003917758964E-4</c:v>
                </c:pt>
                <c:pt idx="174">
                  <c:v>-1.7005112643250376E-4</c:v>
                </c:pt>
                <c:pt idx="175">
                  <c:v>5.5458943117266958E-5</c:v>
                </c:pt>
                <c:pt idx="176">
                  <c:v>2.2971325183442545E-4</c:v>
                </c:pt>
                <c:pt idx="177">
                  <c:v>2.5123774924902878E-4</c:v>
                </c:pt>
                <c:pt idx="178">
                  <c:v>1.189764171912327E-4</c:v>
                </c:pt>
                <c:pt idx="179">
                  <c:v>-7.4942719962444983E-5</c:v>
                </c:pt>
                <c:pt idx="180">
                  <c:v>-2.0828760010462662E-4</c:v>
                </c:pt>
                <c:pt idx="181">
                  <c:v>-2.0508117447466884E-4</c:v>
                </c:pt>
                <c:pt idx="182">
                  <c:v>-7.797093443453386E-5</c:v>
                </c:pt>
                <c:pt idx="183">
                  <c:v>8.6376449537446548E-5</c:v>
                </c:pt>
                <c:pt idx="184">
                  <c:v>1.8554622830613149E-4</c:v>
                </c:pt>
                <c:pt idx="185">
                  <c:v>1.6461173137173577E-4</c:v>
                </c:pt>
                <c:pt idx="186">
                  <c:v>4.5663411149215029E-5</c:v>
                </c:pt>
                <c:pt idx="187">
                  <c:v>-9.1603161772298354E-5</c:v>
                </c:pt>
                <c:pt idx="188">
                  <c:v>-1.6265117862935307E-4</c:v>
                </c:pt>
                <c:pt idx="189">
                  <c:v>-1.2966037230443983E-4</c:v>
                </c:pt>
                <c:pt idx="190">
                  <c:v>-2.0760414943729937E-5</c:v>
                </c:pt>
                <c:pt idx="191">
                  <c:v>9.2169478058597542E-5</c:v>
                </c:pt>
                <c:pt idx="192">
                  <c:v>1.4044609253429277E-4</c:v>
                </c:pt>
                <c:pt idx="193">
                  <c:v>9.9912139378617007E-5</c:v>
                </c:pt>
                <c:pt idx="194">
                  <c:v>2.0699028960997062E-6</c:v>
                </c:pt>
                <c:pt idx="195">
                  <c:v>-8.9354100907179001E-5</c:v>
                </c:pt>
                <c:pt idx="196">
                  <c:v>-1.1951541684282557E-4</c:v>
                </c:pt>
                <c:pt idx="197">
                  <c:v>-7.4957835539345808E-5</c:v>
                </c:pt>
                <c:pt idx="198">
                  <c:v>1.1485333008849678E-5</c:v>
                </c:pt>
                <c:pt idx="199">
                  <c:v>8.4197736886626405E-5</c:v>
                </c:pt>
                <c:pt idx="200">
                  <c:v>1.0023617953416087E-4</c:v>
                </c:pt>
                <c:pt idx="201">
                  <c:v>5.4334595012939925E-5</c:v>
                </c:pt>
                <c:pt idx="202">
                  <c:v>-2.0861983394687936E-5</c:v>
                </c:pt>
                <c:pt idx="203">
                  <c:v>-7.753300684812846E-5</c:v>
                </c:pt>
                <c:pt idx="204">
                  <c:v>-8.282259451019124E-5</c:v>
                </c:pt>
                <c:pt idx="205">
                  <c:v>-3.7557026960959086E-5</c:v>
                </c:pt>
                <c:pt idx="206">
                  <c:v>2.689633775644774E-5</c:v>
                </c:pt>
                <c:pt idx="207">
                  <c:v>7.0013300779670534E-5</c:v>
                </c:pt>
                <c:pt idx="208">
                  <c:v>6.7363933186972058E-5</c:v>
                </c:pt>
                <c:pt idx="209">
                  <c:v>2.4140469559570736E-5</c:v>
                </c:pt>
                <c:pt idx="210">
                  <c:v>-3.0308579718469696E-5</c:v>
                </c:pt>
                <c:pt idx="211">
                  <c:v>-6.2139862059454307E-5</c:v>
                </c:pt>
                <c:pt idx="212">
                  <c:v>-5.3856214282949397E-5</c:v>
                </c:pt>
                <c:pt idx="213">
                  <c:v>-1.3617739370214159E-5</c:v>
                </c:pt>
                <c:pt idx="214">
                  <c:v>3.170994666770817E-5</c:v>
                </c:pt>
                <c:pt idx="215">
                  <c:v>5.4286647092745396E-5</c:v>
                </c:pt>
                <c:pt idx="216">
                  <c:v>4.2228325774951296E-5</c:v>
                </c:pt>
                <c:pt idx="217">
                  <c:v>5.550602528377369E-6</c:v>
                </c:pt>
                <c:pt idx="218">
                  <c:v>-3.1611705241247778E-5</c:v>
                </c:pt>
                <c:pt idx="219">
                  <c:v>-4.6722710629912368E-5</c:v>
                </c:pt>
                <c:pt idx="220">
                  <c:v>-3.2363216675739703E-5</c:v>
                </c:pt>
                <c:pt idx="221">
                  <c:v>4.6296284575470843E-7</c:v>
                </c:pt>
                <c:pt idx="222">
                  <c:v>3.0435122777958806E-5</c:v>
                </c:pt>
                <c:pt idx="223">
                  <c:v>3.9632023183835225E-5</c:v>
                </c:pt>
                <c:pt idx="224">
                  <c:v>2.4114791067200342E-5</c:v>
                </c:pt>
                <c:pt idx="225">
                  <c:v>-4.7847943609718485E-6</c:v>
                </c:pt>
                <c:pt idx="226">
                  <c:v>-2.8521808450732381E-5</c:v>
                </c:pt>
                <c:pt idx="227">
                  <c:v>-3.3130742859250543E-5</c:v>
                </c:pt>
                <c:pt idx="228">
                  <c:v>-1.7321110936612726E-5</c:v>
                </c:pt>
                <c:pt idx="229">
                  <c:v>7.7350854188562598E-6</c:v>
                </c:pt>
                <c:pt idx="230">
                  <c:v>2.6143959364424975E-5</c:v>
                </c:pt>
                <c:pt idx="231">
                  <c:v>2.728204672926134E-5</c:v>
                </c:pt>
                <c:pt idx="232">
                  <c:v>1.181447447370991E-5</c:v>
                </c:pt>
                <c:pt idx="233">
                  <c:v>-9.5927886853417585E-6</c:v>
                </c:pt>
                <c:pt idx="234">
                  <c:v>-2.3514179710757945E-5</c:v>
                </c:pt>
                <c:pt idx="235">
                  <c:v>-2.21086829628704E-5</c:v>
                </c:pt>
                <c:pt idx="236">
                  <c:v>-7.4288878903085276E-6</c:v>
                </c:pt>
                <c:pt idx="237">
                  <c:v>1.0597349662095233E-5</c:v>
                </c:pt>
                <c:pt idx="238">
                  <c:v>2.0794648483691809E-5</c:v>
                </c:pt>
                <c:pt idx="239">
                  <c:v>1.7603439715218979E-5</c:v>
                </c:pt>
                <c:pt idx="240">
                  <c:v>4.0053956477308927E-6</c:v>
                </c:pt>
                <c:pt idx="241">
                  <c:v>-1.095133911945832E-5</c:v>
                </c:pt>
                <c:pt idx="242">
                  <c:v>-1.8105496595567761E-5</c:v>
                </c:pt>
                <c:pt idx="243">
                  <c:v>-1.3737745045550269E-5</c:v>
                </c:pt>
                <c:pt idx="244">
                  <c:v>-1.3956793563473995E-6</c:v>
                </c:pt>
                <c:pt idx="245">
                  <c:v>1.0823641866849769E-5</c:v>
                </c:pt>
                <c:pt idx="246">
                  <c:v>1.5532320661497585E-5</c:v>
                </c:pt>
                <c:pt idx="247">
                  <c:v>1.0468617800827832E-5</c:v>
                </c:pt>
                <c:pt idx="248">
                  <c:v>-5.3571814070148258E-7</c:v>
                </c:pt>
                <c:pt idx="249">
                  <c:v>-1.0352935313352657E-5</c:v>
                </c:pt>
                <c:pt idx="250">
                  <c:v>-1.3132811182315032E-5</c:v>
                </c:pt>
                <c:pt idx="251">
                  <c:v>-7.7441858022394209E-6</c:v>
                </c:pt>
                <c:pt idx="252">
                  <c:v>1.9102382330650437E-6</c:v>
                </c:pt>
                <c:pt idx="253">
                  <c:v>9.6512554021430326E-6</c:v>
                </c:pt>
                <c:pt idx="254">
                  <c:v>1.0942510037886001E-5</c:v>
                </c:pt>
                <c:pt idx="255">
                  <c:v>5.5079775073279528E-6</c:v>
                </c:pt>
                <c:pt idx="256">
                  <c:v>-2.8349639362399255E-6</c:v>
                </c:pt>
                <c:pt idx="257">
                  <c:v>-8.8075008448695878E-6</c:v>
                </c:pt>
                <c:pt idx="258">
                  <c:v>-8.9797385027174647E-6</c:v>
                </c:pt>
                <c:pt idx="259">
                  <c:v>-3.7021787765947628E-6</c:v>
                </c:pt>
                <c:pt idx="260">
                  <c:v>3.4028749710820271E-6</c:v>
                </c:pt>
                <c:pt idx="261">
                  <c:v>7.8907702762152337E-6</c:v>
                </c:pt>
                <c:pt idx="262">
                  <c:v>7.2497545265129784E-6</c:v>
                </c:pt>
                <c:pt idx="263">
                  <c:v>2.2700291790517617E-6</c:v>
                </c:pt>
                <c:pt idx="264">
                  <c:v>-3.6935250761538553E-6</c:v>
                </c:pt>
                <c:pt idx="265">
                  <c:v>-6.9534621546123313E-6</c:v>
                </c:pt>
                <c:pt idx="266">
                  <c:v>-5.7482086138063509E-6</c:v>
                </c:pt>
                <c:pt idx="267">
                  <c:v>-1.1575137662758758E-6</c:v>
                </c:pt>
                <c:pt idx="268">
                  <c:v>3.7740002165116296E-6</c:v>
                </c:pt>
                <c:pt idx="269">
                  <c:v>6.0340950861081887E-6</c:v>
                </c:pt>
                <c:pt idx="270">
                  <c:v>4.4639728520498023E-6</c:v>
                </c:pt>
                <c:pt idx="271">
                  <c:v>3.144874414615268E-7</c:v>
                </c:pt>
                <c:pt idx="272">
                  <c:v>-3.7000459074499811E-6</c:v>
                </c:pt>
                <c:pt idx="273">
                  <c:v>-5.1598278197341306E-6</c:v>
                </c:pt>
                <c:pt idx="274">
                  <c:v>-3.3814187920837478E-6</c:v>
                </c:pt>
                <c:pt idx="275">
                  <c:v>3.0464931046366843E-7</c:v>
                </c:pt>
                <c:pt idx="276">
                  <c:v>3.5172771017360369E-6</c:v>
                </c:pt>
                <c:pt idx="277">
                  <c:v>4.3486744495814258E-6</c:v>
                </c:pt>
                <c:pt idx="278">
                  <c:v>2.4822180698067366E-6</c:v>
                </c:pt>
                <c:pt idx="279">
                  <c:v>-7.4062196451537497E-7</c:v>
                </c:pt>
                <c:pt idx="280">
                  <c:v>-3.2624053165171332E-6</c:v>
                </c:pt>
                <c:pt idx="281">
                  <c:v>-3.6114222638542453E-6</c:v>
                </c:pt>
                <c:pt idx="282">
                  <c:v>-1.7467357640113071E-6</c:v>
                </c:pt>
                <c:pt idx="283">
                  <c:v>1.0292154987103012E-6</c:v>
                </c:pt>
                <c:pt idx="284">
                  <c:v>2.9644352740417115E-6</c:v>
                </c:pt>
                <c:pt idx="285">
                  <c:v>2.9532680089207161E-6</c:v>
                </c:pt>
                <c:pt idx="286">
                  <c:v>1.1550812281476733E-6</c:v>
                </c:pt>
                <c:pt idx="287">
                  <c:v>-1.2013992624341081E-6</c:v>
                </c:pt>
                <c:pt idx="288">
                  <c:v>-2.6457976943811212E-6</c:v>
                </c:pt>
                <c:pt idx="289">
                  <c:v>-2.3751937922659646E-6</c:v>
                </c:pt>
                <c:pt idx="290">
                  <c:v>-6.8787507697460333E-7</c:v>
                </c:pt>
                <c:pt idx="291">
                  <c:v>1.2835854941207077E-6</c:v>
                </c:pt>
                <c:pt idx="292">
                  <c:v>2.323396407108653E-6</c:v>
                </c:pt>
                <c:pt idx="293">
                  <c:v>1.8751070416094473E-6</c:v>
                </c:pt>
                <c:pt idx="294">
                  <c:v>3.2678458730005558E-7</c:v>
                </c:pt>
                <c:pt idx="295">
                  <c:v>-1.2979752075384551E-6</c:v>
                </c:pt>
                <c:pt idx="296">
                  <c:v>-2.0095570291129422E-6</c:v>
                </c:pt>
                <c:pt idx="297">
                  <c:v>-1.4487703869855054E-6</c:v>
                </c:pt>
                <c:pt idx="298">
                  <c:v>-5.487331160915115E-8</c:v>
                </c:pt>
                <c:pt idx="299">
                  <c:v>1.2629550050446066E-6</c:v>
                </c:pt>
                <c:pt idx="300">
                  <c:v>1.7128714520190381E-6</c:v>
                </c:pt>
                <c:pt idx="301">
                  <c:v>1.0905474734744853E-6</c:v>
                </c:pt>
                <c:pt idx="302">
                  <c:v>-1.4319555893566935E-7</c:v>
                </c:pt>
                <c:pt idx="303">
                  <c:v>-1.1935167484631221E-6</c:v>
                </c:pt>
                <c:pt idx="304">
                  <c:v>-1.438937630982839E-6</c:v>
                </c:pt>
                <c:pt idx="305">
                  <c:v>-7.9398990420842723E-7</c:v>
                </c:pt>
                <c:pt idx="306">
                  <c:v>2.810684460087464E-7</c:v>
                </c:pt>
                <c:pt idx="307">
                  <c:v>1.1016790395984748E-6</c:v>
                </c:pt>
                <c:pt idx="308">
                  <c:v>1.1909979703792031E-6</c:v>
                </c:pt>
                <c:pt idx="309">
                  <c:v>5.5228904892799984E-7</c:v>
                </c:pt>
                <c:pt idx="310">
                  <c:v>-3.7069504692927411E-7</c:v>
                </c:pt>
                <c:pt idx="311">
                  <c:v>-9.9689526363362597E-7</c:v>
                </c:pt>
                <c:pt idx="312">
                  <c:v>-9.7048223056007405E-7</c:v>
                </c:pt>
                <c:pt idx="313">
                  <c:v>-3.5861456681429761E-7</c:v>
                </c:pt>
                <c:pt idx="314">
                  <c:v>4.2238311117857478E-7</c:v>
                </c:pt>
                <c:pt idx="315">
                  <c:v>8.8643766681691134E-7</c:v>
                </c:pt>
                <c:pt idx="316">
                  <c:v>7.7746256888532723E-7</c:v>
                </c:pt>
                <c:pt idx="317">
                  <c:v>2.0635936718593774E-7</c:v>
                </c:pt>
                <c:pt idx="318">
                  <c:v>-4.4489538673845345E-7</c:v>
                </c:pt>
                <c:pt idx="319">
                  <c:v>-7.7575071166343705E-7</c:v>
                </c:pt>
                <c:pt idx="320">
                  <c:v>-6.1102928035289761E-7</c:v>
                </c:pt>
                <c:pt idx="321">
                  <c:v>-8.9308508746289348E-8</c:v>
                </c:pt>
                <c:pt idx="322">
                  <c:v>4.4557359562170705E-7</c:v>
                </c:pt>
                <c:pt idx="323">
                  <c:v>6.6876991012548546E-7</c:v>
                </c:pt>
                <c:pt idx="324">
                  <c:v>4.6959619039358007E-7</c:v>
                </c:pt>
                <c:pt idx="325">
                  <c:v>1.7473223824197746E-9</c:v>
                </c:pt>
                <c:pt idx="326">
                  <c:v>-4.3047757112387645E-7</c:v>
                </c:pt>
                <c:pt idx="327">
                  <c:v>-5.6820460135261355E-7</c:v>
                </c:pt>
                <c:pt idx="328">
                  <c:v>-3.5114461859690695E-7</c:v>
                </c:pt>
                <c:pt idx="329">
                  <c:v>6.1478090455767265E-8</c:v>
                </c:pt>
                <c:pt idx="330">
                  <c:v>4.0453046559407691E-7</c:v>
                </c:pt>
                <c:pt idx="331">
                  <c:v>4.7578482904824465E-7</c:v>
                </c:pt>
                <c:pt idx="332">
                  <c:v>2.5341449579235823E-7</c:v>
                </c:pt>
                <c:pt idx="333">
                  <c:v>-1.0493683046885268E-7</c:v>
                </c:pt>
                <c:pt idx="334">
                  <c:v>-3.7166325824060516E-7</c:v>
                </c:pt>
                <c:pt idx="335">
                  <c:v>-3.9247368596425473E-7</c:v>
                </c:pt>
                <c:pt idx="336">
                  <c:v>-1.7405067408603587E-7</c:v>
                </c:pt>
                <c:pt idx="337">
                  <c:v>1.3261632291671322E-7</c:v>
                </c:pt>
                <c:pt idx="338">
                  <c:v>3.3495370340862373E-7</c:v>
                </c:pt>
                <c:pt idx="339">
                  <c:v>3.1864731993127808E-7</c:v>
                </c:pt>
                <c:pt idx="340">
                  <c:v>1.1071179666514592E-7</c:v>
                </c:pt>
                <c:pt idx="341">
                  <c:v>-1.4794491587504364E-7</c:v>
                </c:pt>
                <c:pt idx="342">
                  <c:v>-2.9675640823260855E-7</c:v>
                </c:pt>
                <c:pt idx="343">
                  <c:v>-2.5424531553877922E-7</c:v>
                </c:pt>
                <c:pt idx="344">
                  <c:v>-6.1148351175286231E-8</c:v>
                </c:pt>
                <c:pt idx="345">
                  <c:v>1.5382773740540992E-7</c:v>
                </c:pt>
                <c:pt idx="346">
                  <c:v>2.5882196140321792E-7</c:v>
                </c:pt>
                <c:pt idx="347">
                  <c:v>1.988944455541428E-7</c:v>
                </c:pt>
                <c:pt idx="348">
                  <c:v>2.3255762802591428E-8</c:v>
                </c:pt>
                <c:pt idx="349">
                  <c:v>-1.5269086313892929E-7</c:v>
                </c:pt>
                <c:pt idx="350">
                  <c:v>-2.2240399681717088E-7</c:v>
                </c:pt>
                <c:pt idx="351">
                  <c:v>-1.5200888340943489E-7</c:v>
                </c:pt>
                <c:pt idx="352">
                  <c:v>4.8923754216130819E-9</c:v>
                </c:pt>
                <c:pt idx="353">
                  <c:v>1.4652993387674641E-7</c:v>
                </c:pt>
                <c:pt idx="354">
                  <c:v>1.8835380890416104E-7</c:v>
                </c:pt>
                <c:pt idx="355">
                  <c:v>1.1286993010195086E-7</c:v>
                </c:pt>
                <c:pt idx="356">
                  <c:v>-2.5026563121003923E-8</c:v>
                </c:pt>
                <c:pt idx="357">
                  <c:v>-1.3696028276779335E-7</c:v>
                </c:pt>
                <c:pt idx="358">
                  <c:v>-1.5720267861352185E-7</c:v>
                </c:pt>
                <c:pt idx="359">
                  <c:v>-8.0688174655181901E-8</c:v>
                </c:pt>
                <c:pt idx="360">
                  <c:v>3.8675448218182735E-8</c:v>
                </c:pt>
                <c:pt idx="361">
                  <c:v>1.2526639810754094E-7</c:v>
                </c:pt>
                <c:pt idx="362">
                  <c:v>1.2923245460286848E-7</c:v>
                </c:pt>
                <c:pt idx="363">
                  <c:v>5.4650808373056454E-8</c:v>
                </c:pt>
                <c:pt idx="364">
                  <c:v>-4.7168599201014926E-8</c:v>
                </c:pt>
                <c:pt idx="365">
                  <c:v>-1.1244917676252751E-7</c:v>
                </c:pt>
                <c:pt idx="366">
                  <c:v>-1.0453519325625452E-7</c:v>
                </c:pt>
                <c:pt idx="367">
                  <c:v>-3.3956574480978713E-8</c:v>
                </c:pt>
                <c:pt idx="368">
                  <c:v>5.1645468358666632E-8</c:v>
                </c:pt>
                <c:pt idx="369">
                  <c:v>9.9269930981948209E-8</c:v>
                </c:pt>
                <c:pt idx="370">
                  <c:v>8.3062819947319199E-8</c:v>
                </c:pt>
                <c:pt idx="371">
                  <c:v>1.7840575798022014E-8</c:v>
                </c:pt>
                <c:pt idx="372">
                  <c:v>-5.3068507501463253E-8</c:v>
                </c:pt>
                <c:pt idx="373">
                  <c:v>-8.6290513920047712E-8</c:v>
                </c:pt>
                <c:pt idx="374">
                  <c:v>-6.4667854844911957E-8</c:v>
                </c:pt>
                <c:pt idx="375">
                  <c:v>-5.5908985420235686E-9</c:v>
                </c:pt>
                <c:pt idx="376">
                  <c:v>5.2238820409933557E-8</c:v>
                </c:pt>
                <c:pt idx="377">
                  <c:v>7.3909241790532492E-8</c:v>
                </c:pt>
                <c:pt idx="378">
                  <c:v>4.9136268412355951E-8</c:v>
                </c:pt>
                <c:pt idx="379">
                  <c:v>-3.4412489550819346E-9</c:v>
                </c:pt>
                <c:pt idx="380">
                  <c:v>-4.9813097721240175E-8</c:v>
                </c:pt>
                <c:pt idx="381">
                  <c:v>-6.2392527339332674E-8</c:v>
                </c:pt>
                <c:pt idx="382">
                  <c:v>-3.6213510259326117E-8</c:v>
                </c:pt>
                <c:pt idx="383">
                  <c:v>9.8364303338421718E-9</c:v>
                </c:pt>
                <c:pt idx="384">
                  <c:v>4.6320884583406507E-8</c:v>
                </c:pt>
                <c:pt idx="385">
                  <c:v>5.1902313102155582E-8</c:v>
                </c:pt>
                <c:pt idx="386">
                  <c:v>2.5624702996343925E-8</c:v>
                </c:pt>
                <c:pt idx="387">
                  <c:v>-1.4105684416952384E-8</c:v>
                </c:pt>
                <c:pt idx="388">
                  <c:v>-4.218148437158235E-8</c:v>
                </c:pt>
                <c:pt idx="389">
                  <c:v>-4.2519515179215106E-8</c:v>
                </c:pt>
                <c:pt idx="390">
                  <c:v>-1.7089920538091388E-8</c:v>
                </c:pt>
                <c:pt idx="391">
                  <c:v>1.6692021577420929E-8</c:v>
                </c:pt>
                <c:pt idx="392">
                  <c:v>3.7720008611288847E-8</c:v>
                </c:pt>
                <c:pt idx="393">
                  <c:v>3.4263769087902708E-8</c:v>
                </c:pt>
                <c:pt idx="394">
                  <c:v>1.0335386055484458E-8</c:v>
                </c:pt>
                <c:pt idx="395">
                  <c:v>-1.7973882676536271E-8</c:v>
                </c:pt>
                <c:pt idx="396">
                  <c:v>-3.3182249604278687E-8</c:v>
                </c:pt>
                <c:pt idx="397">
                  <c:v>-2.7109817363388785E-8</c:v>
                </c:pt>
                <c:pt idx="398">
                  <c:v>-5.101334789838626E-9</c:v>
                </c:pt>
                <c:pt idx="399">
                  <c:v>1.8269892760454801E-8</c:v>
                </c:pt>
                <c:pt idx="400">
                  <c:v>2.8748183569116867E-8</c:v>
                </c:pt>
                <c:pt idx="401">
                  <c:v>2.1000901400875927E-8</c:v>
                </c:pt>
                <c:pt idx="402">
                  <c:v>1.1471959624698065E-9</c:v>
                </c:pt>
                <c:pt idx="403">
                  <c:v>-1.7844382486260539E-8</c:v>
                </c:pt>
                <c:pt idx="404">
                  <c:v>-2.4544013559115452E-8</c:v>
                </c:pt>
                <c:pt idx="405">
                  <c:v>-1.5859523818356148E-8</c:v>
                </c:pt>
                <c:pt idx="406">
                  <c:v>1.7453405012178399E-9</c:v>
                </c:pt>
                <c:pt idx="407">
                  <c:v>1.6913270239152831E-8</c:v>
                </c:pt>
                <c:pt idx="408">
                  <c:v>2.0652737777760834E-8</c:v>
                </c:pt>
                <c:pt idx="409">
                  <c:v>1.1595937537519659E-8</c:v>
                </c:pt>
                <c:pt idx="410">
                  <c:v>-3.7708903536570649E-9</c:v>
                </c:pt>
                <c:pt idx="411">
                  <c:v>-1.5649998697952059E-8</c:v>
                </c:pt>
                <c:pt idx="412">
                  <c:v>-1.7123284497009984E-8</c:v>
                </c:pt>
                <c:pt idx="413">
                  <c:v>-8.1146980490762699E-9</c:v>
                </c:pt>
                <c:pt idx="414">
                  <c:v>5.1001696310577365E-9</c:v>
                </c:pt>
                <c:pt idx="415">
                  <c:v>1.4191303029069097E-8</c:v>
                </c:pt>
                <c:pt idx="416">
                  <c:v>1.3978293440252976E-8</c:v>
                </c:pt>
                <c:pt idx="417">
                  <c:v>5.3195893261450297E-9</c:v>
                </c:pt>
                <c:pt idx="418">
                  <c:v>-5.8806824515308056E-9</c:v>
                </c:pt>
                <c:pt idx="419">
                  <c:v>-1.2642655861959273E-8</c:v>
                </c:pt>
                <c:pt idx="420">
                  <c:v>-1.1220648584041428E-8</c:v>
                </c:pt>
                <c:pt idx="421">
                  <c:v>-3.1172042323916016E-9</c:v>
                </c:pt>
                <c:pt idx="422">
                  <c:v>6.2380290803426495E-9</c:v>
                </c:pt>
                <c:pt idx="423">
                  <c:v>1.1083288649128957E-8</c:v>
                </c:pt>
                <c:pt idx="424">
                  <c:v>8.838881762514538E-9</c:v>
                </c:pt>
                <c:pt idx="425">
                  <c:v>1.419429083248679E-9</c:v>
                </c:pt>
                <c:pt idx="426">
                  <c:v>-6.2776156857811193E-9</c:v>
                </c:pt>
                <c:pt idx="427">
                  <c:v>-9.570731804251125E-9</c:v>
                </c:pt>
                <c:pt idx="428">
                  <c:v>-6.8115726919394512E-9</c:v>
                </c:pt>
                <c:pt idx="429">
                  <c:v>-1.4505078757307192E-10</c:v>
                </c:pt>
                <c:pt idx="430">
                  <c:v>6.0865940600581182E-9</c:v>
                </c:pt>
                <c:pt idx="431">
                  <c:v>8.1448488948158433E-9</c:v>
                </c:pt>
                <c:pt idx="432">
                  <c:v>5.1108711356080348E-9</c:v>
                </c:pt>
                <c:pt idx="433">
                  <c:v>-7.7932517224916212E-10</c:v>
                </c:pt>
                <c:pt idx="434">
                  <c:v>-5.7358993833039866E-9</c:v>
                </c:pt>
                <c:pt idx="435">
                  <c:v>-6.8313647513439424E-9</c:v>
                </c:pt>
                <c:pt idx="436">
                  <c:v>-3.7052626060666928E-9</c:v>
                </c:pt>
                <c:pt idx="437">
                  <c:v>1.4188860119796879E-9</c:v>
                </c:pt>
                <c:pt idx="438">
                  <c:v>5.2822874363458491E-9</c:v>
                </c:pt>
                <c:pt idx="439">
                  <c:v>5.644905095413232E-9</c:v>
                </c:pt>
                <c:pt idx="440">
                  <c:v>2.5616916367466155E-9</c:v>
                </c:pt>
                <c:pt idx="441">
                  <c:v>-1.8306183022006846E-9</c:v>
                </c:pt>
                <c:pt idx="442">
                  <c:v>-4.7703001582569065E-9</c:v>
                </c:pt>
                <c:pt idx="443">
                  <c:v>-4.5915774703759607E-9</c:v>
                </c:pt>
                <c:pt idx="444">
                  <c:v>-1.6471473536015816E-9</c:v>
                </c:pt>
                <c:pt idx="445">
                  <c:v>2.0635996122985334E-9</c:v>
                </c:pt>
                <c:pt idx="446">
                  <c:v>4.2341107625013342E-9</c:v>
                </c:pt>
                <c:pt idx="447">
                  <c:v>3.6711310043671685E-9</c:v>
                </c:pt>
                <c:pt idx="448">
                  <c:v>9.2980570427054386E-10</c:v>
                </c:pt>
                <c:pt idx="449">
                  <c:v>-2.1594855355431657E-9</c:v>
                </c:pt>
                <c:pt idx="450">
                  <c:v>-3.6992174314318144E-9</c:v>
                </c:pt>
                <c:pt idx="451">
                  <c:v>-2.8787368100496958E-9</c:v>
                </c:pt>
                <c:pt idx="452">
                  <c:v>-3.7981191897728069E-10</c:v>
                </c:pt>
                <c:pt idx="453">
                  <c:v>2.1531206217021065E-9</c:v>
                </c:pt>
                <c:pt idx="454">
                  <c:v>3.1839685372461357E-9</c:v>
                </c:pt>
                <c:pt idx="455">
                  <c:v>2.206432447065768E-9</c:v>
                </c:pt>
                <c:pt idx="456">
                  <c:v>-3.022392466558486E-11</c:v>
                </c:pt>
                <c:pt idx="457">
                  <c:v>-2.073217324040523E-9</c:v>
                </c:pt>
                <c:pt idx="458">
                  <c:v>-2.7009129814882815E-9</c:v>
                </c:pt>
                <c:pt idx="459">
                  <c:v>-1.6442735239363002E-9</c:v>
                </c:pt>
                <c:pt idx="460">
                  <c:v>3.2495562987102445E-10</c:v>
                </c:pt>
                <c:pt idx="461">
                  <c:v>1.9430602618804736E-9</c:v>
                </c:pt>
                <c:pt idx="462">
                  <c:v>2.2579771475968654E-9</c:v>
                </c:pt>
                <c:pt idx="463">
                  <c:v>1.1812337574872361E-9</c:v>
                </c:pt>
                <c:pt idx="464">
                  <c:v>-5.262008964094239E-10</c:v>
                </c:pt>
                <c:pt idx="465">
                  <c:v>-1.7812041114419012E-9</c:v>
                </c:pt>
                <c:pt idx="466">
                  <c:v>-1.8594756093213436E-9</c:v>
                </c:pt>
                <c:pt idx="467">
                  <c:v>-8.0589209400752877E-10</c:v>
                </c:pt>
                <c:pt idx="468">
                  <c:v>6.5296839581665418E-10</c:v>
                </c:pt>
                <c:pt idx="469">
                  <c:v>1.6021424894818457E-9</c:v>
                </c:pt>
                <c:pt idx="470">
                  <c:v>1.5069665625300388E-9</c:v>
                </c:pt>
                <c:pt idx="471">
                  <c:v>5.0694218832958469E-10</c:v>
                </c:pt>
                <c:pt idx="472">
                  <c:v>-7.2157555686955831E-10</c:v>
                </c:pt>
                <c:pt idx="473">
                  <c:v>-1.4169325157136556E-9</c:v>
                </c:pt>
                <c:pt idx="474">
                  <c:v>-1.199965323350859E-9</c:v>
                </c:pt>
                <c:pt idx="475">
                  <c:v>-2.7355591612081565E-10</c:v>
                </c:pt>
                <c:pt idx="476">
                  <c:v>7.4582766712068961E-10</c:v>
                </c:pt>
                <c:pt idx="477">
                  <c:v>1.2337655571504995E-9</c:v>
                </c:pt>
                <c:pt idx="478">
                  <c:v>9.3653048243854534E-10</c:v>
                </c:pt>
                <c:pt idx="479">
                  <c:v>9.5628874715343771E-11</c:v>
                </c:pt>
                <c:pt idx="480">
                  <c:v>-7.3723494158553352E-10</c:v>
                </c:pt>
                <c:pt idx="481">
                  <c:v>-1.0584791860435965E-9</c:v>
                </c:pt>
                <c:pt idx="482">
                  <c:v>-7.1373769428701976E-10</c:v>
                </c:pt>
                <c:pt idx="483">
                  <c:v>3.60678334854108E-11</c:v>
                </c:pt>
                <c:pt idx="484">
                  <c:v>7.052493872916687E-10</c:v>
                </c:pt>
                <c:pt idx="485">
                  <c:v>8.9500882362521262E-10</c:v>
                </c:pt>
                <c:pt idx="486">
                  <c:v>5.2805583727719368E-10</c:v>
                </c:pt>
                <c:pt idx="487">
                  <c:v>-1.2980873193466701E-10</c:v>
                </c:pt>
                <c:pt idx="488">
                  <c:v>-6.5750766298813749E-10</c:v>
                </c:pt>
                <c:pt idx="489">
                  <c:v>-7.4578007721863872E-10</c:v>
                </c:pt>
                <c:pt idx="490">
                  <c:v>-3.7563958926752913E-10</c:v>
                </c:pt>
                <c:pt idx="491">
                  <c:v>1.928904579832762E-10</c:v>
                </c:pt>
                <c:pt idx="492">
                  <c:v>6.0006976885974733E-10</c:v>
                </c:pt>
                <c:pt idx="493">
                  <c:v>6.1204457197002801E-10</c:v>
                </c:pt>
                <c:pt idx="494">
                  <c:v>2.5255147389106448E-10</c:v>
                </c:pt>
                <c:pt idx="495">
                  <c:v>-2.316490064682884E-10</c:v>
                </c:pt>
                <c:pt idx="496">
                  <c:v>-5.3764637923352452E-10</c:v>
                </c:pt>
                <c:pt idx="497">
                  <c:v>-4.9416327439657421E-10</c:v>
                </c:pt>
                <c:pt idx="498">
                  <c:v>-1.5492526217690947E-10</c:v>
                </c:pt>
                <c:pt idx="499">
                  <c:v>2.5150577011472273E-10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A-4D87-9CF1-18565130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49592"/>
        <c:axId val="799745984"/>
      </c:scatterChart>
      <c:valAx>
        <c:axId val="79974959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45984"/>
        <c:crossesAt val="-10000"/>
        <c:crossBetween val="midCat"/>
      </c:valAx>
      <c:valAx>
        <c:axId val="79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4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17965678285532E-2"/>
          <c:y val="2.7777777777777776E-2"/>
          <c:w val="0.91546814735994209"/>
          <c:h val="0.83476487314085734"/>
        </c:manualLayout>
      </c:layout>
      <c:scatterChart>
        <c:scatterStyle val="lineMarker"/>
        <c:varyColors val="0"/>
        <c:ser>
          <c:idx val="1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'Central difference method'!$B$21:$B$521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</c:numCache>
            </c:numRef>
          </c:xVal>
          <c:yVal>
            <c:numRef>
              <c:f>'Central difference method'!$Y$21:$Y$521</c:f>
              <c:numCache>
                <c:formatCode>0.0</c:formatCode>
                <c:ptCount val="501"/>
                <c:pt idx="0">
                  <c:v>50</c:v>
                </c:pt>
                <c:pt idx="1">
                  <c:v>48.499999999999993</c:v>
                </c:pt>
                <c:pt idx="2">
                  <c:v>45.251507084362672</c:v>
                </c:pt>
                <c:pt idx="3">
                  <c:v>41.101947629964172</c:v>
                </c:pt>
                <c:pt idx="4">
                  <c:v>36.611474713960654</c:v>
                </c:pt>
                <c:pt idx="5">
                  <c:v>32.138053114540611</c:v>
                </c:pt>
                <c:pt idx="6">
                  <c:v>27.899095738802274</c:v>
                </c:pt>
                <c:pt idx="7">
                  <c:v>24.015828017942443</c:v>
                </c:pt>
                <c:pt idx="8">
                  <c:v>20.544979912982075</c:v>
                </c:pt>
                <c:pt idx="9">
                  <c:v>17.50122168977526</c:v>
                </c:pt>
                <c:pt idx="10">
                  <c:v>14.872873135058823</c:v>
                </c:pt>
                <c:pt idx="11">
                  <c:v>12.6327532736313</c:v>
                </c:pt>
                <c:pt idx="12">
                  <c:v>10.745543519956469</c:v>
                </c:pt>
                <c:pt idx="13">
                  <c:v>9.1726696502130256</c:v>
                </c:pt>
                <c:pt idx="14">
                  <c:v>7.8754353526015866</c:v>
                </c:pt>
                <c:pt idx="15">
                  <c:v>6.8169385188853324</c:v>
                </c:pt>
                <c:pt idx="16">
                  <c:v>5.9631528863808301</c:v>
                </c:pt>
                <c:pt idx="17">
                  <c:v>5.2834485964294631</c:v>
                </c:pt>
                <c:pt idx="18">
                  <c:v>4.750745545824369</c:v>
                </c:pt>
                <c:pt idx="19">
                  <c:v>4.3414354619957036</c:v>
                </c:pt>
                <c:pt idx="20">
                  <c:v>4.035166741613085</c:v>
                </c:pt>
                <c:pt idx="21">
                  <c:v>3.814556011814894</c:v>
                </c:pt>
                <c:pt idx="22">
                  <c:v>3.6890138251263211</c:v>
                </c:pt>
                <c:pt idx="23">
                  <c:v>3.6596865689863876</c:v>
                </c:pt>
                <c:pt idx="24">
                  <c:v>3.7226269526171247</c:v>
                </c:pt>
                <c:pt idx="25">
                  <c:v>3.8709728941493973</c:v>
                </c:pt>
                <c:pt idx="26">
                  <c:v>4.0964166524890686</c:v>
                </c:pt>
                <c:pt idx="27">
                  <c:v>4.3901703067512594</c:v>
                </c:pt>
                <c:pt idx="28">
                  <c:v>4.7435775568816281</c:v>
                </c:pt>
                <c:pt idx="29">
                  <c:v>5.1484803572379594</c:v>
                </c:pt>
                <c:pt idx="30">
                  <c:v>5.5974183773266883</c:v>
                </c:pt>
                <c:pt idx="31">
                  <c:v>6.0837169122633643</c:v>
                </c:pt>
                <c:pt idx="32">
                  <c:v>6.6015025404713601</c:v>
                </c:pt>
                <c:pt idx="33">
                  <c:v>7.1456739757553898</c:v>
                </c:pt>
                <c:pt idx="34">
                  <c:v>7.7118470107859309</c:v>
                </c:pt>
                <c:pt idx="35">
                  <c:v>8.296286323854952</c:v>
                </c:pt>
                <c:pt idx="36">
                  <c:v>8.8958325697470784</c:v>
                </c:pt>
                <c:pt idx="37">
                  <c:v>9.5078301162953558</c:v>
                </c:pt>
                <c:pt idx="38">
                  <c:v>10.130058664168427</c:v>
                </c:pt>
                <c:pt idx="39">
                  <c:v>10.760670536167192</c:v>
                </c:pt>
                <c:pt idx="40">
                  <c:v>11.398134451271448</c:v>
                </c:pt>
                <c:pt idx="41">
                  <c:v>12.041185967307976</c:v>
                </c:pt>
                <c:pt idx="42">
                  <c:v>11.851761902268155</c:v>
                </c:pt>
                <c:pt idx="43">
                  <c:v>11.166483114113634</c:v>
                </c:pt>
                <c:pt idx="44">
                  <c:v>10.21556761127751</c:v>
                </c:pt>
                <c:pt idx="45">
                  <c:v>9.1522359506353741</c:v>
                </c:pt>
                <c:pt idx="46">
                  <c:v>8.0753675456682732</c:v>
                </c:pt>
                <c:pt idx="47">
                  <c:v>7.045937400618187</c:v>
                </c:pt>
                <c:pt idx="48">
                  <c:v>6.098867301842998</c:v>
                </c:pt>
                <c:pt idx="49">
                  <c:v>5.2515091023284635</c:v>
                </c:pt>
                <c:pt idx="50">
                  <c:v>4.5096650770172024</c:v>
                </c:pt>
                <c:pt idx="51">
                  <c:v>3.8718160106372639</c:v>
                </c:pt>
                <c:pt idx="52">
                  <c:v>3.3320524408678422</c:v>
                </c:pt>
                <c:pt idx="53">
                  <c:v>2.8820737199588784</c:v>
                </c:pt>
                <c:pt idx="54">
                  <c:v>2.5125222296371281</c:v>
                </c:pt>
                <c:pt idx="55">
                  <c:v>2.2138478375698036</c:v>
                </c:pt>
                <c:pt idx="56">
                  <c:v>1.9768442171527678</c:v>
                </c:pt>
                <c:pt idx="57">
                  <c:v>1.7929592171944591</c:v>
                </c:pt>
                <c:pt idx="58">
                  <c:v>1.6544524914950107</c:v>
                </c:pt>
                <c:pt idx="59">
                  <c:v>1.5544523972102438</c:v>
                </c:pt>
                <c:pt idx="60">
                  <c:v>1.4869487339542595</c:v>
                </c:pt>
                <c:pt idx="61">
                  <c:v>1.4467467182825384</c:v>
                </c:pt>
                <c:pt idx="62">
                  <c:v>1.4293995475518813</c:v>
                </c:pt>
                <c:pt idx="63">
                  <c:v>1.4311311670843987</c:v>
                </c:pt>
                <c:pt idx="64">
                  <c:v>1.4487567942464035</c:v>
                </c:pt>
                <c:pt idx="65">
                  <c:v>1.479605912884185</c:v>
                </c:pt>
                <c:pt idx="66">
                  <c:v>1.5214504924142347</c:v>
                </c:pt>
                <c:pt idx="67">
                  <c:v>1.5724398584518675</c:v>
                </c:pt>
                <c:pt idx="68">
                  <c:v>1.631042763689144</c:v>
                </c:pt>
                <c:pt idx="69">
                  <c:v>1.6959966458501274</c:v>
                </c:pt>
                <c:pt idx="70">
                  <c:v>1.7662637176308391</c:v>
                </c:pt>
                <c:pt idx="71">
                  <c:v>1.8409933422237437</c:v>
                </c:pt>
                <c:pt idx="72">
                  <c:v>1.9194900577798275</c:v>
                </c:pt>
                <c:pt idx="73">
                  <c:v>2.0011865898851564</c:v>
                </c:pt>
                <c:pt idx="74">
                  <c:v>2.0856212082444174</c:v>
                </c:pt>
                <c:pt idx="75">
                  <c:v>2.1724188252879655</c:v>
                </c:pt>
                <c:pt idx="76">
                  <c:v>2.2612752888184655</c:v>
                </c:pt>
                <c:pt idx="77">
                  <c:v>2.3519443804355999</c:v>
                </c:pt>
                <c:pt idx="78">
                  <c:v>2.4442270914046116</c:v>
                </c:pt>
                <c:pt idx="79">
                  <c:v>2.5379628048538172</c:v>
                </c:pt>
                <c:pt idx="80">
                  <c:v>2.6330220659915593</c:v>
                </c:pt>
                <c:pt idx="81">
                  <c:v>2.7293006695973681</c:v>
                </c:pt>
                <c:pt idx="82">
                  <c:v>2.8267148361143084</c:v>
                </c:pt>
                <c:pt idx="83">
                  <c:v>2.9251972843617682</c:v>
                </c:pt>
                <c:pt idx="84">
                  <c:v>3.0246940405283591</c:v>
                </c:pt>
                <c:pt idx="85">
                  <c:v>3.125161850137308</c:v>
                </c:pt>
                <c:pt idx="86">
                  <c:v>3.2265660825947764</c:v>
                </c:pt>
                <c:pt idx="87">
                  <c:v>3.3288790372344677</c:v>
                </c:pt>
                <c:pt idx="88">
                  <c:v>3.432078575938601</c:v>
                </c:pt>
                <c:pt idx="89">
                  <c:v>3.5361470208893824</c:v>
                </c:pt>
                <c:pt idx="90">
                  <c:v>3.6410702671868829</c:v>
                </c:pt>
                <c:pt idx="91">
                  <c:v>3.7468370693135449</c:v>
                </c:pt>
                <c:pt idx="92">
                  <c:v>3.8534384680422327</c:v>
                </c:pt>
                <c:pt idx="93">
                  <c:v>3.9608673306413813</c:v>
                </c:pt>
                <c:pt idx="94">
                  <c:v>4.0691179823560688</c:v>
                </c:pt>
                <c:pt idx="95">
                  <c:v>4.178185911331938</c:v>
                </c:pt>
                <c:pt idx="96">
                  <c:v>4.2880675325633408</c:v>
                </c:pt>
                <c:pt idx="97">
                  <c:v>4.3987599992249846</c:v>
                </c:pt>
                <c:pt idx="98">
                  <c:v>4.5102610520020949</c:v>
                </c:pt>
                <c:pt idx="99">
                  <c:v>4.6225688988625144</c:v>
                </c:pt>
                <c:pt idx="100">
                  <c:v>4.735682119193755</c:v>
                </c:pt>
                <c:pt idx="101">
                  <c:v>4.849599587423568</c:v>
                </c:pt>
                <c:pt idx="102">
                  <c:v>4.9643204122071367</c:v>
                </c:pt>
                <c:pt idx="103">
                  <c:v>5.0798438880412471</c:v>
                </c:pt>
                <c:pt idx="104">
                  <c:v>5.1961694567911936</c:v>
                </c:pt>
                <c:pt idx="105">
                  <c:v>5.313296677118946</c:v>
                </c:pt>
                <c:pt idx="106">
                  <c:v>5.4312252002046764</c:v>
                </c:pt>
                <c:pt idx="107">
                  <c:v>5.5499547504775038</c:v>
                </c:pt>
                <c:pt idx="108">
                  <c:v>5.6694851103306512</c:v>
                </c:pt>
                <c:pt idx="109">
                  <c:v>5.7898161080038317</c:v>
                </c:pt>
                <c:pt idx="110">
                  <c:v>5.9109476079817336</c:v>
                </c:pt>
                <c:pt idx="111">
                  <c:v>6.0328795033901024</c:v>
                </c:pt>
                <c:pt idx="112">
                  <c:v>6.155611709976891</c:v>
                </c:pt>
                <c:pt idx="113">
                  <c:v>6.2791441613503789</c:v>
                </c:pt>
                <c:pt idx="114">
                  <c:v>6.4034768052135931</c:v>
                </c:pt>
                <c:pt idx="115">
                  <c:v>6.5286096003879504</c:v>
                </c:pt>
                <c:pt idx="116">
                  <c:v>6.6545425144617951</c:v>
                </c:pt>
                <c:pt idx="117">
                  <c:v>6.7812755219334537</c:v>
                </c:pt>
                <c:pt idx="118">
                  <c:v>6.9088086027454523</c:v>
                </c:pt>
                <c:pt idx="119">
                  <c:v>7.0371417411279937</c:v>
                </c:pt>
                <c:pt idx="120">
                  <c:v>7.1662749246868156</c:v>
                </c:pt>
                <c:pt idx="121">
                  <c:v>7.2962081436840975</c:v>
                </c:pt>
                <c:pt idx="122">
                  <c:v>7.4269413904717814</c:v>
                </c:pt>
                <c:pt idx="123">
                  <c:v>7.5584746590451672</c:v>
                </c:pt>
                <c:pt idx="124">
                  <c:v>7.6908079446914144</c:v>
                </c:pt>
                <c:pt idx="125">
                  <c:v>7.8239412437128548</c:v>
                </c:pt>
                <c:pt idx="126">
                  <c:v>7.9578745532092876</c:v>
                </c:pt>
                <c:pt idx="127">
                  <c:v>8.092607870906745</c:v>
                </c:pt>
                <c:pt idx="128">
                  <c:v>8.2281411950228556</c:v>
                </c:pt>
                <c:pt idx="129">
                  <c:v>8.3644745241610305</c:v>
                </c:pt>
                <c:pt idx="130">
                  <c:v>8.5016078572273113</c:v>
                </c:pt>
                <c:pt idx="131">
                  <c:v>8.6395411933650674</c:v>
                </c:pt>
                <c:pt idx="132">
                  <c:v>8.7782745319037279</c:v>
                </c:pt>
                <c:pt idx="133">
                  <c:v>8.9178078723185354</c:v>
                </c:pt>
                <c:pt idx="134">
                  <c:v>9.0581412141989652</c:v>
                </c:pt>
                <c:pt idx="135">
                  <c:v>9.1992745572239656</c:v>
                </c:pt>
                <c:pt idx="136">
                  <c:v>9.341207901142532</c:v>
                </c:pt>
                <c:pt idx="137">
                  <c:v>9.4839412457584888</c:v>
                </c:pt>
                <c:pt idx="138">
                  <c:v>9.627474590918558</c:v>
                </c:pt>
                <c:pt idx="139">
                  <c:v>9.7718079365030146</c:v>
                </c:pt>
                <c:pt idx="140">
                  <c:v>9.916941282418378</c:v>
                </c:pt>
                <c:pt idx="141">
                  <c:v>10.062874628591679</c:v>
                </c:pt>
                <c:pt idx="142">
                  <c:v>10.209607974965971</c:v>
                </c:pt>
                <c:pt idx="143">
                  <c:v>10.357141321496831</c:v>
                </c:pt>
                <c:pt idx="144">
                  <c:v>10.505474668149617</c:v>
                </c:pt>
                <c:pt idx="145">
                  <c:v>10.654608014897317</c:v>
                </c:pt>
                <c:pt idx="146">
                  <c:v>10.804541361718885</c:v>
                </c:pt>
                <c:pt idx="147">
                  <c:v>10.955274708597921</c:v>
                </c:pt>
                <c:pt idx="148">
                  <c:v>11.106808055521652</c:v>
                </c:pt>
                <c:pt idx="149">
                  <c:v>11.259141402480131</c:v>
                </c:pt>
                <c:pt idx="150">
                  <c:v>11.412274749465617</c:v>
                </c:pt>
                <c:pt idx="151">
                  <c:v>11.566208096472089</c:v>
                </c:pt>
                <c:pt idx="152">
                  <c:v>11.720941443494858</c:v>
                </c:pt>
                <c:pt idx="153">
                  <c:v>11.876474790530283</c:v>
                </c:pt>
                <c:pt idx="154">
                  <c:v>12.032808137575531</c:v>
                </c:pt>
                <c:pt idx="155">
                  <c:v>12.189941484628395</c:v>
                </c:pt>
                <c:pt idx="156">
                  <c:v>12.347874831687168</c:v>
                </c:pt>
                <c:pt idx="157">
                  <c:v>12.506608178750527</c:v>
                </c:pt>
                <c:pt idx="158">
                  <c:v>12.666141525817435</c:v>
                </c:pt>
                <c:pt idx="159">
                  <c:v>12.826474872887097</c:v>
                </c:pt>
                <c:pt idx="160">
                  <c:v>12.987608219958888</c:v>
                </c:pt>
                <c:pt idx="161">
                  <c:v>13.149541567032331</c:v>
                </c:pt>
                <c:pt idx="162">
                  <c:v>13.31227491410705</c:v>
                </c:pt>
                <c:pt idx="163">
                  <c:v>13.475808261182756</c:v>
                </c:pt>
                <c:pt idx="164">
                  <c:v>13.640141608259228</c:v>
                </c:pt>
                <c:pt idx="165">
                  <c:v>13.805274955336289</c:v>
                </c:pt>
                <c:pt idx="166">
                  <c:v>13.971208302413807</c:v>
                </c:pt>
                <c:pt idx="167">
                  <c:v>14.137941649491673</c:v>
                </c:pt>
                <c:pt idx="168">
                  <c:v>14.305474996569812</c:v>
                </c:pt>
                <c:pt idx="169">
                  <c:v>14.473808343648161</c:v>
                </c:pt>
                <c:pt idx="170">
                  <c:v>14.642941690726671</c:v>
                </c:pt>
                <c:pt idx="171">
                  <c:v>14.812875037805306</c:v>
                </c:pt>
                <c:pt idx="172">
                  <c:v>14.983608384884036</c:v>
                </c:pt>
                <c:pt idx="173">
                  <c:v>15.155141731962843</c:v>
                </c:pt>
                <c:pt idx="174">
                  <c:v>15.32747507904171</c:v>
                </c:pt>
                <c:pt idx="175">
                  <c:v>15.014311242483664</c:v>
                </c:pt>
                <c:pt idx="176">
                  <c:v>14.420282471161899</c:v>
                </c:pt>
                <c:pt idx="177">
                  <c:v>13.683707478465799</c:v>
                </c:pt>
                <c:pt idx="178">
                  <c:v>12.89579698229409</c:v>
                </c:pt>
                <c:pt idx="179">
                  <c:v>12.114637361700446</c:v>
                </c:pt>
                <c:pt idx="180">
                  <c:v>11.375315479965314</c:v>
                </c:pt>
                <c:pt idx="181">
                  <c:v>10.697202011273294</c:v>
                </c:pt>
                <c:pt idx="182">
                  <c:v>10.089150714546667</c:v>
                </c:pt>
                <c:pt idx="183">
                  <c:v>9.5531760748300147</c:v>
                </c:pt>
                <c:pt idx="184">
                  <c:v>9.087025675928599</c:v>
                </c:pt>
                <c:pt idx="185">
                  <c:v>8.6859545171797574</c:v>
                </c:pt>
                <c:pt idx="186">
                  <c:v>8.3439271072610932</c:v>
                </c:pt>
                <c:pt idx="187">
                  <c:v>8.054412648519488</c:v>
                </c:pt>
                <c:pt idx="188">
                  <c:v>7.8108937461712458</c:v>
                </c:pt>
                <c:pt idx="189">
                  <c:v>7.6071759000274062</c:v>
                </c:pt>
                <c:pt idx="190">
                  <c:v>7.4375605962885123</c:v>
                </c:pt>
                <c:pt idx="191">
                  <c:v>7.2969268833856029</c:v>
                </c:pt>
                <c:pt idx="192">
                  <c:v>7.1807532150538753</c:v>
                </c:pt>
                <c:pt idx="193">
                  <c:v>7.0851018220133861</c:v>
                </c:pt>
                <c:pt idx="194">
                  <c:v>7.0065809935799335</c:v>
                </c:pt>
                <c:pt idx="195">
                  <c:v>6.9422957132864846</c:v>
                </c:pt>
                <c:pt idx="196">
                  <c:v>6.889793578220698</c:v>
                </c:pt>
                <c:pt idx="197">
                  <c:v>6.8470104545814703</c:v>
                </c:pt>
                <c:pt idx="198">
                  <c:v>6.8122185966991768</c:v>
                </c:pt>
                <c:pt idx="199">
                  <c:v>6.7839787732477657</c:v>
                </c:pt>
                <c:pt idx="200">
                  <c:v>6.7610971482895366</c:v>
                </c:pt>
                <c:pt idx="201">
                  <c:v>6.7425871433485751</c:v>
                </c:pt>
                <c:pt idx="202">
                  <c:v>6.8886020394294976</c:v>
                </c:pt>
                <c:pt idx="203">
                  <c:v>7.1278699348138987</c:v>
                </c:pt>
                <c:pt idx="204">
                  <c:v>7.4124361357657786</c:v>
                </c:pt>
                <c:pt idx="205">
                  <c:v>7.7108772058620616</c:v>
                </c:pt>
                <c:pt idx="206">
                  <c:v>8.0033655622800346</c:v>
                </c:pt>
                <c:pt idx="207">
                  <c:v>8.2781006034336126</c:v>
                </c:pt>
                <c:pt idx="208">
                  <c:v>8.5287452942041551</c:v>
                </c:pt>
                <c:pt idx="209">
                  <c:v>8.7525995237363627</c:v>
                </c:pt>
                <c:pt idx="210">
                  <c:v>8.9493108510869188</c:v>
                </c:pt>
                <c:pt idx="211">
                  <c:v>9.1199751317886513</c:v>
                </c:pt>
                <c:pt idx="212">
                  <c:v>9.2665182691998353</c:v>
                </c:pt>
                <c:pt idx="213">
                  <c:v>9.3912792110787837</c:v>
                </c:pt>
                <c:pt idx="214">
                  <c:v>9.4967357740385587</c:v>
                </c:pt>
                <c:pt idx="215">
                  <c:v>9.5853307841201723</c:v>
                </c:pt>
                <c:pt idx="216">
                  <c:v>9.6593677715814437</c:v>
                </c:pt>
                <c:pt idx="217">
                  <c:v>9.7209541068860954</c:v>
                </c:pt>
                <c:pt idx="218">
                  <c:v>9.7719758055786912</c:v>
                </c:pt>
                <c:pt idx="219">
                  <c:v>9.8140928570351367</c:v>
                </c:pt>
                <c:pt idx="220">
                  <c:v>9.8487472913442904</c:v>
                </c:pt>
                <c:pt idx="221">
                  <c:v>9.8771786225531422</c:v>
                </c:pt>
                <c:pt idx="222">
                  <c:v>9.9004430432250441</c:v>
                </c:pt>
                <c:pt idx="223">
                  <c:v>9.9194339791176773</c:v>
                </c:pt>
                <c:pt idx="224">
                  <c:v>9.9349024804892885</c:v>
                </c:pt>
                <c:pt idx="225">
                  <c:v>9.9474765291126879</c:v>
                </c:pt>
                <c:pt idx="226">
                  <c:v>9.957678751910132</c:v>
                </c:pt>
                <c:pt idx="227">
                  <c:v>9.9659423077836991</c:v>
                </c:pt>
                <c:pt idx="228">
                  <c:v>9.97262489354741</c:v>
                </c:pt>
                <c:pt idx="229">
                  <c:v>9.9780209268103999</c:v>
                </c:pt>
                <c:pt idx="230">
                  <c:v>9.9823720291141367</c:v>
                </c:pt>
                <c:pt idx="231">
                  <c:v>9.9858759665766943</c:v>
                </c:pt>
                <c:pt idx="232">
                  <c:v>9.9886942184013616</c:v>
                </c:pt>
                <c:pt idx="233">
                  <c:v>9.9909583433694813</c:v>
                </c:pt>
                <c:pt idx="234">
                  <c:v>9.9927753060775988</c:v>
                </c:pt>
                <c:pt idx="235">
                  <c:v>9.9942319117710809</c:v>
                </c:pt>
                <c:pt idx="236">
                  <c:v>9.9953984835688274</c:v>
                </c:pt>
                <c:pt idx="237">
                  <c:v>9.996331900232919</c:v>
                </c:pt>
                <c:pt idx="238">
                  <c:v>9.9970780973957787</c:v>
                </c:pt>
                <c:pt idx="239">
                  <c:v>9.9976741208959705</c:v>
                </c:pt>
                <c:pt idx="240">
                  <c:v>9.9981498078980362</c:v>
                </c:pt>
                <c:pt idx="241">
                  <c:v>9.9985291599068304</c:v>
                </c:pt>
                <c:pt idx="242">
                  <c:v>9.9988314616401244</c:v>
                </c:pt>
                <c:pt idx="243">
                  <c:v>9.9990721909314537</c:v>
                </c:pt>
                <c:pt idx="244">
                  <c:v>9.9992637572937308</c:v>
                </c:pt>
                <c:pt idx="245">
                  <c:v>9.9994161003593849</c:v>
                </c:pt>
                <c:pt idx="246">
                  <c:v>9.9995371739944794</c:v>
                </c:pt>
                <c:pt idx="247">
                  <c:v>9.99963333733524</c:v>
                </c:pt>
                <c:pt idx="248">
                  <c:v>9.999709670195946</c:v>
                </c:pt>
                <c:pt idx="249">
                  <c:v>9.9997702271382334</c:v>
                </c:pt>
                <c:pt idx="250">
                  <c:v>9.9998182418758219</c:v>
                </c:pt>
                <c:pt idx="251">
                  <c:v>9.9998562915301772</c:v>
                </c:pt>
                <c:pt idx="252">
                  <c:v>9.9998864284770654</c:v>
                </c:pt>
                <c:pt idx="253">
                  <c:v>9.9999102860677898</c:v>
                </c:pt>
                <c:pt idx="254">
                  <c:v>9.9999291633176366</c:v>
                </c:pt>
                <c:pt idx="255">
                  <c:v>9.9999440926819254</c:v>
                </c:pt>
                <c:pt idx="256">
                  <c:v>9.9999558942483713</c:v>
                </c:pt>
                <c:pt idx="257">
                  <c:v>9.9999652190311252</c:v>
                </c:pt>
                <c:pt idx="258">
                  <c:v>9.999972583529857</c:v>
                </c:pt>
                <c:pt idx="259">
                  <c:v>9.9999783972946776</c:v>
                </c:pt>
                <c:pt idx="260">
                  <c:v>9.9999829848959099</c:v>
                </c:pt>
                <c:pt idx="261">
                  <c:v>9.9999866034217924</c:v>
                </c:pt>
                <c:pt idx="262">
                  <c:v>9.999989456404796</c:v>
                </c:pt>
                <c:pt idx="263">
                  <c:v>9.9999917048981288</c:v>
                </c:pt>
                <c:pt idx="264">
                  <c:v>9.9999934762799274</c:v>
                </c:pt>
                <c:pt idx="265">
                  <c:v>9.9999948712469688</c:v>
                </c:pt>
                <c:pt idx="266">
                  <c:v>9.9999959693668874</c:v>
                </c:pt>
                <c:pt idx="267">
                  <c:v>9.9999968334834559</c:v>
                </c:pt>
                <c:pt idx="268">
                  <c:v>9.9999975132098875</c:v>
                </c:pt>
                <c:pt idx="269">
                  <c:v>9.9999980476974546</c:v>
                </c:pt>
                <c:pt idx="270">
                  <c:v>9.9999984678286218</c:v>
                </c:pt>
                <c:pt idx="271">
                  <c:v>9.9999987979533937</c:v>
                </c:pt>
                <c:pt idx="272">
                  <c:v>9.999999057263345</c:v>
                </c:pt>
                <c:pt idx="273">
                  <c:v>9.9999992608784183</c:v>
                </c:pt>
                <c:pt idx="274">
                  <c:v>9.9999994207061036</c:v>
                </c:pt>
                <c:pt idx="275">
                  <c:v>9.9999995461203923</c:v>
                </c:pt>
                <c:pt idx="276">
                  <c:v>9.9999996444980308</c:v>
                </c:pt>
                <c:pt idx="277">
                  <c:v>9.9999997216419096</c:v>
                </c:pt>
                <c:pt idx="278">
                  <c:v>9.9999997821151876</c:v>
                </c:pt>
                <c:pt idx="279">
                  <c:v>9.999999829504846</c:v>
                </c:pt>
                <c:pt idx="280">
                  <c:v>9.9999998666295298</c:v>
                </c:pt>
                <c:pt idx="281">
                  <c:v>9.999999895703338</c:v>
                </c:pt>
                <c:pt idx="282">
                  <c:v>9.999999918464896</c:v>
                </c:pt>
                <c:pt idx="283">
                  <c:v>9.9999999362789858</c:v>
                </c:pt>
                <c:pt idx="284">
                  <c:v>9.9999999502165728</c:v>
                </c:pt>
                <c:pt idx="285">
                  <c:v>9.999999961117771</c:v>
                </c:pt>
                <c:pt idx="286">
                  <c:v>9.9999999696413955</c:v>
                </c:pt>
                <c:pt idx="287">
                  <c:v>9.999999976303906</c:v>
                </c:pt>
                <c:pt idx="288">
                  <c:v>9.999999981510042</c:v>
                </c:pt>
                <c:pt idx="289">
                  <c:v>9.9999999855768849</c:v>
                </c:pt>
                <c:pt idx="290">
                  <c:v>9.9999999887527586</c:v>
                </c:pt>
                <c:pt idx="291">
                  <c:v>9.9999999912320838</c:v>
                </c:pt>
                <c:pt idx="292">
                  <c:v>9.9999999931670249</c:v>
                </c:pt>
                <c:pt idx="293">
                  <c:v>9.9999999946766405</c:v>
                </c:pt>
                <c:pt idx="294">
                  <c:v>9.9999999958540542</c:v>
                </c:pt>
                <c:pt idx="295">
                  <c:v>9.9999999967720825</c:v>
                </c:pt>
                <c:pt idx="296">
                  <c:v>9.9999999974876417</c:v>
                </c:pt>
                <c:pt idx="297">
                  <c:v>9.9999999980452099</c:v>
                </c:pt>
                <c:pt idx="298">
                  <c:v>9.9999999984795327</c:v>
                </c:pt>
                <c:pt idx="299">
                  <c:v>9.9999999988177457</c:v>
                </c:pt>
                <c:pt idx="300">
                  <c:v>9.999999999081032</c:v>
                </c:pt>
                <c:pt idx="301">
                  <c:v>9.9999999992859223</c:v>
                </c:pt>
                <c:pt idx="302">
                  <c:v>9.9999999994453184</c:v>
                </c:pt>
                <c:pt idx="303">
                  <c:v>9.9999999995692814</c:v>
                </c:pt>
                <c:pt idx="304">
                  <c:v>9.9999999996656577</c:v>
                </c:pt>
                <c:pt idx="305">
                  <c:v>9.9999999997405578</c:v>
                </c:pt>
                <c:pt idx="306">
                  <c:v>9.9999999997987512</c:v>
                </c:pt>
                <c:pt idx="307">
                  <c:v>9.9999999998439488</c:v>
                </c:pt>
                <c:pt idx="308">
                  <c:v>9.9999999998790372</c:v>
                </c:pt>
                <c:pt idx="309">
                  <c:v>9.9999999999062705</c:v>
                </c:pt>
                <c:pt idx="310">
                  <c:v>9.9999999999274003</c:v>
                </c:pt>
                <c:pt idx="311">
                  <c:v>9.999999999943789</c:v>
                </c:pt>
                <c:pt idx="312">
                  <c:v>9.9999999999564952</c:v>
                </c:pt>
                <c:pt idx="313">
                  <c:v>9.9999999999663416</c:v>
                </c:pt>
                <c:pt idx="314">
                  <c:v>9.999999999973971</c:v>
                </c:pt>
                <c:pt idx="315">
                  <c:v>9.9999999999798792</c:v>
                </c:pt>
                <c:pt idx="316">
                  <c:v>9.9999999999844515</c:v>
                </c:pt>
                <c:pt idx="317">
                  <c:v>9.9999999999879901</c:v>
                </c:pt>
                <c:pt idx="318">
                  <c:v>9.9999999999907256</c:v>
                </c:pt>
                <c:pt idx="319">
                  <c:v>9.9999999999928413</c:v>
                </c:pt>
                <c:pt idx="320">
                  <c:v>9.9999999999944773</c:v>
                </c:pt>
                <c:pt idx="321">
                  <c:v>9.9999999999957421</c:v>
                </c:pt>
                <c:pt idx="322">
                  <c:v>9.9839034138420164</c:v>
                </c:pt>
                <c:pt idx="323">
                  <c:v>9.9426741193619979</c:v>
                </c:pt>
                <c:pt idx="324">
                  <c:v>9.8720168192381372</c:v>
                </c:pt>
                <c:pt idx="325">
                  <c:v>9.7707339197394028</c:v>
                </c:pt>
                <c:pt idx="326">
                  <c:v>9.6395742003264715</c:v>
                </c:pt>
                <c:pt idx="327">
                  <c:v>9.4804369052659645</c:v>
                </c:pt>
                <c:pt idx="328">
                  <c:v>9.295830955558344</c:v>
                </c:pt>
                <c:pt idx="329">
                  <c:v>9.0885158116883886</c:v>
                </c:pt>
                <c:pt idx="330">
                  <c:v>8.8612704240157072</c:v>
                </c:pt>
                <c:pt idx="331">
                  <c:v>8.6167514302283656</c:v>
                </c:pt>
                <c:pt idx="332">
                  <c:v>8.3574126106481543</c:v>
                </c:pt>
                <c:pt idx="333">
                  <c:v>8.0854655793967467</c:v>
                </c:pt>
                <c:pt idx="334">
                  <c:v>7.8028675135737764</c:v>
                </c:pt>
                <c:pt idx="335">
                  <c:v>7.5113259589468964</c:v>
                </c:pt>
                <c:pt idx="336">
                  <c:v>7.2123138144188292</c:v>
                </c:pt>
                <c:pt idx="337">
                  <c:v>6.9070897984772515</c:v>
                </c:pt>
                <c:pt idx="338">
                  <c:v>6.5967212694627948</c:v>
                </c:pt>
                <c:pt idx="339">
                  <c:v>6.2821073788773232</c:v>
                </c:pt>
                <c:pt idx="340">
                  <c:v>5.9640013096654192</c:v>
                </c:pt>
                <c:pt idx="341">
                  <c:v>5.643030882760657</c:v>
                </c:pt>
                <c:pt idx="342">
                  <c:v>5.3197171737453051</c:v>
                </c:pt>
                <c:pt idx="343">
                  <c:v>4.9944910173645383</c:v>
                </c:pt>
                <c:pt idx="344">
                  <c:v>4.6677074273539469</c:v>
                </c:pt>
                <c:pt idx="345">
                  <c:v>4.339658048989854</c:v>
                </c:pt>
                <c:pt idx="346">
                  <c:v>4.0105818109414857</c:v>
                </c:pt>
                <c:pt idx="347">
                  <c:v>3.6806739649366516</c:v>
                </c:pt>
                <c:pt idx="348">
                  <c:v>3.3500937060207496</c:v>
                </c:pt>
                <c:pt idx="349">
                  <c:v>3.0189705594818093</c:v>
                </c:pt>
                <c:pt idx="350">
                  <c:v>2.6874097074397905</c:v>
                </c:pt>
                <c:pt idx="351">
                  <c:v>2.3554964117733408</c:v>
                </c:pt>
                <c:pt idx="352">
                  <c:v>2.8442255664286855</c:v>
                </c:pt>
                <c:pt idx="353">
                  <c:v>3.793569262155974</c:v>
                </c:pt>
                <c:pt idx="354">
                  <c:v>4.9617904173378626</c:v>
                </c:pt>
                <c:pt idx="355">
                  <c:v>6.1909423978373974</c:v>
                </c:pt>
                <c:pt idx="356">
                  <c:v>7.3817893425308423</c:v>
                </c:pt>
                <c:pt idx="357">
                  <c:v>8.4756809946475347</c:v>
                </c:pt>
                <c:pt idx="358">
                  <c:v>9.4415426675080489</c:v>
                </c:pt>
                <c:pt idx="359">
                  <c:v>10.266611947429679</c:v>
                </c:pt>
                <c:pt idx="360">
                  <c:v>10.949906949605165</c:v>
                </c:pt>
                <c:pt idx="361">
                  <c:v>11.49767530513115</c:v>
                </c:pt>
                <c:pt idx="362">
                  <c:v>11.920270485164137</c:v>
                </c:pt>
                <c:pt idx="363">
                  <c:v>12.230049155005451</c:v>
                </c:pt>
                <c:pt idx="364">
                  <c:v>12.43999254414245</c:v>
                </c:pt>
                <c:pt idx="365">
                  <c:v>12.562835792562907</c:v>
                </c:pt>
                <c:pt idx="366">
                  <c:v>12.610549032836975</c:v>
                </c:pt>
                <c:pt idx="367">
                  <c:v>12.594057969361167</c:v>
                </c:pt>
                <c:pt idx="368">
                  <c:v>12.523123962271336</c:v>
                </c:pt>
                <c:pt idx="369">
                  <c:v>12.406327145470216</c:v>
                </c:pt>
                <c:pt idx="370">
                  <c:v>12.251113175516933</c:v>
                </c:pt>
                <c:pt idx="371">
                  <c:v>12.063876516127189</c:v>
                </c:pt>
                <c:pt idx="372">
                  <c:v>11.85006197513483</c:v>
                </c:pt>
                <c:pt idx="373">
                  <c:v>11.614272466028423</c:v>
                </c:pt>
                <c:pt idx="374">
                  <c:v>11.360375360575016</c:v>
                </c:pt>
                <c:pt idx="375">
                  <c:v>11.091602846745582</c:v>
                </c:pt>
                <c:pt idx="376">
                  <c:v>10.810643785660975</c:v>
                </c:pt>
                <c:pt idx="377">
                  <c:v>10.519725950092793</c:v>
                </c:pt>
                <c:pt idx="378">
                  <c:v>10.22068842771896</c:v>
                </c:pt>
                <c:pt idx="379">
                  <c:v>9.9150445319015752</c:v>
                </c:pt>
                <c:pt idx="380">
                  <c:v>9.6040358873476617</c:v>
                </c:pt>
                <c:pt idx="381">
                  <c:v>9.2886785236777474</c:v>
                </c:pt>
                <c:pt idx="382">
                  <c:v>8.9698018706992979</c:v>
                </c:pt>
                <c:pt idx="383">
                  <c:v>8.64808154307104</c:v>
                </c:pt>
                <c:pt idx="384">
                  <c:v>8.3240667554523871</c:v>
                </c:pt>
                <c:pt idx="385">
                  <c:v>7.9982031402109426</c:v>
                </c:pt>
                <c:pt idx="386">
                  <c:v>7.6708516603982897</c:v>
                </c:pt>
                <c:pt idx="387">
                  <c:v>7.3423042288694651</c:v>
                </c:pt>
                <c:pt idx="388">
                  <c:v>7.0127965650310164</c:v>
                </c:pt>
                <c:pt idx="389">
                  <c:v>6.6825187466362816</c:v>
                </c:pt>
                <c:pt idx="390">
                  <c:v>6.3516238468026955</c:v>
                </c:pt>
                <c:pt idx="391">
                  <c:v>6.0202349865887346</c:v>
                </c:pt>
                <c:pt idx="392">
                  <c:v>5.6884510810359012</c:v>
                </c:pt>
                <c:pt idx="393">
                  <c:v>5.3563515111954461</c:v>
                </c:pt>
                <c:pt idx="394">
                  <c:v>5.0239999157613724</c:v>
                </c:pt>
                <c:pt idx="395">
                  <c:v>4.6914472628667996</c:v>
                </c:pt>
                <c:pt idx="396">
                  <c:v>4.3587343346894043</c:v>
                </c:pt>
                <c:pt idx="397">
                  <c:v>4.0258937340898582</c:v>
                </c:pt>
                <c:pt idx="398">
                  <c:v>3.6929515029534885</c:v>
                </c:pt>
                <c:pt idx="399">
                  <c:v>3.3599284256541244</c:v>
                </c:pt>
                <c:pt idx="400">
                  <c:v>3.0268410776060191</c:v>
                </c:pt>
                <c:pt idx="401">
                  <c:v>2.6937026677722118</c:v>
                </c:pt>
                <c:pt idx="402">
                  <c:v>2.3605237148721194</c:v>
                </c:pt>
                <c:pt idx="403">
                  <c:v>2.8482384834383767</c:v>
                </c:pt>
                <c:pt idx="404">
                  <c:v>3.7967699671539052</c:v>
                </c:pt>
                <c:pt idx="405">
                  <c:v>4.9643413890139705</c:v>
                </c:pt>
                <c:pt idx="406">
                  <c:v>6.1929740681900061</c:v>
                </c:pt>
                <c:pt idx="407">
                  <c:v>7.3834063074869496</c:v>
                </c:pt>
                <c:pt idx="408">
                  <c:v>8.4769670480386115</c:v>
                </c:pt>
                <c:pt idx="409">
                  <c:v>9.4425648746049191</c:v>
                </c:pt>
                <c:pt idx="410">
                  <c:v>10.267423936226315</c:v>
                </c:pt>
                <c:pt idx="411">
                  <c:v>10.950551566261069</c:v>
                </c:pt>
                <c:pt idx="412">
                  <c:v>11.498186753536849</c:v>
                </c:pt>
                <c:pt idx="413">
                  <c:v>11.920676048678816</c:v>
                </c:pt>
                <c:pt idx="414">
                  <c:v>12.230370580319908</c:v>
                </c:pt>
                <c:pt idx="415">
                  <c:v>12.440247152327453</c:v>
                </c:pt>
                <c:pt idx="416">
                  <c:v>12.563037370141517</c:v>
                </c:pt>
                <c:pt idx="417">
                  <c:v>12.610708545716934</c:v>
                </c:pt>
                <c:pt idx="418">
                  <c:v>12.594184134296739</c:v>
                </c:pt>
                <c:pt idx="419">
                  <c:v>12.523223703871041</c:v>
                </c:pt>
                <c:pt idx="420">
                  <c:v>12.406405961357796</c:v>
                </c:pt>
                <c:pt idx="421">
                  <c:v>12.251175427863656</c:v>
                </c:pt>
                <c:pt idx="422">
                  <c:v>12.063925664217738</c:v>
                </c:pt>
                <c:pt idx="423">
                  <c:v>11.850100760753284</c:v>
                </c:pt>
                <c:pt idx="424">
                  <c:v>11.614303061128336</c:v>
                </c:pt>
                <c:pt idx="425">
                  <c:v>11.360399484824752</c:v>
                </c:pt>
                <c:pt idx="426">
                  <c:v>11.091621861031564</c:v>
                </c:pt>
                <c:pt idx="427">
                  <c:v>10.810658766418255</c:v>
                </c:pt>
                <c:pt idx="428">
                  <c:v>10.5197377483574</c:v>
                </c:pt>
                <c:pt idx="429">
                  <c:v>10.220697716014142</c:v>
                </c:pt>
                <c:pt idx="430">
                  <c:v>9.9150518414427413</c:v>
                </c:pt>
                <c:pt idx="431">
                  <c:v>9.6040416375484199</c:v>
                </c:pt>
                <c:pt idx="432">
                  <c:v>9.2886830455373843</c:v>
                </c:pt>
                <c:pt idx="433">
                  <c:v>8.9698054253306783</c:v>
                </c:pt>
                <c:pt idx="434">
                  <c:v>8.6480843363710882</c:v>
                </c:pt>
                <c:pt idx="435">
                  <c:v>8.3240689497124443</c:v>
                </c:pt>
                <c:pt idx="436">
                  <c:v>7.9982048633008196</c:v>
                </c:pt>
                <c:pt idx="437">
                  <c:v>7.6708530130276138</c:v>
                </c:pt>
                <c:pt idx="438">
                  <c:v>7.3423052903261787</c:v>
                </c:pt>
                <c:pt idx="439">
                  <c:v>7.0127973977143521</c:v>
                </c:pt>
                <c:pt idx="440">
                  <c:v>6.6825193996358809</c:v>
                </c:pt>
                <c:pt idx="441">
                  <c:v>6.3516243587233658</c:v>
                </c:pt>
                <c:pt idx="442">
                  <c:v>6.0202353877788939</c:v>
                </c:pt>
                <c:pt idx="443">
                  <c:v>5.6884513953448756</c:v>
                </c:pt>
                <c:pt idx="444">
                  <c:v>5.3563517573586523</c:v>
                </c:pt>
                <c:pt idx="445">
                  <c:v>5.0240001084917623</c:v>
                </c:pt>
                <c:pt idx="446">
                  <c:v>4.691447413714509</c:v>
                </c:pt>
                <c:pt idx="447">
                  <c:v>4.3587344527185783</c:v>
                </c:pt>
                <c:pt idx="448">
                  <c:v>4.0258938264113304</c:v>
                </c:pt>
                <c:pt idx="449">
                  <c:v>3.6929515751438573</c:v>
                </c:pt>
                <c:pt idx="450">
                  <c:v>3.3599284820853361</c:v>
                </c:pt>
                <c:pt idx="451">
                  <c:v>3.0268411217044751</c:v>
                </c:pt>
                <c:pt idx="452">
                  <c:v>2.6937027022223936</c:v>
                </c:pt>
                <c:pt idx="453">
                  <c:v>2.3605237417765563</c:v>
                </c:pt>
                <c:pt idx="454">
                  <c:v>2.6872726428962483</c:v>
                </c:pt>
                <c:pt idx="455">
                  <c:v>3.3844770387400556</c:v>
                </c:pt>
                <c:pt idx="456">
                  <c:v>4.2577684005606082</c:v>
                </c:pt>
                <c:pt idx="457">
                  <c:v>5.1801450831750948</c:v>
                </c:pt>
                <c:pt idx="458">
                  <c:v>6.0718091211336445</c:v>
                </c:pt>
                <c:pt idx="459">
                  <c:v>6.8855941034949728</c:v>
                </c:pt>
                <c:pt idx="460">
                  <c:v>7.5965053822521167</c:v>
                </c:pt>
                <c:pt idx="461">
                  <c:v>8.1942725012063384</c:v>
                </c:pt>
                <c:pt idx="462">
                  <c:v>8.6780976923997759</c:v>
                </c:pt>
                <c:pt idx="463">
                  <c:v>9.0529968178942735</c:v>
                </c:pt>
                <c:pt idx="464">
                  <c:v>9.3272878546128943</c:v>
                </c:pt>
                <c:pt idx="465">
                  <c:v>9.5109002691565863</c:v>
                </c:pt>
                <c:pt idx="466">
                  <c:v>9.6142664951483319</c:v>
                </c:pt>
                <c:pt idx="467">
                  <c:v>9.6476218246895389</c:v>
                </c:pt>
                <c:pt idx="468">
                  <c:v>9.620587101071143</c:v>
                </c:pt>
                <c:pt idx="469">
                  <c:v>9.5419439753742559</c:v>
                </c:pt>
                <c:pt idx="470">
                  <c:v>9.4195384141096259</c:v>
                </c:pt>
                <c:pt idx="471">
                  <c:v>9.2602670558005933</c:v>
                </c:pt>
                <c:pt idx="472">
                  <c:v>9.0701147359755474</c:v>
                </c:pt>
                <c:pt idx="473">
                  <c:v>8.8542213953492972</c:v>
                </c:pt>
                <c:pt idx="474">
                  <c:v>8.6169636707387429</c:v>
                </c:pt>
                <c:pt idx="475">
                  <c:v>8.3620414974284252</c:v>
                </c:pt>
                <c:pt idx="476">
                  <c:v>8.0925635848023632</c:v>
                </c:pt>
                <c:pt idx="477">
                  <c:v>7.8111280774553391</c:v>
                </c:pt>
                <c:pt idx="478">
                  <c:v>7.5198963859846915</c:v>
                </c:pt>
                <c:pt idx="479">
                  <c:v>7.2206592883478491</c:v>
                </c:pt>
                <c:pt idx="480">
                  <c:v>6.9148951268851295</c:v>
                </c:pt>
                <c:pt idx="481">
                  <c:v>6.6038203760765519</c:v>
                </c:pt>
                <c:pt idx="482">
                  <c:v>6.2884331171461714</c:v>
                </c:pt>
                <c:pt idx="483">
                  <c:v>5.9695500888867539</c:v>
                </c:pt>
                <c:pt idx="484">
                  <c:v>5.6478380329964386</c:v>
                </c:pt>
                <c:pt idx="485">
                  <c:v>5.3238400473567751</c:v>
                </c:pt>
                <c:pt idx="486">
                  <c:v>4.9979976232657561</c:v>
                </c:pt>
                <c:pt idx="487">
                  <c:v>4.6706689871841753</c:v>
                </c:pt>
                <c:pt idx="488">
                  <c:v>4.3421443037781984</c:v>
                </c:pt>
                <c:pt idx="489">
                  <c:v>4.0126582312728596</c:v>
                </c:pt>
                <c:pt idx="490">
                  <c:v>3.6824002563241458</c:v>
                </c:pt>
                <c:pt idx="491">
                  <c:v>3.3515231760869395</c:v>
                </c:pt>
                <c:pt idx="492">
                  <c:v>3.0201500411079834</c:v>
                </c:pt>
                <c:pt idx="493">
                  <c:v>2.6883798245768999</c:v>
                </c:pt>
                <c:pt idx="494">
                  <c:v>2.3562920413236861</c:v>
                </c:pt>
                <c:pt idx="495">
                  <c:v>2.5229446742656001</c:v>
                </c:pt>
                <c:pt idx="496">
                  <c:v>2.9695144972772294</c:v>
                </c:pt>
                <c:pt idx="497">
                  <c:v>3.5490769117877972</c:v>
                </c:pt>
                <c:pt idx="498">
                  <c:v>4.1656358903331183</c:v>
                </c:pt>
                <c:pt idx="499">
                  <c:v>4.7588800725774902</c:v>
                </c:pt>
                <c:pt idx="500">
                  <c:v>5.2931659839635339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6-49CF-A33A-D492D534C02B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'Piecewise linear integration'!$B$18:$B$518</c:f>
              <c:numCache>
                <c:formatCode>0.000</c:formatCode>
                <c:ptCount val="5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</c:numCache>
            </c:numRef>
          </c:xVal>
          <c:yVal>
            <c:numRef>
              <c:f>'Piecewise linear integration'!$AD$19:$AD$518</c:f>
              <c:numCache>
                <c:formatCode>0.0</c:formatCode>
                <c:ptCount val="500"/>
                <c:pt idx="0">
                  <c:v>0</c:v>
                </c:pt>
                <c:pt idx="1">
                  <c:v>7.7497621491238525E-3</c:v>
                </c:pt>
                <c:pt idx="2">
                  <c:v>5.5055612776629834E-2</c:v>
                </c:pt>
                <c:pt idx="3">
                  <c:v>0.15471937203074887</c:v>
                </c:pt>
                <c:pt idx="4">
                  <c:v>0.28684188953915063</c:v>
                </c:pt>
                <c:pt idx="5">
                  <c:v>0.41343382692848912</c:v>
                </c:pt>
                <c:pt idx="6">
                  <c:v>0.48733307230955353</c:v>
                </c:pt>
                <c:pt idx="7">
                  <c:v>0.43826347313775088</c:v>
                </c:pt>
                <c:pt idx="8">
                  <c:v>0.26103097052489077</c:v>
                </c:pt>
                <c:pt idx="9">
                  <c:v>2.8437988678219166E-2</c:v>
                </c:pt>
                <c:pt idx="10">
                  <c:v>-0.1589061550210103</c:v>
                </c:pt>
                <c:pt idx="11">
                  <c:v>-0.22792411900769308</c:v>
                </c:pt>
                <c:pt idx="12">
                  <c:v>-0.15354648385136779</c:v>
                </c:pt>
                <c:pt idx="13">
                  <c:v>7.9559025652947476E-3</c:v>
                </c:pt>
                <c:pt idx="14">
                  <c:v>0.15197919069556579</c:v>
                </c:pt>
                <c:pt idx="15">
                  <c:v>0.19270278630964938</c:v>
                </c:pt>
                <c:pt idx="16">
                  <c:v>0.11357204450863635</c:v>
                </c:pt>
                <c:pt idx="17">
                  <c:v>-2.8110435485061598E-2</c:v>
                </c:pt>
                <c:pt idx="18">
                  <c:v>-0.14166633838643139</c:v>
                </c:pt>
                <c:pt idx="19">
                  <c:v>-0.16055470507008709</c:v>
                </c:pt>
                <c:pt idx="20">
                  <c:v>-8.0763033263015732E-2</c:v>
                </c:pt>
                <c:pt idx="21">
                  <c:v>4.1666129440311721E-2</c:v>
                </c:pt>
                <c:pt idx="22">
                  <c:v>0.12927171994324946</c:v>
                </c:pt>
                <c:pt idx="23">
                  <c:v>0.13174806021372903</c:v>
                </c:pt>
                <c:pt idx="24">
                  <c:v>5.4270563041806233E-2</c:v>
                </c:pt>
                <c:pt idx="25">
                  <c:v>-4.9987446828160566E-2</c:v>
                </c:pt>
                <c:pt idx="26">
                  <c:v>-0.11580890992811357</c:v>
                </c:pt>
                <c:pt idx="27">
                  <c:v>-0.10635943645419711</c:v>
                </c:pt>
                <c:pt idx="28">
                  <c:v>-3.3261329570617858E-2</c:v>
                </c:pt>
                <c:pt idx="29">
                  <c:v>5.4241762223962695E-2</c:v>
                </c:pt>
                <c:pt idx="30">
                  <c:v>0.10204643707540458</c:v>
                </c:pt>
                <c:pt idx="31">
                  <c:v>8.4324524464818182E-2</c:v>
                </c:pt>
                <c:pt idx="32">
                  <c:v>1.6942416892278166E-2</c:v>
                </c:pt>
                <c:pt idx="33">
                  <c:v>-5.5413443916762471E-2</c:v>
                </c:pt>
                <c:pt idx="34">
                  <c:v>-8.8549179035533984E-2</c:v>
                </c:pt>
                <c:pt idx="35">
                  <c:v>-6.5479627141899185E-2</c:v>
                </c:pt>
                <c:pt idx="36">
                  <c:v>-4.5777787019754667E-3</c:v>
                </c:pt>
                <c:pt idx="37">
                  <c:v>5.4320413142881808E-2</c:v>
                </c:pt>
                <c:pt idx="38">
                  <c:v>7.571534673897555E-2</c:v>
                </c:pt>
                <c:pt idx="39">
                  <c:v>4.9595077495651216E-2</c:v>
                </c:pt>
                <c:pt idx="40">
                  <c:v>-4.5018616447325636E-3</c:v>
                </c:pt>
                <c:pt idx="41">
                  <c:v>-5.1631911455981234E-2</c:v>
                </c:pt>
                <c:pt idx="42">
                  <c:v>-6.3808993591976212E-2</c:v>
                </c:pt>
                <c:pt idx="43">
                  <c:v>-3.6401652915436442E-2</c:v>
                </c:pt>
                <c:pt idx="44">
                  <c:v>1.0894204999386661E-2</c:v>
                </c:pt>
                <c:pt idx="45">
                  <c:v>4.7886518147628863E-2</c:v>
                </c:pt>
                <c:pt idx="46">
                  <c:v>5.2988159299544924E-2</c:v>
                </c:pt>
                <c:pt idx="47">
                  <c:v>2.5611013289248311E-2</c:v>
                </c:pt>
                <c:pt idx="48">
                  <c:v>-1.5124412982281012E-2</c:v>
                </c:pt>
                <c:pt idx="49">
                  <c:v>-4.3509717834556517E-2</c:v>
                </c:pt>
                <c:pt idx="50">
                  <c:v>-4.3328880211263084E-2</c:v>
                </c:pt>
                <c:pt idx="51">
                  <c:v>-1.693111320745018E-2</c:v>
                </c:pt>
                <c:pt idx="52">
                  <c:v>1.7646950259931515E-2</c:v>
                </c:pt>
                <c:pt idx="53">
                  <c:v>3.8830529069418827E-2</c:v>
                </c:pt>
                <c:pt idx="54">
                  <c:v>3.4845378053851357E-2</c:v>
                </c:pt>
                <c:pt idx="55">
                  <c:v>1.0077449517668107E-2</c:v>
                </c:pt>
                <c:pt idx="56">
                  <c:v>-1.8849386351644803E-2</c:v>
                </c:pt>
                <c:pt idx="57">
                  <c:v>-3.4096873963766927E-2</c:v>
                </c:pt>
                <c:pt idx="58">
                  <c:v>-2.7506785693111799E-2</c:v>
                </c:pt>
                <c:pt idx="59">
                  <c:v>-4.7809111967337409E-3</c:v>
                </c:pt>
                <c:pt idx="60">
                  <c:v>1.9057478008375435E-2</c:v>
                </c:pt>
                <c:pt idx="61">
                  <c:v>2.9489502012517564E-2</c:v>
                </c:pt>
                <c:pt idx="62">
                  <c:v>2.1250789768158775E-2</c:v>
                </c:pt>
                <c:pt idx="63">
                  <c:v>7.9290365243717717E-4</c:v>
                </c:pt>
                <c:pt idx="64">
                  <c:v>-1.8540997590771179E-2</c:v>
                </c:pt>
                <c:pt idx="65">
                  <c:v>-2.5134383930784862E-2</c:v>
                </c:pt>
                <c:pt idx="66">
                  <c:v>-1.599457204803692E-2</c:v>
                </c:pt>
                <c:pt idx="67">
                  <c:v>2.1116723658129088E-3</c:v>
                </c:pt>
                <c:pt idx="68">
                  <c:v>1.7519895726139753E-2</c:v>
                </c:pt>
                <c:pt idx="69">
                  <c:v>2.1113568287172597E-2</c:v>
                </c:pt>
                <c:pt idx="70">
                  <c:v>1.1643419452407501E-2</c:v>
                </c:pt>
                <c:pt idx="71">
                  <c:v>-4.1330936803017403E-3</c:v>
                </c:pt>
                <c:pt idx="72">
                  <c:v>-1.6170489547959247E-2</c:v>
                </c:pt>
                <c:pt idx="73">
                  <c:v>-1.7474549496449405E-2</c:v>
                </c:pt>
                <c:pt idx="74">
                  <c:v>-8.0973511477567157E-3</c:v>
                </c:pt>
                <c:pt idx="75">
                  <c:v>5.4467255987175819E-3</c:v>
                </c:pt>
                <c:pt idx="76">
                  <c:v>1.4631452937806093E-2</c:v>
                </c:pt>
                <c:pt idx="77">
                  <c:v>1.4238234273246976E-2</c:v>
                </c:pt>
                <c:pt idx="78">
                  <c:v>5.2560834125197492E-3</c:v>
                </c:pt>
                <c:pt idx="79">
                  <c:v>-6.203829004253157E-3</c:v>
                </c:pt>
                <c:pt idx="80">
                  <c:v>-1.3009454410541313E-2</c:v>
                </c:pt>
                <c:pt idx="81">
                  <c:v>-1.1405618402580059E-2</c:v>
                </c:pt>
                <c:pt idx="82">
                  <c:v>-3.0226217522395576E-3</c:v>
                </c:pt>
                <c:pt idx="83">
                  <c:v>6.5329856929727285E-3</c:v>
                </c:pt>
                <c:pt idx="84">
                  <c:v>1.1384343616919692E-2</c:v>
                </c:pt>
                <c:pt idx="85">
                  <c:v>8.9632996274841593E-3</c:v>
                </c:pt>
                <c:pt idx="86">
                  <c:v>1.3057371047143222E-3</c:v>
                </c:pt>
                <c:pt idx="87">
                  <c:v>-6.5419198427724388E-3</c:v>
                </c:pt>
                <c:pt idx="88">
                  <c:v>-9.8138308174887494E-3</c:v>
                </c:pt>
                <c:pt idx="89">
                  <c:v>-6.8879581130126093E-3</c:v>
                </c:pt>
                <c:pt idx="90">
                  <c:v>-2.1550444881226979E-5</c:v>
                </c:pt>
                <c:pt idx="91">
                  <c:v>6.3195415297512157E-3</c:v>
                </c:pt>
                <c:pt idx="92">
                  <c:v>8.3376369209895336E-3</c:v>
                </c:pt>
                <c:pt idx="93">
                  <c:v>5.1499354298675613E-3</c:v>
                </c:pt>
                <c:pt idx="94">
                  <c:v>-9.0558121313841298E-4</c:v>
                </c:pt>
                <c:pt idx="95">
                  <c:v>-5.9380789455539609E-3</c:v>
                </c:pt>
                <c:pt idx="96">
                  <c:v>-6.9811164421889355E-3</c:v>
                </c:pt>
                <c:pt idx="97">
                  <c:v>-3.7160380486026016E-3</c:v>
                </c:pt>
                <c:pt idx="98">
                  <c:v>1.5427137579393396E-3</c:v>
                </c:pt>
                <c:pt idx="99">
                  <c:v>5.4552000205560528E-3</c:v>
                </c:pt>
                <c:pt idx="100">
                  <c:v>5.7583735141425955E-3</c:v>
                </c:pt>
                <c:pt idx="101">
                  <c:v>2.5516833559425978E-3</c:v>
                </c:pt>
                <c:pt idx="102">
                  <c:v>-1.9483630962740446E-3</c:v>
                </c:pt>
                <c:pt idx="103">
                  <c:v>-4.9160521946030843E-3</c:v>
                </c:pt>
                <c:pt idx="104">
                  <c:v>-4.6749032116716648E-3</c:v>
                </c:pt>
                <c:pt idx="105">
                  <c:v>-1.6224963208405221E-3</c:v>
                </c:pt>
                <c:pt idx="106">
                  <c:v>2.1728378522213455E-3</c:v>
                </c:pt>
                <c:pt idx="107">
                  <c:v>4.3551717945200154E-3</c:v>
                </c:pt>
                <c:pt idx="108">
                  <c:v>3.7297980588900056E-3</c:v>
                </c:pt>
                <c:pt idx="109">
                  <c:v>8.9545402580548867E-4</c:v>
                </c:pt>
                <c:pt idx="110">
                  <c:v>-2.2587664416615287E-3</c:v>
                </c:pt>
                <c:pt idx="111">
                  <c:v>-3.7982325632591085E-3</c:v>
                </c:pt>
                <c:pt idx="112">
                  <c:v>-2.9175636929637833E-3</c:v>
                </c:pt>
                <c:pt idx="113">
                  <c:v>-3.3966400694643203E-4</c:v>
                </c:pt>
                <c:pt idx="114">
                  <c:v>2.2417459278897376E-3</c:v>
                </c:pt>
                <c:pt idx="115">
                  <c:v>3.2636169973224143E-3</c:v>
                </c:pt>
                <c:pt idx="116">
                  <c:v>2.2295890753851531E-3</c:v>
                </c:pt>
                <c:pt idx="117">
                  <c:v>-7.3148791336245662E-5</c:v>
                </c:pt>
                <c:pt idx="118">
                  <c:v>-2.151056031219835E-3</c:v>
                </c:pt>
                <c:pt idx="119">
                  <c:v>-2.763804900602912E-3</c:v>
                </c:pt>
                <c:pt idx="120">
                  <c:v>-1.655316078046742E-3</c:v>
                </c:pt>
                <c:pt idx="121">
                  <c:v>3.6838229194245903E-4</c:v>
                </c:pt>
                <c:pt idx="122">
                  <c:v>2.0103951643155198E-3</c:v>
                </c:pt>
                <c:pt idx="123">
                  <c:v>2.3065815142304363E-3</c:v>
                </c:pt>
                <c:pt idx="124">
                  <c:v>1.1831512965845897E-3</c:v>
                </c:pt>
                <c:pt idx="125">
                  <c:v>-5.6847056314191923E-4</c:v>
                </c:pt>
                <c:pt idx="126">
                  <c:v>-1.8386066112590141E-3</c:v>
                </c:pt>
                <c:pt idx="127">
                  <c:v>-1.8960732354323041E-3</c:v>
                </c:pt>
                <c:pt idx="128">
                  <c:v>-8.0116001998274027E-4</c:v>
                </c:pt>
                <c:pt idx="129">
                  <c:v>6.9292492935647007E-4</c:v>
                </c:pt>
                <c:pt idx="130">
                  <c:v>1.6503721962959192E-3</c:v>
                </c:pt>
                <c:pt idx="131">
                  <c:v>1.533622736368151E-3</c:v>
                </c:pt>
                <c:pt idx="132">
                  <c:v>4.9757877988074206E-4</c:v>
                </c:pt>
                <c:pt idx="133">
                  <c:v>-7.5846585906592348E-4</c:v>
                </c:pt>
                <c:pt idx="134">
                  <c:v>-1.4568582373686136E-3</c:v>
                </c:pt>
                <c:pt idx="135">
                  <c:v>-1.2185176205140539E-3</c:v>
                </c:pt>
                <c:pt idx="136">
                  <c:v>-2.6117910019549833E-4</c:v>
                </c:pt>
                <c:pt idx="137">
                  <c:v>7.7921572372674974E-4</c:v>
                </c:pt>
                <c:pt idx="138">
                  <c:v>1.2663044850213365E-3</c:v>
                </c:pt>
                <c:pt idx="139">
                  <c:v>9.4858793802530628E-4</c:v>
                </c:pt>
                <c:pt idx="140">
                  <c:v>8.1511183406075848E-5</c:v>
                </c:pt>
                <c:pt idx="141">
                  <c:v>-7.6692872509093657E-4</c:v>
                </c:pt>
                <c:pt idx="142">
                  <c:v>-1.0845513325834497E-3</c:v>
                </c:pt>
                <c:pt idx="143">
                  <c:v>-7.206881995952786E-4</c:v>
                </c:pt>
                <c:pt idx="144">
                  <c:v>5.0947537292671141E-5</c:v>
                </c:pt>
                <c:pt idx="145">
                  <c:v>7.3123959241924177E-4</c:v>
                </c:pt>
                <c:pt idx="146">
                  <c:v>9.1550405615632019E-4</c:v>
                </c:pt>
                <c:pt idx="147">
                  <c:v>5.3107921074921599E-4</c:v>
                </c:pt>
                <c:pt idx="148">
                  <c:v>-1.4471766910598781E-4</c:v>
                </c:pt>
                <c:pt idx="149">
                  <c:v>-6.7991712086640406E-4</c:v>
                </c:pt>
                <c:pt idx="150">
                  <c:v>-7.6153539140786015E-4</c:v>
                </c:pt>
                <c:pt idx="151">
                  <c:v>-3.7572428348860073E-4</c:v>
                </c:pt>
                <c:pt idx="152">
                  <c:v>2.0729899875053797E-4</c:v>
                </c:pt>
                <c:pt idx="153">
                  <c:v>6.191123338965093E-4</c:v>
                </c:pt>
                <c:pt idx="154">
                  <c:v>6.2382954686661407E-4</c:v>
                </c:pt>
                <c:pt idx="155">
                  <c:v>2.505133211628802E-4</c:v>
                </c:pt>
                <c:pt idx="156">
                  <c:v>-2.451925929573934E-4</c:v>
                </c:pt>
                <c:pt idx="157">
                  <c:v>-5.5359408739660831E-4</c:v>
                </c:pt>
                <c:pt idx="158">
                  <c:v>-5.0267193818330784E-4</c:v>
                </c:pt>
                <c:pt idx="159">
                  <c:v>-1.5142703498179118E-4</c:v>
                </c:pt>
                <c:pt idx="160">
                  <c:v>2.6395167439501591E-4</c:v>
                </c:pt>
                <c:pt idx="161">
                  <c:v>4.8696737361077523E-4</c:v>
                </c:pt>
                <c:pt idx="162">
                  <c:v>3.976896326314281E-4</c:v>
                </c:pt>
                <c:pt idx="163">
                  <c:v>7.4652229133853021E-5</c:v>
                </c:pt>
                <c:pt idx="164">
                  <c:v>-2.682514758724022E-4</c:v>
                </c:pt>
                <c:pt idx="165">
                  <c:v>-4.2187150935633981E-4</c:v>
                </c:pt>
                <c:pt idx="166">
                  <c:v>-3.080478270302186E-4</c:v>
                </c:pt>
                <c:pt idx="167">
                  <c:v>-1.6657755666630944E-5</c:v>
                </c:pt>
                <c:pt idx="168">
                  <c:v>2.6197034160609838E-4</c:v>
                </c:pt>
                <c:pt idx="169">
                  <c:v>3.6015688107565247E-4</c:v>
                </c:pt>
                <c:pt idx="170">
                  <c:v>2.3260773695429405E-4</c:v>
                </c:pt>
                <c:pt idx="171">
                  <c:v>-2.5760559162234368E-5</c:v>
                </c:pt>
                <c:pt idx="172">
                  <c:v>-2.4827610505905604E-4</c:v>
                </c:pt>
                <c:pt idx="173">
                  <c:v>-3.0304003917758964E-4</c:v>
                </c:pt>
                <c:pt idx="174">
                  <c:v>-1.7005112643250376E-4</c:v>
                </c:pt>
                <c:pt idx="175">
                  <c:v>5.5458943117266958E-5</c:v>
                </c:pt>
                <c:pt idx="176">
                  <c:v>2.2971325183442545E-4</c:v>
                </c:pt>
                <c:pt idx="177">
                  <c:v>2.5123774924902878E-4</c:v>
                </c:pt>
                <c:pt idx="178">
                  <c:v>1.189764171912327E-4</c:v>
                </c:pt>
                <c:pt idx="179">
                  <c:v>-7.4942719962444983E-5</c:v>
                </c:pt>
                <c:pt idx="180">
                  <c:v>-2.0828760010462662E-4</c:v>
                </c:pt>
                <c:pt idx="181">
                  <c:v>-2.0508117447466884E-4</c:v>
                </c:pt>
                <c:pt idx="182">
                  <c:v>-7.797093443453386E-5</c:v>
                </c:pt>
                <c:pt idx="183">
                  <c:v>8.6376449537446548E-5</c:v>
                </c:pt>
                <c:pt idx="184">
                  <c:v>1.8554622830613149E-4</c:v>
                </c:pt>
                <c:pt idx="185">
                  <c:v>1.6461173137173577E-4</c:v>
                </c:pt>
                <c:pt idx="186">
                  <c:v>4.5663411149215029E-5</c:v>
                </c:pt>
                <c:pt idx="187">
                  <c:v>-9.1603161772298354E-5</c:v>
                </c:pt>
                <c:pt idx="188">
                  <c:v>-1.6265117862935307E-4</c:v>
                </c:pt>
                <c:pt idx="189">
                  <c:v>-1.2966037230443983E-4</c:v>
                </c:pt>
                <c:pt idx="190">
                  <c:v>-2.0760414943729937E-5</c:v>
                </c:pt>
                <c:pt idx="191">
                  <c:v>9.2169478058597542E-5</c:v>
                </c:pt>
                <c:pt idx="192">
                  <c:v>1.4044609253429277E-4</c:v>
                </c:pt>
                <c:pt idx="193">
                  <c:v>9.9912139378617007E-5</c:v>
                </c:pt>
                <c:pt idx="194">
                  <c:v>2.0699028960997062E-6</c:v>
                </c:pt>
                <c:pt idx="195">
                  <c:v>-8.9354100907179001E-5</c:v>
                </c:pt>
                <c:pt idx="196">
                  <c:v>-1.1951541684282557E-4</c:v>
                </c:pt>
                <c:pt idx="197">
                  <c:v>-7.4957835539345808E-5</c:v>
                </c:pt>
                <c:pt idx="198">
                  <c:v>1.1485333008849678E-5</c:v>
                </c:pt>
                <c:pt idx="199">
                  <c:v>8.4197736886626405E-5</c:v>
                </c:pt>
                <c:pt idx="200">
                  <c:v>1.0023617953416087E-4</c:v>
                </c:pt>
                <c:pt idx="201">
                  <c:v>5.4334595012939925E-5</c:v>
                </c:pt>
                <c:pt idx="202">
                  <c:v>-2.0861983394687936E-5</c:v>
                </c:pt>
                <c:pt idx="203">
                  <c:v>-7.753300684812846E-5</c:v>
                </c:pt>
                <c:pt idx="204">
                  <c:v>-8.282259451019124E-5</c:v>
                </c:pt>
                <c:pt idx="205">
                  <c:v>-3.7557026960959086E-5</c:v>
                </c:pt>
                <c:pt idx="206">
                  <c:v>2.689633775644774E-5</c:v>
                </c:pt>
                <c:pt idx="207">
                  <c:v>7.0013300779670534E-5</c:v>
                </c:pt>
                <c:pt idx="208">
                  <c:v>6.7363933186972058E-5</c:v>
                </c:pt>
                <c:pt idx="209">
                  <c:v>2.4140469559570736E-5</c:v>
                </c:pt>
                <c:pt idx="210">
                  <c:v>-3.0308579718469696E-5</c:v>
                </c:pt>
                <c:pt idx="211">
                  <c:v>-6.2139862059454307E-5</c:v>
                </c:pt>
                <c:pt idx="212">
                  <c:v>-5.3856214282949397E-5</c:v>
                </c:pt>
                <c:pt idx="213">
                  <c:v>-1.3617739370214159E-5</c:v>
                </c:pt>
                <c:pt idx="214">
                  <c:v>3.170994666770817E-5</c:v>
                </c:pt>
                <c:pt idx="215">
                  <c:v>5.4286647092745396E-5</c:v>
                </c:pt>
                <c:pt idx="216">
                  <c:v>4.2228325774951296E-5</c:v>
                </c:pt>
                <c:pt idx="217">
                  <c:v>5.550602528377369E-6</c:v>
                </c:pt>
                <c:pt idx="218">
                  <c:v>-3.1611705241247778E-5</c:v>
                </c:pt>
                <c:pt idx="219">
                  <c:v>-4.6722710629912368E-5</c:v>
                </c:pt>
                <c:pt idx="220">
                  <c:v>-3.2363216675739703E-5</c:v>
                </c:pt>
                <c:pt idx="221">
                  <c:v>4.6296284575470843E-7</c:v>
                </c:pt>
                <c:pt idx="222">
                  <c:v>3.0435122777958806E-5</c:v>
                </c:pt>
                <c:pt idx="223">
                  <c:v>3.9632023183835225E-5</c:v>
                </c:pt>
                <c:pt idx="224">
                  <c:v>2.4114791067200342E-5</c:v>
                </c:pt>
                <c:pt idx="225">
                  <c:v>-4.7847943609718485E-6</c:v>
                </c:pt>
                <c:pt idx="226">
                  <c:v>-2.8521808450732381E-5</c:v>
                </c:pt>
                <c:pt idx="227">
                  <c:v>-3.3130742859250543E-5</c:v>
                </c:pt>
                <c:pt idx="228">
                  <c:v>-1.7321110936612726E-5</c:v>
                </c:pt>
                <c:pt idx="229">
                  <c:v>7.7350854188562598E-6</c:v>
                </c:pt>
                <c:pt idx="230">
                  <c:v>2.6143959364424975E-5</c:v>
                </c:pt>
                <c:pt idx="231">
                  <c:v>2.728204672926134E-5</c:v>
                </c:pt>
                <c:pt idx="232">
                  <c:v>1.181447447370991E-5</c:v>
                </c:pt>
                <c:pt idx="233">
                  <c:v>-9.5927886853417585E-6</c:v>
                </c:pt>
                <c:pt idx="234">
                  <c:v>-2.3514179710757945E-5</c:v>
                </c:pt>
                <c:pt idx="235">
                  <c:v>-2.21086829628704E-5</c:v>
                </c:pt>
                <c:pt idx="236">
                  <c:v>-7.4288878903085276E-6</c:v>
                </c:pt>
                <c:pt idx="237">
                  <c:v>1.0597349662095233E-5</c:v>
                </c:pt>
                <c:pt idx="238">
                  <c:v>2.0794648483691809E-5</c:v>
                </c:pt>
                <c:pt idx="239">
                  <c:v>1.7603439715218979E-5</c:v>
                </c:pt>
                <c:pt idx="240">
                  <c:v>4.0053956477308927E-6</c:v>
                </c:pt>
                <c:pt idx="241">
                  <c:v>-1.095133911945832E-5</c:v>
                </c:pt>
                <c:pt idx="242">
                  <c:v>-1.8105496595567761E-5</c:v>
                </c:pt>
                <c:pt idx="243">
                  <c:v>-1.3737745045550269E-5</c:v>
                </c:pt>
                <c:pt idx="244">
                  <c:v>-1.3956793563473995E-6</c:v>
                </c:pt>
                <c:pt idx="245">
                  <c:v>1.0823641866849769E-5</c:v>
                </c:pt>
                <c:pt idx="246">
                  <c:v>1.5532320661497585E-5</c:v>
                </c:pt>
                <c:pt idx="247">
                  <c:v>1.0468617800827832E-5</c:v>
                </c:pt>
                <c:pt idx="248">
                  <c:v>-5.3571814070148258E-7</c:v>
                </c:pt>
                <c:pt idx="249">
                  <c:v>-1.0352935313352657E-5</c:v>
                </c:pt>
                <c:pt idx="250">
                  <c:v>-1.3132811182315032E-5</c:v>
                </c:pt>
                <c:pt idx="251">
                  <c:v>-7.7441858022394209E-6</c:v>
                </c:pt>
                <c:pt idx="252">
                  <c:v>1.9102382330650437E-6</c:v>
                </c:pt>
                <c:pt idx="253">
                  <c:v>9.6512554021430326E-6</c:v>
                </c:pt>
                <c:pt idx="254">
                  <c:v>1.0942510037886001E-5</c:v>
                </c:pt>
                <c:pt idx="255">
                  <c:v>5.5079775073279528E-6</c:v>
                </c:pt>
                <c:pt idx="256">
                  <c:v>-2.8349639362399255E-6</c:v>
                </c:pt>
                <c:pt idx="257">
                  <c:v>-8.8075008448695878E-6</c:v>
                </c:pt>
                <c:pt idx="258">
                  <c:v>-8.9797385027174647E-6</c:v>
                </c:pt>
                <c:pt idx="259">
                  <c:v>-3.7021787765947628E-6</c:v>
                </c:pt>
                <c:pt idx="260">
                  <c:v>3.4028749710820271E-6</c:v>
                </c:pt>
                <c:pt idx="261">
                  <c:v>7.8907702762152337E-6</c:v>
                </c:pt>
                <c:pt idx="262">
                  <c:v>7.2497545265129784E-6</c:v>
                </c:pt>
                <c:pt idx="263">
                  <c:v>2.2700291790517617E-6</c:v>
                </c:pt>
                <c:pt idx="264">
                  <c:v>-3.6935250761538553E-6</c:v>
                </c:pt>
                <c:pt idx="265">
                  <c:v>-6.9534621546123313E-6</c:v>
                </c:pt>
                <c:pt idx="266">
                  <c:v>-5.7482086138063509E-6</c:v>
                </c:pt>
                <c:pt idx="267">
                  <c:v>-1.1575137662758758E-6</c:v>
                </c:pt>
                <c:pt idx="268">
                  <c:v>3.7740002165116296E-6</c:v>
                </c:pt>
                <c:pt idx="269">
                  <c:v>6.0340950861081887E-6</c:v>
                </c:pt>
                <c:pt idx="270">
                  <c:v>4.4639728520498023E-6</c:v>
                </c:pt>
                <c:pt idx="271">
                  <c:v>3.144874414615268E-7</c:v>
                </c:pt>
                <c:pt idx="272">
                  <c:v>-3.7000459074499811E-6</c:v>
                </c:pt>
                <c:pt idx="273">
                  <c:v>-5.1598278197341306E-6</c:v>
                </c:pt>
                <c:pt idx="274">
                  <c:v>-3.3814187920837478E-6</c:v>
                </c:pt>
                <c:pt idx="275">
                  <c:v>3.0464931046366843E-7</c:v>
                </c:pt>
                <c:pt idx="276">
                  <c:v>3.5172771017360369E-6</c:v>
                </c:pt>
                <c:pt idx="277">
                  <c:v>4.3486744495814258E-6</c:v>
                </c:pt>
                <c:pt idx="278">
                  <c:v>2.4822180698067366E-6</c:v>
                </c:pt>
                <c:pt idx="279">
                  <c:v>-7.4062196451537497E-7</c:v>
                </c:pt>
                <c:pt idx="280">
                  <c:v>-3.2624053165171332E-6</c:v>
                </c:pt>
                <c:pt idx="281">
                  <c:v>-3.6114222638542453E-6</c:v>
                </c:pt>
                <c:pt idx="282">
                  <c:v>-1.7467357640113071E-6</c:v>
                </c:pt>
                <c:pt idx="283">
                  <c:v>1.0292154987103012E-6</c:v>
                </c:pt>
                <c:pt idx="284">
                  <c:v>2.9644352740417115E-6</c:v>
                </c:pt>
                <c:pt idx="285">
                  <c:v>2.9532680089207161E-6</c:v>
                </c:pt>
                <c:pt idx="286">
                  <c:v>1.1550812281476733E-6</c:v>
                </c:pt>
                <c:pt idx="287">
                  <c:v>-1.2013992624341081E-6</c:v>
                </c:pt>
                <c:pt idx="288">
                  <c:v>-2.6457976943811212E-6</c:v>
                </c:pt>
                <c:pt idx="289">
                  <c:v>-2.3751937922659646E-6</c:v>
                </c:pt>
                <c:pt idx="290">
                  <c:v>-6.8787507697460333E-7</c:v>
                </c:pt>
                <c:pt idx="291">
                  <c:v>1.2835854941207077E-6</c:v>
                </c:pt>
                <c:pt idx="292">
                  <c:v>2.323396407108653E-6</c:v>
                </c:pt>
                <c:pt idx="293">
                  <c:v>1.8751070416094473E-6</c:v>
                </c:pt>
                <c:pt idx="294">
                  <c:v>3.2678458730005558E-7</c:v>
                </c:pt>
                <c:pt idx="295">
                  <c:v>-1.2979752075384551E-6</c:v>
                </c:pt>
                <c:pt idx="296">
                  <c:v>-2.0095570291129422E-6</c:v>
                </c:pt>
                <c:pt idx="297">
                  <c:v>-1.4487703869855054E-6</c:v>
                </c:pt>
                <c:pt idx="298">
                  <c:v>-5.487331160915115E-8</c:v>
                </c:pt>
                <c:pt idx="299">
                  <c:v>1.2629550050446066E-6</c:v>
                </c:pt>
                <c:pt idx="300">
                  <c:v>1.7128714520190381E-6</c:v>
                </c:pt>
                <c:pt idx="301">
                  <c:v>1.0905474734744853E-6</c:v>
                </c:pt>
                <c:pt idx="302">
                  <c:v>-1.4319555893566935E-7</c:v>
                </c:pt>
                <c:pt idx="303">
                  <c:v>-1.1935167484631221E-6</c:v>
                </c:pt>
                <c:pt idx="304">
                  <c:v>-1.438937630982839E-6</c:v>
                </c:pt>
                <c:pt idx="305">
                  <c:v>-7.9398990420842723E-7</c:v>
                </c:pt>
                <c:pt idx="306">
                  <c:v>2.810684460087464E-7</c:v>
                </c:pt>
                <c:pt idx="307">
                  <c:v>1.1016790395984748E-6</c:v>
                </c:pt>
                <c:pt idx="308">
                  <c:v>1.1909979703792031E-6</c:v>
                </c:pt>
                <c:pt idx="309">
                  <c:v>5.5228904892799984E-7</c:v>
                </c:pt>
                <c:pt idx="310">
                  <c:v>-3.7069504692927411E-7</c:v>
                </c:pt>
                <c:pt idx="311">
                  <c:v>-9.9689526363362597E-7</c:v>
                </c:pt>
                <c:pt idx="312">
                  <c:v>-9.7048223056007405E-7</c:v>
                </c:pt>
                <c:pt idx="313">
                  <c:v>-3.5861456681429761E-7</c:v>
                </c:pt>
                <c:pt idx="314">
                  <c:v>4.2238311117857478E-7</c:v>
                </c:pt>
                <c:pt idx="315">
                  <c:v>8.8643766681691134E-7</c:v>
                </c:pt>
                <c:pt idx="316">
                  <c:v>7.7746256888532723E-7</c:v>
                </c:pt>
                <c:pt idx="317">
                  <c:v>2.0635936718593774E-7</c:v>
                </c:pt>
                <c:pt idx="318">
                  <c:v>-4.4489538673845345E-7</c:v>
                </c:pt>
                <c:pt idx="319">
                  <c:v>-7.7575071166343705E-7</c:v>
                </c:pt>
                <c:pt idx="320">
                  <c:v>-6.1102928035289761E-7</c:v>
                </c:pt>
                <c:pt idx="321">
                  <c:v>-8.9308508746289348E-8</c:v>
                </c:pt>
                <c:pt idx="322">
                  <c:v>4.4557359562170705E-7</c:v>
                </c:pt>
                <c:pt idx="323">
                  <c:v>6.6876991012548546E-7</c:v>
                </c:pt>
                <c:pt idx="324">
                  <c:v>4.6959619039358007E-7</c:v>
                </c:pt>
                <c:pt idx="325">
                  <c:v>1.7473223824197746E-9</c:v>
                </c:pt>
                <c:pt idx="326">
                  <c:v>-4.3047757112387645E-7</c:v>
                </c:pt>
                <c:pt idx="327">
                  <c:v>-5.6820460135261355E-7</c:v>
                </c:pt>
                <c:pt idx="328">
                  <c:v>-3.5114461859690695E-7</c:v>
                </c:pt>
                <c:pt idx="329">
                  <c:v>6.1478090455767265E-8</c:v>
                </c:pt>
                <c:pt idx="330">
                  <c:v>4.0453046559407691E-7</c:v>
                </c:pt>
                <c:pt idx="331">
                  <c:v>4.7578482904824465E-7</c:v>
                </c:pt>
                <c:pt idx="332">
                  <c:v>2.5341449579235823E-7</c:v>
                </c:pt>
                <c:pt idx="333">
                  <c:v>-1.0493683046885268E-7</c:v>
                </c:pt>
                <c:pt idx="334">
                  <c:v>-3.7166325824060516E-7</c:v>
                </c:pt>
                <c:pt idx="335">
                  <c:v>-3.9247368596425473E-7</c:v>
                </c:pt>
                <c:pt idx="336">
                  <c:v>-1.7405067408603587E-7</c:v>
                </c:pt>
                <c:pt idx="337">
                  <c:v>1.3261632291671322E-7</c:v>
                </c:pt>
                <c:pt idx="338">
                  <c:v>3.3495370340862373E-7</c:v>
                </c:pt>
                <c:pt idx="339">
                  <c:v>3.1864731993127808E-7</c:v>
                </c:pt>
                <c:pt idx="340">
                  <c:v>1.1071179666514592E-7</c:v>
                </c:pt>
                <c:pt idx="341">
                  <c:v>-1.4794491587504364E-7</c:v>
                </c:pt>
                <c:pt idx="342">
                  <c:v>-2.9675640823260855E-7</c:v>
                </c:pt>
                <c:pt idx="343">
                  <c:v>-2.5424531553877922E-7</c:v>
                </c:pt>
                <c:pt idx="344">
                  <c:v>-6.1148351175286231E-8</c:v>
                </c:pt>
                <c:pt idx="345">
                  <c:v>1.5382773740540992E-7</c:v>
                </c:pt>
                <c:pt idx="346">
                  <c:v>2.5882196140321792E-7</c:v>
                </c:pt>
                <c:pt idx="347">
                  <c:v>1.988944455541428E-7</c:v>
                </c:pt>
                <c:pt idx="348">
                  <c:v>2.3255762802591428E-8</c:v>
                </c:pt>
                <c:pt idx="349">
                  <c:v>-1.5269086313892929E-7</c:v>
                </c:pt>
                <c:pt idx="350">
                  <c:v>-2.2240399681717088E-7</c:v>
                </c:pt>
                <c:pt idx="351">
                  <c:v>-1.5200888340943489E-7</c:v>
                </c:pt>
                <c:pt idx="352">
                  <c:v>4.8923754216130819E-9</c:v>
                </c:pt>
                <c:pt idx="353">
                  <c:v>1.4652993387674641E-7</c:v>
                </c:pt>
                <c:pt idx="354">
                  <c:v>1.8835380890416104E-7</c:v>
                </c:pt>
                <c:pt idx="355">
                  <c:v>1.1286993010195086E-7</c:v>
                </c:pt>
                <c:pt idx="356">
                  <c:v>-2.5026563121003923E-8</c:v>
                </c:pt>
                <c:pt idx="357">
                  <c:v>-1.3696028276779335E-7</c:v>
                </c:pt>
                <c:pt idx="358">
                  <c:v>-1.5720267861352185E-7</c:v>
                </c:pt>
                <c:pt idx="359">
                  <c:v>-8.0688174655181901E-8</c:v>
                </c:pt>
                <c:pt idx="360">
                  <c:v>3.8675448218182735E-8</c:v>
                </c:pt>
                <c:pt idx="361">
                  <c:v>1.2526639810754094E-7</c:v>
                </c:pt>
                <c:pt idx="362">
                  <c:v>1.2923245460286848E-7</c:v>
                </c:pt>
                <c:pt idx="363">
                  <c:v>5.4650808373056454E-8</c:v>
                </c:pt>
                <c:pt idx="364">
                  <c:v>-4.7168599201014926E-8</c:v>
                </c:pt>
                <c:pt idx="365">
                  <c:v>-1.1244917676252751E-7</c:v>
                </c:pt>
                <c:pt idx="366">
                  <c:v>-1.0453519325625452E-7</c:v>
                </c:pt>
                <c:pt idx="367">
                  <c:v>-3.3956574480978713E-8</c:v>
                </c:pt>
                <c:pt idx="368">
                  <c:v>5.1645468358666632E-8</c:v>
                </c:pt>
                <c:pt idx="369">
                  <c:v>9.9269930981948209E-8</c:v>
                </c:pt>
                <c:pt idx="370">
                  <c:v>8.3062819947319199E-8</c:v>
                </c:pt>
                <c:pt idx="371">
                  <c:v>1.7840575798022014E-8</c:v>
                </c:pt>
                <c:pt idx="372">
                  <c:v>-5.3068507501463253E-8</c:v>
                </c:pt>
                <c:pt idx="373">
                  <c:v>-8.6290513920047712E-8</c:v>
                </c:pt>
                <c:pt idx="374">
                  <c:v>-6.4667854844911957E-8</c:v>
                </c:pt>
                <c:pt idx="375">
                  <c:v>-5.5908985420235686E-9</c:v>
                </c:pt>
                <c:pt idx="376">
                  <c:v>5.2238820409933557E-8</c:v>
                </c:pt>
                <c:pt idx="377">
                  <c:v>7.3909241790532492E-8</c:v>
                </c:pt>
                <c:pt idx="378">
                  <c:v>4.9136268412355951E-8</c:v>
                </c:pt>
                <c:pt idx="379">
                  <c:v>-3.4412489550819346E-9</c:v>
                </c:pt>
                <c:pt idx="380">
                  <c:v>-4.9813097721240175E-8</c:v>
                </c:pt>
                <c:pt idx="381">
                  <c:v>-6.2392527339332674E-8</c:v>
                </c:pt>
                <c:pt idx="382">
                  <c:v>-3.6213510259326117E-8</c:v>
                </c:pt>
                <c:pt idx="383">
                  <c:v>9.8364303338421718E-9</c:v>
                </c:pt>
                <c:pt idx="384">
                  <c:v>4.6320884583406507E-8</c:v>
                </c:pt>
                <c:pt idx="385">
                  <c:v>5.1902313102155582E-8</c:v>
                </c:pt>
                <c:pt idx="386">
                  <c:v>2.5624702996343925E-8</c:v>
                </c:pt>
                <c:pt idx="387">
                  <c:v>-1.4105684416952384E-8</c:v>
                </c:pt>
                <c:pt idx="388">
                  <c:v>-4.218148437158235E-8</c:v>
                </c:pt>
                <c:pt idx="389">
                  <c:v>-4.2519515179215106E-8</c:v>
                </c:pt>
                <c:pt idx="390">
                  <c:v>-1.7089920538091388E-8</c:v>
                </c:pt>
                <c:pt idx="391">
                  <c:v>1.6692021577420929E-8</c:v>
                </c:pt>
                <c:pt idx="392">
                  <c:v>3.7720008611288847E-8</c:v>
                </c:pt>
                <c:pt idx="393">
                  <c:v>3.4263769087902708E-8</c:v>
                </c:pt>
                <c:pt idx="394">
                  <c:v>1.0335386055484458E-8</c:v>
                </c:pt>
                <c:pt idx="395">
                  <c:v>-1.7973882676536271E-8</c:v>
                </c:pt>
                <c:pt idx="396">
                  <c:v>-3.3182249604278687E-8</c:v>
                </c:pt>
                <c:pt idx="397">
                  <c:v>-2.7109817363388785E-8</c:v>
                </c:pt>
                <c:pt idx="398">
                  <c:v>-5.101334789838626E-9</c:v>
                </c:pt>
                <c:pt idx="399">
                  <c:v>1.8269892760454801E-8</c:v>
                </c:pt>
                <c:pt idx="400">
                  <c:v>2.8748183569116867E-8</c:v>
                </c:pt>
                <c:pt idx="401">
                  <c:v>2.1000901400875927E-8</c:v>
                </c:pt>
                <c:pt idx="402">
                  <c:v>1.1471959624698065E-9</c:v>
                </c:pt>
                <c:pt idx="403">
                  <c:v>-1.7844382486260539E-8</c:v>
                </c:pt>
                <c:pt idx="404">
                  <c:v>-2.4544013559115452E-8</c:v>
                </c:pt>
                <c:pt idx="405">
                  <c:v>-1.5859523818356148E-8</c:v>
                </c:pt>
                <c:pt idx="406">
                  <c:v>1.7453405012178399E-9</c:v>
                </c:pt>
                <c:pt idx="407">
                  <c:v>1.6913270239152831E-8</c:v>
                </c:pt>
                <c:pt idx="408">
                  <c:v>2.0652737777760834E-8</c:v>
                </c:pt>
                <c:pt idx="409">
                  <c:v>1.1595937537519659E-8</c:v>
                </c:pt>
                <c:pt idx="410">
                  <c:v>-3.7708903536570649E-9</c:v>
                </c:pt>
                <c:pt idx="411">
                  <c:v>-1.5649998697952059E-8</c:v>
                </c:pt>
                <c:pt idx="412">
                  <c:v>-1.7123284497009984E-8</c:v>
                </c:pt>
                <c:pt idx="413">
                  <c:v>-8.1146980490762699E-9</c:v>
                </c:pt>
                <c:pt idx="414">
                  <c:v>5.1001696310577365E-9</c:v>
                </c:pt>
                <c:pt idx="415">
                  <c:v>1.4191303029069097E-8</c:v>
                </c:pt>
                <c:pt idx="416">
                  <c:v>1.3978293440252976E-8</c:v>
                </c:pt>
                <c:pt idx="417">
                  <c:v>5.3195893261450297E-9</c:v>
                </c:pt>
                <c:pt idx="418">
                  <c:v>-5.8806824515308056E-9</c:v>
                </c:pt>
                <c:pt idx="419">
                  <c:v>-1.2642655861959273E-8</c:v>
                </c:pt>
                <c:pt idx="420">
                  <c:v>-1.1220648584041428E-8</c:v>
                </c:pt>
                <c:pt idx="421">
                  <c:v>-3.1172042323916016E-9</c:v>
                </c:pt>
                <c:pt idx="422">
                  <c:v>6.2380290803426495E-9</c:v>
                </c:pt>
                <c:pt idx="423">
                  <c:v>1.1083288649128957E-8</c:v>
                </c:pt>
                <c:pt idx="424">
                  <c:v>8.838881762514538E-9</c:v>
                </c:pt>
                <c:pt idx="425">
                  <c:v>1.419429083248679E-9</c:v>
                </c:pt>
                <c:pt idx="426">
                  <c:v>-6.2776156857811193E-9</c:v>
                </c:pt>
                <c:pt idx="427">
                  <c:v>-9.570731804251125E-9</c:v>
                </c:pt>
                <c:pt idx="428">
                  <c:v>-6.8115726919394512E-9</c:v>
                </c:pt>
                <c:pt idx="429">
                  <c:v>-1.4505078757307192E-10</c:v>
                </c:pt>
                <c:pt idx="430">
                  <c:v>6.0865940600581182E-9</c:v>
                </c:pt>
                <c:pt idx="431">
                  <c:v>8.1448488948158433E-9</c:v>
                </c:pt>
                <c:pt idx="432">
                  <c:v>5.1108711356080348E-9</c:v>
                </c:pt>
                <c:pt idx="433">
                  <c:v>-7.7932517224916212E-10</c:v>
                </c:pt>
                <c:pt idx="434">
                  <c:v>-5.7358993833039866E-9</c:v>
                </c:pt>
                <c:pt idx="435">
                  <c:v>-6.8313647513439424E-9</c:v>
                </c:pt>
                <c:pt idx="436">
                  <c:v>-3.7052626060666928E-9</c:v>
                </c:pt>
                <c:pt idx="437">
                  <c:v>1.4188860119796879E-9</c:v>
                </c:pt>
                <c:pt idx="438">
                  <c:v>5.2822874363458491E-9</c:v>
                </c:pt>
                <c:pt idx="439">
                  <c:v>5.644905095413232E-9</c:v>
                </c:pt>
                <c:pt idx="440">
                  <c:v>2.5616916367466155E-9</c:v>
                </c:pt>
                <c:pt idx="441">
                  <c:v>-1.8306183022006846E-9</c:v>
                </c:pt>
                <c:pt idx="442">
                  <c:v>-4.7703001582569065E-9</c:v>
                </c:pt>
                <c:pt idx="443">
                  <c:v>-4.5915774703759607E-9</c:v>
                </c:pt>
                <c:pt idx="444">
                  <c:v>-1.6471473536015816E-9</c:v>
                </c:pt>
                <c:pt idx="445">
                  <c:v>2.0635996122985334E-9</c:v>
                </c:pt>
                <c:pt idx="446">
                  <c:v>4.2341107625013342E-9</c:v>
                </c:pt>
                <c:pt idx="447">
                  <c:v>3.6711310043671685E-9</c:v>
                </c:pt>
                <c:pt idx="448">
                  <c:v>9.2980570427054386E-10</c:v>
                </c:pt>
                <c:pt idx="449">
                  <c:v>-2.1594855355431657E-9</c:v>
                </c:pt>
                <c:pt idx="450">
                  <c:v>-3.6992174314318144E-9</c:v>
                </c:pt>
                <c:pt idx="451">
                  <c:v>-2.8787368100496958E-9</c:v>
                </c:pt>
                <c:pt idx="452">
                  <c:v>-3.7981191897728069E-10</c:v>
                </c:pt>
                <c:pt idx="453">
                  <c:v>2.1531206217021065E-9</c:v>
                </c:pt>
                <c:pt idx="454">
                  <c:v>3.1839685372461357E-9</c:v>
                </c:pt>
                <c:pt idx="455">
                  <c:v>2.206432447065768E-9</c:v>
                </c:pt>
                <c:pt idx="456">
                  <c:v>-3.022392466558486E-11</c:v>
                </c:pt>
                <c:pt idx="457">
                  <c:v>-2.073217324040523E-9</c:v>
                </c:pt>
                <c:pt idx="458">
                  <c:v>-2.7009129814882815E-9</c:v>
                </c:pt>
                <c:pt idx="459">
                  <c:v>-1.6442735239363002E-9</c:v>
                </c:pt>
                <c:pt idx="460">
                  <c:v>3.2495562987102445E-10</c:v>
                </c:pt>
                <c:pt idx="461">
                  <c:v>1.9430602618804736E-9</c:v>
                </c:pt>
                <c:pt idx="462">
                  <c:v>2.2579771475968654E-9</c:v>
                </c:pt>
                <c:pt idx="463">
                  <c:v>1.1812337574872361E-9</c:v>
                </c:pt>
                <c:pt idx="464">
                  <c:v>-5.262008964094239E-10</c:v>
                </c:pt>
                <c:pt idx="465">
                  <c:v>-1.7812041114419012E-9</c:v>
                </c:pt>
                <c:pt idx="466">
                  <c:v>-1.8594756093213436E-9</c:v>
                </c:pt>
                <c:pt idx="467">
                  <c:v>-8.0589209400752877E-10</c:v>
                </c:pt>
                <c:pt idx="468">
                  <c:v>6.5296839581665418E-10</c:v>
                </c:pt>
                <c:pt idx="469">
                  <c:v>1.6021424894818457E-9</c:v>
                </c:pt>
                <c:pt idx="470">
                  <c:v>1.5069665625300388E-9</c:v>
                </c:pt>
                <c:pt idx="471">
                  <c:v>5.0694218832958469E-10</c:v>
                </c:pt>
                <c:pt idx="472">
                  <c:v>-7.2157555686955831E-10</c:v>
                </c:pt>
                <c:pt idx="473">
                  <c:v>-1.4169325157136556E-9</c:v>
                </c:pt>
                <c:pt idx="474">
                  <c:v>-1.199965323350859E-9</c:v>
                </c:pt>
                <c:pt idx="475">
                  <c:v>-2.7355591612081565E-10</c:v>
                </c:pt>
                <c:pt idx="476">
                  <c:v>7.4582766712068961E-10</c:v>
                </c:pt>
                <c:pt idx="477">
                  <c:v>1.2337655571504995E-9</c:v>
                </c:pt>
                <c:pt idx="478">
                  <c:v>9.3653048243854534E-10</c:v>
                </c:pt>
                <c:pt idx="479">
                  <c:v>9.5628874715343771E-11</c:v>
                </c:pt>
                <c:pt idx="480">
                  <c:v>-7.3723494158553352E-10</c:v>
                </c:pt>
                <c:pt idx="481">
                  <c:v>-1.0584791860435965E-9</c:v>
                </c:pt>
                <c:pt idx="482">
                  <c:v>-7.1373769428701976E-10</c:v>
                </c:pt>
                <c:pt idx="483">
                  <c:v>3.60678334854108E-11</c:v>
                </c:pt>
                <c:pt idx="484">
                  <c:v>7.052493872916687E-10</c:v>
                </c:pt>
                <c:pt idx="485">
                  <c:v>8.9500882362521262E-10</c:v>
                </c:pt>
                <c:pt idx="486">
                  <c:v>5.2805583727719368E-10</c:v>
                </c:pt>
                <c:pt idx="487">
                  <c:v>-1.2980873193466701E-10</c:v>
                </c:pt>
                <c:pt idx="488">
                  <c:v>-6.5750766298813749E-10</c:v>
                </c:pt>
                <c:pt idx="489">
                  <c:v>-7.4578007721863872E-10</c:v>
                </c:pt>
                <c:pt idx="490">
                  <c:v>-3.7563958926752913E-10</c:v>
                </c:pt>
                <c:pt idx="491">
                  <c:v>1.928904579832762E-10</c:v>
                </c:pt>
                <c:pt idx="492">
                  <c:v>6.0006976885974733E-10</c:v>
                </c:pt>
                <c:pt idx="493">
                  <c:v>6.1204457197002801E-10</c:v>
                </c:pt>
                <c:pt idx="494">
                  <c:v>2.5255147389106448E-10</c:v>
                </c:pt>
                <c:pt idx="495">
                  <c:v>-2.316490064682884E-10</c:v>
                </c:pt>
                <c:pt idx="496">
                  <c:v>-5.3764637923352452E-10</c:v>
                </c:pt>
                <c:pt idx="497">
                  <c:v>-4.9416327439657421E-10</c:v>
                </c:pt>
                <c:pt idx="498">
                  <c:v>-1.5492526217690947E-10</c:v>
                </c:pt>
                <c:pt idx="499">
                  <c:v>2.5150577011472273E-10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B6-49CF-A33A-D492D534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49592"/>
        <c:axId val="799745984"/>
      </c:scatterChart>
      <c:valAx>
        <c:axId val="79974959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45984"/>
        <c:crossesAt val="-10000"/>
        <c:crossBetween val="midCat"/>
      </c:valAx>
      <c:valAx>
        <c:axId val="79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4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90768248265777E-2"/>
          <c:y val="5.0925925925925923E-2"/>
          <c:w val="0.9160562766072148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'Central difference method'!$B$21:$B$521</c:f>
              <c:numCache>
                <c:formatCode>0.000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</c:numCache>
            </c:numRef>
          </c:xVal>
          <c:yVal>
            <c:numRef>
              <c:f>'Central difference method'!$C$21:$C$521</c:f>
              <c:numCache>
                <c:formatCode>0</c:formatCode>
                <c:ptCount val="5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350.00000000000006</c:v>
                </c:pt>
                <c:pt idx="8">
                  <c:v>400</c:v>
                </c:pt>
                <c:pt idx="9">
                  <c:v>450</c:v>
                </c:pt>
                <c:pt idx="10">
                  <c:v>499.99999999999994</c:v>
                </c:pt>
                <c:pt idx="11">
                  <c:v>549.99999999999989</c:v>
                </c:pt>
                <c:pt idx="12">
                  <c:v>599.99999999999989</c:v>
                </c:pt>
                <c:pt idx="13">
                  <c:v>649.99999999999989</c:v>
                </c:pt>
                <c:pt idx="14">
                  <c:v>699.99999999999989</c:v>
                </c:pt>
                <c:pt idx="15">
                  <c:v>750</c:v>
                </c:pt>
                <c:pt idx="16">
                  <c:v>800</c:v>
                </c:pt>
                <c:pt idx="17">
                  <c:v>850.00000000000011</c:v>
                </c:pt>
                <c:pt idx="18">
                  <c:v>900.00000000000011</c:v>
                </c:pt>
                <c:pt idx="19">
                  <c:v>950.00000000000011</c:v>
                </c:pt>
                <c:pt idx="20">
                  <c:v>1000.0000000000002</c:v>
                </c:pt>
                <c:pt idx="21">
                  <c:v>1200.0000000000002</c:v>
                </c:pt>
                <c:pt idx="22">
                  <c:v>1400.0000000000002</c:v>
                </c:pt>
                <c:pt idx="23">
                  <c:v>1600.0000000000002</c:v>
                </c:pt>
                <c:pt idx="24">
                  <c:v>1800.0000000000002</c:v>
                </c:pt>
                <c:pt idx="25">
                  <c:v>2000.0000000000002</c:v>
                </c:pt>
                <c:pt idx="26">
                  <c:v>2200</c:v>
                </c:pt>
                <c:pt idx="27">
                  <c:v>2400</c:v>
                </c:pt>
                <c:pt idx="28">
                  <c:v>2600</c:v>
                </c:pt>
                <c:pt idx="29">
                  <c:v>2800</c:v>
                </c:pt>
                <c:pt idx="30">
                  <c:v>3000</c:v>
                </c:pt>
                <c:pt idx="31">
                  <c:v>3200</c:v>
                </c:pt>
                <c:pt idx="32">
                  <c:v>3400</c:v>
                </c:pt>
                <c:pt idx="33">
                  <c:v>3600</c:v>
                </c:pt>
                <c:pt idx="34">
                  <c:v>3800</c:v>
                </c:pt>
                <c:pt idx="35">
                  <c:v>4000</c:v>
                </c:pt>
                <c:pt idx="36">
                  <c:v>4200</c:v>
                </c:pt>
                <c:pt idx="37">
                  <c:v>4400</c:v>
                </c:pt>
                <c:pt idx="38">
                  <c:v>4600</c:v>
                </c:pt>
                <c:pt idx="39">
                  <c:v>4800</c:v>
                </c:pt>
                <c:pt idx="40">
                  <c:v>5000</c:v>
                </c:pt>
                <c:pt idx="41">
                  <c:v>0</c:v>
                </c:pt>
                <c:pt idx="42">
                  <c:v>15.680000000000291</c:v>
                </c:pt>
                <c:pt idx="43">
                  <c:v>37.880000000000337</c:v>
                </c:pt>
                <c:pt idx="44">
                  <c:v>60.320000000000391</c:v>
                </c:pt>
                <c:pt idx="45">
                  <c:v>83.000000000000455</c:v>
                </c:pt>
                <c:pt idx="46">
                  <c:v>105.9200000000003</c:v>
                </c:pt>
                <c:pt idx="47">
                  <c:v>129.08000000000038</c:v>
                </c:pt>
                <c:pt idx="48">
                  <c:v>152.48000000000047</c:v>
                </c:pt>
                <c:pt idx="49">
                  <c:v>176.12000000000057</c:v>
                </c:pt>
                <c:pt idx="50">
                  <c:v>200.00000000000045</c:v>
                </c:pt>
                <c:pt idx="51">
                  <c:v>224.12000000000057</c:v>
                </c:pt>
                <c:pt idx="52">
                  <c:v>248.48000000000047</c:v>
                </c:pt>
                <c:pt idx="53">
                  <c:v>273.08000000000084</c:v>
                </c:pt>
                <c:pt idx="54">
                  <c:v>297.92000000000075</c:v>
                </c:pt>
                <c:pt idx="55">
                  <c:v>323.00000000000068</c:v>
                </c:pt>
                <c:pt idx="56">
                  <c:v>348.32000000000062</c:v>
                </c:pt>
                <c:pt idx="57">
                  <c:v>373.88000000000079</c:v>
                </c:pt>
                <c:pt idx="58">
                  <c:v>399.68000000000075</c:v>
                </c:pt>
                <c:pt idx="59">
                  <c:v>425.72000000000071</c:v>
                </c:pt>
                <c:pt idx="60">
                  <c:v>452.00000000000068</c:v>
                </c:pt>
                <c:pt idx="61">
                  <c:v>478.52000000000066</c:v>
                </c:pt>
                <c:pt idx="62">
                  <c:v>505.28000000000065</c:v>
                </c:pt>
                <c:pt idx="63">
                  <c:v>532.28000000000088</c:v>
                </c:pt>
                <c:pt idx="64">
                  <c:v>559.52000000000089</c:v>
                </c:pt>
                <c:pt idx="65">
                  <c:v>587.00000000000114</c:v>
                </c:pt>
                <c:pt idx="66">
                  <c:v>614.72000000000094</c:v>
                </c:pt>
                <c:pt idx="67">
                  <c:v>642.68000000000097</c:v>
                </c:pt>
                <c:pt idx="68">
                  <c:v>670.88000000000125</c:v>
                </c:pt>
                <c:pt idx="69">
                  <c:v>699.3200000000013</c:v>
                </c:pt>
                <c:pt idx="70">
                  <c:v>728.00000000000136</c:v>
                </c:pt>
                <c:pt idx="71">
                  <c:v>756.92000000000121</c:v>
                </c:pt>
                <c:pt idx="72">
                  <c:v>786.08000000000129</c:v>
                </c:pt>
                <c:pt idx="73">
                  <c:v>815.48000000000116</c:v>
                </c:pt>
                <c:pt idx="74">
                  <c:v>845.12000000000148</c:v>
                </c:pt>
                <c:pt idx="75">
                  <c:v>875.00000000000136</c:v>
                </c:pt>
                <c:pt idx="76">
                  <c:v>905.12000000000148</c:v>
                </c:pt>
                <c:pt idx="77">
                  <c:v>935.48000000000138</c:v>
                </c:pt>
                <c:pt idx="78">
                  <c:v>966.08000000000152</c:v>
                </c:pt>
                <c:pt idx="79">
                  <c:v>996.92000000000144</c:v>
                </c:pt>
                <c:pt idx="80">
                  <c:v>1028.0000000000016</c:v>
                </c:pt>
                <c:pt idx="81">
                  <c:v>1059.3200000000015</c:v>
                </c:pt>
                <c:pt idx="82">
                  <c:v>1090.8800000000015</c:v>
                </c:pt>
                <c:pt idx="83">
                  <c:v>1122.6800000000017</c:v>
                </c:pt>
                <c:pt idx="84">
                  <c:v>1154.7200000000016</c:v>
                </c:pt>
                <c:pt idx="85">
                  <c:v>1187.0000000000018</c:v>
                </c:pt>
                <c:pt idx="86">
                  <c:v>1219.5200000000018</c:v>
                </c:pt>
                <c:pt idx="87">
                  <c:v>1252.280000000002</c:v>
                </c:pt>
                <c:pt idx="88">
                  <c:v>1285.280000000002</c:v>
                </c:pt>
                <c:pt idx="89">
                  <c:v>1318.5200000000018</c:v>
                </c:pt>
                <c:pt idx="90">
                  <c:v>1352.0000000000018</c:v>
                </c:pt>
                <c:pt idx="91">
                  <c:v>1385.7200000000021</c:v>
                </c:pt>
                <c:pt idx="92">
                  <c:v>1419.6800000000021</c:v>
                </c:pt>
                <c:pt idx="93">
                  <c:v>1453.8800000000024</c:v>
                </c:pt>
                <c:pt idx="94">
                  <c:v>1488.320000000002</c:v>
                </c:pt>
                <c:pt idx="95">
                  <c:v>1523.0000000000023</c:v>
                </c:pt>
                <c:pt idx="96">
                  <c:v>1557.9200000000023</c:v>
                </c:pt>
                <c:pt idx="97">
                  <c:v>1593.0800000000027</c:v>
                </c:pt>
                <c:pt idx="98">
                  <c:v>1628.4800000000027</c:v>
                </c:pt>
                <c:pt idx="99">
                  <c:v>1664.1200000000022</c:v>
                </c:pt>
                <c:pt idx="100">
                  <c:v>1700.0000000000023</c:v>
                </c:pt>
                <c:pt idx="101">
                  <c:v>1736.1200000000026</c:v>
                </c:pt>
                <c:pt idx="102">
                  <c:v>1772.4800000000027</c:v>
                </c:pt>
                <c:pt idx="103">
                  <c:v>1809.0800000000027</c:v>
                </c:pt>
                <c:pt idx="104">
                  <c:v>1845.9200000000028</c:v>
                </c:pt>
                <c:pt idx="105">
                  <c:v>1883.0000000000023</c:v>
                </c:pt>
                <c:pt idx="106">
                  <c:v>1920.3200000000029</c:v>
                </c:pt>
                <c:pt idx="107">
                  <c:v>1957.8800000000028</c:v>
                </c:pt>
                <c:pt idx="108">
                  <c:v>1995.6800000000026</c:v>
                </c:pt>
                <c:pt idx="109">
                  <c:v>2033.720000000003</c:v>
                </c:pt>
                <c:pt idx="110">
                  <c:v>2072.0000000000027</c:v>
                </c:pt>
                <c:pt idx="111">
                  <c:v>2110.5200000000032</c:v>
                </c:pt>
                <c:pt idx="112">
                  <c:v>2149.2800000000029</c:v>
                </c:pt>
                <c:pt idx="113">
                  <c:v>2188.2800000000029</c:v>
                </c:pt>
                <c:pt idx="114">
                  <c:v>2227.5200000000032</c:v>
                </c:pt>
                <c:pt idx="115">
                  <c:v>2267.0000000000032</c:v>
                </c:pt>
                <c:pt idx="116">
                  <c:v>2306.720000000003</c:v>
                </c:pt>
                <c:pt idx="117">
                  <c:v>2346.680000000003</c:v>
                </c:pt>
                <c:pt idx="118">
                  <c:v>2386.8800000000033</c:v>
                </c:pt>
                <c:pt idx="119">
                  <c:v>2427.3200000000033</c:v>
                </c:pt>
                <c:pt idx="120">
                  <c:v>2468.0000000000032</c:v>
                </c:pt>
                <c:pt idx="121">
                  <c:v>2508.9200000000033</c:v>
                </c:pt>
                <c:pt idx="122">
                  <c:v>2550.0800000000036</c:v>
                </c:pt>
                <c:pt idx="123">
                  <c:v>2591.4800000000037</c:v>
                </c:pt>
                <c:pt idx="124">
                  <c:v>2633.120000000004</c:v>
                </c:pt>
                <c:pt idx="125">
                  <c:v>2675.0000000000036</c:v>
                </c:pt>
                <c:pt idx="126">
                  <c:v>2717.1200000000035</c:v>
                </c:pt>
                <c:pt idx="127">
                  <c:v>2759.4800000000041</c:v>
                </c:pt>
                <c:pt idx="128">
                  <c:v>2802.080000000004</c:v>
                </c:pt>
                <c:pt idx="129">
                  <c:v>2844.9200000000042</c:v>
                </c:pt>
                <c:pt idx="130">
                  <c:v>2888.0000000000041</c:v>
                </c:pt>
                <c:pt idx="131">
                  <c:v>2931.3200000000043</c:v>
                </c:pt>
                <c:pt idx="132">
                  <c:v>2974.8800000000042</c:v>
                </c:pt>
                <c:pt idx="133">
                  <c:v>3018.6800000000044</c:v>
                </c:pt>
                <c:pt idx="134">
                  <c:v>3062.7200000000043</c:v>
                </c:pt>
                <c:pt idx="135">
                  <c:v>3107.0000000000045</c:v>
                </c:pt>
                <c:pt idx="136">
                  <c:v>3151.5200000000041</c:v>
                </c:pt>
                <c:pt idx="137">
                  <c:v>3196.2800000000043</c:v>
                </c:pt>
                <c:pt idx="138">
                  <c:v>3241.2800000000043</c:v>
                </c:pt>
                <c:pt idx="139">
                  <c:v>3286.520000000005</c:v>
                </c:pt>
                <c:pt idx="140">
                  <c:v>3332.0000000000045</c:v>
                </c:pt>
                <c:pt idx="141">
                  <c:v>3377.7200000000048</c:v>
                </c:pt>
                <c:pt idx="142">
                  <c:v>3423.6800000000048</c:v>
                </c:pt>
                <c:pt idx="143">
                  <c:v>3469.8800000000047</c:v>
                </c:pt>
                <c:pt idx="144">
                  <c:v>3516.3200000000052</c:v>
                </c:pt>
                <c:pt idx="145">
                  <c:v>3563.0000000000055</c:v>
                </c:pt>
                <c:pt idx="146">
                  <c:v>3609.9200000000046</c:v>
                </c:pt>
                <c:pt idx="147">
                  <c:v>3657.0800000000054</c:v>
                </c:pt>
                <c:pt idx="148">
                  <c:v>3704.480000000005</c:v>
                </c:pt>
                <c:pt idx="149">
                  <c:v>3752.1200000000053</c:v>
                </c:pt>
                <c:pt idx="150">
                  <c:v>3800.0000000000045</c:v>
                </c:pt>
                <c:pt idx="151">
                  <c:v>3848.1200000000053</c:v>
                </c:pt>
                <c:pt idx="152">
                  <c:v>3896.4800000000068</c:v>
                </c:pt>
                <c:pt idx="153">
                  <c:v>3945.0800000000054</c:v>
                </c:pt>
                <c:pt idx="154">
                  <c:v>3993.9200000000046</c:v>
                </c:pt>
                <c:pt idx="155">
                  <c:v>4043.0000000000064</c:v>
                </c:pt>
                <c:pt idx="156">
                  <c:v>4092.320000000007</c:v>
                </c:pt>
                <c:pt idx="157">
                  <c:v>4141.8800000000056</c:v>
                </c:pt>
                <c:pt idx="158">
                  <c:v>4191.6800000000048</c:v>
                </c:pt>
                <c:pt idx="159">
                  <c:v>4241.7200000000057</c:v>
                </c:pt>
                <c:pt idx="160">
                  <c:v>4292.0000000000073</c:v>
                </c:pt>
                <c:pt idx="161">
                  <c:v>4342.5200000000059</c:v>
                </c:pt>
                <c:pt idx="162">
                  <c:v>4393.2800000000052</c:v>
                </c:pt>
                <c:pt idx="163">
                  <c:v>4444.280000000007</c:v>
                </c:pt>
                <c:pt idx="164">
                  <c:v>4495.5200000000077</c:v>
                </c:pt>
                <c:pt idx="165">
                  <c:v>4547.0000000000064</c:v>
                </c:pt>
                <c:pt idx="166">
                  <c:v>4598.7200000000057</c:v>
                </c:pt>
                <c:pt idx="167">
                  <c:v>4650.6800000000067</c:v>
                </c:pt>
                <c:pt idx="168">
                  <c:v>4702.8800000000083</c:v>
                </c:pt>
                <c:pt idx="169">
                  <c:v>4755.3200000000061</c:v>
                </c:pt>
                <c:pt idx="170">
                  <c:v>4808.0000000000055</c:v>
                </c:pt>
                <c:pt idx="171">
                  <c:v>4860.9200000000064</c:v>
                </c:pt>
                <c:pt idx="172">
                  <c:v>4914.0800000000081</c:v>
                </c:pt>
                <c:pt idx="173">
                  <c:v>4967.4800000000068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2900</c:v>
                </c:pt>
                <c:pt idx="322">
                  <c:v>2800</c:v>
                </c:pt>
                <c:pt idx="323">
                  <c:v>2700</c:v>
                </c:pt>
                <c:pt idx="324">
                  <c:v>2600</c:v>
                </c:pt>
                <c:pt idx="325">
                  <c:v>2500</c:v>
                </c:pt>
                <c:pt idx="326">
                  <c:v>2400</c:v>
                </c:pt>
                <c:pt idx="327">
                  <c:v>2300</c:v>
                </c:pt>
                <c:pt idx="328">
                  <c:v>2200</c:v>
                </c:pt>
                <c:pt idx="329">
                  <c:v>2100</c:v>
                </c:pt>
                <c:pt idx="330">
                  <c:v>2000</c:v>
                </c:pt>
                <c:pt idx="331">
                  <c:v>1900</c:v>
                </c:pt>
                <c:pt idx="332">
                  <c:v>1800</c:v>
                </c:pt>
                <c:pt idx="333">
                  <c:v>1700</c:v>
                </c:pt>
                <c:pt idx="334">
                  <c:v>1600</c:v>
                </c:pt>
                <c:pt idx="335">
                  <c:v>1500</c:v>
                </c:pt>
                <c:pt idx="336">
                  <c:v>1400</c:v>
                </c:pt>
                <c:pt idx="337">
                  <c:v>1300</c:v>
                </c:pt>
                <c:pt idx="338">
                  <c:v>1200</c:v>
                </c:pt>
                <c:pt idx="339">
                  <c:v>1100</c:v>
                </c:pt>
                <c:pt idx="340">
                  <c:v>1000</c:v>
                </c:pt>
                <c:pt idx="341">
                  <c:v>900</c:v>
                </c:pt>
                <c:pt idx="342">
                  <c:v>800</c:v>
                </c:pt>
                <c:pt idx="343">
                  <c:v>700</c:v>
                </c:pt>
                <c:pt idx="344">
                  <c:v>600</c:v>
                </c:pt>
                <c:pt idx="345">
                  <c:v>500</c:v>
                </c:pt>
                <c:pt idx="346">
                  <c:v>400</c:v>
                </c:pt>
                <c:pt idx="347">
                  <c:v>300</c:v>
                </c:pt>
                <c:pt idx="348">
                  <c:v>200</c:v>
                </c:pt>
                <c:pt idx="349">
                  <c:v>100</c:v>
                </c:pt>
                <c:pt idx="350">
                  <c:v>0</c:v>
                </c:pt>
                <c:pt idx="351">
                  <c:v>5000</c:v>
                </c:pt>
                <c:pt idx="352">
                  <c:v>4900</c:v>
                </c:pt>
                <c:pt idx="353">
                  <c:v>4800</c:v>
                </c:pt>
                <c:pt idx="354">
                  <c:v>4700</c:v>
                </c:pt>
                <c:pt idx="355">
                  <c:v>4600</c:v>
                </c:pt>
                <c:pt idx="356">
                  <c:v>4500</c:v>
                </c:pt>
                <c:pt idx="357">
                  <c:v>4400</c:v>
                </c:pt>
                <c:pt idx="358">
                  <c:v>4300</c:v>
                </c:pt>
                <c:pt idx="359">
                  <c:v>4200</c:v>
                </c:pt>
                <c:pt idx="360">
                  <c:v>4100</c:v>
                </c:pt>
                <c:pt idx="361">
                  <c:v>4000</c:v>
                </c:pt>
                <c:pt idx="362">
                  <c:v>3900</c:v>
                </c:pt>
                <c:pt idx="363">
                  <c:v>3800</c:v>
                </c:pt>
                <c:pt idx="364">
                  <c:v>3700</c:v>
                </c:pt>
                <c:pt idx="365">
                  <c:v>3600</c:v>
                </c:pt>
                <c:pt idx="366">
                  <c:v>3500</c:v>
                </c:pt>
                <c:pt idx="367">
                  <c:v>3400</c:v>
                </c:pt>
                <c:pt idx="368">
                  <c:v>3300</c:v>
                </c:pt>
                <c:pt idx="369">
                  <c:v>3200</c:v>
                </c:pt>
                <c:pt idx="370">
                  <c:v>3100</c:v>
                </c:pt>
                <c:pt idx="371">
                  <c:v>3000</c:v>
                </c:pt>
                <c:pt idx="372">
                  <c:v>2900</c:v>
                </c:pt>
                <c:pt idx="373">
                  <c:v>2800</c:v>
                </c:pt>
                <c:pt idx="374">
                  <c:v>2700</c:v>
                </c:pt>
                <c:pt idx="375">
                  <c:v>2600</c:v>
                </c:pt>
                <c:pt idx="376">
                  <c:v>2500</c:v>
                </c:pt>
                <c:pt idx="377">
                  <c:v>2400</c:v>
                </c:pt>
                <c:pt idx="378">
                  <c:v>2300</c:v>
                </c:pt>
                <c:pt idx="379">
                  <c:v>2200</c:v>
                </c:pt>
                <c:pt idx="380">
                  <c:v>2100</c:v>
                </c:pt>
                <c:pt idx="381">
                  <c:v>2000</c:v>
                </c:pt>
                <c:pt idx="382">
                  <c:v>1900</c:v>
                </c:pt>
                <c:pt idx="383">
                  <c:v>1800</c:v>
                </c:pt>
                <c:pt idx="384">
                  <c:v>1700</c:v>
                </c:pt>
                <c:pt idx="385">
                  <c:v>1600</c:v>
                </c:pt>
                <c:pt idx="386">
                  <c:v>1500</c:v>
                </c:pt>
                <c:pt idx="387">
                  <c:v>1400</c:v>
                </c:pt>
                <c:pt idx="388">
                  <c:v>1300</c:v>
                </c:pt>
                <c:pt idx="389">
                  <c:v>1200</c:v>
                </c:pt>
                <c:pt idx="390">
                  <c:v>1100</c:v>
                </c:pt>
                <c:pt idx="391">
                  <c:v>1000</c:v>
                </c:pt>
                <c:pt idx="392">
                  <c:v>900</c:v>
                </c:pt>
                <c:pt idx="393">
                  <c:v>800</c:v>
                </c:pt>
                <c:pt idx="394">
                  <c:v>700</c:v>
                </c:pt>
                <c:pt idx="395">
                  <c:v>600</c:v>
                </c:pt>
                <c:pt idx="396">
                  <c:v>500</c:v>
                </c:pt>
                <c:pt idx="397">
                  <c:v>400</c:v>
                </c:pt>
                <c:pt idx="398">
                  <c:v>300</c:v>
                </c:pt>
                <c:pt idx="399">
                  <c:v>200</c:v>
                </c:pt>
                <c:pt idx="400">
                  <c:v>100</c:v>
                </c:pt>
                <c:pt idx="401">
                  <c:v>0</c:v>
                </c:pt>
                <c:pt idx="402">
                  <c:v>5000</c:v>
                </c:pt>
                <c:pt idx="403">
                  <c:v>4900</c:v>
                </c:pt>
                <c:pt idx="404">
                  <c:v>4800</c:v>
                </c:pt>
                <c:pt idx="405">
                  <c:v>4700</c:v>
                </c:pt>
                <c:pt idx="406">
                  <c:v>4600</c:v>
                </c:pt>
                <c:pt idx="407">
                  <c:v>4500</c:v>
                </c:pt>
                <c:pt idx="408">
                  <c:v>4400</c:v>
                </c:pt>
                <c:pt idx="409">
                  <c:v>4300</c:v>
                </c:pt>
                <c:pt idx="410">
                  <c:v>4200</c:v>
                </c:pt>
                <c:pt idx="411">
                  <c:v>4100</c:v>
                </c:pt>
                <c:pt idx="412">
                  <c:v>4000</c:v>
                </c:pt>
                <c:pt idx="413">
                  <c:v>3900</c:v>
                </c:pt>
                <c:pt idx="414">
                  <c:v>3800</c:v>
                </c:pt>
                <c:pt idx="415">
                  <c:v>3700</c:v>
                </c:pt>
                <c:pt idx="416">
                  <c:v>3600</c:v>
                </c:pt>
                <c:pt idx="417">
                  <c:v>3500</c:v>
                </c:pt>
                <c:pt idx="418">
                  <c:v>3400</c:v>
                </c:pt>
                <c:pt idx="419">
                  <c:v>3300</c:v>
                </c:pt>
                <c:pt idx="420">
                  <c:v>3200</c:v>
                </c:pt>
                <c:pt idx="421">
                  <c:v>3100</c:v>
                </c:pt>
                <c:pt idx="422">
                  <c:v>3000</c:v>
                </c:pt>
                <c:pt idx="423">
                  <c:v>2900</c:v>
                </c:pt>
                <c:pt idx="424">
                  <c:v>2800</c:v>
                </c:pt>
                <c:pt idx="425">
                  <c:v>2700</c:v>
                </c:pt>
                <c:pt idx="426">
                  <c:v>2600</c:v>
                </c:pt>
                <c:pt idx="427">
                  <c:v>2500</c:v>
                </c:pt>
                <c:pt idx="428">
                  <c:v>2400</c:v>
                </c:pt>
                <c:pt idx="429">
                  <c:v>2300</c:v>
                </c:pt>
                <c:pt idx="430">
                  <c:v>2200</c:v>
                </c:pt>
                <c:pt idx="431">
                  <c:v>2100</c:v>
                </c:pt>
                <c:pt idx="432">
                  <c:v>2000</c:v>
                </c:pt>
                <c:pt idx="433">
                  <c:v>1900</c:v>
                </c:pt>
                <c:pt idx="434">
                  <c:v>1800</c:v>
                </c:pt>
                <c:pt idx="435">
                  <c:v>1700</c:v>
                </c:pt>
                <c:pt idx="436">
                  <c:v>1600</c:v>
                </c:pt>
                <c:pt idx="437">
                  <c:v>1500</c:v>
                </c:pt>
                <c:pt idx="438">
                  <c:v>1400</c:v>
                </c:pt>
                <c:pt idx="439">
                  <c:v>1300</c:v>
                </c:pt>
                <c:pt idx="440">
                  <c:v>1200</c:v>
                </c:pt>
                <c:pt idx="441">
                  <c:v>1100</c:v>
                </c:pt>
                <c:pt idx="442">
                  <c:v>1000</c:v>
                </c:pt>
                <c:pt idx="443">
                  <c:v>900</c:v>
                </c:pt>
                <c:pt idx="444">
                  <c:v>800</c:v>
                </c:pt>
                <c:pt idx="445">
                  <c:v>700</c:v>
                </c:pt>
                <c:pt idx="446">
                  <c:v>600</c:v>
                </c:pt>
                <c:pt idx="447">
                  <c:v>500</c:v>
                </c:pt>
                <c:pt idx="448">
                  <c:v>400</c:v>
                </c:pt>
                <c:pt idx="449">
                  <c:v>300</c:v>
                </c:pt>
                <c:pt idx="450">
                  <c:v>200</c:v>
                </c:pt>
                <c:pt idx="451">
                  <c:v>100</c:v>
                </c:pt>
                <c:pt idx="452">
                  <c:v>0</c:v>
                </c:pt>
                <c:pt idx="453">
                  <c:v>4000</c:v>
                </c:pt>
                <c:pt idx="454">
                  <c:v>3900</c:v>
                </c:pt>
                <c:pt idx="455">
                  <c:v>3800</c:v>
                </c:pt>
                <c:pt idx="456">
                  <c:v>3700</c:v>
                </c:pt>
                <c:pt idx="457">
                  <c:v>3600</c:v>
                </c:pt>
                <c:pt idx="458">
                  <c:v>3500</c:v>
                </c:pt>
                <c:pt idx="459">
                  <c:v>3400</c:v>
                </c:pt>
                <c:pt idx="460">
                  <c:v>3300</c:v>
                </c:pt>
                <c:pt idx="461">
                  <c:v>3200</c:v>
                </c:pt>
                <c:pt idx="462">
                  <c:v>3100</c:v>
                </c:pt>
                <c:pt idx="463">
                  <c:v>3000</c:v>
                </c:pt>
                <c:pt idx="464">
                  <c:v>2900</c:v>
                </c:pt>
                <c:pt idx="465">
                  <c:v>2800</c:v>
                </c:pt>
                <c:pt idx="466">
                  <c:v>2700</c:v>
                </c:pt>
                <c:pt idx="467">
                  <c:v>2600</c:v>
                </c:pt>
                <c:pt idx="468">
                  <c:v>2500</c:v>
                </c:pt>
                <c:pt idx="469">
                  <c:v>2400</c:v>
                </c:pt>
                <c:pt idx="470">
                  <c:v>2300</c:v>
                </c:pt>
                <c:pt idx="471">
                  <c:v>2200</c:v>
                </c:pt>
                <c:pt idx="472">
                  <c:v>2100</c:v>
                </c:pt>
                <c:pt idx="473">
                  <c:v>2000</c:v>
                </c:pt>
                <c:pt idx="474">
                  <c:v>1900</c:v>
                </c:pt>
                <c:pt idx="475">
                  <c:v>1800</c:v>
                </c:pt>
                <c:pt idx="476">
                  <c:v>1700</c:v>
                </c:pt>
                <c:pt idx="477">
                  <c:v>1600</c:v>
                </c:pt>
                <c:pt idx="478">
                  <c:v>1500</c:v>
                </c:pt>
                <c:pt idx="479">
                  <c:v>1400</c:v>
                </c:pt>
                <c:pt idx="480">
                  <c:v>1300</c:v>
                </c:pt>
                <c:pt idx="481">
                  <c:v>1200</c:v>
                </c:pt>
                <c:pt idx="482">
                  <c:v>1100</c:v>
                </c:pt>
                <c:pt idx="483">
                  <c:v>1000</c:v>
                </c:pt>
                <c:pt idx="484">
                  <c:v>900</c:v>
                </c:pt>
                <c:pt idx="485">
                  <c:v>800</c:v>
                </c:pt>
                <c:pt idx="486">
                  <c:v>700</c:v>
                </c:pt>
                <c:pt idx="487">
                  <c:v>600</c:v>
                </c:pt>
                <c:pt idx="488">
                  <c:v>500</c:v>
                </c:pt>
                <c:pt idx="489">
                  <c:v>400</c:v>
                </c:pt>
                <c:pt idx="490">
                  <c:v>300</c:v>
                </c:pt>
                <c:pt idx="491">
                  <c:v>200</c:v>
                </c:pt>
                <c:pt idx="492">
                  <c:v>100</c:v>
                </c:pt>
                <c:pt idx="493">
                  <c:v>0</c:v>
                </c:pt>
                <c:pt idx="494">
                  <c:v>3000</c:v>
                </c:pt>
                <c:pt idx="495">
                  <c:v>2900</c:v>
                </c:pt>
                <c:pt idx="496">
                  <c:v>2800</c:v>
                </c:pt>
                <c:pt idx="497">
                  <c:v>2700</c:v>
                </c:pt>
                <c:pt idx="498">
                  <c:v>2600</c:v>
                </c:pt>
                <c:pt idx="499">
                  <c:v>2500</c:v>
                </c:pt>
                <c:pt idx="500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C-40FA-A375-29AF79E3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83672"/>
        <c:axId val="830684328"/>
      </c:scatterChart>
      <c:valAx>
        <c:axId val="83068367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84328"/>
        <c:crosses val="autoZero"/>
        <c:crossBetween val="midCat"/>
      </c:valAx>
      <c:valAx>
        <c:axId val="8306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in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8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106135</xdr:colOff>
      <xdr:row>0</xdr:row>
      <xdr:rowOff>97971</xdr:rowOff>
    </xdr:from>
    <xdr:to>
      <xdr:col>21</xdr:col>
      <xdr:colOff>522514</xdr:colOff>
      <xdr:row>15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0B717-1DF8-4D59-B84A-F7E912EFB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255814</xdr:colOff>
      <xdr:row>16</xdr:row>
      <xdr:rowOff>83683</xdr:rowOff>
    </xdr:from>
    <xdr:to>
      <xdr:col>24</xdr:col>
      <xdr:colOff>106135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E1B08-2E56-43DE-9C97-93B521AC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21637</xdr:colOff>
      <xdr:row>17</xdr:row>
      <xdr:rowOff>68674</xdr:rowOff>
    </xdr:from>
    <xdr:to>
      <xdr:col>21</xdr:col>
      <xdr:colOff>481558</xdr:colOff>
      <xdr:row>33</xdr:row>
      <xdr:rowOff>128512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A537F-C4A2-43D2-A730-C73116672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84667</xdr:colOff>
      <xdr:row>0</xdr:row>
      <xdr:rowOff>56443</xdr:rowOff>
    </xdr:from>
    <xdr:to>
      <xdr:col>21</xdr:col>
      <xdr:colOff>525505</xdr:colOff>
      <xdr:row>16</xdr:row>
      <xdr:rowOff>48481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610BF-C17A-43F2-9D60-22D041C0D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DFF1-369F-483C-B6E1-06D4E24D2D71}">
  <dimension ref="A3:AD622"/>
  <sheetViews>
    <sheetView tabSelected="1" topLeftCell="B9" zoomScaleNormal="100" workbookViewId="0">
      <selection activeCell="F13" sqref="F13"/>
    </sheetView>
  </sheetViews>
  <sheetFormatPr defaultRowHeight="13.15" x14ac:dyDescent="0.4"/>
  <cols>
    <col min="4" max="4" width="12.640625" customWidth="1"/>
    <col min="5" max="6" width="10.640625" customWidth="1"/>
  </cols>
  <sheetData>
    <row r="3" spans="1:16" x14ac:dyDescent="0.4">
      <c r="C3" s="1" t="s">
        <v>0</v>
      </c>
      <c r="D3" s="19">
        <v>1500</v>
      </c>
      <c r="E3" t="s">
        <v>1</v>
      </c>
      <c r="G3" s="1" t="s">
        <v>31</v>
      </c>
      <c r="H3" s="7">
        <f>EXP(-D8*D5*D12)</f>
        <v>0.95999727885877062</v>
      </c>
    </row>
    <row r="4" spans="1:16" x14ac:dyDescent="0.4">
      <c r="C4" s="1" t="s">
        <v>2</v>
      </c>
      <c r="D4" s="19">
        <v>40000</v>
      </c>
      <c r="E4" t="s">
        <v>3</v>
      </c>
      <c r="G4" s="1" t="s">
        <v>32</v>
      </c>
      <c r="H4" s="7">
        <f>SIN(D9*D12)</f>
        <v>0.72805152438342824</v>
      </c>
    </row>
    <row r="5" spans="1:16" ht="14.65" x14ac:dyDescent="0.5">
      <c r="C5" s="3" t="s">
        <v>4</v>
      </c>
      <c r="D5" s="4">
        <f>SQRT(D4*1000/D3)</f>
        <v>163.29931618554522</v>
      </c>
      <c r="E5" t="s">
        <v>5</v>
      </c>
      <c r="G5" s="1" t="s">
        <v>33</v>
      </c>
      <c r="H5" s="7">
        <f>COS(D9*D12)</f>
        <v>0.68552241235642064</v>
      </c>
    </row>
    <row r="6" spans="1:16" ht="14.65" x14ac:dyDescent="0.5">
      <c r="C6" s="1" t="s">
        <v>6</v>
      </c>
      <c r="D6" s="4">
        <f>2*PI()/D5</f>
        <v>3.8476494904855919E-2</v>
      </c>
      <c r="E6" t="s">
        <v>7</v>
      </c>
      <c r="G6" s="1" t="s">
        <v>34</v>
      </c>
      <c r="H6" s="7">
        <f>SQRT(1-D8^2)</f>
        <v>0.99874921777190895</v>
      </c>
    </row>
    <row r="7" spans="1:16" ht="14.65" x14ac:dyDescent="0.5">
      <c r="C7" s="1" t="s">
        <v>8</v>
      </c>
      <c r="D7" s="4">
        <f>2*D5*D3/1000</f>
        <v>489.89794855663564</v>
      </c>
      <c r="E7" t="s">
        <v>9</v>
      </c>
      <c r="G7" s="1" t="s">
        <v>23</v>
      </c>
      <c r="H7" s="11">
        <f>H3*(D8/H6*H4+H5)</f>
        <v>0.69308978961693479</v>
      </c>
    </row>
    <row r="8" spans="1:16" ht="14.65" x14ac:dyDescent="0.5">
      <c r="C8" s="1" t="s">
        <v>15</v>
      </c>
      <c r="D8" s="5">
        <v>0.05</v>
      </c>
      <c r="G8" s="1" t="s">
        <v>24</v>
      </c>
      <c r="H8" s="11">
        <f>H3*H4/D9</f>
        <v>4.2853993483125338E-3</v>
      </c>
    </row>
    <row r="9" spans="1:16" ht="14.65" x14ac:dyDescent="0.5">
      <c r="C9" s="3" t="s">
        <v>17</v>
      </c>
      <c r="D9" s="9">
        <f>D5*SQRT(1-D8^2)</f>
        <v>163.09506430300092</v>
      </c>
      <c r="G9" s="1" t="s">
        <v>25</v>
      </c>
      <c r="H9" s="11">
        <f>-H3*(D5/H6*H4)</f>
        <v>-114.27731595500092</v>
      </c>
    </row>
    <row r="10" spans="1:16" ht="14.65" x14ac:dyDescent="0.5">
      <c r="C10" s="1" t="s">
        <v>10</v>
      </c>
      <c r="D10" s="5">
        <v>0</v>
      </c>
      <c r="E10" t="s">
        <v>40</v>
      </c>
      <c r="G10" s="1" t="s">
        <v>26</v>
      </c>
      <c r="H10" s="11">
        <f>H3*(H5-D8/H6*H4)</f>
        <v>0.62310951130079306</v>
      </c>
    </row>
    <row r="11" spans="1:16" ht="14.65" x14ac:dyDescent="0.5">
      <c r="C11" s="1" t="s">
        <v>11</v>
      </c>
      <c r="D11" s="5">
        <v>0</v>
      </c>
      <c r="E11" t="s">
        <v>39</v>
      </c>
      <c r="G11" s="1" t="s">
        <v>27</v>
      </c>
      <c r="H11" s="11">
        <f>(1/D5^2)*(2*D8/(D5*D12)+H3*(((1-2*D8^2)/(D9*D12)-D8/H6)*H4-(1+2*D8/(D5*D12))*H5))</f>
        <v>7.5592031497503406E-6</v>
      </c>
    </row>
    <row r="12" spans="1:16" ht="14.65" x14ac:dyDescent="0.5">
      <c r="C12" s="3" t="s">
        <v>12</v>
      </c>
      <c r="D12" s="10">
        <v>5.0000000000000001E-3</v>
      </c>
      <c r="E12" t="s">
        <v>7</v>
      </c>
      <c r="G12" s="1" t="s">
        <v>28</v>
      </c>
      <c r="H12" s="11">
        <f>(1/D5^2)*(1-2*D8/(D5*D12)+H3*((2*D8^2-1)/(D9*D12)*H4+2*D8/(D5*D12)*H5))</f>
        <v>3.9499297396146042E-6</v>
      </c>
    </row>
    <row r="13" spans="1:16" ht="14.65" x14ac:dyDescent="0.5">
      <c r="G13" s="1" t="s">
        <v>29</v>
      </c>
      <c r="H13" s="11">
        <f>(1/D5^2)*(-1/D12+H3*((D5/H6+D8/D12/H6)*H4+1/D12*H5))</f>
        <v>1.983572770439544E-3</v>
      </c>
    </row>
    <row r="14" spans="1:16" ht="14.65" x14ac:dyDescent="0.5">
      <c r="G14" s="1" t="s">
        <v>30</v>
      </c>
      <c r="H14" s="11">
        <f>1/(D12*D5^2)*(1-H3*(D8/H6*H4+H5))</f>
        <v>2.3018265778729885E-3</v>
      </c>
    </row>
    <row r="15" spans="1:16" x14ac:dyDescent="0.4">
      <c r="B15" s="7"/>
      <c r="C15" s="8"/>
      <c r="D15" s="9"/>
      <c r="E15" s="6" t="s">
        <v>42</v>
      </c>
      <c r="F15" s="6" t="s">
        <v>41</v>
      </c>
    </row>
    <row r="16" spans="1:16" x14ac:dyDescent="0.4">
      <c r="A16" s="6" t="s">
        <v>18</v>
      </c>
      <c r="B16" s="6" t="s">
        <v>21</v>
      </c>
      <c r="C16" s="6" t="s">
        <v>20</v>
      </c>
      <c r="D16" s="6" t="s">
        <v>35</v>
      </c>
      <c r="E16" s="7" t="s">
        <v>22</v>
      </c>
      <c r="F16" s="7" t="s">
        <v>22</v>
      </c>
      <c r="G16" s="8" t="s">
        <v>19</v>
      </c>
      <c r="H16" s="9"/>
      <c r="J16" s="6"/>
      <c r="K16" s="6"/>
      <c r="L16" s="6"/>
      <c r="M16" s="6"/>
      <c r="N16" s="6"/>
      <c r="O16" s="6"/>
      <c r="P16" s="6"/>
    </row>
    <row r="17" spans="1:30" x14ac:dyDescent="0.4">
      <c r="A17" s="6" t="s">
        <v>16</v>
      </c>
      <c r="B17" s="6" t="s">
        <v>13</v>
      </c>
      <c r="C17" s="6" t="s">
        <v>14</v>
      </c>
      <c r="D17" s="6" t="s">
        <v>36</v>
      </c>
      <c r="E17" s="7" t="s">
        <v>37</v>
      </c>
      <c r="F17" s="7" t="s">
        <v>37</v>
      </c>
      <c r="G17" s="8" t="s">
        <v>38</v>
      </c>
      <c r="H17" s="9"/>
    </row>
    <row r="18" spans="1:30" x14ac:dyDescent="0.4">
      <c r="A18" s="6">
        <v>0</v>
      </c>
      <c r="B18" s="7">
        <f>A18</f>
        <v>0</v>
      </c>
      <c r="C18" s="2">
        <f>+B18/0.025*9.81*$D$3/1000</f>
        <v>0</v>
      </c>
      <c r="D18" s="7">
        <f>C18*1000/$D$3</f>
        <v>0</v>
      </c>
      <c r="E18" s="7">
        <f>C18/$D$4</f>
        <v>0</v>
      </c>
      <c r="F18" s="7">
        <f>D10</f>
        <v>0</v>
      </c>
      <c r="G18" s="9">
        <f>D11</f>
        <v>0</v>
      </c>
      <c r="H18" s="9"/>
    </row>
    <row r="19" spans="1:30" x14ac:dyDescent="0.4">
      <c r="A19" s="6">
        <f>A18+1</f>
        <v>1</v>
      </c>
      <c r="B19" s="7">
        <f>B18+$D$12</f>
        <v>5.0000000000000001E-3</v>
      </c>
      <c r="C19" s="2">
        <f t="shared" ref="C19:C23" si="0">+B19/0.025*9.81*$D$3/1000</f>
        <v>2.9430000000000001</v>
      </c>
      <c r="D19" s="7">
        <f t="shared" ref="D19:D82" si="1">C19*1000/$D$3</f>
        <v>1.962</v>
      </c>
      <c r="E19" s="7">
        <f t="shared" ref="E19:E82" si="2">C19/$D$4</f>
        <v>7.3574999999999999E-5</v>
      </c>
      <c r="F19" s="8">
        <f>(F18*$H$7+G18*$H$8+D18*$H$11+D19*$H$12)</f>
        <v>7.7497621491238529E-6</v>
      </c>
      <c r="G19" s="9">
        <f t="shared" ref="G19:G82" si="3">(F18*$H$9+G18*$H$10+D18*$H$13+D19*$H$14)</f>
        <v>4.516183745786803E-3</v>
      </c>
      <c r="AC19" s="12">
        <f>E18*1000</f>
        <v>0</v>
      </c>
      <c r="AD19" s="12">
        <f>F18*1000</f>
        <v>0</v>
      </c>
    </row>
    <row r="20" spans="1:30" x14ac:dyDescent="0.4">
      <c r="A20" s="6">
        <f t="shared" ref="A20:A83" si="4">A19+1</f>
        <v>2</v>
      </c>
      <c r="B20" s="7">
        <f t="shared" ref="B20:B83" si="5">B19+$D$12</f>
        <v>0.01</v>
      </c>
      <c r="C20" s="2">
        <f t="shared" si="0"/>
        <v>5.8860000000000001</v>
      </c>
      <c r="D20" s="7">
        <f t="shared" si="1"/>
        <v>3.9239999999999999</v>
      </c>
      <c r="E20" s="7">
        <f t="shared" si="2"/>
        <v>1.4715E-4</v>
      </c>
      <c r="F20" s="8">
        <f t="shared" ref="F20:F82" si="6">(F19*$H$7+G19*$H$8+D19*$H$11+D20*$H$12)</f>
        <v>5.5055612776629833E-5</v>
      </c>
      <c r="G20" s="9">
        <f t="shared" si="3"/>
        <v>1.4852592296266258E-2</v>
      </c>
      <c r="AC20" s="12">
        <f t="shared" ref="AC20:AC83" si="7">E19*1000</f>
        <v>7.3575000000000002E-2</v>
      </c>
      <c r="AD20" s="12">
        <f t="shared" ref="AD20:AD83" si="8">F19*1000</f>
        <v>7.7497621491238525E-3</v>
      </c>
    </row>
    <row r="21" spans="1:30" x14ac:dyDescent="0.4">
      <c r="A21" s="6">
        <f t="shared" si="4"/>
        <v>3</v>
      </c>
      <c r="B21" s="7">
        <f t="shared" si="5"/>
        <v>1.4999999999999999E-2</v>
      </c>
      <c r="C21" s="2">
        <f t="shared" si="0"/>
        <v>8.8290000000000006</v>
      </c>
      <c r="D21" s="7">
        <f t="shared" si="1"/>
        <v>5.8860000000000001</v>
      </c>
      <c r="E21" s="7">
        <f t="shared" si="2"/>
        <v>2.2072500000000001E-4</v>
      </c>
      <c r="F21" s="8">
        <f t="shared" si="6"/>
        <v>1.5471937203074887E-4</v>
      </c>
      <c r="G21" s="9">
        <f t="shared" si="3"/>
        <v>2.4295274659470456E-2</v>
      </c>
      <c r="AC21" s="12">
        <f t="shared" si="7"/>
        <v>0.14715</v>
      </c>
      <c r="AD21" s="12">
        <f t="shared" si="8"/>
        <v>5.5055612776629834E-2</v>
      </c>
    </row>
    <row r="22" spans="1:30" x14ac:dyDescent="0.4">
      <c r="A22" s="6">
        <f t="shared" si="4"/>
        <v>4</v>
      </c>
      <c r="B22" s="7">
        <f t="shared" si="5"/>
        <v>0.02</v>
      </c>
      <c r="C22" s="2">
        <f t="shared" si="0"/>
        <v>11.772</v>
      </c>
      <c r="D22" s="7">
        <f t="shared" si="1"/>
        <v>7.8479999999999999</v>
      </c>
      <c r="E22" s="7">
        <f t="shared" si="2"/>
        <v>2.943E-4</v>
      </c>
      <c r="F22" s="8">
        <f t="shared" si="6"/>
        <v>2.8684188953915065E-4</v>
      </c>
      <c r="G22" s="9">
        <f t="shared" si="3"/>
        <v>2.7197746468018327E-2</v>
      </c>
      <c r="AC22" s="12">
        <f t="shared" si="7"/>
        <v>0.220725</v>
      </c>
      <c r="AD22" s="12">
        <f t="shared" si="8"/>
        <v>0.15471937203074887</v>
      </c>
    </row>
    <row r="23" spans="1:30" x14ac:dyDescent="0.4">
      <c r="A23" s="6">
        <f t="shared" si="4"/>
        <v>5</v>
      </c>
      <c r="B23" s="7">
        <f t="shared" si="5"/>
        <v>2.5000000000000001E-2</v>
      </c>
      <c r="C23" s="2">
        <f t="shared" si="0"/>
        <v>14.715</v>
      </c>
      <c r="D23" s="7">
        <f t="shared" si="1"/>
        <v>9.81</v>
      </c>
      <c r="E23" s="7">
        <f t="shared" si="2"/>
        <v>3.6787499999999998E-4</v>
      </c>
      <c r="F23" s="8">
        <f t="shared" si="6"/>
        <v>4.1343382692848911E-4</v>
      </c>
      <c r="G23" s="9">
        <f t="shared" si="3"/>
        <v>2.2315651101518341E-2</v>
      </c>
      <c r="AC23" s="12">
        <f t="shared" si="7"/>
        <v>0.29430000000000001</v>
      </c>
      <c r="AD23" s="12">
        <f t="shared" si="8"/>
        <v>0.28684188953915063</v>
      </c>
    </row>
    <row r="24" spans="1:30" x14ac:dyDescent="0.4">
      <c r="A24" s="6">
        <f t="shared" si="4"/>
        <v>6</v>
      </c>
      <c r="B24" s="7">
        <f t="shared" si="5"/>
        <v>3.0000000000000002E-2</v>
      </c>
      <c r="C24" s="2">
        <f>-(B24-$B$23)/0.025*9.81*$D$3/1000+$C$23</f>
        <v>11.771999999999998</v>
      </c>
      <c r="D24" s="7">
        <f t="shared" si="1"/>
        <v>7.847999999999999</v>
      </c>
      <c r="E24" s="7">
        <f t="shared" si="2"/>
        <v>2.9429999999999994E-4</v>
      </c>
      <c r="F24" s="8">
        <f t="shared" si="6"/>
        <v>4.8733307230955353E-4</v>
      </c>
      <c r="G24" s="9">
        <f t="shared" si="3"/>
        <v>4.1825702469931204E-3</v>
      </c>
      <c r="AC24" s="12">
        <f t="shared" si="7"/>
        <v>0.36787500000000001</v>
      </c>
      <c r="AD24" s="12">
        <f t="shared" si="8"/>
        <v>0.41343382692848912</v>
      </c>
    </row>
    <row r="25" spans="1:30" x14ac:dyDescent="0.4">
      <c r="A25" s="6">
        <f t="shared" si="4"/>
        <v>7</v>
      </c>
      <c r="B25" s="7">
        <f t="shared" si="5"/>
        <v>3.5000000000000003E-2</v>
      </c>
      <c r="C25" s="2">
        <f t="shared" ref="C25:C28" si="9">-(B25-$B$23)/0.025*9.81*$D$3/1000+$C$23</f>
        <v>8.8289999999999988</v>
      </c>
      <c r="D25" s="7">
        <f t="shared" si="1"/>
        <v>5.8859999999999983</v>
      </c>
      <c r="E25" s="7">
        <f t="shared" si="2"/>
        <v>2.2072499999999996E-4</v>
      </c>
      <c r="F25" s="8">
        <f t="shared" si="6"/>
        <v>4.3826347313775086E-4</v>
      </c>
      <c r="G25" s="9">
        <f t="shared" si="3"/>
        <v>-2.3969285837285088E-2</v>
      </c>
      <c r="AC25" s="12">
        <f t="shared" si="7"/>
        <v>0.29429999999999995</v>
      </c>
      <c r="AD25" s="12">
        <f t="shared" si="8"/>
        <v>0.48733307230955353</v>
      </c>
    </row>
    <row r="26" spans="1:30" x14ac:dyDescent="0.4">
      <c r="A26" s="6">
        <f t="shared" si="4"/>
        <v>8</v>
      </c>
      <c r="B26" s="7">
        <f t="shared" si="5"/>
        <v>0.04</v>
      </c>
      <c r="C26" s="2">
        <f t="shared" si="9"/>
        <v>5.8859999999999992</v>
      </c>
      <c r="D26" s="7">
        <f t="shared" si="1"/>
        <v>3.9239999999999995</v>
      </c>
      <c r="E26" s="7">
        <f t="shared" si="2"/>
        <v>1.4714999999999997E-4</v>
      </c>
      <c r="F26" s="8">
        <f t="shared" si="6"/>
        <v>2.6103097052489075E-4</v>
      </c>
      <c r="G26" s="9">
        <f t="shared" si="3"/>
        <v>-4.431138655721778E-2</v>
      </c>
      <c r="AC26" s="12">
        <f t="shared" si="7"/>
        <v>0.22072499999999995</v>
      </c>
      <c r="AD26" s="12">
        <f t="shared" si="8"/>
        <v>0.43826347313775088</v>
      </c>
    </row>
    <row r="27" spans="1:30" x14ac:dyDescent="0.4">
      <c r="A27" s="6">
        <f t="shared" si="4"/>
        <v>9</v>
      </c>
      <c r="B27" s="7">
        <f t="shared" si="5"/>
        <v>4.4999999999999998E-2</v>
      </c>
      <c r="C27" s="2">
        <f t="shared" si="9"/>
        <v>2.9430000000000014</v>
      </c>
      <c r="D27" s="7">
        <f t="shared" si="1"/>
        <v>1.9620000000000009</v>
      </c>
      <c r="E27" s="7">
        <f t="shared" si="2"/>
        <v>7.357500000000004E-5</v>
      </c>
      <c r="F27" s="8">
        <f t="shared" si="6"/>
        <v>2.8437988678219167E-5</v>
      </c>
      <c r="G27" s="9">
        <f t="shared" si="3"/>
        <v>-4.5141041818450398E-2</v>
      </c>
      <c r="AC27" s="12">
        <f t="shared" si="7"/>
        <v>0.14714999999999998</v>
      </c>
      <c r="AD27" s="12">
        <f t="shared" si="8"/>
        <v>0.26103097052489077</v>
      </c>
    </row>
    <row r="28" spans="1:30" x14ac:dyDescent="0.4">
      <c r="A28" s="6">
        <f t="shared" si="4"/>
        <v>10</v>
      </c>
      <c r="B28" s="20">
        <f t="shared" si="5"/>
        <v>4.9999999999999996E-2</v>
      </c>
      <c r="C28" s="21">
        <f t="shared" si="9"/>
        <v>0</v>
      </c>
      <c r="D28" s="20">
        <f t="shared" si="1"/>
        <v>0</v>
      </c>
      <c r="E28" s="20">
        <f t="shared" si="2"/>
        <v>0</v>
      </c>
      <c r="F28" s="20">
        <f t="shared" si="6"/>
        <v>-1.589061550210103E-4</v>
      </c>
      <c r="G28" s="22">
        <f t="shared" si="3"/>
        <v>-2.7485859748806494E-2</v>
      </c>
      <c r="H28">
        <f>+F28*1000</f>
        <v>-0.1589061550210103</v>
      </c>
      <c r="I28" t="s">
        <v>61</v>
      </c>
      <c r="AC28" s="12">
        <f t="shared" si="7"/>
        <v>7.3575000000000043E-2</v>
      </c>
      <c r="AD28" s="12">
        <f t="shared" si="8"/>
        <v>2.8437988678219166E-2</v>
      </c>
    </row>
    <row r="29" spans="1:30" x14ac:dyDescent="0.4">
      <c r="A29" s="6">
        <f t="shared" si="4"/>
        <v>11</v>
      </c>
      <c r="B29" s="7">
        <f t="shared" si="5"/>
        <v>5.4999999999999993E-2</v>
      </c>
      <c r="C29" s="2">
        <v>0</v>
      </c>
      <c r="D29" s="7">
        <f t="shared" si="1"/>
        <v>0</v>
      </c>
      <c r="E29" s="7">
        <f t="shared" si="2"/>
        <v>0</v>
      </c>
      <c r="F29" s="8">
        <f t="shared" si="6"/>
        <v>-2.2792411900769309E-4</v>
      </c>
      <c r="G29" s="9">
        <f t="shared" si="3"/>
        <v>1.0326682487693979E-3</v>
      </c>
      <c r="H29">
        <f>+G28*1000</f>
        <v>-27.485859748806494</v>
      </c>
      <c r="I29" t="s">
        <v>62</v>
      </c>
      <c r="AC29" s="12">
        <f t="shared" si="7"/>
        <v>0</v>
      </c>
      <c r="AD29" s="12">
        <f t="shared" si="8"/>
        <v>-0.1589061550210103</v>
      </c>
    </row>
    <row r="30" spans="1:30" x14ac:dyDescent="0.4">
      <c r="A30" s="6">
        <f t="shared" si="4"/>
        <v>12</v>
      </c>
      <c r="B30" s="7">
        <f t="shared" si="5"/>
        <v>5.9999999999999991E-2</v>
      </c>
      <c r="C30" s="2">
        <v>0</v>
      </c>
      <c r="D30" s="7">
        <f t="shared" si="1"/>
        <v>0</v>
      </c>
      <c r="E30" s="7">
        <f t="shared" si="2"/>
        <v>0</v>
      </c>
      <c r="F30" s="8">
        <f t="shared" si="6"/>
        <v>-1.5354648385136778E-4</v>
      </c>
      <c r="G30" s="9">
        <f t="shared" si="3"/>
        <v>2.669002196943392E-2</v>
      </c>
      <c r="H30" s="23" t="s">
        <v>63</v>
      </c>
      <c r="AC30" s="12">
        <f t="shared" si="7"/>
        <v>0</v>
      </c>
      <c r="AD30" s="12">
        <f t="shared" si="8"/>
        <v>-0.22792411900769308</v>
      </c>
    </row>
    <row r="31" spans="1:30" x14ac:dyDescent="0.4">
      <c r="A31" s="6">
        <f t="shared" si="4"/>
        <v>13</v>
      </c>
      <c r="B31" s="7">
        <f t="shared" si="5"/>
        <v>6.4999999999999988E-2</v>
      </c>
      <c r="C31" s="2">
        <v>0</v>
      </c>
      <c r="D31" s="7">
        <f t="shared" si="1"/>
        <v>0</v>
      </c>
      <c r="E31" s="7">
        <f t="shared" si="2"/>
        <v>0</v>
      </c>
      <c r="F31" s="8">
        <f t="shared" si="6"/>
        <v>7.9559025652947474E-6</v>
      </c>
      <c r="G31" s="9">
        <f t="shared" si="3"/>
        <v>3.4177686594843604E-2</v>
      </c>
      <c r="H31" t="s">
        <v>64</v>
      </c>
      <c r="AC31" s="12">
        <f t="shared" si="7"/>
        <v>0</v>
      </c>
      <c r="AD31" s="12">
        <f t="shared" si="8"/>
        <v>-0.15354648385136779</v>
      </c>
    </row>
    <row r="32" spans="1:30" x14ac:dyDescent="0.4">
      <c r="A32" s="6">
        <f t="shared" si="4"/>
        <v>14</v>
      </c>
      <c r="B32" s="7">
        <f t="shared" si="5"/>
        <v>6.9999999999999993E-2</v>
      </c>
      <c r="C32" s="2">
        <v>0</v>
      </c>
      <c r="D32" s="7">
        <f t="shared" si="1"/>
        <v>0</v>
      </c>
      <c r="E32" s="7">
        <f t="shared" si="2"/>
        <v>0</v>
      </c>
      <c r="F32" s="8">
        <f t="shared" si="6"/>
        <v>1.5197919069556579E-4</v>
      </c>
      <c r="G32" s="9">
        <f t="shared" si="3"/>
        <v>2.0387262400343272E-2</v>
      </c>
      <c r="AC32" s="12">
        <f t="shared" si="7"/>
        <v>0</v>
      </c>
      <c r="AD32" s="12">
        <f t="shared" si="8"/>
        <v>7.9559025652947476E-3</v>
      </c>
    </row>
    <row r="33" spans="1:30" x14ac:dyDescent="0.4">
      <c r="A33" s="6">
        <f t="shared" si="4"/>
        <v>15</v>
      </c>
      <c r="B33" s="7">
        <f t="shared" si="5"/>
        <v>7.4999999999999997E-2</v>
      </c>
      <c r="C33" s="2">
        <v>0</v>
      </c>
      <c r="D33" s="7">
        <f t="shared" si="1"/>
        <v>0</v>
      </c>
      <c r="E33" s="7">
        <f t="shared" si="2"/>
        <v>0</v>
      </c>
      <c r="F33" s="8">
        <f t="shared" si="6"/>
        <v>1.9270278630964939E-4</v>
      </c>
      <c r="G33" s="9">
        <f t="shared" si="3"/>
        <v>-4.6642768826635761E-3</v>
      </c>
      <c r="AC33" s="12">
        <f t="shared" si="7"/>
        <v>0</v>
      </c>
      <c r="AD33" s="12">
        <f t="shared" si="8"/>
        <v>0.15197919069556579</v>
      </c>
    </row>
    <row r="34" spans="1:30" x14ac:dyDescent="0.4">
      <c r="A34" s="6">
        <f t="shared" si="4"/>
        <v>16</v>
      </c>
      <c r="B34" s="7">
        <f t="shared" si="5"/>
        <v>0.08</v>
      </c>
      <c r="C34" s="2">
        <v>0</v>
      </c>
      <c r="D34" s="7">
        <f t="shared" si="1"/>
        <v>0</v>
      </c>
      <c r="E34" s="7">
        <f t="shared" si="2"/>
        <v>0</v>
      </c>
      <c r="F34" s="8">
        <f t="shared" si="6"/>
        <v>1.1357204450863635E-4</v>
      </c>
      <c r="G34" s="9">
        <f t="shared" si="3"/>
        <v>-2.4927912485444917E-2</v>
      </c>
      <c r="AC34" s="12">
        <f t="shared" si="7"/>
        <v>0</v>
      </c>
      <c r="AD34" s="12">
        <f t="shared" si="8"/>
        <v>0.19270278630964938</v>
      </c>
    </row>
    <row r="35" spans="1:30" x14ac:dyDescent="0.4">
      <c r="A35" s="6">
        <f t="shared" si="4"/>
        <v>17</v>
      </c>
      <c r="B35" s="7">
        <f t="shared" si="5"/>
        <v>8.5000000000000006E-2</v>
      </c>
      <c r="C35" s="2">
        <v>0</v>
      </c>
      <c r="D35" s="7">
        <f t="shared" si="1"/>
        <v>0</v>
      </c>
      <c r="E35" s="7">
        <f t="shared" si="2"/>
        <v>0</v>
      </c>
      <c r="F35" s="8">
        <f t="shared" si="6"/>
        <v>-2.81104354850616E-5</v>
      </c>
      <c r="G35" s="9">
        <f t="shared" si="3"/>
        <v>-2.8511527780523384E-2</v>
      </c>
      <c r="AC35" s="12">
        <f t="shared" si="7"/>
        <v>0</v>
      </c>
      <c r="AD35" s="12">
        <f t="shared" si="8"/>
        <v>0.11357204450863635</v>
      </c>
    </row>
    <row r="36" spans="1:30" x14ac:dyDescent="0.4">
      <c r="A36" s="6">
        <f t="shared" si="4"/>
        <v>18</v>
      </c>
      <c r="B36" s="7">
        <f t="shared" si="5"/>
        <v>9.0000000000000011E-2</v>
      </c>
      <c r="C36" s="2">
        <v>0</v>
      </c>
      <c r="D36" s="7">
        <f t="shared" si="1"/>
        <v>0</v>
      </c>
      <c r="E36" s="7">
        <f t="shared" si="2"/>
        <v>0</v>
      </c>
      <c r="F36" s="8">
        <f t="shared" si="6"/>
        <v>-1.4166633838643138E-4</v>
      </c>
      <c r="G36" s="9">
        <f t="shared" si="3"/>
        <v>-1.4553419024201857E-2</v>
      </c>
      <c r="K36" s="18" t="s">
        <v>59</v>
      </c>
      <c r="AC36" s="12">
        <f t="shared" si="7"/>
        <v>0</v>
      </c>
      <c r="AD36" s="12">
        <f t="shared" si="8"/>
        <v>-2.8110435485061598E-2</v>
      </c>
    </row>
    <row r="37" spans="1:30" x14ac:dyDescent="0.4">
      <c r="A37" s="6">
        <f t="shared" si="4"/>
        <v>19</v>
      </c>
      <c r="B37" s="7">
        <f t="shared" si="5"/>
        <v>9.5000000000000015E-2</v>
      </c>
      <c r="C37" s="2">
        <v>0</v>
      </c>
      <c r="D37" s="7">
        <f t="shared" si="1"/>
        <v>0</v>
      </c>
      <c r="E37" s="7">
        <f t="shared" si="2"/>
        <v>0</v>
      </c>
      <c r="F37" s="8">
        <f t="shared" si="6"/>
        <v>-1.6055470507008709E-4</v>
      </c>
      <c r="G37" s="9">
        <f t="shared" si="3"/>
        <v>7.1208750960482098E-3</v>
      </c>
      <c r="AC37" s="12">
        <f t="shared" si="7"/>
        <v>0</v>
      </c>
      <c r="AD37" s="12">
        <f t="shared" si="8"/>
        <v>-0.14166633838643139</v>
      </c>
    </row>
    <row r="38" spans="1:30" x14ac:dyDescent="0.4">
      <c r="A38" s="6">
        <f t="shared" si="4"/>
        <v>20</v>
      </c>
      <c r="B38" s="7">
        <f t="shared" si="5"/>
        <v>0.10000000000000002</v>
      </c>
      <c r="C38" s="2">
        <v>0</v>
      </c>
      <c r="D38" s="7">
        <f t="shared" si="1"/>
        <v>0</v>
      </c>
      <c r="E38" s="7">
        <f t="shared" si="2"/>
        <v>0</v>
      </c>
      <c r="F38" s="8">
        <f t="shared" si="6"/>
        <v>-8.0763033263015727E-5</v>
      </c>
      <c r="G38" s="9">
        <f t="shared" si="3"/>
        <v>2.2784845760488916E-2</v>
      </c>
      <c r="AC38" s="12">
        <f t="shared" si="7"/>
        <v>0</v>
      </c>
      <c r="AD38" s="12">
        <f t="shared" si="8"/>
        <v>-0.16055470507008709</v>
      </c>
    </row>
    <row r="39" spans="1:30" x14ac:dyDescent="0.4">
      <c r="A39" s="6">
        <f t="shared" si="4"/>
        <v>21</v>
      </c>
      <c r="B39" s="7">
        <f t="shared" si="5"/>
        <v>0.10500000000000002</v>
      </c>
      <c r="C39" s="2">
        <v>0</v>
      </c>
      <c r="D39" s="7">
        <f t="shared" si="1"/>
        <v>0</v>
      </c>
      <c r="E39" s="7">
        <f t="shared" si="2"/>
        <v>0</v>
      </c>
      <c r="F39" s="8">
        <f t="shared" si="6"/>
        <v>4.1666129440311724E-5</v>
      </c>
      <c r="G39" s="9">
        <f t="shared" si="3"/>
        <v>2.342683677656409E-2</v>
      </c>
      <c r="AC39" s="12">
        <f t="shared" si="7"/>
        <v>0</v>
      </c>
      <c r="AD39" s="12">
        <f t="shared" si="8"/>
        <v>-8.0763033263015732E-2</v>
      </c>
    </row>
    <row r="40" spans="1:30" x14ac:dyDescent="0.4">
      <c r="A40" s="6">
        <f t="shared" si="4"/>
        <v>22</v>
      </c>
      <c r="B40" s="7">
        <f t="shared" si="5"/>
        <v>0.11000000000000003</v>
      </c>
      <c r="C40" s="2">
        <v>0</v>
      </c>
      <c r="D40" s="7">
        <f t="shared" si="1"/>
        <v>0</v>
      </c>
      <c r="E40" s="7">
        <f t="shared" si="2"/>
        <v>0</v>
      </c>
      <c r="F40" s="8">
        <f t="shared" si="6"/>
        <v>1.2927171994324947E-4</v>
      </c>
      <c r="G40" s="9">
        <f t="shared" si="3"/>
        <v>9.8359913764958281E-3</v>
      </c>
      <c r="AC40" s="12">
        <f t="shared" si="7"/>
        <v>0</v>
      </c>
      <c r="AD40" s="12">
        <f t="shared" si="8"/>
        <v>4.1666129440311721E-2</v>
      </c>
    </row>
    <row r="41" spans="1:30" x14ac:dyDescent="0.4">
      <c r="A41" s="6">
        <f t="shared" si="4"/>
        <v>23</v>
      </c>
      <c r="B41" s="7">
        <f t="shared" si="5"/>
        <v>0.11500000000000003</v>
      </c>
      <c r="C41" s="2">
        <v>0</v>
      </c>
      <c r="D41" s="7">
        <f t="shared" si="1"/>
        <v>0</v>
      </c>
      <c r="E41" s="7">
        <f t="shared" si="2"/>
        <v>0</v>
      </c>
      <c r="F41" s="8">
        <f t="shared" si="6"/>
        <v>1.3174806021372902E-4</v>
      </c>
      <c r="G41" s="9">
        <f t="shared" si="3"/>
        <v>-8.6439254042339833E-3</v>
      </c>
      <c r="AC41" s="12">
        <f t="shared" si="7"/>
        <v>0</v>
      </c>
      <c r="AD41" s="12">
        <f t="shared" si="8"/>
        <v>0.12927171994324946</v>
      </c>
    </row>
    <row r="42" spans="1:30" x14ac:dyDescent="0.4">
      <c r="A42" s="6">
        <f t="shared" si="4"/>
        <v>24</v>
      </c>
      <c r="B42" s="7">
        <f t="shared" si="5"/>
        <v>0.12000000000000004</v>
      </c>
      <c r="C42" s="2">
        <v>0</v>
      </c>
      <c r="D42" s="7">
        <f t="shared" si="1"/>
        <v>0</v>
      </c>
      <c r="E42" s="7">
        <f t="shared" si="2"/>
        <v>0</v>
      </c>
      <c r="F42" s="8">
        <f t="shared" si="6"/>
        <v>5.4270563041806233E-5</v>
      </c>
      <c r="G42" s="9">
        <f t="shared" si="3"/>
        <v>-2.0441926837855545E-2</v>
      </c>
      <c r="AC42" s="12">
        <f t="shared" si="7"/>
        <v>0</v>
      </c>
      <c r="AD42" s="12">
        <f t="shared" si="8"/>
        <v>0.13174806021372903</v>
      </c>
    </row>
    <row r="43" spans="1:30" x14ac:dyDescent="0.4">
      <c r="A43" s="6">
        <f t="shared" si="4"/>
        <v>25</v>
      </c>
      <c r="B43" s="7">
        <f t="shared" si="5"/>
        <v>0.12500000000000003</v>
      </c>
      <c r="C43" s="2">
        <v>0</v>
      </c>
      <c r="D43" s="7">
        <f t="shared" si="1"/>
        <v>0</v>
      </c>
      <c r="E43" s="7">
        <f t="shared" si="2"/>
        <v>0</v>
      </c>
      <c r="F43" s="8">
        <f t="shared" si="6"/>
        <v>-4.9987446828160566E-5</v>
      </c>
      <c r="G43" s="9">
        <f t="shared" si="3"/>
        <v>-1.8939453321767021E-2</v>
      </c>
      <c r="AC43" s="12">
        <f t="shared" si="7"/>
        <v>0</v>
      </c>
      <c r="AD43" s="12">
        <f t="shared" si="8"/>
        <v>5.4270563041806233E-2</v>
      </c>
    </row>
    <row r="44" spans="1:30" x14ac:dyDescent="0.4">
      <c r="A44" s="6">
        <f t="shared" si="4"/>
        <v>26</v>
      </c>
      <c r="B44" s="7">
        <f t="shared" si="5"/>
        <v>0.13000000000000003</v>
      </c>
      <c r="C44" s="2">
        <v>0</v>
      </c>
      <c r="D44" s="7">
        <f t="shared" si="1"/>
        <v>0</v>
      </c>
      <c r="E44" s="7">
        <f t="shared" si="2"/>
        <v>0</v>
      </c>
      <c r="F44" s="8">
        <f t="shared" si="6"/>
        <v>-1.1580890992811357E-4</v>
      </c>
      <c r="G44" s="9">
        <f t="shared" si="3"/>
        <v>-6.088922248664916E-3</v>
      </c>
      <c r="AC44" s="12">
        <f t="shared" si="7"/>
        <v>0</v>
      </c>
      <c r="AD44" s="12">
        <f t="shared" si="8"/>
        <v>-4.9987446828160566E-2</v>
      </c>
    </row>
    <row r="45" spans="1:30" x14ac:dyDescent="0.4">
      <c r="A45" s="6">
        <f t="shared" si="4"/>
        <v>27</v>
      </c>
      <c r="B45" s="7">
        <f t="shared" si="5"/>
        <v>0.13500000000000004</v>
      </c>
      <c r="C45" s="2">
        <v>0</v>
      </c>
      <c r="D45" s="7">
        <f t="shared" si="1"/>
        <v>0</v>
      </c>
      <c r="E45" s="7">
        <f t="shared" si="2"/>
        <v>0</v>
      </c>
      <c r="F45" s="8">
        <f t="shared" si="6"/>
        <v>-1.0635943645419711E-4</v>
      </c>
      <c r="G45" s="9">
        <f t="shared" si="3"/>
        <v>9.4402660235451546E-3</v>
      </c>
      <c r="AC45" s="12">
        <f t="shared" si="7"/>
        <v>0</v>
      </c>
      <c r="AD45" s="12">
        <f t="shared" si="8"/>
        <v>-0.11580890992811357</v>
      </c>
    </row>
    <row r="46" spans="1:30" x14ac:dyDescent="0.4">
      <c r="A46" s="6">
        <f t="shared" si="4"/>
        <v>28</v>
      </c>
      <c r="B46" s="7">
        <f t="shared" si="5"/>
        <v>0.14000000000000004</v>
      </c>
      <c r="C46" s="2">
        <v>0</v>
      </c>
      <c r="D46" s="7">
        <f t="shared" si="1"/>
        <v>0</v>
      </c>
      <c r="E46" s="7">
        <f t="shared" si="2"/>
        <v>0</v>
      </c>
      <c r="F46" s="8">
        <f t="shared" si="6"/>
        <v>-3.3261329570617859E-5</v>
      </c>
      <c r="G46" s="9">
        <f t="shared" si="3"/>
        <v>1.8036790472952827E-2</v>
      </c>
      <c r="AC46" s="12">
        <f t="shared" si="7"/>
        <v>0</v>
      </c>
      <c r="AD46" s="12">
        <f t="shared" si="8"/>
        <v>-0.10635943645419711</v>
      </c>
    </row>
    <row r="47" spans="1:30" x14ac:dyDescent="0.4">
      <c r="A47" s="6">
        <f t="shared" si="4"/>
        <v>29</v>
      </c>
      <c r="B47" s="7">
        <f t="shared" si="5"/>
        <v>0.14500000000000005</v>
      </c>
      <c r="C47" s="2">
        <v>0</v>
      </c>
      <c r="D47" s="7">
        <f t="shared" si="1"/>
        <v>0</v>
      </c>
      <c r="E47" s="7">
        <f t="shared" si="2"/>
        <v>0</v>
      </c>
      <c r="F47" s="8">
        <f t="shared" si="6"/>
        <v>5.4241762223962696E-5</v>
      </c>
      <c r="G47" s="9">
        <f t="shared" si="3"/>
        <v>1.5039911165461349E-2</v>
      </c>
      <c r="AC47" s="12">
        <f t="shared" si="7"/>
        <v>0</v>
      </c>
      <c r="AD47" s="12">
        <f t="shared" si="8"/>
        <v>-3.3261329570617858E-2</v>
      </c>
    </row>
    <row r="48" spans="1:30" x14ac:dyDescent="0.4">
      <c r="A48" s="6">
        <f t="shared" si="4"/>
        <v>30</v>
      </c>
      <c r="B48" s="7">
        <f t="shared" si="5"/>
        <v>0.15000000000000005</v>
      </c>
      <c r="C48" s="2">
        <v>0</v>
      </c>
      <c r="D48" s="7">
        <f t="shared" si="1"/>
        <v>0</v>
      </c>
      <c r="E48" s="7">
        <f t="shared" si="2"/>
        <v>0</v>
      </c>
      <c r="F48" s="8">
        <f t="shared" si="6"/>
        <v>1.0204643707540457E-4</v>
      </c>
      <c r="G48" s="9">
        <f t="shared" si="3"/>
        <v>3.1729086966941445E-3</v>
      </c>
      <c r="AC48" s="12">
        <f t="shared" si="7"/>
        <v>0</v>
      </c>
      <c r="AD48" s="12">
        <f t="shared" si="8"/>
        <v>5.4241762223962695E-2</v>
      </c>
    </row>
    <row r="49" spans="1:30" x14ac:dyDescent="0.4">
      <c r="A49" s="6">
        <f t="shared" si="4"/>
        <v>31</v>
      </c>
      <c r="B49" s="7">
        <f t="shared" si="5"/>
        <v>0.15500000000000005</v>
      </c>
      <c r="C49" s="2">
        <v>0</v>
      </c>
      <c r="D49" s="7">
        <f t="shared" si="1"/>
        <v>0</v>
      </c>
      <c r="E49" s="7">
        <f t="shared" si="2"/>
        <v>0</v>
      </c>
      <c r="F49" s="8">
        <f t="shared" si="6"/>
        <v>8.4324524464818188E-5</v>
      </c>
      <c r="G49" s="9">
        <f t="shared" si="3"/>
        <v>-9.6845233443490046E-3</v>
      </c>
      <c r="AC49" s="12">
        <f t="shared" si="7"/>
        <v>0</v>
      </c>
      <c r="AD49" s="12">
        <f t="shared" si="8"/>
        <v>0.10204643707540458</v>
      </c>
    </row>
    <row r="50" spans="1:30" x14ac:dyDescent="0.4">
      <c r="A50" s="6">
        <f t="shared" si="4"/>
        <v>32</v>
      </c>
      <c r="B50" s="7">
        <f t="shared" si="5"/>
        <v>0.16000000000000006</v>
      </c>
      <c r="C50" s="2">
        <v>0</v>
      </c>
      <c r="D50" s="7">
        <f t="shared" si="1"/>
        <v>0</v>
      </c>
      <c r="E50" s="7">
        <f t="shared" si="2"/>
        <v>0</v>
      </c>
      <c r="F50" s="8">
        <f t="shared" si="6"/>
        <v>1.6942416892278167E-5</v>
      </c>
      <c r="G50" s="9">
        <f t="shared" si="3"/>
        <v>-1.5670898933299662E-2</v>
      </c>
      <c r="AC50" s="12">
        <f t="shared" si="7"/>
        <v>0</v>
      </c>
      <c r="AD50" s="12">
        <f t="shared" si="8"/>
        <v>8.4324524464818182E-2</v>
      </c>
    </row>
    <row r="51" spans="1:30" x14ac:dyDescent="0.4">
      <c r="A51" s="6">
        <f t="shared" si="4"/>
        <v>33</v>
      </c>
      <c r="B51" s="7">
        <f t="shared" si="5"/>
        <v>0.16500000000000006</v>
      </c>
      <c r="C51" s="2">
        <v>0</v>
      </c>
      <c r="D51" s="7">
        <f t="shared" si="1"/>
        <v>0</v>
      </c>
      <c r="E51" s="7">
        <f t="shared" si="2"/>
        <v>0</v>
      </c>
      <c r="F51" s="8">
        <f t="shared" si="6"/>
        <v>-5.5413443916762473E-5</v>
      </c>
      <c r="G51" s="9">
        <f t="shared" si="3"/>
        <v>-1.1700820104212689E-2</v>
      </c>
      <c r="AC51" s="12">
        <f t="shared" si="7"/>
        <v>0</v>
      </c>
      <c r="AD51" s="12">
        <f t="shared" si="8"/>
        <v>1.6942416892278166E-2</v>
      </c>
    </row>
    <row r="52" spans="1:30" x14ac:dyDescent="0.4">
      <c r="A52" s="6">
        <f t="shared" si="4"/>
        <v>34</v>
      </c>
      <c r="B52" s="7">
        <f t="shared" si="5"/>
        <v>0.17000000000000007</v>
      </c>
      <c r="C52" s="2">
        <v>0</v>
      </c>
      <c r="D52" s="7">
        <f t="shared" si="1"/>
        <v>0</v>
      </c>
      <c r="E52" s="7">
        <f t="shared" si="2"/>
        <v>0</v>
      </c>
      <c r="F52" s="8">
        <f t="shared" si="6"/>
        <v>-8.8549179035533979E-5</v>
      </c>
      <c r="G52" s="9">
        <f t="shared" si="3"/>
        <v>-9.583926583238752E-4</v>
      </c>
      <c r="AC52" s="12">
        <f t="shared" si="7"/>
        <v>0</v>
      </c>
      <c r="AD52" s="12">
        <f t="shared" si="8"/>
        <v>-5.5413443916762471E-2</v>
      </c>
    </row>
    <row r="53" spans="1:30" x14ac:dyDescent="0.4">
      <c r="A53" s="6">
        <f t="shared" si="4"/>
        <v>35</v>
      </c>
      <c r="B53" s="7">
        <f t="shared" si="5"/>
        <v>0.17500000000000007</v>
      </c>
      <c r="C53" s="2">
        <v>0</v>
      </c>
      <c r="D53" s="7">
        <f t="shared" si="1"/>
        <v>0</v>
      </c>
      <c r="E53" s="7">
        <f t="shared" si="2"/>
        <v>0</v>
      </c>
      <c r="F53" s="8">
        <f t="shared" si="6"/>
        <v>-6.5479627141899191E-5</v>
      </c>
      <c r="G53" s="9">
        <f t="shared" si="3"/>
        <v>9.5219789292372015E-3</v>
      </c>
      <c r="AC53" s="12">
        <f t="shared" si="7"/>
        <v>0</v>
      </c>
      <c r="AD53" s="12">
        <f t="shared" si="8"/>
        <v>-8.8549179035533984E-2</v>
      </c>
    </row>
    <row r="54" spans="1:30" x14ac:dyDescent="0.4">
      <c r="A54" s="6">
        <f t="shared" si="4"/>
        <v>36</v>
      </c>
      <c r="B54" s="7">
        <f t="shared" si="5"/>
        <v>0.18000000000000008</v>
      </c>
      <c r="C54" s="2">
        <v>0</v>
      </c>
      <c r="D54" s="7">
        <f t="shared" si="1"/>
        <v>0</v>
      </c>
      <c r="E54" s="7">
        <f t="shared" si="2"/>
        <v>0</v>
      </c>
      <c r="F54" s="8">
        <f t="shared" si="6"/>
        <v>-4.577778701975467E-6</v>
      </c>
      <c r="G54" s="9">
        <f t="shared" si="3"/>
        <v>1.3416071676723908E-2</v>
      </c>
      <c r="AC54" s="12">
        <f t="shared" si="7"/>
        <v>0</v>
      </c>
      <c r="AD54" s="12">
        <f t="shared" si="8"/>
        <v>-6.5479627141899185E-2</v>
      </c>
    </row>
    <row r="55" spans="1:30" x14ac:dyDescent="0.4">
      <c r="A55" s="6">
        <f t="shared" si="4"/>
        <v>37</v>
      </c>
      <c r="B55" s="7">
        <f t="shared" si="5"/>
        <v>0.18500000000000008</v>
      </c>
      <c r="C55" s="2">
        <v>0</v>
      </c>
      <c r="D55" s="7">
        <f t="shared" si="1"/>
        <v>0</v>
      </c>
      <c r="E55" s="7">
        <f t="shared" si="2"/>
        <v>0</v>
      </c>
      <c r="F55" s="8">
        <f t="shared" si="6"/>
        <v>5.4320413142881812E-5</v>
      </c>
      <c r="G55" s="9">
        <f t="shared" si="3"/>
        <v>8.8828181291575707E-3</v>
      </c>
      <c r="AC55" s="12">
        <f t="shared" si="7"/>
        <v>0</v>
      </c>
      <c r="AD55" s="12">
        <f t="shared" si="8"/>
        <v>-4.5777787019754667E-3</v>
      </c>
    </row>
    <row r="56" spans="1:30" x14ac:dyDescent="0.4">
      <c r="A56" s="6">
        <f t="shared" si="4"/>
        <v>38</v>
      </c>
      <c r="B56" s="7">
        <f t="shared" si="5"/>
        <v>0.19000000000000009</v>
      </c>
      <c r="C56" s="2">
        <v>0</v>
      </c>
      <c r="D56" s="7">
        <f t="shared" si="1"/>
        <v>0</v>
      </c>
      <c r="E56" s="7">
        <f t="shared" si="2"/>
        <v>0</v>
      </c>
      <c r="F56" s="8">
        <f t="shared" si="6"/>
        <v>7.5715346738975547E-5</v>
      </c>
      <c r="G56" s="9">
        <f t="shared" si="3"/>
        <v>-6.7262255210209093E-4</v>
      </c>
      <c r="AC56" s="12">
        <f t="shared" si="7"/>
        <v>0</v>
      </c>
      <c r="AD56" s="12">
        <f t="shared" si="8"/>
        <v>5.4320413142881808E-2</v>
      </c>
    </row>
    <row r="57" spans="1:30" x14ac:dyDescent="0.4">
      <c r="A57" s="6">
        <f t="shared" si="4"/>
        <v>39</v>
      </c>
      <c r="B57" s="7">
        <f t="shared" si="5"/>
        <v>0.19500000000000009</v>
      </c>
      <c r="C57" s="2">
        <v>0</v>
      </c>
      <c r="D57" s="7">
        <f t="shared" si="1"/>
        <v>0</v>
      </c>
      <c r="E57" s="7">
        <f t="shared" si="2"/>
        <v>0</v>
      </c>
      <c r="F57" s="8">
        <f t="shared" si="6"/>
        <v>4.9595077495651215E-5</v>
      </c>
      <c r="G57" s="9">
        <f t="shared" si="3"/>
        <v>-9.0716641116625838E-3</v>
      </c>
      <c r="AC57" s="12">
        <f t="shared" si="7"/>
        <v>0</v>
      </c>
      <c r="AD57" s="12">
        <f t="shared" si="8"/>
        <v>7.571534673897555E-2</v>
      </c>
    </row>
    <row r="58" spans="1:30" x14ac:dyDescent="0.4">
      <c r="A58" s="6">
        <f t="shared" si="4"/>
        <v>40</v>
      </c>
      <c r="B58" s="7">
        <f t="shared" si="5"/>
        <v>0.20000000000000009</v>
      </c>
      <c r="C58" s="2">
        <v>0</v>
      </c>
      <c r="D58" s="7">
        <f t="shared" si="1"/>
        <v>0</v>
      </c>
      <c r="E58" s="7">
        <f t="shared" si="2"/>
        <v>0</v>
      </c>
      <c r="F58" s="8">
        <f t="shared" si="6"/>
        <v>-4.5018616447325635E-6</v>
      </c>
      <c r="G58" s="9">
        <f t="shared" si="3"/>
        <v>-1.1320232532086305E-2</v>
      </c>
      <c r="AC58" s="12">
        <f t="shared" si="7"/>
        <v>0</v>
      </c>
      <c r="AD58" s="12">
        <f t="shared" si="8"/>
        <v>4.9595077495651216E-2</v>
      </c>
    </row>
    <row r="59" spans="1:30" x14ac:dyDescent="0.4">
      <c r="A59" s="6">
        <f t="shared" si="4"/>
        <v>41</v>
      </c>
      <c r="B59" s="7">
        <f t="shared" si="5"/>
        <v>0.2050000000000001</v>
      </c>
      <c r="C59" s="2">
        <v>0</v>
      </c>
      <c r="D59" s="7">
        <f t="shared" si="1"/>
        <v>0</v>
      </c>
      <c r="E59" s="7">
        <f t="shared" si="2"/>
        <v>0</v>
      </c>
      <c r="F59" s="8">
        <f t="shared" si="6"/>
        <v>-5.1631911455981233E-5</v>
      </c>
      <c r="G59" s="9">
        <f t="shared" si="3"/>
        <v>-6.5392838953188337E-3</v>
      </c>
      <c r="AC59" s="12">
        <f t="shared" si="7"/>
        <v>0</v>
      </c>
      <c r="AD59" s="12">
        <f t="shared" si="8"/>
        <v>-4.5018616447325636E-3</v>
      </c>
    </row>
    <row r="60" spans="1:30" x14ac:dyDescent="0.4">
      <c r="A60" s="6">
        <f t="shared" si="4"/>
        <v>42</v>
      </c>
      <c r="B60" s="7">
        <f t="shared" si="5"/>
        <v>0.2100000000000001</v>
      </c>
      <c r="C60" s="2">
        <v>0</v>
      </c>
      <c r="D60" s="7">
        <f t="shared" si="1"/>
        <v>0</v>
      </c>
      <c r="E60" s="7">
        <f t="shared" si="2"/>
        <v>0</v>
      </c>
      <c r="F60" s="8">
        <f t="shared" si="6"/>
        <v>-6.3808993591976215E-5</v>
      </c>
      <c r="G60" s="9">
        <f t="shared" si="3"/>
        <v>1.8256662665465332E-3</v>
      </c>
      <c r="AC60" s="12">
        <f t="shared" si="7"/>
        <v>0</v>
      </c>
      <c r="AD60" s="12">
        <f t="shared" si="8"/>
        <v>-5.1631911455981234E-2</v>
      </c>
    </row>
    <row r="61" spans="1:30" x14ac:dyDescent="0.4">
      <c r="A61" s="6">
        <f t="shared" si="4"/>
        <v>43</v>
      </c>
      <c r="B61" s="7">
        <f t="shared" si="5"/>
        <v>0.21500000000000011</v>
      </c>
      <c r="C61" s="2">
        <v>0</v>
      </c>
      <c r="D61" s="7">
        <f t="shared" si="1"/>
        <v>0</v>
      </c>
      <c r="E61" s="7">
        <f t="shared" si="2"/>
        <v>0</v>
      </c>
      <c r="F61" s="8">
        <f t="shared" si="6"/>
        <v>-3.6401652915436444E-5</v>
      </c>
      <c r="G61" s="9">
        <f t="shared" si="3"/>
        <v>8.4295105366270478E-3</v>
      </c>
      <c r="AC61" s="12">
        <f t="shared" si="7"/>
        <v>0</v>
      </c>
      <c r="AD61" s="12">
        <f t="shared" si="8"/>
        <v>-6.3808993591976212E-2</v>
      </c>
    </row>
    <row r="62" spans="1:30" x14ac:dyDescent="0.4">
      <c r="A62" s="6">
        <f t="shared" si="4"/>
        <v>44</v>
      </c>
      <c r="B62" s="7">
        <f t="shared" si="5"/>
        <v>0.22000000000000011</v>
      </c>
      <c r="C62" s="2">
        <v>0</v>
      </c>
      <c r="D62" s="7">
        <f t="shared" si="1"/>
        <v>0</v>
      </c>
      <c r="E62" s="7">
        <f t="shared" si="2"/>
        <v>0</v>
      </c>
      <c r="F62" s="8">
        <f t="shared" si="6"/>
        <v>1.0894204999386662E-5</v>
      </c>
      <c r="G62" s="9">
        <f t="shared" si="3"/>
        <v>9.4123913824841771E-3</v>
      </c>
      <c r="AC62" s="12">
        <f t="shared" si="7"/>
        <v>0</v>
      </c>
      <c r="AD62" s="12">
        <f t="shared" si="8"/>
        <v>-3.6401652915436442E-2</v>
      </c>
    </row>
    <row r="63" spans="1:30" x14ac:dyDescent="0.4">
      <c r="A63" s="6">
        <f t="shared" si="4"/>
        <v>45</v>
      </c>
      <c r="B63" s="7">
        <f t="shared" si="5"/>
        <v>0.22500000000000012</v>
      </c>
      <c r="C63" s="2">
        <v>0</v>
      </c>
      <c r="D63" s="7">
        <f t="shared" si="1"/>
        <v>0</v>
      </c>
      <c r="E63" s="7">
        <f t="shared" si="2"/>
        <v>0</v>
      </c>
      <c r="F63" s="8">
        <f t="shared" si="6"/>
        <v>4.7886518147628863E-5</v>
      </c>
      <c r="G63" s="9">
        <f t="shared" si="3"/>
        <v>4.6199900877180516E-3</v>
      </c>
      <c r="AC63" s="12">
        <f t="shared" si="7"/>
        <v>0</v>
      </c>
      <c r="AD63" s="12">
        <f t="shared" si="8"/>
        <v>1.0894204999386661E-2</v>
      </c>
    </row>
    <row r="64" spans="1:30" x14ac:dyDescent="0.4">
      <c r="A64" s="6">
        <f t="shared" si="4"/>
        <v>46</v>
      </c>
      <c r="B64" s="7">
        <f t="shared" si="5"/>
        <v>0.23000000000000012</v>
      </c>
      <c r="C64" s="2">
        <v>0</v>
      </c>
      <c r="D64" s="7">
        <f t="shared" si="1"/>
        <v>0</v>
      </c>
      <c r="E64" s="7">
        <f t="shared" si="2"/>
        <v>0</v>
      </c>
      <c r="F64" s="8">
        <f t="shared" si="6"/>
        <v>5.2988159299544924E-5</v>
      </c>
      <c r="G64" s="9">
        <f t="shared" si="3"/>
        <v>-2.593582998568965E-3</v>
      </c>
      <c r="AC64" s="12">
        <f t="shared" si="7"/>
        <v>0</v>
      </c>
      <c r="AD64" s="12">
        <f t="shared" si="8"/>
        <v>4.7886518147628863E-2</v>
      </c>
    </row>
    <row r="65" spans="1:30" x14ac:dyDescent="0.4">
      <c r="A65" s="6">
        <f t="shared" si="4"/>
        <v>47</v>
      </c>
      <c r="B65" s="7">
        <f t="shared" si="5"/>
        <v>0.23500000000000013</v>
      </c>
      <c r="C65" s="2">
        <v>0</v>
      </c>
      <c r="D65" s="7">
        <f t="shared" si="1"/>
        <v>0</v>
      </c>
      <c r="E65" s="7">
        <f t="shared" si="2"/>
        <v>0</v>
      </c>
      <c r="F65" s="8">
        <f t="shared" si="6"/>
        <v>2.5611013289248312E-5</v>
      </c>
      <c r="G65" s="9">
        <f t="shared" si="3"/>
        <v>-7.6714308569043686E-3</v>
      </c>
      <c r="AC65" s="12">
        <f t="shared" si="7"/>
        <v>0</v>
      </c>
      <c r="AD65" s="12">
        <f t="shared" si="8"/>
        <v>5.2988159299544924E-2</v>
      </c>
    </row>
    <row r="66" spans="1:30" x14ac:dyDescent="0.4">
      <c r="A66" s="6">
        <f t="shared" si="4"/>
        <v>48</v>
      </c>
      <c r="B66" s="7">
        <f t="shared" si="5"/>
        <v>0.24000000000000013</v>
      </c>
      <c r="C66" s="2">
        <v>0</v>
      </c>
      <c r="D66" s="7">
        <f t="shared" si="1"/>
        <v>0</v>
      </c>
      <c r="E66" s="7">
        <f t="shared" si="2"/>
        <v>0</v>
      </c>
      <c r="F66" s="8">
        <f t="shared" si="6"/>
        <v>-1.5124412982281012E-5</v>
      </c>
      <c r="G66" s="9">
        <f t="shared" si="3"/>
        <v>-7.7068993898066623E-3</v>
      </c>
      <c r="AC66" s="12">
        <f t="shared" si="7"/>
        <v>0</v>
      </c>
      <c r="AD66" s="12">
        <f t="shared" si="8"/>
        <v>2.5611013289248311E-2</v>
      </c>
    </row>
    <row r="67" spans="1:30" x14ac:dyDescent="0.4">
      <c r="A67" s="6">
        <f t="shared" si="4"/>
        <v>49</v>
      </c>
      <c r="B67" s="7">
        <f t="shared" si="5"/>
        <v>0.24500000000000013</v>
      </c>
      <c r="C67" s="2">
        <v>0</v>
      </c>
      <c r="D67" s="7">
        <f t="shared" si="1"/>
        <v>0</v>
      </c>
      <c r="E67" s="7">
        <f t="shared" si="2"/>
        <v>0</v>
      </c>
      <c r="F67" s="8">
        <f t="shared" si="6"/>
        <v>-4.3509717834556519E-5</v>
      </c>
      <c r="G67" s="9">
        <f t="shared" si="3"/>
        <v>-3.0738649914167646E-3</v>
      </c>
      <c r="AC67" s="12">
        <f t="shared" si="7"/>
        <v>0</v>
      </c>
      <c r="AD67" s="12">
        <f t="shared" si="8"/>
        <v>-1.5124412982281012E-2</v>
      </c>
    </row>
    <row r="68" spans="1:30" x14ac:dyDescent="0.4">
      <c r="A68" s="6">
        <f t="shared" si="4"/>
        <v>50</v>
      </c>
      <c r="B68" s="7">
        <f t="shared" si="5"/>
        <v>0.25000000000000011</v>
      </c>
      <c r="C68" s="2">
        <v>0</v>
      </c>
      <c r="D68" s="7">
        <f t="shared" si="1"/>
        <v>0</v>
      </c>
      <c r="E68" s="7">
        <f t="shared" si="2"/>
        <v>0</v>
      </c>
      <c r="F68" s="8">
        <f t="shared" si="6"/>
        <v>-4.3328880211263085E-5</v>
      </c>
      <c r="G68" s="9">
        <f t="shared" si="3"/>
        <v>3.0568192594862369E-3</v>
      </c>
      <c r="AC68" s="12">
        <f t="shared" si="7"/>
        <v>0</v>
      </c>
      <c r="AD68" s="12">
        <f t="shared" si="8"/>
        <v>-4.3509717834556517E-2</v>
      </c>
    </row>
    <row r="69" spans="1:30" x14ac:dyDescent="0.4">
      <c r="A69" s="6">
        <f t="shared" si="4"/>
        <v>51</v>
      </c>
      <c r="B69" s="7">
        <f t="shared" si="5"/>
        <v>0.25500000000000012</v>
      </c>
      <c r="C69" s="2">
        <v>0</v>
      </c>
      <c r="D69" s="7">
        <f t="shared" si="1"/>
        <v>0</v>
      </c>
      <c r="E69" s="7">
        <f t="shared" si="2"/>
        <v>0</v>
      </c>
      <c r="F69" s="8">
        <f t="shared" si="6"/>
        <v>-1.693111320745018E-5</v>
      </c>
      <c r="G69" s="9">
        <f t="shared" si="3"/>
        <v>6.8562412887922201E-3</v>
      </c>
      <c r="AC69" s="12">
        <f t="shared" si="7"/>
        <v>0</v>
      </c>
      <c r="AD69" s="12">
        <f t="shared" si="8"/>
        <v>-4.3328880211263084E-2</v>
      </c>
    </row>
    <row r="70" spans="1:30" x14ac:dyDescent="0.4">
      <c r="A70" s="6">
        <f t="shared" si="4"/>
        <v>52</v>
      </c>
      <c r="B70" s="7">
        <f t="shared" si="5"/>
        <v>0.26000000000000012</v>
      </c>
      <c r="C70" s="2">
        <v>0</v>
      </c>
      <c r="D70" s="7">
        <f t="shared" si="1"/>
        <v>0</v>
      </c>
      <c r="E70" s="7">
        <f t="shared" si="2"/>
        <v>0</v>
      </c>
      <c r="F70" s="8">
        <f t="shared" si="6"/>
        <v>1.7646950259931517E-5</v>
      </c>
      <c r="G70" s="9">
        <f t="shared" si="3"/>
        <v>6.2070313322973129E-3</v>
      </c>
      <c r="AC70" s="12">
        <f t="shared" si="7"/>
        <v>0</v>
      </c>
      <c r="AD70" s="12">
        <f t="shared" si="8"/>
        <v>-1.693111320745018E-2</v>
      </c>
    </row>
    <row r="71" spans="1:30" x14ac:dyDescent="0.4">
      <c r="A71" s="6">
        <f t="shared" si="4"/>
        <v>53</v>
      </c>
      <c r="B71" s="7">
        <f t="shared" si="5"/>
        <v>0.26500000000000012</v>
      </c>
      <c r="C71" s="2">
        <v>0</v>
      </c>
      <c r="D71" s="7">
        <f t="shared" si="1"/>
        <v>0</v>
      </c>
      <c r="E71" s="7">
        <f t="shared" si="2"/>
        <v>0</v>
      </c>
      <c r="F71" s="8">
        <f t="shared" si="6"/>
        <v>3.8830529069418829E-5</v>
      </c>
      <c r="G71" s="9">
        <f t="shared" si="3"/>
        <v>1.8510141496001099E-3</v>
      </c>
      <c r="AC71" s="12">
        <f t="shared" si="7"/>
        <v>0</v>
      </c>
      <c r="AD71" s="12">
        <f t="shared" si="8"/>
        <v>1.7646950259931515E-2</v>
      </c>
    </row>
    <row r="72" spans="1:30" x14ac:dyDescent="0.4">
      <c r="A72" s="6">
        <f t="shared" si="4"/>
        <v>54</v>
      </c>
      <c r="B72" s="7">
        <f t="shared" si="5"/>
        <v>0.27000000000000013</v>
      </c>
      <c r="C72" s="2">
        <v>0</v>
      </c>
      <c r="D72" s="7">
        <f t="shared" si="1"/>
        <v>0</v>
      </c>
      <c r="E72" s="7">
        <f t="shared" si="2"/>
        <v>0</v>
      </c>
      <c r="F72" s="8">
        <f t="shared" si="6"/>
        <v>3.4845378053851356E-5</v>
      </c>
      <c r="G72" s="9">
        <f t="shared" si="3"/>
        <v>-3.2840641169976452E-3</v>
      </c>
      <c r="AC72" s="12">
        <f t="shared" si="7"/>
        <v>0</v>
      </c>
      <c r="AD72" s="12">
        <f t="shared" si="8"/>
        <v>3.8830529069418827E-2</v>
      </c>
    </row>
    <row r="73" spans="1:30" x14ac:dyDescent="0.4">
      <c r="A73" s="6">
        <f t="shared" si="4"/>
        <v>55</v>
      </c>
      <c r="B73" s="7">
        <f t="shared" si="5"/>
        <v>0.27500000000000013</v>
      </c>
      <c r="C73" s="2">
        <v>0</v>
      </c>
      <c r="D73" s="7">
        <f t="shared" si="1"/>
        <v>0</v>
      </c>
      <c r="E73" s="7">
        <f t="shared" si="2"/>
        <v>0</v>
      </c>
      <c r="F73" s="8">
        <f t="shared" si="6"/>
        <v>1.0077449517668108E-5</v>
      </c>
      <c r="G73" s="9">
        <f t="shared" si="3"/>
        <v>-6.0283678644542996E-3</v>
      </c>
      <c r="AC73" s="12">
        <f t="shared" si="7"/>
        <v>0</v>
      </c>
      <c r="AD73" s="12">
        <f t="shared" si="8"/>
        <v>3.4845378053851357E-2</v>
      </c>
    </row>
    <row r="74" spans="1:30" x14ac:dyDescent="0.4">
      <c r="A74" s="6">
        <f t="shared" si="4"/>
        <v>56</v>
      </c>
      <c r="B74" s="7">
        <f t="shared" si="5"/>
        <v>0.28000000000000014</v>
      </c>
      <c r="C74" s="2">
        <v>0</v>
      </c>
      <c r="D74" s="7">
        <f t="shared" si="1"/>
        <v>0</v>
      </c>
      <c r="E74" s="7">
        <f t="shared" si="2"/>
        <v>0</v>
      </c>
      <c r="F74" s="8">
        <f t="shared" si="6"/>
        <v>-1.8849386351644804E-5</v>
      </c>
      <c r="G74" s="9">
        <f t="shared" si="3"/>
        <v>-4.9079572365126542E-3</v>
      </c>
      <c r="AC74" s="12">
        <f t="shared" si="7"/>
        <v>0</v>
      </c>
      <c r="AD74" s="12">
        <f t="shared" si="8"/>
        <v>1.0077449517668107E-2</v>
      </c>
    </row>
    <row r="75" spans="1:30" x14ac:dyDescent="0.4">
      <c r="A75" s="6">
        <f t="shared" si="4"/>
        <v>57</v>
      </c>
      <c r="B75" s="7">
        <f t="shared" si="5"/>
        <v>0.28500000000000014</v>
      </c>
      <c r="C75" s="2">
        <v>0</v>
      </c>
      <c r="D75" s="7">
        <f t="shared" si="1"/>
        <v>0</v>
      </c>
      <c r="E75" s="7">
        <f t="shared" si="2"/>
        <v>0</v>
      </c>
      <c r="F75" s="8">
        <f t="shared" si="6"/>
        <v>-3.409687396376693E-5</v>
      </c>
      <c r="G75" s="9">
        <f t="shared" si="3"/>
        <v>-9.0413755546379536E-4</v>
      </c>
      <c r="AC75" s="12">
        <f t="shared" si="7"/>
        <v>0</v>
      </c>
      <c r="AD75" s="12">
        <f t="shared" si="8"/>
        <v>-1.8849386351644803E-2</v>
      </c>
    </row>
    <row r="76" spans="1:30" x14ac:dyDescent="0.4">
      <c r="A76" s="6">
        <f t="shared" si="4"/>
        <v>58</v>
      </c>
      <c r="B76" s="7">
        <f t="shared" si="5"/>
        <v>0.29000000000000015</v>
      </c>
      <c r="C76" s="2">
        <v>0</v>
      </c>
      <c r="D76" s="7">
        <f t="shared" si="1"/>
        <v>0</v>
      </c>
      <c r="E76" s="7">
        <f t="shared" si="2"/>
        <v>0</v>
      </c>
      <c r="F76" s="8">
        <f t="shared" si="6"/>
        <v>-2.7506785693111798E-5</v>
      </c>
      <c r="G76" s="9">
        <f t="shared" si="3"/>
        <v>3.3331225287014988E-3</v>
      </c>
      <c r="AC76" s="12">
        <f t="shared" si="7"/>
        <v>0</v>
      </c>
      <c r="AD76" s="12">
        <f t="shared" si="8"/>
        <v>-3.4096873963766927E-2</v>
      </c>
    </row>
    <row r="77" spans="1:30" x14ac:dyDescent="0.4">
      <c r="A77" s="6">
        <f t="shared" si="4"/>
        <v>59</v>
      </c>
      <c r="B77" s="7">
        <f t="shared" si="5"/>
        <v>0.29500000000000015</v>
      </c>
      <c r="C77" s="2">
        <v>0</v>
      </c>
      <c r="D77" s="7">
        <f t="shared" si="1"/>
        <v>0</v>
      </c>
      <c r="E77" s="7">
        <f t="shared" si="2"/>
        <v>0</v>
      </c>
      <c r="F77" s="8">
        <f t="shared" si="6"/>
        <v>-4.7809111967337412E-6</v>
      </c>
      <c r="G77" s="9">
        <f t="shared" si="3"/>
        <v>5.2203019895230903E-3</v>
      </c>
      <c r="AC77" s="12">
        <f t="shared" si="7"/>
        <v>0</v>
      </c>
      <c r="AD77" s="12">
        <f t="shared" si="8"/>
        <v>-2.7506785693111799E-2</v>
      </c>
    </row>
    <row r="78" spans="1:30" x14ac:dyDescent="0.4">
      <c r="A78" s="6">
        <f t="shared" si="4"/>
        <v>60</v>
      </c>
      <c r="B78" s="7">
        <f t="shared" si="5"/>
        <v>0.30000000000000016</v>
      </c>
      <c r="C78" s="2">
        <v>0</v>
      </c>
      <c r="D78" s="7">
        <f t="shared" si="1"/>
        <v>0</v>
      </c>
      <c r="E78" s="7">
        <f t="shared" si="2"/>
        <v>0</v>
      </c>
      <c r="F78" s="8">
        <f t="shared" si="6"/>
        <v>1.9057478008375436E-5</v>
      </c>
      <c r="G78" s="9">
        <f t="shared" si="3"/>
        <v>3.7991695209162336E-3</v>
      </c>
      <c r="AC78" s="12">
        <f t="shared" si="7"/>
        <v>0</v>
      </c>
      <c r="AD78" s="12">
        <f t="shared" si="8"/>
        <v>-4.7809111967337409E-3</v>
      </c>
    </row>
    <row r="79" spans="1:30" x14ac:dyDescent="0.4">
      <c r="A79" s="6">
        <f t="shared" si="4"/>
        <v>61</v>
      </c>
      <c r="B79" s="7">
        <f t="shared" si="5"/>
        <v>0.30500000000000016</v>
      </c>
      <c r="C79" s="2">
        <v>0</v>
      </c>
      <c r="D79" s="7">
        <f t="shared" si="1"/>
        <v>0</v>
      </c>
      <c r="E79" s="7">
        <f t="shared" si="2"/>
        <v>0</v>
      </c>
      <c r="F79" s="8">
        <f t="shared" si="6"/>
        <v>2.9489502012517563E-5</v>
      </c>
      <c r="G79" s="9">
        <f t="shared" si="3"/>
        <v>1.8946122785838118E-4</v>
      </c>
      <c r="AC79" s="12">
        <f t="shared" si="7"/>
        <v>0</v>
      </c>
      <c r="AD79" s="12">
        <f t="shared" si="8"/>
        <v>1.9057478008375435E-2</v>
      </c>
    </row>
    <row r="80" spans="1:30" x14ac:dyDescent="0.4">
      <c r="A80" s="6">
        <f t="shared" si="4"/>
        <v>62</v>
      </c>
      <c r="B80" s="7">
        <f t="shared" si="5"/>
        <v>0.31000000000000016</v>
      </c>
      <c r="C80" s="2">
        <v>0</v>
      </c>
      <c r="D80" s="7">
        <f t="shared" si="1"/>
        <v>0</v>
      </c>
      <c r="E80" s="7">
        <f t="shared" si="2"/>
        <v>0</v>
      </c>
      <c r="F80" s="8">
        <f t="shared" si="6"/>
        <v>2.1250789768158774E-5</v>
      </c>
      <c r="G80" s="9">
        <f t="shared" si="3"/>
        <v>-3.2519260457388208E-3</v>
      </c>
      <c r="AC80" s="12">
        <f t="shared" si="7"/>
        <v>0</v>
      </c>
      <c r="AD80" s="12">
        <f t="shared" si="8"/>
        <v>2.9489502012517564E-2</v>
      </c>
    </row>
    <row r="81" spans="1:30" x14ac:dyDescent="0.4">
      <c r="A81" s="6">
        <f t="shared" si="4"/>
        <v>63</v>
      </c>
      <c r="B81" s="7">
        <f t="shared" si="5"/>
        <v>0.31500000000000017</v>
      </c>
      <c r="C81" s="2">
        <v>0</v>
      </c>
      <c r="D81" s="7">
        <f t="shared" si="1"/>
        <v>0</v>
      </c>
      <c r="E81" s="7">
        <f t="shared" si="2"/>
        <v>0</v>
      </c>
      <c r="F81" s="8">
        <f t="shared" si="6"/>
        <v>7.9290365243717718E-7</v>
      </c>
      <c r="G81" s="9">
        <f t="shared" si="3"/>
        <v>-4.4547892657758178E-3</v>
      </c>
      <c r="AC81" s="12">
        <f t="shared" si="7"/>
        <v>0</v>
      </c>
      <c r="AD81" s="12">
        <f t="shared" si="8"/>
        <v>2.1250789768158775E-2</v>
      </c>
    </row>
    <row r="82" spans="1:30" x14ac:dyDescent="0.4">
      <c r="A82" s="6">
        <f t="shared" si="4"/>
        <v>64</v>
      </c>
      <c r="B82" s="7">
        <f t="shared" si="5"/>
        <v>0.32000000000000017</v>
      </c>
      <c r="C82" s="2">
        <v>0</v>
      </c>
      <c r="D82" s="7">
        <f t="shared" si="1"/>
        <v>0</v>
      </c>
      <c r="E82" s="7">
        <f t="shared" si="2"/>
        <v>0</v>
      </c>
      <c r="F82" s="8">
        <f t="shared" si="6"/>
        <v>-1.8540997590771179E-5</v>
      </c>
      <c r="G82" s="9">
        <f t="shared" si="3"/>
        <v>-2.866432463557026E-3</v>
      </c>
      <c r="AC82" s="12">
        <f t="shared" si="7"/>
        <v>0</v>
      </c>
      <c r="AD82" s="12">
        <f t="shared" si="8"/>
        <v>7.9290365243717717E-4</v>
      </c>
    </row>
    <row r="83" spans="1:30" x14ac:dyDescent="0.4">
      <c r="A83" s="6">
        <f t="shared" si="4"/>
        <v>65</v>
      </c>
      <c r="B83" s="7">
        <f t="shared" si="5"/>
        <v>0.32500000000000018</v>
      </c>
      <c r="C83" s="2">
        <v>0</v>
      </c>
      <c r="D83" s="7">
        <f t="shared" ref="D83:D146" si="10">C83*1000/$D$3</f>
        <v>0</v>
      </c>
      <c r="E83" s="7">
        <f t="shared" ref="E83:E146" si="11">C83/$D$4</f>
        <v>0</v>
      </c>
      <c r="F83" s="8">
        <f t="shared" ref="F83:F146" si="12">(F82*$H$7+G82*$H$8+D82*$H$11+D83*$H$12)</f>
        <v>-2.5134383930784863E-5</v>
      </c>
      <c r="G83" s="9">
        <f t="shared" ref="G83:G146" si="13">(F82*$H$9+G82*$H$10+D82*$H$13+D83*$H$14)</f>
        <v>3.3271410825772181E-4</v>
      </c>
      <c r="AC83" s="12">
        <f t="shared" si="7"/>
        <v>0</v>
      </c>
      <c r="AD83" s="12">
        <f t="shared" si="8"/>
        <v>-1.8540997590771179E-2</v>
      </c>
    </row>
    <row r="84" spans="1:30" x14ac:dyDescent="0.4">
      <c r="A84" s="6">
        <f t="shared" ref="A84:A126" si="14">A83+1</f>
        <v>66</v>
      </c>
      <c r="B84" s="7">
        <f t="shared" ref="B84:B126" si="15">B83+$D$12</f>
        <v>0.33000000000000018</v>
      </c>
      <c r="C84" s="2">
        <v>0</v>
      </c>
      <c r="D84" s="7">
        <f t="shared" si="10"/>
        <v>0</v>
      </c>
      <c r="E84" s="7">
        <f t="shared" si="11"/>
        <v>0</v>
      </c>
      <c r="F84" s="8">
        <f t="shared" si="12"/>
        <v>-1.599457204803692E-5</v>
      </c>
      <c r="G84" s="9">
        <f t="shared" si="13"/>
        <v>3.0796072591919481E-3</v>
      </c>
      <c r="AC84" s="12">
        <f t="shared" ref="AC84:AC147" si="16">E83*1000</f>
        <v>0</v>
      </c>
      <c r="AD84" s="12">
        <f t="shared" ref="AD84:AD147" si="17">F83*1000</f>
        <v>-2.5134383930784862E-2</v>
      </c>
    </row>
    <row r="85" spans="1:30" x14ac:dyDescent="0.4">
      <c r="A85" s="6">
        <f t="shared" si="14"/>
        <v>67</v>
      </c>
      <c r="B85" s="7">
        <f t="shared" si="15"/>
        <v>0.33500000000000019</v>
      </c>
      <c r="C85" s="2">
        <v>0</v>
      </c>
      <c r="D85" s="7">
        <f t="shared" si="10"/>
        <v>0</v>
      </c>
      <c r="E85" s="7">
        <f t="shared" si="11"/>
        <v>0</v>
      </c>
      <c r="F85" s="8">
        <f t="shared" si="12"/>
        <v>2.1116723658129086E-6</v>
      </c>
      <c r="G85" s="9">
        <f t="shared" si="13"/>
        <v>3.7467493377720106E-3</v>
      </c>
      <c r="AC85" s="12">
        <f t="shared" si="16"/>
        <v>0</v>
      </c>
      <c r="AD85" s="12">
        <f t="shared" si="17"/>
        <v>-1.599457204803692E-2</v>
      </c>
    </row>
    <row r="86" spans="1:30" x14ac:dyDescent="0.4">
      <c r="A86" s="6">
        <f t="shared" si="14"/>
        <v>68</v>
      </c>
      <c r="B86" s="7">
        <f t="shared" si="15"/>
        <v>0.34000000000000019</v>
      </c>
      <c r="C86" s="2">
        <v>0</v>
      </c>
      <c r="D86" s="7">
        <f t="shared" si="10"/>
        <v>0</v>
      </c>
      <c r="E86" s="7">
        <f t="shared" si="11"/>
        <v>0</v>
      </c>
      <c r="F86" s="8">
        <f t="shared" si="12"/>
        <v>1.7519895726139754E-5</v>
      </c>
      <c r="G86" s="9">
        <f t="shared" si="13"/>
        <v>2.0933188986842419E-3</v>
      </c>
      <c r="AC86" s="12">
        <f t="shared" si="16"/>
        <v>0</v>
      </c>
      <c r="AD86" s="12">
        <f t="shared" si="17"/>
        <v>2.1116723658129088E-3</v>
      </c>
    </row>
    <row r="87" spans="1:30" x14ac:dyDescent="0.4">
      <c r="A87" s="6">
        <f t="shared" si="14"/>
        <v>69</v>
      </c>
      <c r="B87" s="7">
        <f t="shared" si="15"/>
        <v>0.3450000000000002</v>
      </c>
      <c r="C87" s="2">
        <v>0</v>
      </c>
      <c r="D87" s="7">
        <f t="shared" si="10"/>
        <v>0</v>
      </c>
      <c r="E87" s="7">
        <f t="shared" si="11"/>
        <v>0</v>
      </c>
      <c r="F87" s="8">
        <f t="shared" si="12"/>
        <v>2.1113568287172599E-5</v>
      </c>
      <c r="G87" s="9">
        <f t="shared" si="13"/>
        <v>-6.9775974343889036E-4</v>
      </c>
      <c r="AC87" s="12">
        <f t="shared" si="16"/>
        <v>0</v>
      </c>
      <c r="AD87" s="12">
        <f t="shared" si="17"/>
        <v>1.7519895726139753E-2</v>
      </c>
    </row>
    <row r="88" spans="1:30" x14ac:dyDescent="0.4">
      <c r="A88" s="6">
        <f t="shared" si="14"/>
        <v>70</v>
      </c>
      <c r="B88" s="7">
        <f t="shared" si="15"/>
        <v>0.3500000000000002</v>
      </c>
      <c r="C88" s="2">
        <v>0</v>
      </c>
      <c r="D88" s="7">
        <f t="shared" si="10"/>
        <v>0</v>
      </c>
      <c r="E88" s="7">
        <f t="shared" si="11"/>
        <v>0</v>
      </c>
      <c r="F88" s="8">
        <f t="shared" si="12"/>
        <v>1.16434194524075E-5</v>
      </c>
      <c r="G88" s="9">
        <f t="shared" si="13"/>
        <v>-2.8475826468302842E-3</v>
      </c>
      <c r="AC88" s="12">
        <f t="shared" si="16"/>
        <v>0</v>
      </c>
      <c r="AD88" s="12">
        <f t="shared" si="17"/>
        <v>2.1113568287172597E-2</v>
      </c>
    </row>
    <row r="89" spans="1:30" x14ac:dyDescent="0.4">
      <c r="A89" s="6">
        <f t="shared" si="14"/>
        <v>71</v>
      </c>
      <c r="B89" s="7">
        <f t="shared" si="15"/>
        <v>0.3550000000000002</v>
      </c>
      <c r="C89" s="2">
        <v>0</v>
      </c>
      <c r="D89" s="7">
        <f t="shared" si="10"/>
        <v>0</v>
      </c>
      <c r="E89" s="7">
        <f t="shared" si="11"/>
        <v>0</v>
      </c>
      <c r="F89" s="8">
        <f t="shared" si="12"/>
        <v>-4.1330936803017405E-6</v>
      </c>
      <c r="G89" s="9">
        <f t="shared" si="13"/>
        <v>-3.1049345550144131E-3</v>
      </c>
      <c r="AC89" s="12">
        <f t="shared" si="16"/>
        <v>0</v>
      </c>
      <c r="AD89" s="12">
        <f t="shared" si="17"/>
        <v>1.1643419452407501E-2</v>
      </c>
    </row>
    <row r="90" spans="1:30" x14ac:dyDescent="0.4">
      <c r="A90" s="6">
        <f t="shared" si="14"/>
        <v>72</v>
      </c>
      <c r="B90" s="7">
        <f t="shared" si="15"/>
        <v>0.36000000000000021</v>
      </c>
      <c r="C90" s="2">
        <v>0</v>
      </c>
      <c r="D90" s="7">
        <f t="shared" si="10"/>
        <v>0</v>
      </c>
      <c r="E90" s="7">
        <f t="shared" si="11"/>
        <v>0</v>
      </c>
      <c r="F90" s="8">
        <f t="shared" si="12"/>
        <v>-1.6170489547959248E-5</v>
      </c>
      <c r="G90" s="9">
        <f t="shared" si="13"/>
        <v>-1.4623954008205168E-3</v>
      </c>
      <c r="AC90" s="12">
        <f t="shared" si="16"/>
        <v>0</v>
      </c>
      <c r="AD90" s="12">
        <f t="shared" si="17"/>
        <v>-4.1330936803017403E-3</v>
      </c>
    </row>
    <row r="91" spans="1:30" x14ac:dyDescent="0.4">
      <c r="A91" s="6">
        <f t="shared" si="14"/>
        <v>73</v>
      </c>
      <c r="B91" s="7">
        <f t="shared" si="15"/>
        <v>0.36500000000000021</v>
      </c>
      <c r="C91" s="2">
        <v>0</v>
      </c>
      <c r="D91" s="7">
        <f t="shared" si="10"/>
        <v>0</v>
      </c>
      <c r="E91" s="7">
        <f t="shared" si="11"/>
        <v>0</v>
      </c>
      <c r="F91" s="8">
        <f t="shared" si="12"/>
        <v>-1.7474549496449406E-5</v>
      </c>
      <c r="G91" s="9">
        <f t="shared" si="13"/>
        <v>9.366876596853792E-4</v>
      </c>
      <c r="AC91" s="12">
        <f t="shared" si="16"/>
        <v>0</v>
      </c>
      <c r="AD91" s="12">
        <f t="shared" si="17"/>
        <v>-1.6170489547959247E-2</v>
      </c>
    </row>
    <row r="92" spans="1:30" x14ac:dyDescent="0.4">
      <c r="A92" s="6">
        <f t="shared" si="14"/>
        <v>74</v>
      </c>
      <c r="B92" s="7">
        <f t="shared" si="15"/>
        <v>0.37000000000000022</v>
      </c>
      <c r="C92" s="2">
        <v>0</v>
      </c>
      <c r="D92" s="7">
        <f t="shared" si="10"/>
        <v>0</v>
      </c>
      <c r="E92" s="7">
        <f t="shared" si="11"/>
        <v>0</v>
      </c>
      <c r="F92" s="8">
        <f t="shared" si="12"/>
        <v>-8.097351147756716E-6</v>
      </c>
      <c r="G92" s="9">
        <f t="shared" si="13"/>
        <v>2.5806036038450914E-3</v>
      </c>
      <c r="AC92" s="12">
        <f t="shared" si="16"/>
        <v>0</v>
      </c>
      <c r="AD92" s="12">
        <f t="shared" si="17"/>
        <v>-1.7474549496449405E-2</v>
      </c>
    </row>
    <row r="93" spans="1:30" x14ac:dyDescent="0.4">
      <c r="A93" s="6">
        <f t="shared" si="14"/>
        <v>75</v>
      </c>
      <c r="B93" s="7">
        <f t="shared" si="15"/>
        <v>0.37500000000000022</v>
      </c>
      <c r="C93" s="2">
        <v>0</v>
      </c>
      <c r="D93" s="7">
        <f t="shared" si="10"/>
        <v>0</v>
      </c>
      <c r="E93" s="7">
        <f t="shared" si="11"/>
        <v>0</v>
      </c>
      <c r="F93" s="8">
        <f t="shared" si="12"/>
        <v>5.4467255987175824E-6</v>
      </c>
      <c r="G93" s="9">
        <f t="shared" si="13"/>
        <v>2.5333422059637639E-3</v>
      </c>
      <c r="AC93" s="12">
        <f t="shared" si="16"/>
        <v>0</v>
      </c>
      <c r="AD93" s="12">
        <f t="shared" si="17"/>
        <v>-8.0973511477567157E-3</v>
      </c>
    </row>
    <row r="94" spans="1:30" x14ac:dyDescent="0.4">
      <c r="A94" s="6">
        <f t="shared" si="14"/>
        <v>76</v>
      </c>
      <c r="B94" s="7">
        <f t="shared" si="15"/>
        <v>0.38000000000000023</v>
      </c>
      <c r="C94" s="2">
        <v>0</v>
      </c>
      <c r="D94" s="7">
        <f t="shared" si="10"/>
        <v>0</v>
      </c>
      <c r="E94" s="7">
        <f t="shared" si="11"/>
        <v>0</v>
      </c>
      <c r="F94" s="8">
        <f t="shared" si="12"/>
        <v>1.4631452937806093E-5</v>
      </c>
      <c r="G94" s="9">
        <f t="shared" si="13"/>
        <v>9.5611244175091326E-4</v>
      </c>
      <c r="AC94" s="12">
        <f t="shared" si="16"/>
        <v>0</v>
      </c>
      <c r="AD94" s="12">
        <f t="shared" si="17"/>
        <v>5.4467255987175819E-3</v>
      </c>
    </row>
    <row r="95" spans="1:30" x14ac:dyDescent="0.4">
      <c r="A95" s="6">
        <f t="shared" si="14"/>
        <v>77</v>
      </c>
      <c r="B95" s="7">
        <f t="shared" si="15"/>
        <v>0.38500000000000023</v>
      </c>
      <c r="C95" s="2">
        <v>0</v>
      </c>
      <c r="D95" s="7">
        <f t="shared" si="10"/>
        <v>0</v>
      </c>
      <c r="E95" s="7">
        <f t="shared" si="11"/>
        <v>0</v>
      </c>
      <c r="F95" s="8">
        <f t="shared" si="12"/>
        <v>1.4238234273246976E-5</v>
      </c>
      <c r="G95" s="9">
        <f t="shared" si="13"/>
        <v>-1.0762804139263739E-3</v>
      </c>
      <c r="AC95" s="12">
        <f t="shared" si="16"/>
        <v>0</v>
      </c>
      <c r="AD95" s="12">
        <f t="shared" si="17"/>
        <v>1.4631452937806093E-2</v>
      </c>
    </row>
    <row r="96" spans="1:30" x14ac:dyDescent="0.4">
      <c r="A96" s="6">
        <f t="shared" si="14"/>
        <v>78</v>
      </c>
      <c r="B96" s="7">
        <f t="shared" si="15"/>
        <v>0.39000000000000024</v>
      </c>
      <c r="C96" s="2">
        <v>0</v>
      </c>
      <c r="D96" s="7">
        <f t="shared" si="10"/>
        <v>0</v>
      </c>
      <c r="E96" s="7">
        <f t="shared" si="11"/>
        <v>0</v>
      </c>
      <c r="F96" s="8">
        <f t="shared" si="12"/>
        <v>5.2560834125197495E-6</v>
      </c>
      <c r="G96" s="9">
        <f t="shared" si="13"/>
        <v>-2.2977477594294457E-3</v>
      </c>
      <c r="AC96" s="12">
        <f t="shared" si="16"/>
        <v>0</v>
      </c>
      <c r="AD96" s="12">
        <f t="shared" si="17"/>
        <v>1.4238234273246976E-2</v>
      </c>
    </row>
    <row r="97" spans="1:30" x14ac:dyDescent="0.4">
      <c r="A97" s="6">
        <f t="shared" si="14"/>
        <v>79</v>
      </c>
      <c r="B97" s="7">
        <f t="shared" si="15"/>
        <v>0.39500000000000024</v>
      </c>
      <c r="C97" s="2">
        <v>0</v>
      </c>
      <c r="D97" s="7">
        <f t="shared" si="10"/>
        <v>0</v>
      </c>
      <c r="E97" s="7">
        <f t="shared" si="11"/>
        <v>0</v>
      </c>
      <c r="F97" s="8">
        <f t="shared" si="12"/>
        <v>-6.2038290042531574E-6</v>
      </c>
      <c r="G97" s="9">
        <f t="shared" si="13"/>
        <v>-2.032399588288933E-3</v>
      </c>
      <c r="AC97" s="12">
        <f t="shared" si="16"/>
        <v>0</v>
      </c>
      <c r="AD97" s="12">
        <f t="shared" si="17"/>
        <v>5.2560834125197492E-3</v>
      </c>
    </row>
    <row r="98" spans="1:30" x14ac:dyDescent="0.4">
      <c r="A98" s="6">
        <f t="shared" si="14"/>
        <v>80</v>
      </c>
      <c r="B98" s="7">
        <f t="shared" si="15"/>
        <v>0.40000000000000024</v>
      </c>
      <c r="C98" s="2">
        <v>0</v>
      </c>
      <c r="D98" s="7">
        <f t="shared" si="10"/>
        <v>0</v>
      </c>
      <c r="E98" s="7">
        <f t="shared" si="11"/>
        <v>0</v>
      </c>
      <c r="F98" s="8">
        <f t="shared" si="12"/>
        <v>-1.3009454410541313E-5</v>
      </c>
      <c r="G98" s="9">
        <f t="shared" si="13"/>
        <v>-5.5745058697681342E-4</v>
      </c>
      <c r="AC98" s="12">
        <f t="shared" si="16"/>
        <v>0</v>
      </c>
      <c r="AD98" s="12">
        <f t="shared" si="17"/>
        <v>-6.203829004253157E-3</v>
      </c>
    </row>
    <row r="99" spans="1:30" x14ac:dyDescent="0.4">
      <c r="A99" s="6">
        <f t="shared" si="14"/>
        <v>81</v>
      </c>
      <c r="B99" s="7">
        <f t="shared" si="15"/>
        <v>0.40500000000000025</v>
      </c>
      <c r="C99" s="2">
        <v>0</v>
      </c>
      <c r="D99" s="7">
        <f t="shared" si="10"/>
        <v>0</v>
      </c>
      <c r="E99" s="7">
        <f t="shared" si="11"/>
        <v>0</v>
      </c>
      <c r="F99" s="8">
        <f t="shared" si="12"/>
        <v>-1.1405618402580059E-5</v>
      </c>
      <c r="G99" s="9">
        <f t="shared" si="13"/>
        <v>1.1393327692501474E-3</v>
      </c>
      <c r="AC99" s="12">
        <f t="shared" si="16"/>
        <v>0</v>
      </c>
      <c r="AD99" s="12">
        <f t="shared" si="17"/>
        <v>-1.3009454410541313E-2</v>
      </c>
    </row>
    <row r="100" spans="1:30" x14ac:dyDescent="0.4">
      <c r="A100" s="6">
        <f t="shared" si="14"/>
        <v>82</v>
      </c>
      <c r="B100" s="7">
        <f t="shared" si="15"/>
        <v>0.41000000000000025</v>
      </c>
      <c r="C100" s="2">
        <v>0</v>
      </c>
      <c r="D100" s="7">
        <f t="shared" si="10"/>
        <v>0</v>
      </c>
      <c r="E100" s="7">
        <f t="shared" si="11"/>
        <v>0</v>
      </c>
      <c r="F100" s="8">
        <f t="shared" si="12"/>
        <v>-3.0226217522395576E-6</v>
      </c>
      <c r="G100" s="9">
        <f t="shared" si="13"/>
        <v>2.0133325429102528E-3</v>
      </c>
      <c r="AC100" s="12">
        <f t="shared" si="16"/>
        <v>0</v>
      </c>
      <c r="AD100" s="12">
        <f t="shared" si="17"/>
        <v>-1.1405618402580059E-2</v>
      </c>
    </row>
    <row r="101" spans="1:30" x14ac:dyDescent="0.4">
      <c r="A101" s="6">
        <f t="shared" si="14"/>
        <v>83</v>
      </c>
      <c r="B101" s="7">
        <f t="shared" si="15"/>
        <v>0.41500000000000026</v>
      </c>
      <c r="C101" s="2">
        <v>0</v>
      </c>
      <c r="D101" s="7">
        <f t="shared" si="10"/>
        <v>0</v>
      </c>
      <c r="E101" s="7">
        <f t="shared" si="11"/>
        <v>0</v>
      </c>
      <c r="F101" s="8">
        <f t="shared" si="12"/>
        <v>6.5329856929727286E-6</v>
      </c>
      <c r="G101" s="9">
        <f t="shared" si="13"/>
        <v>1.5999437578919288E-3</v>
      </c>
      <c r="AC101" s="12">
        <f t="shared" si="16"/>
        <v>0</v>
      </c>
      <c r="AD101" s="12">
        <f t="shared" si="17"/>
        <v>-3.0226217522395576E-3</v>
      </c>
    </row>
    <row r="102" spans="1:30" x14ac:dyDescent="0.4">
      <c r="A102" s="6">
        <f t="shared" si="14"/>
        <v>84</v>
      </c>
      <c r="B102" s="7">
        <f t="shared" si="15"/>
        <v>0.42000000000000026</v>
      </c>
      <c r="C102" s="2">
        <v>0</v>
      </c>
      <c r="D102" s="7">
        <f t="shared" si="10"/>
        <v>0</v>
      </c>
      <c r="E102" s="7">
        <f t="shared" si="11"/>
        <v>0</v>
      </c>
      <c r="F102" s="8">
        <f t="shared" si="12"/>
        <v>1.1384343616919693E-5</v>
      </c>
      <c r="G102" s="9">
        <f t="shared" si="13"/>
        <v>2.5036810292344901E-4</v>
      </c>
      <c r="AC102" s="12">
        <f t="shared" si="16"/>
        <v>0</v>
      </c>
      <c r="AD102" s="12">
        <f t="shared" si="17"/>
        <v>6.5329856929727285E-3</v>
      </c>
    </row>
    <row r="103" spans="1:30" x14ac:dyDescent="0.4">
      <c r="A103" s="6">
        <f t="shared" si="14"/>
        <v>85</v>
      </c>
      <c r="B103" s="7">
        <f t="shared" si="15"/>
        <v>0.42500000000000027</v>
      </c>
      <c r="C103" s="2">
        <v>0</v>
      </c>
      <c r="D103" s="7">
        <f t="shared" si="10"/>
        <v>0</v>
      </c>
      <c r="E103" s="7">
        <f t="shared" si="11"/>
        <v>0</v>
      </c>
      <c r="F103" s="8">
        <f t="shared" si="12"/>
        <v>8.9632996274841588E-6</v>
      </c>
      <c r="G103" s="9">
        <f t="shared" si="13"/>
        <v>-1.1449654861930927E-3</v>
      </c>
      <c r="AC103" s="12">
        <f t="shared" si="16"/>
        <v>0</v>
      </c>
      <c r="AD103" s="12">
        <f t="shared" si="17"/>
        <v>1.1384343616919692E-2</v>
      </c>
    </row>
    <row r="104" spans="1:30" x14ac:dyDescent="0.4">
      <c r="A104" s="6">
        <f t="shared" si="14"/>
        <v>86</v>
      </c>
      <c r="B104" s="7">
        <f t="shared" si="15"/>
        <v>0.43000000000000027</v>
      </c>
      <c r="C104" s="2">
        <v>0</v>
      </c>
      <c r="D104" s="7">
        <f t="shared" si="10"/>
        <v>0</v>
      </c>
      <c r="E104" s="7">
        <f t="shared" si="11"/>
        <v>0</v>
      </c>
      <c r="F104" s="8">
        <f t="shared" si="12"/>
        <v>1.3057371047143223E-6</v>
      </c>
      <c r="G104" s="9">
        <f t="shared" si="13"/>
        <v>-1.7377407080874021E-3</v>
      </c>
      <c r="AC104" s="12">
        <f t="shared" si="16"/>
        <v>0</v>
      </c>
      <c r="AD104" s="12">
        <f t="shared" si="17"/>
        <v>8.9632996274841593E-3</v>
      </c>
    </row>
    <row r="105" spans="1:30" x14ac:dyDescent="0.4">
      <c r="A105" s="6">
        <f t="shared" si="14"/>
        <v>87</v>
      </c>
      <c r="B105" s="7">
        <f t="shared" si="15"/>
        <v>0.43500000000000028</v>
      </c>
      <c r="C105" s="2">
        <v>0</v>
      </c>
      <c r="D105" s="7">
        <f t="shared" si="10"/>
        <v>0</v>
      </c>
      <c r="E105" s="7">
        <f t="shared" si="11"/>
        <v>0</v>
      </c>
      <c r="F105" s="8">
        <f t="shared" si="12"/>
        <v>-6.5419198427724388E-6</v>
      </c>
      <c r="G105" s="9">
        <f t="shared" si="13"/>
        <v>-1.232018895053442E-3</v>
      </c>
      <c r="AC105" s="12">
        <f t="shared" si="16"/>
        <v>0</v>
      </c>
      <c r="AD105" s="12">
        <f t="shared" si="17"/>
        <v>1.3057371047143222E-3</v>
      </c>
    </row>
    <row r="106" spans="1:30" x14ac:dyDescent="0.4">
      <c r="A106" s="6">
        <f t="shared" si="14"/>
        <v>88</v>
      </c>
      <c r="B106" s="7">
        <f t="shared" si="15"/>
        <v>0.44000000000000028</v>
      </c>
      <c r="C106" s="2">
        <v>0</v>
      </c>
      <c r="D106" s="7">
        <f t="shared" si="10"/>
        <v>0</v>
      </c>
      <c r="E106" s="7">
        <f t="shared" si="11"/>
        <v>0</v>
      </c>
      <c r="F106" s="8">
        <f t="shared" si="12"/>
        <v>-9.8138308174887493E-6</v>
      </c>
      <c r="G106" s="9">
        <f t="shared" si="13"/>
        <v>-2.008965078529744E-5</v>
      </c>
      <c r="AC106" s="12">
        <f t="shared" si="16"/>
        <v>0</v>
      </c>
      <c r="AD106" s="12">
        <f t="shared" si="17"/>
        <v>-6.5419198427724388E-3</v>
      </c>
    </row>
    <row r="107" spans="1:30" x14ac:dyDescent="0.4">
      <c r="A107" s="6">
        <f t="shared" si="14"/>
        <v>89</v>
      </c>
      <c r="B107" s="7">
        <f t="shared" si="15"/>
        <v>0.44500000000000028</v>
      </c>
      <c r="C107" s="2">
        <v>0</v>
      </c>
      <c r="D107" s="7">
        <f t="shared" si="10"/>
        <v>0</v>
      </c>
      <c r="E107" s="7">
        <f t="shared" si="11"/>
        <v>0</v>
      </c>
      <c r="F107" s="8">
        <f t="shared" si="12"/>
        <v>-6.8879581130126089E-6</v>
      </c>
      <c r="G107" s="9">
        <f t="shared" si="13"/>
        <v>1.1089801925760565E-3</v>
      </c>
      <c r="AC107" s="12">
        <f t="shared" si="16"/>
        <v>0</v>
      </c>
      <c r="AD107" s="12">
        <f t="shared" si="17"/>
        <v>-9.8138308174887494E-3</v>
      </c>
    </row>
    <row r="108" spans="1:30" x14ac:dyDescent="0.4">
      <c r="A108" s="6">
        <f t="shared" si="14"/>
        <v>90</v>
      </c>
      <c r="B108" s="7">
        <f t="shared" si="15"/>
        <v>0.45000000000000029</v>
      </c>
      <c r="C108" s="2">
        <v>0</v>
      </c>
      <c r="D108" s="7">
        <f t="shared" si="10"/>
        <v>0</v>
      </c>
      <c r="E108" s="7">
        <f t="shared" si="11"/>
        <v>0</v>
      </c>
      <c r="F108" s="8">
        <f t="shared" si="12"/>
        <v>-2.1550444881226979E-8</v>
      </c>
      <c r="G108" s="9">
        <f t="shared" si="13"/>
        <v>1.4781534714038798E-3</v>
      </c>
      <c r="AC108" s="12">
        <f t="shared" si="16"/>
        <v>0</v>
      </c>
      <c r="AD108" s="12">
        <f t="shared" si="17"/>
        <v>-6.8879581130126093E-3</v>
      </c>
    </row>
    <row r="109" spans="1:30" x14ac:dyDescent="0.4">
      <c r="A109" s="6">
        <f t="shared" si="14"/>
        <v>91</v>
      </c>
      <c r="B109" s="7">
        <f t="shared" si="15"/>
        <v>0.45500000000000029</v>
      </c>
      <c r="C109" s="2">
        <v>0</v>
      </c>
      <c r="D109" s="7">
        <f t="shared" si="10"/>
        <v>0</v>
      </c>
      <c r="E109" s="7">
        <f t="shared" si="11"/>
        <v>0</v>
      </c>
      <c r="F109" s="8">
        <f t="shared" si="12"/>
        <v>6.3195415297512153E-6</v>
      </c>
      <c r="G109" s="9">
        <f t="shared" si="13"/>
        <v>9.2351421419270508E-4</v>
      </c>
      <c r="AC109" s="12">
        <f t="shared" si="16"/>
        <v>0</v>
      </c>
      <c r="AD109" s="12">
        <f t="shared" si="17"/>
        <v>-2.1550444881226979E-5</v>
      </c>
    </row>
    <row r="110" spans="1:30" x14ac:dyDescent="0.4">
      <c r="A110" s="6">
        <f t="shared" si="14"/>
        <v>92</v>
      </c>
      <c r="B110" s="7">
        <f t="shared" si="15"/>
        <v>0.4600000000000003</v>
      </c>
      <c r="C110" s="2">
        <v>0</v>
      </c>
      <c r="D110" s="7">
        <f t="shared" si="10"/>
        <v>0</v>
      </c>
      <c r="E110" s="7">
        <f t="shared" si="11"/>
        <v>0</v>
      </c>
      <c r="F110" s="8">
        <f t="shared" si="12"/>
        <v>8.3376369209895332E-6</v>
      </c>
      <c r="G110" s="9">
        <f t="shared" si="13"/>
        <v>-1.4672975340117701E-4</v>
      </c>
      <c r="AC110" s="12">
        <f t="shared" si="16"/>
        <v>0</v>
      </c>
      <c r="AD110" s="12">
        <f t="shared" si="17"/>
        <v>6.3195415297512157E-3</v>
      </c>
    </row>
    <row r="111" spans="1:30" x14ac:dyDescent="0.4">
      <c r="A111" s="6">
        <f t="shared" si="14"/>
        <v>93</v>
      </c>
      <c r="B111" s="7">
        <f t="shared" si="15"/>
        <v>0.4650000000000003</v>
      </c>
      <c r="C111" s="2">
        <v>0</v>
      </c>
      <c r="D111" s="7">
        <f t="shared" si="10"/>
        <v>0</v>
      </c>
      <c r="E111" s="7">
        <f t="shared" si="11"/>
        <v>0</v>
      </c>
      <c r="F111" s="8">
        <f t="shared" si="12"/>
        <v>5.1499354298675609E-6</v>
      </c>
      <c r="G111" s="9">
        <f t="shared" si="13"/>
        <v>-1.0442314736730952E-3</v>
      </c>
      <c r="AC111" s="12">
        <f t="shared" si="16"/>
        <v>0</v>
      </c>
      <c r="AD111" s="12">
        <f t="shared" si="17"/>
        <v>8.3376369209895336E-3</v>
      </c>
    </row>
    <row r="112" spans="1:30" x14ac:dyDescent="0.4">
      <c r="A112" s="6">
        <f t="shared" si="14"/>
        <v>94</v>
      </c>
      <c r="B112" s="7">
        <f t="shared" si="15"/>
        <v>0.47000000000000031</v>
      </c>
      <c r="C112" s="2">
        <v>0</v>
      </c>
      <c r="D112" s="7">
        <f t="shared" si="10"/>
        <v>0</v>
      </c>
      <c r="E112" s="7">
        <f t="shared" si="11"/>
        <v>0</v>
      </c>
      <c r="F112" s="8">
        <f t="shared" si="12"/>
        <v>-9.0558121313841301E-7</v>
      </c>
      <c r="G112" s="9">
        <f t="shared" si="13"/>
        <v>-1.239191361512178E-3</v>
      </c>
      <c r="AC112" s="12">
        <f t="shared" si="16"/>
        <v>0</v>
      </c>
      <c r="AD112" s="12">
        <f t="shared" si="17"/>
        <v>5.1499354298675613E-3</v>
      </c>
    </row>
    <row r="113" spans="1:30" x14ac:dyDescent="0.4">
      <c r="A113" s="6">
        <f t="shared" si="14"/>
        <v>95</v>
      </c>
      <c r="B113" s="7">
        <f t="shared" si="15"/>
        <v>0.47500000000000031</v>
      </c>
      <c r="C113" s="2">
        <v>0</v>
      </c>
      <c r="D113" s="7">
        <f t="shared" si="10"/>
        <v>0</v>
      </c>
      <c r="E113" s="7">
        <f t="shared" si="11"/>
        <v>0</v>
      </c>
      <c r="F113" s="8">
        <f t="shared" si="12"/>
        <v>-5.9380789455539605E-6</v>
      </c>
      <c r="G113" s="9">
        <f t="shared" si="13"/>
        <v>-6.6866453326328609E-4</v>
      </c>
      <c r="AC113" s="12">
        <f t="shared" si="16"/>
        <v>0</v>
      </c>
      <c r="AD113" s="12">
        <f t="shared" si="17"/>
        <v>-9.0558121313841298E-4</v>
      </c>
    </row>
    <row r="114" spans="1:30" x14ac:dyDescent="0.4">
      <c r="A114" s="6">
        <f t="shared" si="14"/>
        <v>96</v>
      </c>
      <c r="B114" s="7">
        <f t="shared" si="15"/>
        <v>0.48000000000000032</v>
      </c>
      <c r="C114" s="2">
        <v>0</v>
      </c>
      <c r="D114" s="7">
        <f t="shared" si="10"/>
        <v>0</v>
      </c>
      <c r="E114" s="7">
        <f t="shared" si="11"/>
        <v>0</v>
      </c>
      <c r="F114" s="8">
        <f t="shared" si="12"/>
        <v>-6.9811164421889359E-6</v>
      </c>
      <c r="G114" s="9">
        <f t="shared" si="13"/>
        <v>2.6193649328094956E-4</v>
      </c>
      <c r="AC114" s="12">
        <f t="shared" si="16"/>
        <v>0</v>
      </c>
      <c r="AD114" s="12">
        <f t="shared" si="17"/>
        <v>-5.9380789455539609E-3</v>
      </c>
    </row>
    <row r="115" spans="1:30" x14ac:dyDescent="0.4">
      <c r="A115" s="6">
        <f t="shared" si="14"/>
        <v>97</v>
      </c>
      <c r="B115" s="7">
        <f t="shared" si="15"/>
        <v>0.48500000000000032</v>
      </c>
      <c r="C115" s="2">
        <v>0</v>
      </c>
      <c r="D115" s="7">
        <f t="shared" si="10"/>
        <v>0</v>
      </c>
      <c r="E115" s="7">
        <f t="shared" si="11"/>
        <v>0</v>
      </c>
      <c r="F115" s="8">
        <f t="shared" si="12"/>
        <v>-3.7160380486026017E-6</v>
      </c>
      <c r="G115" s="9">
        <f t="shared" si="13"/>
        <v>9.6099836970281287E-4</v>
      </c>
      <c r="AC115" s="12">
        <f t="shared" si="16"/>
        <v>0</v>
      </c>
      <c r="AD115" s="12">
        <f t="shared" si="17"/>
        <v>-6.9811164421889355E-3</v>
      </c>
    </row>
    <row r="116" spans="1:30" x14ac:dyDescent="0.4">
      <c r="A116" s="6">
        <f t="shared" si="14"/>
        <v>98</v>
      </c>
      <c r="B116" s="7">
        <f t="shared" si="15"/>
        <v>0.49000000000000032</v>
      </c>
      <c r="C116" s="2">
        <v>0</v>
      </c>
      <c r="D116" s="7">
        <f t="shared" si="10"/>
        <v>0</v>
      </c>
      <c r="E116" s="7">
        <f t="shared" si="11"/>
        <v>0</v>
      </c>
      <c r="F116" s="8">
        <f t="shared" si="12"/>
        <v>1.5427137579393395E-6</v>
      </c>
      <c r="G116" s="9">
        <f t="shared" si="13"/>
        <v>1.0234660786873431E-3</v>
      </c>
      <c r="AC116" s="12">
        <f t="shared" si="16"/>
        <v>0</v>
      </c>
      <c r="AD116" s="12">
        <f t="shared" si="17"/>
        <v>-3.7160380486026016E-3</v>
      </c>
    </row>
    <row r="117" spans="1:30" x14ac:dyDescent="0.4">
      <c r="A117" s="6">
        <f t="shared" si="14"/>
        <v>99</v>
      </c>
      <c r="B117" s="7">
        <f t="shared" si="15"/>
        <v>0.49500000000000033</v>
      </c>
      <c r="C117" s="2">
        <v>0</v>
      </c>
      <c r="D117" s="7">
        <f t="shared" si="10"/>
        <v>0</v>
      </c>
      <c r="E117" s="7">
        <f t="shared" si="11"/>
        <v>0</v>
      </c>
      <c r="F117" s="8">
        <f t="shared" si="12"/>
        <v>5.4552000205560529E-6</v>
      </c>
      <c r="G117" s="9">
        <f t="shared" si="13"/>
        <v>4.6143426057964861E-4</v>
      </c>
      <c r="AC117" s="12">
        <f t="shared" si="16"/>
        <v>0</v>
      </c>
      <c r="AD117" s="12">
        <f t="shared" si="17"/>
        <v>1.5427137579393396E-3</v>
      </c>
    </row>
    <row r="118" spans="1:30" x14ac:dyDescent="0.4">
      <c r="A118" s="6">
        <f t="shared" si="14"/>
        <v>100</v>
      </c>
      <c r="B118" s="7">
        <f t="shared" si="15"/>
        <v>0.50000000000000033</v>
      </c>
      <c r="C118" s="2">
        <v>0</v>
      </c>
      <c r="D118" s="7">
        <f t="shared" si="10"/>
        <v>0</v>
      </c>
      <c r="E118" s="7">
        <f t="shared" si="11"/>
        <v>0</v>
      </c>
      <c r="F118" s="8">
        <f t="shared" si="12"/>
        <v>5.7583735141425955E-6</v>
      </c>
      <c r="G118" s="9">
        <f t="shared" si="13"/>
        <v>-3.3588153973958387E-4</v>
      </c>
      <c r="AC118" s="12">
        <f t="shared" si="16"/>
        <v>0</v>
      </c>
      <c r="AD118" s="12">
        <f t="shared" si="17"/>
        <v>5.4552000205560528E-3</v>
      </c>
    </row>
    <row r="119" spans="1:30" x14ac:dyDescent="0.4">
      <c r="A119" s="6">
        <f t="shared" si="14"/>
        <v>101</v>
      </c>
      <c r="B119" s="7">
        <f t="shared" si="15"/>
        <v>0.50500000000000034</v>
      </c>
      <c r="C119" s="2">
        <v>0</v>
      </c>
      <c r="D119" s="7">
        <f t="shared" si="10"/>
        <v>0</v>
      </c>
      <c r="E119" s="7">
        <f t="shared" si="11"/>
        <v>0</v>
      </c>
      <c r="F119" s="8">
        <f t="shared" si="12"/>
        <v>2.5516833559425977E-6</v>
      </c>
      <c r="G119" s="9">
        <f t="shared" si="13"/>
        <v>-8.6734245154467232E-4</v>
      </c>
      <c r="AC119" s="12">
        <f t="shared" si="16"/>
        <v>0</v>
      </c>
      <c r="AD119" s="12">
        <f t="shared" si="17"/>
        <v>5.7583735141425955E-3</v>
      </c>
    </row>
    <row r="120" spans="1:30" x14ac:dyDescent="0.4">
      <c r="A120" s="6">
        <f t="shared" si="14"/>
        <v>102</v>
      </c>
      <c r="B120" s="7">
        <f t="shared" si="15"/>
        <v>0.51000000000000034</v>
      </c>
      <c r="C120" s="2">
        <v>0</v>
      </c>
      <c r="D120" s="7">
        <f t="shared" si="10"/>
        <v>0</v>
      </c>
      <c r="E120" s="7">
        <f t="shared" si="11"/>
        <v>0</v>
      </c>
      <c r="F120" s="8">
        <f t="shared" si="12"/>
        <v>-1.9483630962740446E-6</v>
      </c>
      <c r="G120" s="9">
        <f t="shared" si="13"/>
        <v>-8.3204885619660184E-4</v>
      </c>
      <c r="AC120" s="12">
        <f t="shared" si="16"/>
        <v>0</v>
      </c>
      <c r="AD120" s="12">
        <f t="shared" si="17"/>
        <v>2.5516833559425978E-3</v>
      </c>
    </row>
    <row r="121" spans="1:30" x14ac:dyDescent="0.4">
      <c r="A121" s="6">
        <f t="shared" si="14"/>
        <v>103</v>
      </c>
      <c r="B121" s="7">
        <f t="shared" si="15"/>
        <v>0.51500000000000035</v>
      </c>
      <c r="C121" s="2">
        <v>0</v>
      </c>
      <c r="D121" s="7">
        <f t="shared" si="10"/>
        <v>0</v>
      </c>
      <c r="E121" s="7">
        <f t="shared" si="11"/>
        <v>0</v>
      </c>
      <c r="F121" s="8">
        <f t="shared" si="12"/>
        <v>-4.9160521946030843E-6</v>
      </c>
      <c r="G121" s="9">
        <f t="shared" si="13"/>
        <v>-2.9580385101507555E-4</v>
      </c>
      <c r="AC121" s="12">
        <f t="shared" si="16"/>
        <v>0</v>
      </c>
      <c r="AD121" s="12">
        <f t="shared" si="17"/>
        <v>-1.9483630962740446E-3</v>
      </c>
    </row>
    <row r="122" spans="1:30" x14ac:dyDescent="0.4">
      <c r="A122" s="6">
        <f t="shared" si="14"/>
        <v>104</v>
      </c>
      <c r="B122" s="7">
        <f t="shared" si="15"/>
        <v>0.52000000000000035</v>
      </c>
      <c r="C122" s="2">
        <v>0</v>
      </c>
      <c r="D122" s="7">
        <f t="shared" si="10"/>
        <v>0</v>
      </c>
      <c r="E122" s="7">
        <f t="shared" si="11"/>
        <v>0</v>
      </c>
      <c r="F122" s="8">
        <f t="shared" si="12"/>
        <v>-4.6749032116716647E-6</v>
      </c>
      <c r="G122" s="9">
        <f t="shared" si="13"/>
        <v>3.7747505684703603E-4</v>
      </c>
      <c r="AC122" s="12">
        <f t="shared" si="16"/>
        <v>0</v>
      </c>
      <c r="AD122" s="12">
        <f t="shared" si="17"/>
        <v>-4.9160521946030843E-3</v>
      </c>
    </row>
    <row r="123" spans="1:30" x14ac:dyDescent="0.4">
      <c r="A123" s="6">
        <f t="shared" si="14"/>
        <v>105</v>
      </c>
      <c r="B123" s="7">
        <f t="shared" si="15"/>
        <v>0.52500000000000036</v>
      </c>
      <c r="C123" s="2">
        <v>0</v>
      </c>
      <c r="D123" s="7">
        <f t="shared" si="10"/>
        <v>0</v>
      </c>
      <c r="E123" s="7">
        <f t="shared" si="11"/>
        <v>0</v>
      </c>
      <c r="F123" s="8">
        <f t="shared" si="12"/>
        <v>-1.6224963208405221E-6</v>
      </c>
      <c r="G123" s="9">
        <f t="shared" si="13"/>
        <v>7.6944368957944701E-4</v>
      </c>
      <c r="AC123" s="12">
        <f t="shared" si="16"/>
        <v>0</v>
      </c>
      <c r="AD123" s="12">
        <f t="shared" si="17"/>
        <v>-4.6749032116716648E-3</v>
      </c>
    </row>
    <row r="124" spans="1:30" x14ac:dyDescent="0.4">
      <c r="A124" s="6">
        <f t="shared" si="14"/>
        <v>106</v>
      </c>
      <c r="B124" s="7">
        <f t="shared" si="15"/>
        <v>0.53000000000000036</v>
      </c>
      <c r="C124" s="2">
        <v>0</v>
      </c>
      <c r="D124" s="7">
        <f t="shared" si="10"/>
        <v>0</v>
      </c>
      <c r="E124" s="7">
        <f t="shared" si="11"/>
        <v>0</v>
      </c>
      <c r="F124" s="8">
        <f t="shared" si="12"/>
        <v>2.1728378522213457E-6</v>
      </c>
      <c r="G124" s="9">
        <f t="shared" si="13"/>
        <v>6.648622060798472E-4</v>
      </c>
      <c r="AC124" s="12">
        <f t="shared" si="16"/>
        <v>0</v>
      </c>
      <c r="AD124" s="12">
        <f t="shared" si="17"/>
        <v>-1.6224963208405221E-3</v>
      </c>
    </row>
    <row r="125" spans="1:30" x14ac:dyDescent="0.4">
      <c r="A125" s="6">
        <f t="shared" si="14"/>
        <v>107</v>
      </c>
      <c r="B125" s="7">
        <f t="shared" si="15"/>
        <v>0.53500000000000036</v>
      </c>
      <c r="C125" s="2">
        <v>0</v>
      </c>
      <c r="D125" s="7">
        <f t="shared" si="10"/>
        <v>0</v>
      </c>
      <c r="E125" s="7">
        <f t="shared" si="11"/>
        <v>0</v>
      </c>
      <c r="F125" s="8">
        <f t="shared" si="12"/>
        <v>4.3551717945200158E-6</v>
      </c>
      <c r="G125" s="9">
        <f t="shared" si="13"/>
        <v>1.6597588655549645E-4</v>
      </c>
      <c r="AC125" s="12">
        <f t="shared" si="16"/>
        <v>0</v>
      </c>
      <c r="AD125" s="12">
        <f t="shared" si="17"/>
        <v>2.1728378522213455E-3</v>
      </c>
    </row>
    <row r="126" spans="1:30" x14ac:dyDescent="0.4">
      <c r="A126" s="6">
        <f t="shared" si="14"/>
        <v>108</v>
      </c>
      <c r="B126" s="7">
        <f t="shared" si="15"/>
        <v>0.54000000000000037</v>
      </c>
      <c r="C126" s="2">
        <v>0</v>
      </c>
      <c r="D126" s="7">
        <f t="shared" si="10"/>
        <v>0</v>
      </c>
      <c r="E126" s="7">
        <f t="shared" si="11"/>
        <v>0</v>
      </c>
      <c r="F126" s="8">
        <f t="shared" si="12"/>
        <v>3.7297980588900057E-6</v>
      </c>
      <c r="G126" s="9">
        <f t="shared" si="13"/>
        <v>-3.9427618964136093E-4</v>
      </c>
      <c r="AC126" s="12">
        <f t="shared" si="16"/>
        <v>0</v>
      </c>
      <c r="AD126" s="12">
        <f t="shared" si="17"/>
        <v>4.3551717945200154E-3</v>
      </c>
    </row>
    <row r="127" spans="1:30" x14ac:dyDescent="0.4">
      <c r="A127" s="6">
        <f t="shared" ref="A127:A190" si="18">A126+1</f>
        <v>109</v>
      </c>
      <c r="B127" s="7">
        <f t="shared" ref="B127:B190" si="19">B126+$D$12</f>
        <v>0.54500000000000037</v>
      </c>
      <c r="C127" s="2">
        <v>0</v>
      </c>
      <c r="D127" s="7">
        <f t="shared" si="10"/>
        <v>0</v>
      </c>
      <c r="E127" s="7">
        <f t="shared" si="11"/>
        <v>0</v>
      </c>
      <c r="F127" s="8">
        <f t="shared" si="12"/>
        <v>8.9545402580548866E-7</v>
      </c>
      <c r="G127" s="9">
        <f t="shared" si="13"/>
        <v>-6.7190855506908947E-4</v>
      </c>
      <c r="AC127" s="12">
        <f t="shared" si="16"/>
        <v>0</v>
      </c>
      <c r="AD127" s="12">
        <f t="shared" si="17"/>
        <v>3.7297980588900056E-3</v>
      </c>
    </row>
    <row r="128" spans="1:30" x14ac:dyDescent="0.4">
      <c r="A128" s="6">
        <f t="shared" si="18"/>
        <v>110</v>
      </c>
      <c r="B128" s="7">
        <f t="shared" si="19"/>
        <v>0.55000000000000038</v>
      </c>
      <c r="C128" s="2">
        <v>0</v>
      </c>
      <c r="D128" s="7">
        <f t="shared" si="10"/>
        <v>0</v>
      </c>
      <c r="E128" s="7">
        <f t="shared" si="11"/>
        <v>0</v>
      </c>
      <c r="F128" s="8">
        <f t="shared" si="12"/>
        <v>-2.2587664416615285E-6</v>
      </c>
      <c r="G128" s="9">
        <f t="shared" si="13"/>
        <v>-5.2100269401807371E-4</v>
      </c>
      <c r="AC128" s="12">
        <f t="shared" si="16"/>
        <v>0</v>
      </c>
      <c r="AD128" s="12">
        <f t="shared" si="17"/>
        <v>8.9545402580548867E-4</v>
      </c>
    </row>
    <row r="129" spans="1:30" x14ac:dyDescent="0.4">
      <c r="A129" s="6">
        <f t="shared" si="18"/>
        <v>111</v>
      </c>
      <c r="B129" s="7">
        <f t="shared" si="19"/>
        <v>0.55500000000000038</v>
      </c>
      <c r="C129" s="2">
        <v>0</v>
      </c>
      <c r="D129" s="7">
        <f t="shared" si="10"/>
        <v>0</v>
      </c>
      <c r="E129" s="7">
        <f t="shared" si="11"/>
        <v>0</v>
      </c>
      <c r="F129" s="8">
        <f t="shared" si="12"/>
        <v>-3.7982325632591086E-6</v>
      </c>
      <c r="G129" s="9">
        <f t="shared" si="13"/>
        <v>-6.651596773369088E-5</v>
      </c>
      <c r="AC129" s="12">
        <f t="shared" si="16"/>
        <v>0</v>
      </c>
      <c r="AD129" s="12">
        <f t="shared" si="17"/>
        <v>-2.2587664416615287E-3</v>
      </c>
    </row>
    <row r="130" spans="1:30" x14ac:dyDescent="0.4">
      <c r="A130" s="6">
        <f t="shared" si="18"/>
        <v>112</v>
      </c>
      <c r="B130" s="7">
        <f t="shared" si="19"/>
        <v>0.56000000000000039</v>
      </c>
      <c r="C130" s="2">
        <v>0</v>
      </c>
      <c r="D130" s="7">
        <f t="shared" si="10"/>
        <v>0</v>
      </c>
      <c r="E130" s="7">
        <f t="shared" si="11"/>
        <v>0</v>
      </c>
      <c r="F130" s="8">
        <f t="shared" si="12"/>
        <v>-2.9175636929637831E-6</v>
      </c>
      <c r="G130" s="9">
        <f t="shared" si="13"/>
        <v>3.926050905538947E-4</v>
      </c>
      <c r="AC130" s="12">
        <f t="shared" si="16"/>
        <v>0</v>
      </c>
      <c r="AD130" s="12">
        <f t="shared" si="17"/>
        <v>-3.7982325632591085E-3</v>
      </c>
    </row>
    <row r="131" spans="1:30" x14ac:dyDescent="0.4">
      <c r="A131" s="6">
        <f t="shared" si="18"/>
        <v>113</v>
      </c>
      <c r="B131" s="7">
        <f t="shared" si="19"/>
        <v>0.56500000000000039</v>
      </c>
      <c r="C131" s="2">
        <v>0</v>
      </c>
      <c r="D131" s="7">
        <f t="shared" si="10"/>
        <v>0</v>
      </c>
      <c r="E131" s="7">
        <f t="shared" si="11"/>
        <v>0</v>
      </c>
      <c r="F131" s="8">
        <f t="shared" si="12"/>
        <v>-3.3966400694643204E-7</v>
      </c>
      <c r="G131" s="9">
        <f t="shared" si="13"/>
        <v>5.7804731406890244E-4</v>
      </c>
      <c r="AC131" s="12">
        <f t="shared" si="16"/>
        <v>0</v>
      </c>
      <c r="AD131" s="12">
        <f t="shared" si="17"/>
        <v>-2.9175636929637833E-3</v>
      </c>
    </row>
    <row r="132" spans="1:30" x14ac:dyDescent="0.4">
      <c r="A132" s="6">
        <f t="shared" si="18"/>
        <v>114</v>
      </c>
      <c r="B132" s="7">
        <f t="shared" si="19"/>
        <v>0.5700000000000004</v>
      </c>
      <c r="C132" s="2">
        <v>0</v>
      </c>
      <c r="D132" s="7">
        <f t="shared" si="10"/>
        <v>0</v>
      </c>
      <c r="E132" s="7">
        <f t="shared" si="11"/>
        <v>0</v>
      </c>
      <c r="F132" s="8">
        <f t="shared" si="12"/>
        <v>2.2417459278897377E-6</v>
      </c>
      <c r="G132" s="9">
        <f t="shared" si="13"/>
        <v>3.9900267041856889E-4</v>
      </c>
      <c r="AC132" s="12">
        <f t="shared" si="16"/>
        <v>0</v>
      </c>
      <c r="AD132" s="12">
        <f t="shared" si="17"/>
        <v>-3.3966400694643203E-4</v>
      </c>
    </row>
    <row r="133" spans="1:30" x14ac:dyDescent="0.4">
      <c r="A133" s="6">
        <f t="shared" si="18"/>
        <v>115</v>
      </c>
      <c r="B133" s="7">
        <f t="shared" si="19"/>
        <v>0.5750000000000004</v>
      </c>
      <c r="C133" s="2">
        <v>0</v>
      </c>
      <c r="D133" s="7">
        <f t="shared" si="10"/>
        <v>0</v>
      </c>
      <c r="E133" s="7">
        <f t="shared" si="11"/>
        <v>0</v>
      </c>
      <c r="F133" s="8">
        <f t="shared" si="12"/>
        <v>3.2636169973224143E-6</v>
      </c>
      <c r="G133" s="9">
        <f t="shared" si="13"/>
        <v>-7.5583487200663979E-6</v>
      </c>
      <c r="AC133" s="12">
        <f t="shared" si="16"/>
        <v>0</v>
      </c>
      <c r="AD133" s="12">
        <f t="shared" si="17"/>
        <v>2.2417459278897376E-3</v>
      </c>
    </row>
    <row r="134" spans="1:30" x14ac:dyDescent="0.4">
      <c r="A134" s="6">
        <f t="shared" si="18"/>
        <v>116</v>
      </c>
      <c r="B134" s="7">
        <f t="shared" si="19"/>
        <v>0.5800000000000004</v>
      </c>
      <c r="C134" s="2">
        <v>0</v>
      </c>
      <c r="D134" s="7">
        <f t="shared" si="10"/>
        <v>0</v>
      </c>
      <c r="E134" s="7">
        <f t="shared" si="11"/>
        <v>0</v>
      </c>
      <c r="F134" s="8">
        <f t="shared" si="12"/>
        <v>2.2295890753851532E-6</v>
      </c>
      <c r="G134" s="9">
        <f t="shared" si="13"/>
        <v>-3.7766706973632646E-4</v>
      </c>
      <c r="AC134" s="12">
        <f t="shared" si="16"/>
        <v>0</v>
      </c>
      <c r="AD134" s="12">
        <f t="shared" si="17"/>
        <v>3.2636169973224143E-3</v>
      </c>
    </row>
    <row r="135" spans="1:30" x14ac:dyDescent="0.4">
      <c r="A135" s="6">
        <f t="shared" si="18"/>
        <v>117</v>
      </c>
      <c r="B135" s="7">
        <f t="shared" si="19"/>
        <v>0.58500000000000041</v>
      </c>
      <c r="C135" s="2">
        <v>0</v>
      </c>
      <c r="D135" s="7">
        <f t="shared" si="10"/>
        <v>0</v>
      </c>
      <c r="E135" s="7">
        <f t="shared" si="11"/>
        <v>0</v>
      </c>
      <c r="F135" s="8">
        <f t="shared" si="12"/>
        <v>-7.3148791336245662E-8</v>
      </c>
      <c r="G135" s="9">
        <f t="shared" si="13"/>
        <v>-4.901193984754124E-4</v>
      </c>
      <c r="AC135" s="12">
        <f t="shared" si="16"/>
        <v>0</v>
      </c>
      <c r="AD135" s="12">
        <f t="shared" si="17"/>
        <v>2.2295890753851531E-3</v>
      </c>
    </row>
    <row r="136" spans="1:30" x14ac:dyDescent="0.4">
      <c r="A136" s="6">
        <f t="shared" si="18"/>
        <v>118</v>
      </c>
      <c r="B136" s="7">
        <f t="shared" si="19"/>
        <v>0.59000000000000041</v>
      </c>
      <c r="C136" s="2">
        <v>0</v>
      </c>
      <c r="D136" s="7">
        <f t="shared" si="10"/>
        <v>0</v>
      </c>
      <c r="E136" s="7">
        <f t="shared" si="11"/>
        <v>0</v>
      </c>
      <c r="F136" s="8">
        <f t="shared" si="12"/>
        <v>-2.151056031219835E-6</v>
      </c>
      <c r="G136" s="9">
        <f t="shared" si="13"/>
        <v>-2.9703881132379435E-4</v>
      </c>
      <c r="AC136" s="12">
        <f t="shared" si="16"/>
        <v>0</v>
      </c>
      <c r="AD136" s="12">
        <f t="shared" si="17"/>
        <v>-7.3148791336245662E-5</v>
      </c>
    </row>
    <row r="137" spans="1:30" x14ac:dyDescent="0.4">
      <c r="A137" s="6">
        <f t="shared" si="18"/>
        <v>119</v>
      </c>
      <c r="B137" s="7">
        <f t="shared" si="19"/>
        <v>0.59500000000000042</v>
      </c>
      <c r="C137" s="2">
        <v>0</v>
      </c>
      <c r="D137" s="7">
        <f t="shared" si="10"/>
        <v>0</v>
      </c>
      <c r="E137" s="7">
        <f t="shared" si="11"/>
        <v>0</v>
      </c>
      <c r="F137" s="8">
        <f t="shared" si="12"/>
        <v>-2.7638049006029122E-6</v>
      </c>
      <c r="G137" s="9">
        <f t="shared" si="13"/>
        <v>6.0729201155281431E-5</v>
      </c>
      <c r="AC137" s="12">
        <f t="shared" si="16"/>
        <v>0</v>
      </c>
      <c r="AD137" s="12">
        <f t="shared" si="17"/>
        <v>-2.151056031219835E-3</v>
      </c>
    </row>
    <row r="138" spans="1:30" x14ac:dyDescent="0.4">
      <c r="A138" s="6">
        <f t="shared" si="18"/>
        <v>120</v>
      </c>
      <c r="B138" s="7">
        <f t="shared" si="19"/>
        <v>0.60000000000000042</v>
      </c>
      <c r="C138" s="2">
        <v>0</v>
      </c>
      <c r="D138" s="7">
        <f t="shared" si="10"/>
        <v>0</v>
      </c>
      <c r="E138" s="7">
        <f t="shared" si="11"/>
        <v>0</v>
      </c>
      <c r="F138" s="8">
        <f t="shared" si="12"/>
        <v>-1.655316078046742E-6</v>
      </c>
      <c r="G138" s="9">
        <f t="shared" si="13"/>
        <v>3.5368114871773388E-4</v>
      </c>
      <c r="AC138" s="12">
        <f t="shared" si="16"/>
        <v>0</v>
      </c>
      <c r="AD138" s="12">
        <f t="shared" si="17"/>
        <v>-2.763804900602912E-3</v>
      </c>
    </row>
    <row r="139" spans="1:30" x14ac:dyDescent="0.4">
      <c r="A139" s="6">
        <f t="shared" si="18"/>
        <v>121</v>
      </c>
      <c r="B139" s="7">
        <f t="shared" si="19"/>
        <v>0.60500000000000043</v>
      </c>
      <c r="C139" s="2">
        <v>0</v>
      </c>
      <c r="D139" s="7">
        <f t="shared" si="10"/>
        <v>0</v>
      </c>
      <c r="E139" s="7">
        <f t="shared" si="11"/>
        <v>0</v>
      </c>
      <c r="F139" s="8">
        <f t="shared" si="12"/>
        <v>3.6838229194245901E-7</v>
      </c>
      <c r="G139" s="9">
        <f t="shared" si="13"/>
        <v>4.0954716619015074E-4</v>
      </c>
      <c r="AC139" s="12">
        <f t="shared" si="16"/>
        <v>0</v>
      </c>
      <c r="AD139" s="12">
        <f t="shared" si="17"/>
        <v>-1.655316078046742E-3</v>
      </c>
    </row>
    <row r="140" spans="1:30" x14ac:dyDescent="0.4">
      <c r="A140" s="6">
        <f t="shared" si="18"/>
        <v>122</v>
      </c>
      <c r="B140" s="7">
        <f t="shared" si="19"/>
        <v>0.61000000000000043</v>
      </c>
      <c r="C140" s="2">
        <v>0</v>
      </c>
      <c r="D140" s="7">
        <f t="shared" si="10"/>
        <v>0</v>
      </c>
      <c r="E140" s="7">
        <f t="shared" si="11"/>
        <v>0</v>
      </c>
      <c r="F140" s="8">
        <f t="shared" si="12"/>
        <v>2.0103951643155199E-6</v>
      </c>
      <c r="G140" s="9">
        <f t="shared" si="13"/>
        <v>2.1309499501083373E-4</v>
      </c>
      <c r="AC140" s="12">
        <f t="shared" si="16"/>
        <v>0</v>
      </c>
      <c r="AD140" s="12">
        <f t="shared" si="17"/>
        <v>3.6838229194245903E-4</v>
      </c>
    </row>
    <row r="141" spans="1:30" x14ac:dyDescent="0.4">
      <c r="A141" s="6">
        <f t="shared" si="18"/>
        <v>123</v>
      </c>
      <c r="B141" s="7">
        <f t="shared" si="19"/>
        <v>0.61500000000000044</v>
      </c>
      <c r="C141" s="2">
        <v>0</v>
      </c>
      <c r="D141" s="7">
        <f t="shared" si="10"/>
        <v>0</v>
      </c>
      <c r="E141" s="7">
        <f t="shared" si="11"/>
        <v>0</v>
      </c>
      <c r="F141" s="8">
        <f t="shared" si="12"/>
        <v>2.3065815142304363E-6</v>
      </c>
      <c r="G141" s="9">
        <f t="shared" si="13"/>
        <v>-9.6961045185045113E-5</v>
      </c>
      <c r="AC141" s="12">
        <f t="shared" si="16"/>
        <v>0</v>
      </c>
      <c r="AD141" s="12">
        <f t="shared" si="17"/>
        <v>2.0103951643155198E-3</v>
      </c>
    </row>
    <row r="142" spans="1:30" x14ac:dyDescent="0.4">
      <c r="A142" s="6">
        <f t="shared" si="18"/>
        <v>124</v>
      </c>
      <c r="B142" s="7">
        <f t="shared" si="19"/>
        <v>0.62000000000000044</v>
      </c>
      <c r="C142" s="2">
        <v>0</v>
      </c>
      <c r="D142" s="7">
        <f t="shared" si="10"/>
        <v>0</v>
      </c>
      <c r="E142" s="7">
        <f t="shared" si="11"/>
        <v>0</v>
      </c>
      <c r="F142" s="8">
        <f t="shared" si="12"/>
        <v>1.1831512965845896E-6</v>
      </c>
      <c r="G142" s="9">
        <f t="shared" si="13"/>
        <v>-3.240072939581436E-4</v>
      </c>
      <c r="AC142" s="12">
        <f t="shared" si="16"/>
        <v>0</v>
      </c>
      <c r="AD142" s="12">
        <f t="shared" si="17"/>
        <v>2.3065815142304363E-3</v>
      </c>
    </row>
    <row r="143" spans="1:30" x14ac:dyDescent="0.4">
      <c r="A143" s="6">
        <f t="shared" si="18"/>
        <v>125</v>
      </c>
      <c r="B143" s="7">
        <f t="shared" si="19"/>
        <v>0.62500000000000044</v>
      </c>
      <c r="C143" s="2">
        <v>0</v>
      </c>
      <c r="D143" s="7">
        <f t="shared" si="10"/>
        <v>0</v>
      </c>
      <c r="E143" s="7">
        <f t="shared" si="11"/>
        <v>0</v>
      </c>
      <c r="F143" s="8">
        <f t="shared" si="12"/>
        <v>-5.6847056314191919E-7</v>
      </c>
      <c r="G143" s="9">
        <f t="shared" si="13"/>
        <v>-3.3709938113851744E-4</v>
      </c>
      <c r="AC143" s="12">
        <f t="shared" si="16"/>
        <v>0</v>
      </c>
      <c r="AD143" s="12">
        <f t="shared" si="17"/>
        <v>1.1831512965845897E-3</v>
      </c>
    </row>
    <row r="144" spans="1:30" x14ac:dyDescent="0.4">
      <c r="A144" s="6">
        <f t="shared" si="18"/>
        <v>126</v>
      </c>
      <c r="B144" s="7">
        <f t="shared" si="19"/>
        <v>0.63000000000000045</v>
      </c>
      <c r="C144" s="2">
        <v>0</v>
      </c>
      <c r="D144" s="7">
        <f t="shared" si="10"/>
        <v>0</v>
      </c>
      <c r="E144" s="7">
        <f t="shared" si="11"/>
        <v>0</v>
      </c>
      <c r="F144" s="8">
        <f t="shared" si="12"/>
        <v>-1.8386066112590142E-6</v>
      </c>
      <c r="G144" s="9">
        <f t="shared" si="13"/>
        <v>-1.4508654048573497E-4</v>
      </c>
      <c r="AC144" s="12">
        <f t="shared" si="16"/>
        <v>0</v>
      </c>
      <c r="AD144" s="12">
        <f t="shared" si="17"/>
        <v>-5.6847056314191923E-4</v>
      </c>
    </row>
    <row r="145" spans="1:30" x14ac:dyDescent="0.4">
      <c r="A145" s="6">
        <f t="shared" si="18"/>
        <v>127</v>
      </c>
      <c r="B145" s="7">
        <f t="shared" si="19"/>
        <v>0.63500000000000045</v>
      </c>
      <c r="C145" s="2">
        <v>0</v>
      </c>
      <c r="D145" s="7">
        <f t="shared" si="10"/>
        <v>0</v>
      </c>
      <c r="E145" s="7">
        <f t="shared" si="11"/>
        <v>0</v>
      </c>
      <c r="F145" s="8">
        <f t="shared" si="12"/>
        <v>-1.8960732354323042E-6</v>
      </c>
      <c r="G145" s="9">
        <f t="shared" si="13"/>
        <v>1.1970622529341088E-4</v>
      </c>
      <c r="AC145" s="12">
        <f t="shared" si="16"/>
        <v>0</v>
      </c>
      <c r="AD145" s="12">
        <f t="shared" si="17"/>
        <v>-1.8386066112590141E-3</v>
      </c>
    </row>
    <row r="146" spans="1:30" x14ac:dyDescent="0.4">
      <c r="A146" s="6">
        <f t="shared" si="18"/>
        <v>128</v>
      </c>
      <c r="B146" s="7">
        <f t="shared" si="19"/>
        <v>0.64000000000000046</v>
      </c>
      <c r="C146" s="2">
        <v>0</v>
      </c>
      <c r="D146" s="7">
        <f t="shared" si="10"/>
        <v>0</v>
      </c>
      <c r="E146" s="7">
        <f t="shared" si="11"/>
        <v>0</v>
      </c>
      <c r="F146" s="8">
        <f t="shared" si="12"/>
        <v>-8.011600199827403E-7</v>
      </c>
      <c r="G146" s="9">
        <f t="shared" si="13"/>
        <v>2.9126824774155813E-4</v>
      </c>
      <c r="AC146" s="12">
        <f t="shared" si="16"/>
        <v>0</v>
      </c>
      <c r="AD146" s="12">
        <f t="shared" si="17"/>
        <v>-1.8960732354323041E-3</v>
      </c>
    </row>
    <row r="147" spans="1:30" x14ac:dyDescent="0.4">
      <c r="A147" s="6">
        <f t="shared" si="18"/>
        <v>129</v>
      </c>
      <c r="B147" s="7">
        <f t="shared" si="19"/>
        <v>0.64500000000000046</v>
      </c>
      <c r="C147" s="2">
        <v>0</v>
      </c>
      <c r="D147" s="7">
        <f t="shared" ref="D147:D210" si="20">C147*1000/$D$3</f>
        <v>0</v>
      </c>
      <c r="E147" s="7">
        <f t="shared" ref="E147:E210" si="21">C147/$D$4</f>
        <v>0</v>
      </c>
      <c r="F147" s="8">
        <f t="shared" ref="F147:F210" si="22">(F146*$H$7+G146*$H$8+D146*$H$11+D147*$H$12)</f>
        <v>6.9292492935647008E-7</v>
      </c>
      <c r="G147" s="9">
        <f t="shared" ref="G147:G210" si="23">(F146*$H$9+G146*$H$10+D146*$H$13+D147*$H$14)</f>
        <v>2.7304643224176309E-4</v>
      </c>
      <c r="AC147" s="12">
        <f t="shared" si="16"/>
        <v>0</v>
      </c>
      <c r="AD147" s="12">
        <f t="shared" si="17"/>
        <v>-8.0116001998274027E-4</v>
      </c>
    </row>
    <row r="148" spans="1:30" x14ac:dyDescent="0.4">
      <c r="A148" s="6">
        <f t="shared" si="18"/>
        <v>130</v>
      </c>
      <c r="B148" s="7">
        <f t="shared" si="19"/>
        <v>0.65000000000000047</v>
      </c>
      <c r="C148" s="2">
        <v>0</v>
      </c>
      <c r="D148" s="7">
        <f t="shared" si="20"/>
        <v>0</v>
      </c>
      <c r="E148" s="7">
        <f t="shared" si="21"/>
        <v>0</v>
      </c>
      <c r="F148" s="8">
        <f t="shared" si="22"/>
        <v>1.6503721962959193E-6</v>
      </c>
      <c r="G148" s="9">
        <f t="shared" si="23"/>
        <v>9.0952227871424088E-5</v>
      </c>
      <c r="AC148" s="12">
        <f t="shared" ref="AC148:AC211" si="24">E147*1000</f>
        <v>0</v>
      </c>
      <c r="AD148" s="12">
        <f t="shared" ref="AD148:AD211" si="25">F147*1000</f>
        <v>6.9292492935647007E-4</v>
      </c>
    </row>
    <row r="149" spans="1:30" x14ac:dyDescent="0.4">
      <c r="A149" s="6">
        <f t="shared" si="18"/>
        <v>131</v>
      </c>
      <c r="B149" s="7">
        <f t="shared" si="19"/>
        <v>0.65500000000000047</v>
      </c>
      <c r="C149" s="2">
        <v>0</v>
      </c>
      <c r="D149" s="7">
        <f t="shared" si="20"/>
        <v>0</v>
      </c>
      <c r="E149" s="7">
        <f t="shared" si="21"/>
        <v>0</v>
      </c>
      <c r="F149" s="8">
        <f t="shared" si="22"/>
        <v>1.5336227363681511E-6</v>
      </c>
      <c r="G149" s="9">
        <f t="shared" si="23"/>
        <v>-1.3192690665877614E-4</v>
      </c>
      <c r="AC149" s="12">
        <f t="shared" si="24"/>
        <v>0</v>
      </c>
      <c r="AD149" s="12">
        <f t="shared" si="25"/>
        <v>1.6503721962959192E-3</v>
      </c>
    </row>
    <row r="150" spans="1:30" x14ac:dyDescent="0.4">
      <c r="A150" s="6">
        <f t="shared" si="18"/>
        <v>132</v>
      </c>
      <c r="B150" s="7">
        <f t="shared" si="19"/>
        <v>0.66000000000000048</v>
      </c>
      <c r="C150" s="2">
        <v>0</v>
      </c>
      <c r="D150" s="7">
        <f t="shared" si="20"/>
        <v>0</v>
      </c>
      <c r="E150" s="7">
        <f t="shared" si="21"/>
        <v>0</v>
      </c>
      <c r="F150" s="8">
        <f t="shared" si="22"/>
        <v>4.97578779880742E-7</v>
      </c>
      <c r="G150" s="9">
        <f t="shared" si="23"/>
        <v>-2.5746320033529163E-4</v>
      </c>
      <c r="AC150" s="12">
        <f t="shared" si="24"/>
        <v>0</v>
      </c>
      <c r="AD150" s="12">
        <f t="shared" si="25"/>
        <v>1.533622736368151E-3</v>
      </c>
    </row>
    <row r="151" spans="1:30" x14ac:dyDescent="0.4">
      <c r="A151" s="6">
        <f t="shared" si="18"/>
        <v>133</v>
      </c>
      <c r="B151" s="7">
        <f t="shared" si="19"/>
        <v>0.66500000000000048</v>
      </c>
      <c r="C151" s="2">
        <v>0</v>
      </c>
      <c r="D151" s="7">
        <f t="shared" si="20"/>
        <v>0</v>
      </c>
      <c r="E151" s="7">
        <f t="shared" si="21"/>
        <v>0</v>
      </c>
      <c r="F151" s="8">
        <f t="shared" si="22"/>
        <v>-7.5846585906592346E-7</v>
      </c>
      <c r="G151" s="9">
        <f t="shared" si="23"/>
        <v>-2.1728973637979716E-4</v>
      </c>
      <c r="AC151" s="12">
        <f t="shared" si="24"/>
        <v>0</v>
      </c>
      <c r="AD151" s="12">
        <f t="shared" si="25"/>
        <v>4.9757877988074206E-4</v>
      </c>
    </row>
    <row r="152" spans="1:30" x14ac:dyDescent="0.4">
      <c r="A152" s="6">
        <f t="shared" si="18"/>
        <v>134</v>
      </c>
      <c r="B152" s="7">
        <f t="shared" si="19"/>
        <v>0.67000000000000048</v>
      </c>
      <c r="C152" s="2">
        <v>0</v>
      </c>
      <c r="D152" s="7">
        <f t="shared" si="20"/>
        <v>0</v>
      </c>
      <c r="E152" s="7">
        <f t="shared" si="21"/>
        <v>0</v>
      </c>
      <c r="F152" s="8">
        <f t="shared" si="22"/>
        <v>-1.4568582373686135E-6</v>
      </c>
      <c r="G152" s="9">
        <f t="shared" si="23"/>
        <v>-4.8719858828735822E-5</v>
      </c>
      <c r="AC152" s="12">
        <f t="shared" si="24"/>
        <v>0</v>
      </c>
      <c r="AD152" s="12">
        <f t="shared" si="25"/>
        <v>-7.5846585906592348E-4</v>
      </c>
    </row>
    <row r="153" spans="1:30" x14ac:dyDescent="0.4">
      <c r="A153" s="6">
        <f t="shared" si="18"/>
        <v>135</v>
      </c>
      <c r="B153" s="7">
        <f t="shared" si="19"/>
        <v>0.67500000000000049</v>
      </c>
      <c r="C153" s="2">
        <v>0</v>
      </c>
      <c r="D153" s="7">
        <f t="shared" si="20"/>
        <v>0</v>
      </c>
      <c r="E153" s="7">
        <f t="shared" si="21"/>
        <v>0</v>
      </c>
      <c r="F153" s="8">
        <f t="shared" si="22"/>
        <v>-1.218517620514054E-6</v>
      </c>
      <c r="G153" s="9">
        <f t="shared" si="23"/>
        <v>1.3612804166800158E-4</v>
      </c>
      <c r="AC153" s="12">
        <f t="shared" si="24"/>
        <v>0</v>
      </c>
      <c r="AD153" s="12">
        <f t="shared" si="25"/>
        <v>-1.4568582373686136E-3</v>
      </c>
    </row>
    <row r="154" spans="1:30" x14ac:dyDescent="0.4">
      <c r="A154" s="6">
        <f t="shared" si="18"/>
        <v>136</v>
      </c>
      <c r="B154" s="7">
        <f t="shared" si="19"/>
        <v>0.68000000000000049</v>
      </c>
      <c r="C154" s="2">
        <v>0</v>
      </c>
      <c r="D154" s="7">
        <f t="shared" si="20"/>
        <v>0</v>
      </c>
      <c r="E154" s="7">
        <f t="shared" si="21"/>
        <v>0</v>
      </c>
      <c r="F154" s="8">
        <f t="shared" si="22"/>
        <v>-2.6117910019549831E-7</v>
      </c>
      <c r="G154" s="9">
        <f t="shared" si="23"/>
        <v>2.240716006343029E-4</v>
      </c>
      <c r="AC154" s="12">
        <f t="shared" si="24"/>
        <v>0</v>
      </c>
      <c r="AD154" s="12">
        <f t="shared" si="25"/>
        <v>-1.2185176205140539E-3</v>
      </c>
    </row>
    <row r="155" spans="1:30" x14ac:dyDescent="0.4">
      <c r="A155" s="6">
        <f t="shared" si="18"/>
        <v>137</v>
      </c>
      <c r="B155" s="7">
        <f t="shared" si="19"/>
        <v>0.6850000000000005</v>
      </c>
      <c r="C155" s="2">
        <v>0</v>
      </c>
      <c r="D155" s="7">
        <f t="shared" si="20"/>
        <v>0</v>
      </c>
      <c r="E155" s="7">
        <f t="shared" si="21"/>
        <v>0</v>
      </c>
      <c r="F155" s="8">
        <f t="shared" si="22"/>
        <v>7.7921572372674978E-7</v>
      </c>
      <c r="G155" s="9">
        <f t="shared" si="23"/>
        <v>1.6946799212151075E-4</v>
      </c>
      <c r="AC155" s="12">
        <f t="shared" si="24"/>
        <v>0</v>
      </c>
      <c r="AD155" s="12">
        <f t="shared" si="25"/>
        <v>-2.6117910019549833E-4</v>
      </c>
    </row>
    <row r="156" spans="1:30" x14ac:dyDescent="0.4">
      <c r="A156" s="6">
        <f t="shared" si="18"/>
        <v>138</v>
      </c>
      <c r="B156" s="7">
        <f t="shared" si="19"/>
        <v>0.6900000000000005</v>
      </c>
      <c r="C156" s="2">
        <v>0</v>
      </c>
      <c r="D156" s="7">
        <f t="shared" si="20"/>
        <v>0</v>
      </c>
      <c r="E156" s="7">
        <f t="shared" si="21"/>
        <v>0</v>
      </c>
      <c r="F156" s="8">
        <f t="shared" si="22"/>
        <v>1.2663044850213365E-6</v>
      </c>
      <c r="G156" s="9">
        <f t="shared" si="23"/>
        <v>1.655043629453473E-5</v>
      </c>
      <c r="AC156" s="12">
        <f t="shared" si="24"/>
        <v>0</v>
      </c>
      <c r="AD156" s="12">
        <f t="shared" si="25"/>
        <v>7.7921572372674974E-4</v>
      </c>
    </row>
    <row r="157" spans="1:30" x14ac:dyDescent="0.4">
      <c r="A157" s="6">
        <f t="shared" si="18"/>
        <v>139</v>
      </c>
      <c r="B157" s="7">
        <f t="shared" si="19"/>
        <v>0.69500000000000051</v>
      </c>
      <c r="C157" s="2">
        <v>0</v>
      </c>
      <c r="D157" s="7">
        <f t="shared" si="20"/>
        <v>0</v>
      </c>
      <c r="E157" s="7">
        <f t="shared" si="21"/>
        <v>0</v>
      </c>
      <c r="F157" s="8">
        <f t="shared" si="22"/>
        <v>9.4858793802530626E-7</v>
      </c>
      <c r="G157" s="9">
        <f t="shared" si="23"/>
        <v>-1.3439714345871552E-4</v>
      </c>
      <c r="AC157" s="12">
        <f t="shared" si="24"/>
        <v>0</v>
      </c>
      <c r="AD157" s="12">
        <f t="shared" si="25"/>
        <v>1.2663044850213365E-3</v>
      </c>
    </row>
    <row r="158" spans="1:30" x14ac:dyDescent="0.4">
      <c r="A158" s="6">
        <f t="shared" si="18"/>
        <v>140</v>
      </c>
      <c r="B158" s="7">
        <f t="shared" si="19"/>
        <v>0.70000000000000051</v>
      </c>
      <c r="C158" s="2">
        <v>0</v>
      </c>
      <c r="D158" s="7">
        <f t="shared" si="20"/>
        <v>0</v>
      </c>
      <c r="E158" s="7">
        <f t="shared" si="21"/>
        <v>0</v>
      </c>
      <c r="F158" s="8">
        <f t="shared" si="22"/>
        <v>8.151118340607585E-8</v>
      </c>
      <c r="G158" s="9">
        <f t="shared" si="23"/>
        <v>-1.9214622188560356E-4</v>
      </c>
      <c r="AC158" s="12">
        <f t="shared" si="24"/>
        <v>0</v>
      </c>
      <c r="AD158" s="12">
        <f t="shared" si="25"/>
        <v>9.4858793802530628E-4</v>
      </c>
    </row>
    <row r="159" spans="1:30" x14ac:dyDescent="0.4">
      <c r="A159" s="6">
        <f t="shared" si="18"/>
        <v>141</v>
      </c>
      <c r="B159" s="7">
        <f t="shared" si="19"/>
        <v>0.70500000000000052</v>
      </c>
      <c r="C159" s="2">
        <v>0</v>
      </c>
      <c r="D159" s="7">
        <f t="shared" si="20"/>
        <v>0</v>
      </c>
      <c r="E159" s="7">
        <f t="shared" si="21"/>
        <v>0</v>
      </c>
      <c r="F159" s="8">
        <f t="shared" si="22"/>
        <v>-7.6692872509093654E-7</v>
      </c>
      <c r="G159" s="9">
        <f t="shared" si="23"/>
        <v>-1.2904301767739434E-4</v>
      </c>
      <c r="AC159" s="12">
        <f t="shared" si="24"/>
        <v>0</v>
      </c>
      <c r="AD159" s="12">
        <f t="shared" si="25"/>
        <v>8.1511183406075848E-5</v>
      </c>
    </row>
    <row r="160" spans="1:30" x14ac:dyDescent="0.4">
      <c r="A160" s="6">
        <f t="shared" si="18"/>
        <v>142</v>
      </c>
      <c r="B160" s="7">
        <f t="shared" si="19"/>
        <v>0.71000000000000052</v>
      </c>
      <c r="C160" s="2">
        <v>0</v>
      </c>
      <c r="D160" s="7">
        <f t="shared" si="20"/>
        <v>0</v>
      </c>
      <c r="E160" s="7">
        <f t="shared" si="21"/>
        <v>0</v>
      </c>
      <c r="F160" s="8">
        <f t="shared" si="22"/>
        <v>-1.0845513325834497E-6</v>
      </c>
      <c r="G160" s="9">
        <f t="shared" si="23"/>
        <v>7.2346245504421983E-6</v>
      </c>
      <c r="AC160" s="12">
        <f t="shared" si="24"/>
        <v>0</v>
      </c>
      <c r="AD160" s="12">
        <f t="shared" si="25"/>
        <v>-7.6692872509093657E-4</v>
      </c>
    </row>
    <row r="161" spans="1:30" x14ac:dyDescent="0.4">
      <c r="A161" s="6">
        <f t="shared" si="18"/>
        <v>143</v>
      </c>
      <c r="B161" s="7">
        <f t="shared" si="19"/>
        <v>0.71500000000000052</v>
      </c>
      <c r="C161" s="2">
        <v>0</v>
      </c>
      <c r="D161" s="7">
        <f t="shared" si="20"/>
        <v>0</v>
      </c>
      <c r="E161" s="7">
        <f t="shared" si="21"/>
        <v>0</v>
      </c>
      <c r="F161" s="8">
        <f t="shared" si="22"/>
        <v>-7.2068819959527856E-7</v>
      </c>
      <c r="G161" s="9">
        <f t="shared" si="23"/>
        <v>1.2844757867112692E-4</v>
      </c>
      <c r="AC161" s="12">
        <f t="shared" si="24"/>
        <v>0</v>
      </c>
      <c r="AD161" s="12">
        <f t="shared" si="25"/>
        <v>-1.0845513325834497E-3</v>
      </c>
    </row>
    <row r="162" spans="1:30" x14ac:dyDescent="0.4">
      <c r="A162" s="6">
        <f t="shared" si="18"/>
        <v>144</v>
      </c>
      <c r="B162" s="7">
        <f t="shared" si="19"/>
        <v>0.72000000000000053</v>
      </c>
      <c r="C162" s="2">
        <v>0</v>
      </c>
      <c r="D162" s="7">
        <f t="shared" si="20"/>
        <v>0</v>
      </c>
      <c r="E162" s="7">
        <f t="shared" si="21"/>
        <v>0</v>
      </c>
      <c r="F162" s="8">
        <f t="shared" si="22"/>
        <v>5.094753729267114E-8</v>
      </c>
      <c r="G162" s="9">
        <f t="shared" si="23"/>
        <v>1.6239522106372648E-4</v>
      </c>
      <c r="AC162" s="12">
        <f t="shared" si="24"/>
        <v>0</v>
      </c>
      <c r="AD162" s="12">
        <f t="shared" si="25"/>
        <v>-7.206881995952786E-4</v>
      </c>
    </row>
    <row r="163" spans="1:30" x14ac:dyDescent="0.4">
      <c r="A163" s="6">
        <f t="shared" si="18"/>
        <v>145</v>
      </c>
      <c r="B163" s="7">
        <f t="shared" si="19"/>
        <v>0.72500000000000053</v>
      </c>
      <c r="C163" s="2">
        <v>0</v>
      </c>
      <c r="D163" s="7">
        <f t="shared" si="20"/>
        <v>0</v>
      </c>
      <c r="E163" s="7">
        <f t="shared" si="21"/>
        <v>0</v>
      </c>
      <c r="F163" s="8">
        <f t="shared" si="22"/>
        <v>7.3123959241924174E-7</v>
      </c>
      <c r="G163" s="9">
        <f t="shared" si="23"/>
        <v>9.53678590182791E-5</v>
      </c>
      <c r="AC163" s="12">
        <f t="shared" si="24"/>
        <v>0</v>
      </c>
      <c r="AD163" s="12">
        <f t="shared" si="25"/>
        <v>5.0947537292671141E-5</v>
      </c>
    </row>
    <row r="164" spans="1:30" x14ac:dyDescent="0.4">
      <c r="A164" s="6">
        <f t="shared" si="18"/>
        <v>146</v>
      </c>
      <c r="B164" s="7">
        <f t="shared" si="19"/>
        <v>0.73000000000000054</v>
      </c>
      <c r="C164" s="2">
        <v>0</v>
      </c>
      <c r="D164" s="7">
        <f t="shared" si="20"/>
        <v>0</v>
      </c>
      <c r="E164" s="7">
        <f t="shared" si="21"/>
        <v>0</v>
      </c>
      <c r="F164" s="8">
        <f t="shared" si="22"/>
        <v>9.155040561563202E-7</v>
      </c>
      <c r="G164" s="9">
        <f t="shared" si="23"/>
        <v>-2.4139477915016962E-5</v>
      </c>
      <c r="AC164" s="12">
        <f t="shared" si="24"/>
        <v>0</v>
      </c>
      <c r="AD164" s="12">
        <f t="shared" si="25"/>
        <v>7.3123959241924177E-4</v>
      </c>
    </row>
    <row r="165" spans="1:30" x14ac:dyDescent="0.4">
      <c r="A165" s="6">
        <f t="shared" si="18"/>
        <v>147</v>
      </c>
      <c r="B165" s="7">
        <f t="shared" si="19"/>
        <v>0.73500000000000054</v>
      </c>
      <c r="C165" s="2">
        <v>0</v>
      </c>
      <c r="D165" s="7">
        <f t="shared" si="20"/>
        <v>0</v>
      </c>
      <c r="E165" s="7">
        <f t="shared" si="21"/>
        <v>0</v>
      </c>
      <c r="F165" s="8">
        <f t="shared" si="22"/>
        <v>5.3107921074921595E-7</v>
      </c>
      <c r="G165" s="9">
        <f t="shared" si="23"/>
        <v>-1.196628845701432E-4</v>
      </c>
      <c r="AC165" s="12">
        <f t="shared" si="24"/>
        <v>0</v>
      </c>
      <c r="AD165" s="12">
        <f t="shared" si="25"/>
        <v>9.1550405615632019E-4</v>
      </c>
    </row>
    <row r="166" spans="1:30" x14ac:dyDescent="0.4">
      <c r="A166" s="6">
        <f t="shared" si="18"/>
        <v>148</v>
      </c>
      <c r="B166" s="7">
        <f t="shared" si="19"/>
        <v>0.74000000000000055</v>
      </c>
      <c r="C166" s="2">
        <v>0</v>
      </c>
      <c r="D166" s="7">
        <f t="shared" si="20"/>
        <v>0</v>
      </c>
      <c r="E166" s="7">
        <f t="shared" si="21"/>
        <v>0</v>
      </c>
      <c r="F166" s="8">
        <f t="shared" si="22"/>
        <v>-1.4471766910598781E-7</v>
      </c>
      <c r="G166" s="9">
        <f t="shared" si="23"/>
        <v>-1.3525338828926581E-4</v>
      </c>
      <c r="AC166" s="12">
        <f t="shared" si="24"/>
        <v>0</v>
      </c>
      <c r="AD166" s="12">
        <f t="shared" si="25"/>
        <v>5.3107921074921599E-4</v>
      </c>
    </row>
    <row r="167" spans="1:30" x14ac:dyDescent="0.4">
      <c r="A167" s="6">
        <f t="shared" si="18"/>
        <v>149</v>
      </c>
      <c r="B167" s="7">
        <f t="shared" si="19"/>
        <v>0.74500000000000055</v>
      </c>
      <c r="C167" s="2">
        <v>0</v>
      </c>
      <c r="D167" s="7">
        <f t="shared" si="20"/>
        <v>0</v>
      </c>
      <c r="E167" s="7">
        <f t="shared" si="21"/>
        <v>0</v>
      </c>
      <c r="F167" s="8">
        <f t="shared" si="22"/>
        <v>-6.7991712086640406E-7</v>
      </c>
      <c r="G167" s="9">
        <f t="shared" si="23"/>
        <v>-6.7739725882004593E-5</v>
      </c>
      <c r="AC167" s="12">
        <f t="shared" si="24"/>
        <v>0</v>
      </c>
      <c r="AD167" s="12">
        <f t="shared" si="25"/>
        <v>-1.4471766910598781E-4</v>
      </c>
    </row>
    <row r="168" spans="1:30" x14ac:dyDescent="0.4">
      <c r="A168" s="6">
        <f t="shared" si="18"/>
        <v>150</v>
      </c>
      <c r="B168" s="7">
        <f t="shared" si="19"/>
        <v>0.75000000000000056</v>
      </c>
      <c r="C168" s="2">
        <v>0</v>
      </c>
      <c r="D168" s="7">
        <f t="shared" si="20"/>
        <v>0</v>
      </c>
      <c r="E168" s="7">
        <f t="shared" si="21"/>
        <v>0</v>
      </c>
      <c r="F168" s="8">
        <f t="shared" si="22"/>
        <v>-7.6153539140786011E-7</v>
      </c>
      <c r="G168" s="9">
        <f t="shared" si="23"/>
        <v>3.5489836154479042E-5</v>
      </c>
      <c r="AC168" s="12">
        <f t="shared" si="24"/>
        <v>0</v>
      </c>
      <c r="AD168" s="12">
        <f t="shared" si="25"/>
        <v>-6.7991712086640406E-4</v>
      </c>
    </row>
    <row r="169" spans="1:30" x14ac:dyDescent="0.4">
      <c r="A169" s="6">
        <f t="shared" si="18"/>
        <v>151</v>
      </c>
      <c r="B169" s="7">
        <f t="shared" si="19"/>
        <v>0.75500000000000056</v>
      </c>
      <c r="C169" s="2">
        <v>0</v>
      </c>
      <c r="D169" s="7">
        <f t="shared" si="20"/>
        <v>0</v>
      </c>
      <c r="E169" s="7">
        <f t="shared" si="21"/>
        <v>0</v>
      </c>
      <c r="F169" s="8">
        <f t="shared" si="22"/>
        <v>-3.7572428348860074E-7</v>
      </c>
      <c r="G169" s="9">
        <f t="shared" si="23"/>
        <v>1.0914027499719398E-4</v>
      </c>
      <c r="AC169" s="12">
        <f t="shared" si="24"/>
        <v>0</v>
      </c>
      <c r="AD169" s="12">
        <f t="shared" si="25"/>
        <v>-7.6153539140786015E-4</v>
      </c>
    </row>
    <row r="170" spans="1:30" x14ac:dyDescent="0.4">
      <c r="A170" s="6">
        <f t="shared" si="18"/>
        <v>152</v>
      </c>
      <c r="B170" s="7">
        <f t="shared" si="19"/>
        <v>0.76000000000000056</v>
      </c>
      <c r="C170" s="2">
        <v>0</v>
      </c>
      <c r="D170" s="7">
        <f t="shared" si="20"/>
        <v>0</v>
      </c>
      <c r="E170" s="7">
        <f t="shared" si="21"/>
        <v>0</v>
      </c>
      <c r="F170" s="8">
        <f t="shared" si="22"/>
        <v>2.0729899875053798E-7</v>
      </c>
      <c r="G170" s="9">
        <f t="shared" si="23"/>
        <v>1.1094310607292887E-4</v>
      </c>
      <c r="AC170" s="12">
        <f t="shared" si="24"/>
        <v>0</v>
      </c>
      <c r="AD170" s="12">
        <f t="shared" si="25"/>
        <v>-3.7572428348860073E-4</v>
      </c>
    </row>
    <row r="171" spans="1:30" x14ac:dyDescent="0.4">
      <c r="A171" s="6">
        <f t="shared" si="18"/>
        <v>153</v>
      </c>
      <c r="B171" s="7">
        <f t="shared" si="19"/>
        <v>0.76500000000000057</v>
      </c>
      <c r="C171" s="2">
        <v>0</v>
      </c>
      <c r="D171" s="7">
        <f t="shared" si="20"/>
        <v>0</v>
      </c>
      <c r="E171" s="7">
        <f t="shared" si="21"/>
        <v>0</v>
      </c>
      <c r="F171" s="8">
        <f t="shared" si="22"/>
        <v>6.1911233389650929E-7</v>
      </c>
      <c r="G171" s="9">
        <f t="shared" si="23"/>
        <v>4.5440131429924194E-5</v>
      </c>
      <c r="AC171" s="12">
        <f t="shared" si="24"/>
        <v>0</v>
      </c>
      <c r="AD171" s="12">
        <f t="shared" si="25"/>
        <v>2.0729899875053797E-4</v>
      </c>
    </row>
    <row r="172" spans="1:30" x14ac:dyDescent="0.4">
      <c r="A172" s="6">
        <f t="shared" si="18"/>
        <v>154</v>
      </c>
      <c r="B172" s="7">
        <f t="shared" si="19"/>
        <v>0.77000000000000057</v>
      </c>
      <c r="C172" s="2">
        <v>0</v>
      </c>
      <c r="D172" s="7">
        <f t="shared" si="20"/>
        <v>0</v>
      </c>
      <c r="E172" s="7">
        <f t="shared" si="21"/>
        <v>0</v>
      </c>
      <c r="F172" s="8">
        <f t="shared" si="22"/>
        <v>6.2382954686661411E-7</v>
      </c>
      <c r="G172" s="9">
        <f t="shared" si="23"/>
        <v>-4.2436317703585545E-5</v>
      </c>
      <c r="AC172" s="12">
        <f t="shared" si="24"/>
        <v>0</v>
      </c>
      <c r="AD172" s="12">
        <f t="shared" si="25"/>
        <v>6.191123338965093E-4</v>
      </c>
    </row>
    <row r="173" spans="1:30" x14ac:dyDescent="0.4">
      <c r="A173" s="6">
        <f t="shared" si="18"/>
        <v>155</v>
      </c>
      <c r="B173" s="7">
        <f t="shared" si="19"/>
        <v>0.77500000000000058</v>
      </c>
      <c r="C173" s="2">
        <v>0</v>
      </c>
      <c r="D173" s="7">
        <f t="shared" si="20"/>
        <v>0</v>
      </c>
      <c r="E173" s="7">
        <f t="shared" si="21"/>
        <v>0</v>
      </c>
      <c r="F173" s="8">
        <f t="shared" si="22"/>
        <v>2.5051332116288021E-7</v>
      </c>
      <c r="G173" s="9">
        <f t="shared" si="23"/>
        <v>-9.7732039415027495E-5</v>
      </c>
      <c r="AC173" s="12">
        <f t="shared" si="24"/>
        <v>0</v>
      </c>
      <c r="AD173" s="12">
        <f t="shared" si="25"/>
        <v>6.2382954686661407E-4</v>
      </c>
    </row>
    <row r="174" spans="1:30" x14ac:dyDescent="0.4">
      <c r="A174" s="6">
        <f t="shared" si="18"/>
        <v>156</v>
      </c>
      <c r="B174" s="7">
        <f t="shared" si="19"/>
        <v>0.78000000000000058</v>
      </c>
      <c r="C174" s="2">
        <v>0</v>
      </c>
      <c r="D174" s="7">
        <f t="shared" si="20"/>
        <v>0</v>
      </c>
      <c r="E174" s="7">
        <f t="shared" si="21"/>
        <v>0</v>
      </c>
      <c r="F174" s="8">
        <f t="shared" si="22"/>
        <v>-2.4519259295739342E-7</v>
      </c>
      <c r="G174" s="9">
        <f t="shared" si="23"/>
        <v>-8.9525753271794706E-5</v>
      </c>
      <c r="AC174" s="12">
        <f t="shared" si="24"/>
        <v>0</v>
      </c>
      <c r="AD174" s="12">
        <f t="shared" si="25"/>
        <v>2.505133211628802E-4</v>
      </c>
    </row>
    <row r="175" spans="1:30" x14ac:dyDescent="0.4">
      <c r="A175" s="6">
        <f t="shared" si="18"/>
        <v>157</v>
      </c>
      <c r="B175" s="7">
        <f t="shared" si="19"/>
        <v>0.78500000000000059</v>
      </c>
      <c r="C175" s="2">
        <v>0</v>
      </c>
      <c r="D175" s="7">
        <f t="shared" si="20"/>
        <v>0</v>
      </c>
      <c r="E175" s="7">
        <f t="shared" si="21"/>
        <v>0</v>
      </c>
      <c r="F175" s="8">
        <f t="shared" si="22"/>
        <v>-5.5359408739660827E-7</v>
      </c>
      <c r="G175" s="9">
        <f t="shared" si="23"/>
        <v>-2.7764396954805395E-5</v>
      </c>
      <c r="AC175" s="12">
        <f t="shared" si="24"/>
        <v>0</v>
      </c>
      <c r="AD175" s="12">
        <f t="shared" si="25"/>
        <v>-2.451925929573934E-4</v>
      </c>
    </row>
    <row r="176" spans="1:30" x14ac:dyDescent="0.4">
      <c r="A176" s="6">
        <f t="shared" si="18"/>
        <v>158</v>
      </c>
      <c r="B176" s="7">
        <f t="shared" si="19"/>
        <v>0.79000000000000059</v>
      </c>
      <c r="C176" s="2">
        <v>0</v>
      </c>
      <c r="D176" s="7">
        <f t="shared" si="20"/>
        <v>0</v>
      </c>
      <c r="E176" s="7">
        <f t="shared" si="21"/>
        <v>0</v>
      </c>
      <c r="F176" s="8">
        <f t="shared" si="22"/>
        <v>-5.0267193818330781E-7</v>
      </c>
      <c r="G176" s="9">
        <f t="shared" si="23"/>
        <v>4.5962986618172582E-5</v>
      </c>
      <c r="AC176" s="12">
        <f t="shared" si="24"/>
        <v>0</v>
      </c>
      <c r="AD176" s="12">
        <f t="shared" si="25"/>
        <v>-5.5359408739660831E-4</v>
      </c>
    </row>
    <row r="177" spans="1:30" x14ac:dyDescent="0.4">
      <c r="A177" s="6">
        <f t="shared" si="18"/>
        <v>159</v>
      </c>
      <c r="B177" s="7">
        <f t="shared" si="19"/>
        <v>0.7950000000000006</v>
      </c>
      <c r="C177" s="2">
        <v>0</v>
      </c>
      <c r="D177" s="7">
        <f t="shared" si="20"/>
        <v>0</v>
      </c>
      <c r="E177" s="7">
        <f t="shared" si="21"/>
        <v>0</v>
      </c>
      <c r="F177" s="8">
        <f t="shared" si="22"/>
        <v>-1.5142703498179119E-7</v>
      </c>
      <c r="G177" s="9">
        <f t="shared" si="23"/>
        <v>8.6083974031060962E-5</v>
      </c>
      <c r="AC177" s="12">
        <f t="shared" si="24"/>
        <v>0</v>
      </c>
      <c r="AD177" s="12">
        <f t="shared" si="25"/>
        <v>-5.0267193818330784E-4</v>
      </c>
    </row>
    <row r="178" spans="1:30" x14ac:dyDescent="0.4">
      <c r="A178" s="6">
        <f t="shared" si="18"/>
        <v>160</v>
      </c>
      <c r="B178" s="7">
        <f t="shared" si="19"/>
        <v>0.8000000000000006</v>
      </c>
      <c r="C178" s="2">
        <v>0</v>
      </c>
      <c r="D178" s="7">
        <f t="shared" si="20"/>
        <v>0</v>
      </c>
      <c r="E178" s="7">
        <f t="shared" si="21"/>
        <v>0</v>
      </c>
      <c r="F178" s="8">
        <f t="shared" si="22"/>
        <v>2.6395167439501589E-7</v>
      </c>
      <c r="G178" s="9">
        <f t="shared" si="23"/>
        <v>7.094441811006769E-5</v>
      </c>
      <c r="AC178" s="12">
        <f t="shared" si="24"/>
        <v>0</v>
      </c>
      <c r="AD178" s="12">
        <f t="shared" si="25"/>
        <v>-1.5142703498179118E-4</v>
      </c>
    </row>
    <row r="179" spans="1:30" x14ac:dyDescent="0.4">
      <c r="A179" s="6">
        <f t="shared" si="18"/>
        <v>161</v>
      </c>
      <c r="B179" s="7">
        <f t="shared" si="19"/>
        <v>0.8050000000000006</v>
      </c>
      <c r="C179" s="2">
        <v>0</v>
      </c>
      <c r="D179" s="7">
        <f t="shared" si="20"/>
        <v>0</v>
      </c>
      <c r="E179" s="7">
        <f t="shared" si="21"/>
        <v>0</v>
      </c>
      <c r="F179" s="8">
        <f t="shared" si="22"/>
        <v>4.8696737361077521E-7</v>
      </c>
      <c r="G179" s="9">
        <f t="shared" si="23"/>
        <v>1.4042452806392654E-5</v>
      </c>
      <c r="AC179" s="12">
        <f t="shared" si="24"/>
        <v>0</v>
      </c>
      <c r="AD179" s="12">
        <f t="shared" si="25"/>
        <v>2.6395167439501591E-4</v>
      </c>
    </row>
    <row r="180" spans="1:30" x14ac:dyDescent="0.4">
      <c r="A180" s="6">
        <f t="shared" si="18"/>
        <v>162</v>
      </c>
      <c r="B180" s="7">
        <f t="shared" si="19"/>
        <v>0.81000000000000061</v>
      </c>
      <c r="C180" s="2">
        <v>0</v>
      </c>
      <c r="D180" s="7">
        <f t="shared" si="20"/>
        <v>0</v>
      </c>
      <c r="E180" s="7">
        <f t="shared" si="21"/>
        <v>0</v>
      </c>
      <c r="F180" s="8">
        <f t="shared" si="22"/>
        <v>3.9768963263142812E-7</v>
      </c>
      <c r="G180" s="9">
        <f t="shared" si="23"/>
        <v>-4.6899338508239762E-5</v>
      </c>
      <c r="AC180" s="12">
        <f t="shared" si="24"/>
        <v>0</v>
      </c>
      <c r="AD180" s="12">
        <f t="shared" si="25"/>
        <v>4.8696737361077523E-4</v>
      </c>
    </row>
    <row r="181" spans="1:30" x14ac:dyDescent="0.4">
      <c r="A181" s="6">
        <f t="shared" si="18"/>
        <v>163</v>
      </c>
      <c r="B181" s="7">
        <f t="shared" si="19"/>
        <v>0.81500000000000061</v>
      </c>
      <c r="C181" s="2">
        <v>0</v>
      </c>
      <c r="D181" s="7">
        <f t="shared" si="20"/>
        <v>0</v>
      </c>
      <c r="E181" s="7">
        <f t="shared" si="21"/>
        <v>0</v>
      </c>
      <c r="F181" s="8">
        <f t="shared" si="22"/>
        <v>7.4652229133853026E-8</v>
      </c>
      <c r="G181" s="9">
        <f t="shared" si="23"/>
        <v>-7.467032769844969E-5</v>
      </c>
      <c r="AC181" s="12">
        <f t="shared" si="24"/>
        <v>0</v>
      </c>
      <c r="AD181" s="12">
        <f t="shared" si="25"/>
        <v>3.976896326314281E-4</v>
      </c>
    </row>
    <row r="182" spans="1:30" x14ac:dyDescent="0.4">
      <c r="A182" s="6">
        <f t="shared" si="18"/>
        <v>164</v>
      </c>
      <c r="B182" s="7">
        <f t="shared" si="19"/>
        <v>0.82000000000000062</v>
      </c>
      <c r="C182" s="2">
        <v>0</v>
      </c>
      <c r="D182" s="7">
        <f t="shared" si="20"/>
        <v>0</v>
      </c>
      <c r="E182" s="7">
        <f t="shared" si="21"/>
        <v>0</v>
      </c>
      <c r="F182" s="8">
        <f t="shared" si="22"/>
        <v>-2.6825147587240221E-7</v>
      </c>
      <c r="G182" s="9">
        <f t="shared" si="23"/>
        <v>-5.5058847776325507E-5</v>
      </c>
      <c r="AC182" s="12">
        <f t="shared" si="24"/>
        <v>0</v>
      </c>
      <c r="AD182" s="12">
        <f t="shared" si="25"/>
        <v>7.4652229133853021E-5</v>
      </c>
    </row>
    <row r="183" spans="1:30" x14ac:dyDescent="0.4">
      <c r="A183" s="6">
        <f t="shared" si="18"/>
        <v>165</v>
      </c>
      <c r="B183" s="7">
        <f t="shared" si="19"/>
        <v>0.82500000000000062</v>
      </c>
      <c r="C183" s="2">
        <v>0</v>
      </c>
      <c r="D183" s="7">
        <f t="shared" si="20"/>
        <v>0</v>
      </c>
      <c r="E183" s="7">
        <f t="shared" si="21"/>
        <v>0</v>
      </c>
      <c r="F183" s="8">
        <f t="shared" si="22"/>
        <v>-4.218715093563398E-7</v>
      </c>
      <c r="G183" s="9">
        <f t="shared" si="23"/>
        <v>-3.6526330670251308E-6</v>
      </c>
      <c r="AC183" s="12">
        <f t="shared" si="24"/>
        <v>0</v>
      </c>
      <c r="AD183" s="12">
        <f t="shared" si="25"/>
        <v>-2.682514758724022E-4</v>
      </c>
    </row>
    <row r="184" spans="1:30" x14ac:dyDescent="0.4">
      <c r="A184" s="6">
        <f t="shared" si="18"/>
        <v>166</v>
      </c>
      <c r="B184" s="7">
        <f t="shared" si="19"/>
        <v>0.83000000000000063</v>
      </c>
      <c r="C184" s="2">
        <v>0</v>
      </c>
      <c r="D184" s="7">
        <f t="shared" si="20"/>
        <v>0</v>
      </c>
      <c r="E184" s="7">
        <f t="shared" si="21"/>
        <v>0</v>
      </c>
      <c r="F184" s="8">
        <f t="shared" si="22"/>
        <v>-3.080478270302186E-7</v>
      </c>
      <c r="G184" s="9">
        <f t="shared" si="23"/>
        <v>4.5934353361772417E-5</v>
      </c>
      <c r="AC184" s="12">
        <f t="shared" si="24"/>
        <v>0</v>
      </c>
      <c r="AD184" s="12">
        <f t="shared" si="25"/>
        <v>-4.2187150935633981E-4</v>
      </c>
    </row>
    <row r="185" spans="1:30" x14ac:dyDescent="0.4">
      <c r="A185" s="6">
        <f t="shared" si="18"/>
        <v>167</v>
      </c>
      <c r="B185" s="7">
        <f t="shared" si="19"/>
        <v>0.83500000000000063</v>
      </c>
      <c r="C185" s="2">
        <v>0</v>
      </c>
      <c r="D185" s="7">
        <f t="shared" si="20"/>
        <v>0</v>
      </c>
      <c r="E185" s="7">
        <f t="shared" si="21"/>
        <v>0</v>
      </c>
      <c r="F185" s="8">
        <f t="shared" si="22"/>
        <v>-1.6657755666630944E-8</v>
      </c>
      <c r="G185" s="9">
        <f t="shared" si="23"/>
        <v>6.3825011333955712E-5</v>
      </c>
      <c r="AC185" s="12">
        <f t="shared" si="24"/>
        <v>0</v>
      </c>
      <c r="AD185" s="12">
        <f t="shared" si="25"/>
        <v>-3.080478270302186E-4</v>
      </c>
    </row>
    <row r="186" spans="1:30" x14ac:dyDescent="0.4">
      <c r="A186" s="6">
        <f t="shared" si="18"/>
        <v>168</v>
      </c>
      <c r="B186" s="7">
        <f t="shared" si="19"/>
        <v>0.84000000000000064</v>
      </c>
      <c r="C186" s="2">
        <v>0</v>
      </c>
      <c r="D186" s="7">
        <f t="shared" si="20"/>
        <v>0</v>
      </c>
      <c r="E186" s="7">
        <f t="shared" si="21"/>
        <v>0</v>
      </c>
      <c r="F186" s="8">
        <f t="shared" si="22"/>
        <v>2.6197034160609837E-7</v>
      </c>
      <c r="G186" s="9">
        <f t="shared" si="23"/>
        <v>4.1673575228485517E-5</v>
      </c>
      <c r="AC186" s="12">
        <f t="shared" si="24"/>
        <v>0</v>
      </c>
      <c r="AD186" s="12">
        <f t="shared" si="25"/>
        <v>-1.6657755666630944E-5</v>
      </c>
    </row>
    <row r="187" spans="1:30" x14ac:dyDescent="0.4">
      <c r="A187" s="6">
        <f t="shared" si="18"/>
        <v>169</v>
      </c>
      <c r="B187" s="7">
        <f t="shared" si="19"/>
        <v>0.84500000000000064</v>
      </c>
      <c r="C187" s="2">
        <v>0</v>
      </c>
      <c r="D187" s="7">
        <f t="shared" si="20"/>
        <v>0</v>
      </c>
      <c r="E187" s="7">
        <f t="shared" si="21"/>
        <v>0</v>
      </c>
      <c r="F187" s="8">
        <f t="shared" si="22"/>
        <v>3.6015688107565246E-7</v>
      </c>
      <c r="G187" s="9">
        <f t="shared" si="23"/>
        <v>-3.9700664037811801E-6</v>
      </c>
      <c r="AC187" s="12">
        <f t="shared" si="24"/>
        <v>0</v>
      </c>
      <c r="AD187" s="12">
        <f t="shared" si="25"/>
        <v>2.6197034160609838E-4</v>
      </c>
    </row>
    <row r="188" spans="1:30" x14ac:dyDescent="0.4">
      <c r="A188" s="6">
        <f t="shared" si="18"/>
        <v>170</v>
      </c>
      <c r="B188" s="7">
        <f t="shared" si="19"/>
        <v>0.85000000000000064</v>
      </c>
      <c r="C188" s="2">
        <v>0</v>
      </c>
      <c r="D188" s="7">
        <f t="shared" si="20"/>
        <v>0</v>
      </c>
      <c r="E188" s="7">
        <f t="shared" si="21"/>
        <v>0</v>
      </c>
      <c r="F188" s="8">
        <f t="shared" si="22"/>
        <v>2.3260773695429404E-7</v>
      </c>
      <c r="G188" s="9">
        <f t="shared" si="23"/>
        <v>-4.3631547828741819E-5</v>
      </c>
      <c r="AC188" s="12">
        <f t="shared" si="24"/>
        <v>0</v>
      </c>
      <c r="AD188" s="12">
        <f t="shared" si="25"/>
        <v>3.6015688107565247E-4</v>
      </c>
    </row>
    <row r="189" spans="1:30" x14ac:dyDescent="0.4">
      <c r="A189" s="6">
        <f t="shared" si="18"/>
        <v>171</v>
      </c>
      <c r="B189" s="7">
        <f t="shared" si="19"/>
        <v>0.85500000000000065</v>
      </c>
      <c r="C189" s="2">
        <v>0</v>
      </c>
      <c r="D189" s="7">
        <f t="shared" si="20"/>
        <v>0</v>
      </c>
      <c r="E189" s="7">
        <f t="shared" si="21"/>
        <v>0</v>
      </c>
      <c r="F189" s="8">
        <f t="shared" si="22"/>
        <v>-2.5760559162234368E-8</v>
      </c>
      <c r="G189" s="9">
        <f t="shared" si="23"/>
        <v>-5.3769020294368094E-5</v>
      </c>
      <c r="AC189" s="12">
        <f t="shared" si="24"/>
        <v>0</v>
      </c>
      <c r="AD189" s="12">
        <f t="shared" si="25"/>
        <v>2.3260773695429405E-4</v>
      </c>
    </row>
    <row r="190" spans="1:30" x14ac:dyDescent="0.4">
      <c r="A190" s="6">
        <f t="shared" si="18"/>
        <v>172</v>
      </c>
      <c r="B190" s="7">
        <f t="shared" si="19"/>
        <v>0.86000000000000065</v>
      </c>
      <c r="C190" s="2">
        <v>0</v>
      </c>
      <c r="D190" s="7">
        <f t="shared" si="20"/>
        <v>0</v>
      </c>
      <c r="E190" s="7">
        <f t="shared" si="21"/>
        <v>0</v>
      </c>
      <c r="F190" s="8">
        <f t="shared" si="22"/>
        <v>-2.4827610505905604E-7</v>
      </c>
      <c r="G190" s="9">
        <f t="shared" si="23"/>
        <v>-3.0560140400185976E-5</v>
      </c>
      <c r="AC190" s="12">
        <f t="shared" si="24"/>
        <v>0</v>
      </c>
      <c r="AD190" s="12">
        <f t="shared" si="25"/>
        <v>-2.5760559162234368E-5</v>
      </c>
    </row>
    <row r="191" spans="1:30" x14ac:dyDescent="0.4">
      <c r="A191" s="6">
        <f t="shared" ref="A191:A254" si="26">A190+1</f>
        <v>173</v>
      </c>
      <c r="B191" s="7">
        <f t="shared" ref="B191:B254" si="27">B190+$D$12</f>
        <v>0.86500000000000066</v>
      </c>
      <c r="C191" s="2">
        <v>0</v>
      </c>
      <c r="D191" s="7">
        <f t="shared" si="20"/>
        <v>0</v>
      </c>
      <c r="E191" s="7">
        <f t="shared" si="21"/>
        <v>0</v>
      </c>
      <c r="F191" s="8">
        <f t="shared" si="22"/>
        <v>-3.0304003917758964E-7</v>
      </c>
      <c r="G191" s="9">
        <f t="shared" si="23"/>
        <v>9.3300127518672438E-6</v>
      </c>
      <c r="AC191" s="12">
        <f t="shared" si="24"/>
        <v>0</v>
      </c>
      <c r="AD191" s="12">
        <f t="shared" si="25"/>
        <v>-2.4827610505905604E-4</v>
      </c>
    </row>
    <row r="192" spans="1:30" x14ac:dyDescent="0.4">
      <c r="A192" s="6">
        <f t="shared" si="26"/>
        <v>174</v>
      </c>
      <c r="B192" s="7">
        <f t="shared" si="27"/>
        <v>0.87000000000000066</v>
      </c>
      <c r="C192" s="2">
        <v>0</v>
      </c>
      <c r="D192" s="7">
        <f t="shared" si="20"/>
        <v>0</v>
      </c>
      <c r="E192" s="7">
        <f t="shared" si="21"/>
        <v>0</v>
      </c>
      <c r="F192" s="8">
        <f t="shared" si="22"/>
        <v>-1.7005112643250376E-7</v>
      </c>
      <c r="G192" s="9">
        <f t="shared" si="23"/>
        <v>4.0444221990359432E-5</v>
      </c>
      <c r="AC192" s="12">
        <f t="shared" si="24"/>
        <v>0</v>
      </c>
      <c r="AD192" s="12">
        <f t="shared" si="25"/>
        <v>-3.0304003917758964E-4</v>
      </c>
    </row>
    <row r="193" spans="1:30" x14ac:dyDescent="0.4">
      <c r="A193" s="6">
        <f t="shared" si="26"/>
        <v>175</v>
      </c>
      <c r="B193" s="7">
        <f t="shared" si="27"/>
        <v>0.87500000000000067</v>
      </c>
      <c r="C193" s="2">
        <v>0</v>
      </c>
      <c r="D193" s="7">
        <f t="shared" si="20"/>
        <v>0</v>
      </c>
      <c r="E193" s="7">
        <f t="shared" si="21"/>
        <v>0</v>
      </c>
      <c r="F193" s="8">
        <f t="shared" si="22"/>
        <v>5.5458943117266959E-8</v>
      </c>
      <c r="G193" s="9">
        <f t="shared" si="23"/>
        <v>4.4634165703184694E-5</v>
      </c>
      <c r="AC193" s="12">
        <f t="shared" si="24"/>
        <v>0</v>
      </c>
      <c r="AD193" s="12">
        <f t="shared" si="25"/>
        <v>-1.7005112643250376E-4</v>
      </c>
    </row>
    <row r="194" spans="1:30" x14ac:dyDescent="0.4">
      <c r="A194" s="6">
        <f t="shared" si="26"/>
        <v>176</v>
      </c>
      <c r="B194" s="7">
        <f t="shared" si="27"/>
        <v>0.88000000000000067</v>
      </c>
      <c r="C194" s="2">
        <v>0</v>
      </c>
      <c r="D194" s="7">
        <f t="shared" si="20"/>
        <v>0</v>
      </c>
      <c r="E194" s="7">
        <f t="shared" si="21"/>
        <v>0</v>
      </c>
      <c r="F194" s="8">
        <f t="shared" si="22"/>
        <v>2.2971325183442544E-7</v>
      </c>
      <c r="G194" s="9">
        <f t="shared" si="23"/>
        <v>2.1474274013487693E-5</v>
      </c>
      <c r="AC194" s="12">
        <f t="shared" si="24"/>
        <v>0</v>
      </c>
      <c r="AD194" s="12">
        <f t="shared" si="25"/>
        <v>5.5458943117266958E-5</v>
      </c>
    </row>
    <row r="195" spans="1:30" x14ac:dyDescent="0.4">
      <c r="A195" s="6">
        <f t="shared" si="26"/>
        <v>177</v>
      </c>
      <c r="B195" s="7">
        <f t="shared" si="27"/>
        <v>0.88500000000000068</v>
      </c>
      <c r="C195" s="2">
        <v>0</v>
      </c>
      <c r="D195" s="7">
        <f t="shared" si="20"/>
        <v>0</v>
      </c>
      <c r="E195" s="7">
        <f t="shared" si="21"/>
        <v>0</v>
      </c>
      <c r="F195" s="8">
        <f t="shared" si="22"/>
        <v>2.512377492490288E-7</v>
      </c>
      <c r="G195" s="9">
        <f t="shared" si="23"/>
        <v>-1.2870189472849693E-5</v>
      </c>
      <c r="AC195" s="12">
        <f t="shared" si="24"/>
        <v>0</v>
      </c>
      <c r="AD195" s="12">
        <f t="shared" si="25"/>
        <v>2.2971325183442545E-4</v>
      </c>
    </row>
    <row r="196" spans="1:30" x14ac:dyDescent="0.4">
      <c r="A196" s="6">
        <f t="shared" si="26"/>
        <v>178</v>
      </c>
      <c r="B196" s="7">
        <f t="shared" si="27"/>
        <v>0.89000000000000068</v>
      </c>
      <c r="C196" s="2">
        <v>0</v>
      </c>
      <c r="D196" s="7">
        <f t="shared" si="20"/>
        <v>0</v>
      </c>
      <c r="E196" s="7">
        <f t="shared" si="21"/>
        <v>0</v>
      </c>
      <c r="F196" s="8">
        <f t="shared" si="22"/>
        <v>1.1897641719123269E-7</v>
      </c>
      <c r="G196" s="9">
        <f t="shared" si="23"/>
        <v>-3.6730313123530545E-5</v>
      </c>
      <c r="AC196" s="12">
        <f t="shared" si="24"/>
        <v>0</v>
      </c>
      <c r="AD196" s="12">
        <f t="shared" si="25"/>
        <v>2.5123774924902878E-4</v>
      </c>
    </row>
    <row r="197" spans="1:30" x14ac:dyDescent="0.4">
      <c r="A197" s="6">
        <f t="shared" si="26"/>
        <v>179</v>
      </c>
      <c r="B197" s="7">
        <f t="shared" si="27"/>
        <v>0.89500000000000068</v>
      </c>
      <c r="C197" s="2">
        <v>0</v>
      </c>
      <c r="D197" s="7">
        <f t="shared" si="20"/>
        <v>0</v>
      </c>
      <c r="E197" s="7">
        <f t="shared" si="21"/>
        <v>0</v>
      </c>
      <c r="F197" s="8">
        <f t="shared" si="22"/>
        <v>-7.4942719962444983E-8</v>
      </c>
      <c r="G197" s="9">
        <f t="shared" si="23"/>
        <v>-3.6483313078884726E-5</v>
      </c>
      <c r="AC197" s="12">
        <f t="shared" si="24"/>
        <v>0</v>
      </c>
      <c r="AD197" s="12">
        <f t="shared" si="25"/>
        <v>1.189764171912327E-4</v>
      </c>
    </row>
    <row r="198" spans="1:30" x14ac:dyDescent="0.4">
      <c r="A198" s="6">
        <f t="shared" si="26"/>
        <v>180</v>
      </c>
      <c r="B198" s="7">
        <f t="shared" si="27"/>
        <v>0.90000000000000069</v>
      </c>
      <c r="C198" s="2">
        <v>0</v>
      </c>
      <c r="D198" s="7">
        <f t="shared" si="20"/>
        <v>0</v>
      </c>
      <c r="E198" s="7">
        <f t="shared" si="21"/>
        <v>0</v>
      </c>
      <c r="F198" s="8">
        <f t="shared" si="22"/>
        <v>-2.0828760010462662E-7</v>
      </c>
      <c r="G198" s="9">
        <f t="shared" si="23"/>
        <v>-1.4168846495542214E-5</v>
      </c>
      <c r="AC198" s="12">
        <f t="shared" si="24"/>
        <v>0</v>
      </c>
      <c r="AD198" s="12">
        <f t="shared" si="25"/>
        <v>-7.4942719962444983E-5</v>
      </c>
    </row>
    <row r="199" spans="1:30" x14ac:dyDescent="0.4">
      <c r="A199" s="6">
        <f t="shared" si="26"/>
        <v>181</v>
      </c>
      <c r="B199" s="7">
        <f t="shared" si="27"/>
        <v>0.90500000000000069</v>
      </c>
      <c r="C199" s="2">
        <v>0</v>
      </c>
      <c r="D199" s="7">
        <f t="shared" si="20"/>
        <v>0</v>
      </c>
      <c r="E199" s="7">
        <f t="shared" si="21"/>
        <v>0</v>
      </c>
      <c r="F199" s="8">
        <f t="shared" si="22"/>
        <v>-2.0508117447466885E-7</v>
      </c>
      <c r="G199" s="9">
        <f t="shared" si="23"/>
        <v>1.4973804871132034E-5</v>
      </c>
      <c r="AC199" s="12">
        <f t="shared" si="24"/>
        <v>0</v>
      </c>
      <c r="AD199" s="12">
        <f t="shared" si="25"/>
        <v>-2.0828760010462662E-4</v>
      </c>
    </row>
    <row r="200" spans="1:30" x14ac:dyDescent="0.4">
      <c r="A200" s="6">
        <f t="shared" si="26"/>
        <v>182</v>
      </c>
      <c r="B200" s="7">
        <f t="shared" si="27"/>
        <v>0.9100000000000007</v>
      </c>
      <c r="C200" s="2">
        <v>0</v>
      </c>
      <c r="D200" s="7">
        <f t="shared" si="20"/>
        <v>0</v>
      </c>
      <c r="E200" s="7">
        <f t="shared" si="21"/>
        <v>0</v>
      </c>
      <c r="F200" s="8">
        <f t="shared" si="22"/>
        <v>-7.797093443453386E-8</v>
      </c>
      <c r="G200" s="9">
        <f t="shared" si="23"/>
        <v>3.2766446407428917E-5</v>
      </c>
      <c r="AC200" s="12">
        <f t="shared" si="24"/>
        <v>0</v>
      </c>
      <c r="AD200" s="12">
        <f t="shared" si="25"/>
        <v>-2.0508117447466884E-4</v>
      </c>
    </row>
    <row r="201" spans="1:30" x14ac:dyDescent="0.4">
      <c r="A201" s="6">
        <f t="shared" si="26"/>
        <v>183</v>
      </c>
      <c r="B201" s="7">
        <f t="shared" si="27"/>
        <v>0.9150000000000007</v>
      </c>
      <c r="C201" s="2">
        <v>0</v>
      </c>
      <c r="D201" s="7">
        <f t="shared" si="20"/>
        <v>0</v>
      </c>
      <c r="E201" s="7">
        <f t="shared" si="21"/>
        <v>0</v>
      </c>
      <c r="F201" s="8">
        <f t="shared" si="22"/>
        <v>8.6376449537446554E-8</v>
      </c>
      <c r="G201" s="9">
        <f t="shared" si="23"/>
        <v>2.9327393517678545E-5</v>
      </c>
      <c r="AC201" s="12">
        <f t="shared" si="24"/>
        <v>0</v>
      </c>
      <c r="AD201" s="12">
        <f t="shared" si="25"/>
        <v>-7.797093443453386E-5</v>
      </c>
    </row>
    <row r="202" spans="1:30" x14ac:dyDescent="0.4">
      <c r="A202" s="6">
        <f t="shared" si="26"/>
        <v>184</v>
      </c>
      <c r="B202" s="7">
        <f t="shared" si="27"/>
        <v>0.92000000000000071</v>
      </c>
      <c r="C202" s="2">
        <v>0</v>
      </c>
      <c r="D202" s="7">
        <f t="shared" si="20"/>
        <v>0</v>
      </c>
      <c r="E202" s="7">
        <f t="shared" si="21"/>
        <v>0</v>
      </c>
      <c r="F202" s="8">
        <f t="shared" si="22"/>
        <v>1.8554622830613149E-7</v>
      </c>
      <c r="G202" s="9">
        <f t="shared" si="23"/>
        <v>8.4033090276647509E-6</v>
      </c>
      <c r="AC202" s="12">
        <f t="shared" si="24"/>
        <v>0</v>
      </c>
      <c r="AD202" s="12">
        <f t="shared" si="25"/>
        <v>8.6376449537446548E-5</v>
      </c>
    </row>
    <row r="203" spans="1:30" x14ac:dyDescent="0.4">
      <c r="A203" s="6">
        <f t="shared" si="26"/>
        <v>185</v>
      </c>
      <c r="B203" s="7">
        <f t="shared" si="27"/>
        <v>0.92500000000000071</v>
      </c>
      <c r="C203" s="2">
        <v>0</v>
      </c>
      <c r="D203" s="7">
        <f t="shared" si="20"/>
        <v>0</v>
      </c>
      <c r="E203" s="7">
        <f t="shared" si="21"/>
        <v>0</v>
      </c>
      <c r="F203" s="8">
        <f t="shared" si="22"/>
        <v>1.6461173137173578E-7</v>
      </c>
      <c r="G203" s="9">
        <f t="shared" si="23"/>
        <v>-1.5967543174860797E-5</v>
      </c>
      <c r="AC203" s="12">
        <f t="shared" si="24"/>
        <v>0</v>
      </c>
      <c r="AD203" s="12">
        <f t="shared" si="25"/>
        <v>1.8554622830613149E-4</v>
      </c>
    </row>
    <row r="204" spans="1:30" x14ac:dyDescent="0.4">
      <c r="A204" s="6">
        <f t="shared" si="26"/>
        <v>186</v>
      </c>
      <c r="B204" s="7">
        <f t="shared" si="27"/>
        <v>0.93000000000000071</v>
      </c>
      <c r="C204" s="2">
        <v>0</v>
      </c>
      <c r="D204" s="7">
        <f t="shared" si="20"/>
        <v>0</v>
      </c>
      <c r="E204" s="7">
        <f t="shared" si="21"/>
        <v>0</v>
      </c>
      <c r="F204" s="8">
        <f t="shared" si="22"/>
        <v>4.566341114921503E-8</v>
      </c>
      <c r="G204" s="9">
        <f t="shared" si="23"/>
        <v>-2.8760914860229412E-5</v>
      </c>
      <c r="AC204" s="12">
        <f t="shared" si="24"/>
        <v>0</v>
      </c>
      <c r="AD204" s="12">
        <f t="shared" si="25"/>
        <v>1.6461173137173577E-4</v>
      </c>
    </row>
    <row r="205" spans="1:30" x14ac:dyDescent="0.4">
      <c r="A205" s="6">
        <f t="shared" si="26"/>
        <v>187</v>
      </c>
      <c r="B205" s="7">
        <f t="shared" si="27"/>
        <v>0.93500000000000072</v>
      </c>
      <c r="C205" s="2">
        <v>0</v>
      </c>
      <c r="D205" s="7">
        <f t="shared" si="20"/>
        <v>0</v>
      </c>
      <c r="E205" s="7">
        <f t="shared" si="21"/>
        <v>0</v>
      </c>
      <c r="F205" s="8">
        <f t="shared" si="22"/>
        <v>-9.1603161772298348E-8</v>
      </c>
      <c r="G205" s="9">
        <f t="shared" si="23"/>
        <v>-2.3139491666603223E-5</v>
      </c>
      <c r="AC205" s="12">
        <f t="shared" si="24"/>
        <v>0</v>
      </c>
      <c r="AD205" s="12">
        <f t="shared" si="25"/>
        <v>4.5663411149215029E-5</v>
      </c>
    </row>
    <row r="206" spans="1:30" x14ac:dyDescent="0.4">
      <c r="A206" s="6">
        <f t="shared" si="26"/>
        <v>188</v>
      </c>
      <c r="B206" s="7">
        <f t="shared" si="27"/>
        <v>0.94000000000000072</v>
      </c>
      <c r="C206" s="2">
        <v>0</v>
      </c>
      <c r="D206" s="7">
        <f t="shared" si="20"/>
        <v>0</v>
      </c>
      <c r="E206" s="7">
        <f t="shared" si="21"/>
        <v>0</v>
      </c>
      <c r="F206" s="8">
        <f t="shared" si="22"/>
        <v>-1.6265117862935308E-7</v>
      </c>
      <c r="G206" s="9">
        <f t="shared" si="23"/>
        <v>-3.9502738837959081E-6</v>
      </c>
      <c r="AC206" s="12">
        <f t="shared" si="24"/>
        <v>0</v>
      </c>
      <c r="AD206" s="12">
        <f t="shared" si="25"/>
        <v>-9.1603161772298354E-5</v>
      </c>
    </row>
    <row r="207" spans="1:30" x14ac:dyDescent="0.4">
      <c r="A207" s="6">
        <f t="shared" si="26"/>
        <v>189</v>
      </c>
      <c r="B207" s="7">
        <f t="shared" si="27"/>
        <v>0.94500000000000073</v>
      </c>
      <c r="C207" s="2">
        <v>0</v>
      </c>
      <c r="D207" s="7">
        <f t="shared" si="20"/>
        <v>0</v>
      </c>
      <c r="E207" s="7">
        <f t="shared" si="21"/>
        <v>0</v>
      </c>
      <c r="F207" s="8">
        <f t="shared" si="22"/>
        <v>-1.2966037230443982E-7</v>
      </c>
      <c r="G207" s="9">
        <f t="shared" si="23"/>
        <v>1.6125886901443521E-5</v>
      </c>
      <c r="AC207" s="12">
        <f t="shared" si="24"/>
        <v>0</v>
      </c>
      <c r="AD207" s="12">
        <f t="shared" si="25"/>
        <v>-1.6265117862935307E-4</v>
      </c>
    </row>
    <row r="208" spans="1:30" x14ac:dyDescent="0.4">
      <c r="A208" s="6">
        <f t="shared" si="26"/>
        <v>190</v>
      </c>
      <c r="B208" s="7">
        <f t="shared" si="27"/>
        <v>0.95000000000000073</v>
      </c>
      <c r="C208" s="2">
        <v>0</v>
      </c>
      <c r="D208" s="7">
        <f t="shared" si="20"/>
        <v>0</v>
      </c>
      <c r="E208" s="7">
        <f t="shared" si="21"/>
        <v>0</v>
      </c>
      <c r="F208" s="8">
        <f t="shared" si="22"/>
        <v>-2.0760414943729939E-8</v>
      </c>
      <c r="G208" s="9">
        <f t="shared" si="23"/>
        <v>2.4865432839127855E-5</v>
      </c>
      <c r="AC208" s="12">
        <f t="shared" si="24"/>
        <v>0</v>
      </c>
      <c r="AD208" s="12">
        <f t="shared" si="25"/>
        <v>-1.2966037230443983E-4</v>
      </c>
    </row>
    <row r="209" spans="1:30" x14ac:dyDescent="0.4">
      <c r="A209" s="6">
        <f t="shared" si="26"/>
        <v>191</v>
      </c>
      <c r="B209" s="7">
        <f t="shared" si="27"/>
        <v>0.95500000000000074</v>
      </c>
      <c r="C209" s="2">
        <v>0</v>
      </c>
      <c r="D209" s="7">
        <f t="shared" si="20"/>
        <v>0</v>
      </c>
      <c r="E209" s="7">
        <f t="shared" si="21"/>
        <v>0</v>
      </c>
      <c r="F209" s="8">
        <f t="shared" si="22"/>
        <v>9.2169478058597537E-8</v>
      </c>
      <c r="G209" s="9">
        <f t="shared" si="23"/>
        <v>1.7866332202553197E-5</v>
      </c>
      <c r="AC209" s="12">
        <f t="shared" si="24"/>
        <v>0</v>
      </c>
      <c r="AD209" s="12">
        <f t="shared" si="25"/>
        <v>-2.0760414943729937E-5</v>
      </c>
    </row>
    <row r="210" spans="1:30" x14ac:dyDescent="0.4">
      <c r="A210" s="6">
        <f t="shared" si="26"/>
        <v>192</v>
      </c>
      <c r="B210" s="7">
        <f t="shared" si="27"/>
        <v>0.96000000000000074</v>
      </c>
      <c r="C210" s="2">
        <v>0</v>
      </c>
      <c r="D210" s="7">
        <f t="shared" si="20"/>
        <v>0</v>
      </c>
      <c r="E210" s="7">
        <f t="shared" si="21"/>
        <v>0</v>
      </c>
      <c r="F210" s="8">
        <f t="shared" si="22"/>
        <v>1.4044609253429277E-7</v>
      </c>
      <c r="G210" s="9">
        <f t="shared" si="23"/>
        <v>5.9980096196066851E-7</v>
      </c>
      <c r="AC210" s="12">
        <f t="shared" si="24"/>
        <v>0</v>
      </c>
      <c r="AD210" s="12">
        <f t="shared" si="25"/>
        <v>9.2169478058597542E-5</v>
      </c>
    </row>
    <row r="211" spans="1:30" x14ac:dyDescent="0.4">
      <c r="A211" s="6">
        <f t="shared" si="26"/>
        <v>193</v>
      </c>
      <c r="B211" s="7">
        <f t="shared" si="27"/>
        <v>0.96500000000000075</v>
      </c>
      <c r="C211" s="2">
        <v>0</v>
      </c>
      <c r="D211" s="7">
        <f t="shared" ref="D211:D274" si="28">C211*1000/$D$3</f>
        <v>0</v>
      </c>
      <c r="E211" s="7">
        <f t="shared" ref="E211:E274" si="29">C211/$D$4</f>
        <v>0</v>
      </c>
      <c r="F211" s="8">
        <f t="shared" ref="F211:F274" si="30">(F210*$H$7+G210*$H$8+D210*$H$11+D211*$H$12)</f>
        <v>9.9912139378617007E-8</v>
      </c>
      <c r="G211" s="9">
        <f t="shared" ref="G211:G274" si="31">(F210*$H$9+G210*$H$10+D210*$H$13+D211*$H$14)</f>
        <v>-1.5676060806901612E-5</v>
      </c>
      <c r="AC211" s="12">
        <f t="shared" si="24"/>
        <v>0</v>
      </c>
      <c r="AD211" s="12">
        <f t="shared" si="25"/>
        <v>1.4044609253429277E-4</v>
      </c>
    </row>
    <row r="212" spans="1:30" x14ac:dyDescent="0.4">
      <c r="A212" s="6">
        <f t="shared" si="26"/>
        <v>194</v>
      </c>
      <c r="B212" s="7">
        <f t="shared" si="27"/>
        <v>0.97000000000000075</v>
      </c>
      <c r="C212" s="2">
        <v>0</v>
      </c>
      <c r="D212" s="7">
        <f t="shared" si="28"/>
        <v>0</v>
      </c>
      <c r="E212" s="7">
        <f t="shared" si="29"/>
        <v>0</v>
      </c>
      <c r="F212" s="8">
        <f t="shared" si="30"/>
        <v>2.0699028960997063E-9</v>
      </c>
      <c r="G212" s="9">
        <f t="shared" si="31"/>
        <v>-2.1185593708020282E-5</v>
      </c>
      <c r="AC212" s="12">
        <f t="shared" ref="AC212:AC275" si="32">E211*1000</f>
        <v>0</v>
      </c>
      <c r="AD212" s="12">
        <f t="shared" ref="AD212:AD275" si="33">F211*1000</f>
        <v>9.9912139378617007E-5</v>
      </c>
    </row>
    <row r="213" spans="1:30" x14ac:dyDescent="0.4">
      <c r="A213" s="6">
        <f t="shared" si="26"/>
        <v>195</v>
      </c>
      <c r="B213" s="7">
        <f t="shared" si="27"/>
        <v>0.97500000000000075</v>
      </c>
      <c r="C213" s="2">
        <v>0</v>
      </c>
      <c r="D213" s="7">
        <f t="shared" si="28"/>
        <v>0</v>
      </c>
      <c r="E213" s="7">
        <f t="shared" si="29"/>
        <v>0</v>
      </c>
      <c r="F213" s="8">
        <f t="shared" si="30"/>
        <v>-8.9354100907178996E-8</v>
      </c>
      <c r="G213" s="9">
        <f t="shared" si="31"/>
        <v>-1.3437487889275431E-5</v>
      </c>
      <c r="AC213" s="12">
        <f t="shared" si="32"/>
        <v>0</v>
      </c>
      <c r="AD213" s="12">
        <f t="shared" si="33"/>
        <v>2.0699028960997062E-6</v>
      </c>
    </row>
    <row r="214" spans="1:30" x14ac:dyDescent="0.4">
      <c r="A214" s="6">
        <f t="shared" si="26"/>
        <v>196</v>
      </c>
      <c r="B214" s="7">
        <f t="shared" si="27"/>
        <v>0.98000000000000076</v>
      </c>
      <c r="C214" s="2">
        <v>0</v>
      </c>
      <c r="D214" s="7">
        <f t="shared" si="28"/>
        <v>0</v>
      </c>
      <c r="E214" s="7">
        <f t="shared" si="29"/>
        <v>0</v>
      </c>
      <c r="F214" s="8">
        <f t="shared" si="30"/>
        <v>-1.1951541684282557E-7</v>
      </c>
      <c r="G214" s="9">
        <f t="shared" si="31"/>
        <v>1.8381203094479882E-6</v>
      </c>
      <c r="AC214" s="12">
        <f t="shared" si="32"/>
        <v>0</v>
      </c>
      <c r="AD214" s="12">
        <f t="shared" si="33"/>
        <v>-8.9354100907179001E-5</v>
      </c>
    </row>
    <row r="215" spans="1:30" x14ac:dyDescent="0.4">
      <c r="A215" s="6">
        <f t="shared" si="26"/>
        <v>197</v>
      </c>
      <c r="B215" s="7">
        <f t="shared" si="27"/>
        <v>0.98500000000000076</v>
      </c>
      <c r="C215" s="2">
        <v>0</v>
      </c>
      <c r="D215" s="7">
        <f t="shared" si="28"/>
        <v>0</v>
      </c>
      <c r="E215" s="7">
        <f t="shared" si="29"/>
        <v>0</v>
      </c>
      <c r="F215" s="8">
        <f t="shared" si="30"/>
        <v>-7.4957835539345806E-8</v>
      </c>
      <c r="G215" s="9">
        <f t="shared" si="31"/>
        <v>1.4803251299773414E-5</v>
      </c>
      <c r="AC215" s="12">
        <f t="shared" si="32"/>
        <v>0</v>
      </c>
      <c r="AD215" s="12">
        <f t="shared" si="33"/>
        <v>-1.1951541684282557E-4</v>
      </c>
    </row>
    <row r="216" spans="1:30" x14ac:dyDescent="0.4">
      <c r="A216" s="6">
        <f t="shared" si="26"/>
        <v>198</v>
      </c>
      <c r="B216" s="7">
        <f t="shared" si="27"/>
        <v>0.99000000000000077</v>
      </c>
      <c r="C216" s="2">
        <v>0</v>
      </c>
      <c r="D216" s="7">
        <f t="shared" si="28"/>
        <v>0</v>
      </c>
      <c r="E216" s="7">
        <f t="shared" si="29"/>
        <v>0</v>
      </c>
      <c r="F216" s="8">
        <f t="shared" si="30"/>
        <v>1.1485333008849678E-8</v>
      </c>
      <c r="G216" s="9">
        <f t="shared" si="31"/>
        <v>1.7790026938297459E-5</v>
      </c>
      <c r="AC216" s="12">
        <f t="shared" si="32"/>
        <v>0</v>
      </c>
      <c r="AD216" s="12">
        <f t="shared" si="33"/>
        <v>-7.4957835539345808E-5</v>
      </c>
    </row>
    <row r="217" spans="1:30" x14ac:dyDescent="0.4">
      <c r="A217" s="6">
        <f t="shared" si="26"/>
        <v>199</v>
      </c>
      <c r="B217" s="7">
        <f t="shared" si="27"/>
        <v>0.99500000000000077</v>
      </c>
      <c r="C217" s="2">
        <v>0</v>
      </c>
      <c r="D217" s="7">
        <f t="shared" si="28"/>
        <v>0</v>
      </c>
      <c r="E217" s="7">
        <f t="shared" si="29"/>
        <v>0</v>
      </c>
      <c r="F217" s="8">
        <f t="shared" si="30"/>
        <v>8.419773688662641E-8</v>
      </c>
      <c r="G217" s="9">
        <f t="shared" si="31"/>
        <v>9.7726219624497576E-6</v>
      </c>
      <c r="AC217" s="12">
        <f t="shared" si="32"/>
        <v>0</v>
      </c>
      <c r="AD217" s="12">
        <f t="shared" si="33"/>
        <v>1.1485333008849678E-5</v>
      </c>
    </row>
    <row r="218" spans="1:30" x14ac:dyDescent="0.4">
      <c r="A218" s="6">
        <f t="shared" si="26"/>
        <v>200</v>
      </c>
      <c r="B218" s="7">
        <f t="shared" si="27"/>
        <v>1.0000000000000007</v>
      </c>
      <c r="C218" s="2">
        <v>0</v>
      </c>
      <c r="D218" s="7">
        <f t="shared" si="28"/>
        <v>0</v>
      </c>
      <c r="E218" s="7">
        <f t="shared" si="29"/>
        <v>0</v>
      </c>
      <c r="F218" s="8">
        <f t="shared" si="30"/>
        <v>1.0023617953416088E-7</v>
      </c>
      <c r="G218" s="9">
        <f t="shared" si="31"/>
        <v>-3.5324776857395757E-6</v>
      </c>
      <c r="AC218" s="12">
        <f t="shared" si="32"/>
        <v>0</v>
      </c>
      <c r="AD218" s="12">
        <f t="shared" si="33"/>
        <v>8.4197736886626405E-5</v>
      </c>
    </row>
    <row r="219" spans="1:30" x14ac:dyDescent="0.4">
      <c r="A219" s="6">
        <f t="shared" si="26"/>
        <v>201</v>
      </c>
      <c r="B219" s="7">
        <f t="shared" si="27"/>
        <v>1.0050000000000006</v>
      </c>
      <c r="C219" s="2">
        <v>0</v>
      </c>
      <c r="D219" s="7">
        <f t="shared" si="28"/>
        <v>0</v>
      </c>
      <c r="E219" s="7">
        <f t="shared" si="29"/>
        <v>0</v>
      </c>
      <c r="F219" s="8">
        <f t="shared" si="30"/>
        <v>5.4334595012939927E-8</v>
      </c>
      <c r="G219" s="9">
        <f t="shared" si="31"/>
        <v>-1.3655842003189642E-5</v>
      </c>
      <c r="AC219" s="12">
        <f t="shared" si="32"/>
        <v>0</v>
      </c>
      <c r="AD219" s="12">
        <f t="shared" si="33"/>
        <v>1.0023617953416087E-4</v>
      </c>
    </row>
    <row r="220" spans="1:30" x14ac:dyDescent="0.4">
      <c r="A220" s="6">
        <f t="shared" si="26"/>
        <v>202</v>
      </c>
      <c r="B220" s="7">
        <f t="shared" si="27"/>
        <v>1.0100000000000005</v>
      </c>
      <c r="C220" s="2">
        <v>0</v>
      </c>
      <c r="D220" s="7">
        <f t="shared" si="28"/>
        <v>0</v>
      </c>
      <c r="E220" s="7">
        <f t="shared" si="29"/>
        <v>0</v>
      </c>
      <c r="F220" s="8">
        <f t="shared" si="30"/>
        <v>-2.0861983394687935E-8</v>
      </c>
      <c r="G220" s="9">
        <f t="shared" si="31"/>
        <v>-1.4718296718589093E-5</v>
      </c>
      <c r="AC220" s="12">
        <f t="shared" si="32"/>
        <v>0</v>
      </c>
      <c r="AD220" s="12">
        <f t="shared" si="33"/>
        <v>5.4334595012939925E-5</v>
      </c>
    </row>
    <row r="221" spans="1:30" x14ac:dyDescent="0.4">
      <c r="A221" s="6">
        <f t="shared" si="26"/>
        <v>203</v>
      </c>
      <c r="B221" s="7">
        <f t="shared" si="27"/>
        <v>1.0150000000000003</v>
      </c>
      <c r="C221" s="2">
        <v>0</v>
      </c>
      <c r="D221" s="7">
        <f t="shared" si="28"/>
        <v>0</v>
      </c>
      <c r="E221" s="7">
        <f t="shared" si="29"/>
        <v>0</v>
      </c>
      <c r="F221" s="8">
        <f t="shared" si="30"/>
        <v>-7.7533006848128457E-8</v>
      </c>
      <c r="G221" s="9">
        <f t="shared" si="31"/>
        <v>-6.7870592076573794E-6</v>
      </c>
      <c r="AC221" s="12">
        <f t="shared" si="32"/>
        <v>0</v>
      </c>
      <c r="AD221" s="12">
        <f t="shared" si="33"/>
        <v>-2.0861983394687936E-5</v>
      </c>
    </row>
    <row r="222" spans="1:30" x14ac:dyDescent="0.4">
      <c r="A222" s="6">
        <f t="shared" si="26"/>
        <v>204</v>
      </c>
      <c r="B222" s="7">
        <f t="shared" si="27"/>
        <v>1.0200000000000002</v>
      </c>
      <c r="C222" s="2">
        <v>0</v>
      </c>
      <c r="D222" s="7">
        <f t="shared" si="28"/>
        <v>0</v>
      </c>
      <c r="E222" s="7">
        <f t="shared" si="29"/>
        <v>0</v>
      </c>
      <c r="F222" s="8">
        <f t="shared" si="30"/>
        <v>-8.2822594510191234E-8</v>
      </c>
      <c r="G222" s="9">
        <f t="shared" si="31"/>
        <v>4.6311827744718873E-6</v>
      </c>
      <c r="AC222" s="12">
        <f t="shared" si="32"/>
        <v>0</v>
      </c>
      <c r="AD222" s="12">
        <f t="shared" si="33"/>
        <v>-7.753300684812846E-5</v>
      </c>
    </row>
    <row r="223" spans="1:30" x14ac:dyDescent="0.4">
      <c r="A223" s="6">
        <f t="shared" si="26"/>
        <v>205</v>
      </c>
      <c r="B223" s="7">
        <f t="shared" si="27"/>
        <v>1.0250000000000001</v>
      </c>
      <c r="C223" s="2">
        <v>0</v>
      </c>
      <c r="D223" s="7">
        <f t="shared" si="28"/>
        <v>0</v>
      </c>
      <c r="E223" s="7">
        <f t="shared" si="29"/>
        <v>0</v>
      </c>
      <c r="F223" s="8">
        <f t="shared" si="30"/>
        <v>-3.7557026960959089E-8</v>
      </c>
      <c r="G223" s="9">
        <f t="shared" si="31"/>
        <v>1.2350477836399877E-5</v>
      </c>
      <c r="AC223" s="12">
        <f t="shared" si="32"/>
        <v>0</v>
      </c>
      <c r="AD223" s="12">
        <f t="shared" si="33"/>
        <v>-8.282259451019124E-5</v>
      </c>
    </row>
    <row r="224" spans="1:30" x14ac:dyDescent="0.4">
      <c r="A224" s="6">
        <f t="shared" si="26"/>
        <v>206</v>
      </c>
      <c r="B224" s="7">
        <f t="shared" si="27"/>
        <v>1.03</v>
      </c>
      <c r="C224" s="2">
        <v>0</v>
      </c>
      <c r="D224" s="7">
        <f t="shared" si="28"/>
        <v>0</v>
      </c>
      <c r="E224" s="7">
        <f t="shared" si="29"/>
        <v>0</v>
      </c>
      <c r="F224" s="8">
        <f t="shared" si="30"/>
        <v>2.689633775644774E-8</v>
      </c>
      <c r="G224" s="9">
        <f t="shared" si="31"/>
        <v>1.1987616445318415E-5</v>
      </c>
      <c r="AC224" s="12">
        <f t="shared" si="32"/>
        <v>0</v>
      </c>
      <c r="AD224" s="12">
        <f t="shared" si="33"/>
        <v>-3.7557026960959086E-5</v>
      </c>
    </row>
    <row r="225" spans="1:30" x14ac:dyDescent="0.4">
      <c r="A225" s="6">
        <f t="shared" si="26"/>
        <v>207</v>
      </c>
      <c r="B225" s="7">
        <f t="shared" si="27"/>
        <v>1.0349999999999999</v>
      </c>
      <c r="C225" s="2">
        <v>0</v>
      </c>
      <c r="D225" s="7">
        <f t="shared" si="28"/>
        <v>0</v>
      </c>
      <c r="E225" s="7">
        <f t="shared" si="29"/>
        <v>0</v>
      </c>
      <c r="F225" s="8">
        <f t="shared" si="30"/>
        <v>7.0013300779670531E-8</v>
      </c>
      <c r="G225" s="9">
        <f t="shared" si="31"/>
        <v>4.3959565370777086E-6</v>
      </c>
      <c r="AC225" s="12">
        <f t="shared" si="32"/>
        <v>0</v>
      </c>
      <c r="AD225" s="12">
        <f t="shared" si="33"/>
        <v>2.689633775644774E-5</v>
      </c>
    </row>
    <row r="226" spans="1:30" x14ac:dyDescent="0.4">
      <c r="A226" s="6">
        <f t="shared" si="26"/>
        <v>208</v>
      </c>
      <c r="B226" s="7">
        <f t="shared" si="27"/>
        <v>1.0399999999999998</v>
      </c>
      <c r="C226" s="2">
        <v>0</v>
      </c>
      <c r="D226" s="7">
        <f t="shared" si="28"/>
        <v>0</v>
      </c>
      <c r="E226" s="7">
        <f t="shared" si="29"/>
        <v>0</v>
      </c>
      <c r="F226" s="8">
        <f t="shared" si="30"/>
        <v>6.7363933186972056E-8</v>
      </c>
      <c r="G226" s="9">
        <f t="shared" si="31"/>
        <v>-5.2617697647329031E-6</v>
      </c>
      <c r="AC226" s="12">
        <f t="shared" si="32"/>
        <v>0</v>
      </c>
      <c r="AD226" s="12">
        <f t="shared" si="33"/>
        <v>7.0013300779670534E-5</v>
      </c>
    </row>
    <row r="227" spans="1:30" x14ac:dyDescent="0.4">
      <c r="A227" s="6">
        <f t="shared" si="26"/>
        <v>209</v>
      </c>
      <c r="B227" s="7">
        <f t="shared" si="27"/>
        <v>1.0449999999999997</v>
      </c>
      <c r="C227" s="2">
        <v>0</v>
      </c>
      <c r="D227" s="7">
        <f t="shared" si="28"/>
        <v>0</v>
      </c>
      <c r="E227" s="7">
        <f t="shared" si="29"/>
        <v>0</v>
      </c>
      <c r="F227" s="8">
        <f t="shared" si="30"/>
        <v>2.4140469559570737E-8</v>
      </c>
      <c r="G227" s="9">
        <f t="shared" si="31"/>
        <v>-1.0976828263459186E-5</v>
      </c>
      <c r="AC227" s="12">
        <f t="shared" si="32"/>
        <v>0</v>
      </c>
      <c r="AD227" s="12">
        <f t="shared" si="33"/>
        <v>6.7363933186972058E-5</v>
      </c>
    </row>
    <row r="228" spans="1:30" x14ac:dyDescent="0.4">
      <c r="A228" s="6">
        <f t="shared" si="26"/>
        <v>210</v>
      </c>
      <c r="B228" s="7">
        <f t="shared" si="27"/>
        <v>1.0499999999999996</v>
      </c>
      <c r="C228" s="2">
        <v>0</v>
      </c>
      <c r="D228" s="7">
        <f t="shared" si="28"/>
        <v>0</v>
      </c>
      <c r="E228" s="7">
        <f t="shared" si="29"/>
        <v>0</v>
      </c>
      <c r="F228" s="8">
        <f t="shared" si="30"/>
        <v>-3.0308579718469696E-8</v>
      </c>
      <c r="G228" s="9">
        <f t="shared" si="31"/>
        <v>-9.5984741620379333E-6</v>
      </c>
      <c r="AC228" s="12">
        <f t="shared" si="32"/>
        <v>0</v>
      </c>
      <c r="AD228" s="12">
        <f t="shared" si="33"/>
        <v>2.4140469559570736E-5</v>
      </c>
    </row>
    <row r="229" spans="1:30" x14ac:dyDescent="0.4">
      <c r="A229" s="6">
        <f t="shared" si="26"/>
        <v>211</v>
      </c>
      <c r="B229" s="7">
        <f t="shared" si="27"/>
        <v>1.0549999999999995</v>
      </c>
      <c r="C229" s="2">
        <v>0</v>
      </c>
      <c r="D229" s="7">
        <f t="shared" si="28"/>
        <v>0</v>
      </c>
      <c r="E229" s="7">
        <f t="shared" si="29"/>
        <v>0</v>
      </c>
      <c r="F229" s="8">
        <f t="shared" si="30"/>
        <v>-6.2139862059454303E-8</v>
      </c>
      <c r="G229" s="9">
        <f t="shared" si="31"/>
        <v>-2.5173174037058522E-6</v>
      </c>
      <c r="AC229" s="12">
        <f t="shared" si="32"/>
        <v>0</v>
      </c>
      <c r="AD229" s="12">
        <f t="shared" si="33"/>
        <v>-3.0308579718469696E-5</v>
      </c>
    </row>
    <row r="230" spans="1:30" x14ac:dyDescent="0.4">
      <c r="A230" s="6">
        <f t="shared" si="26"/>
        <v>212</v>
      </c>
      <c r="B230" s="7">
        <f t="shared" si="27"/>
        <v>1.0599999999999994</v>
      </c>
      <c r="C230" s="2">
        <v>0</v>
      </c>
      <c r="D230" s="7">
        <f t="shared" si="28"/>
        <v>0</v>
      </c>
      <c r="E230" s="7">
        <f t="shared" si="29"/>
        <v>0</v>
      </c>
      <c r="F230" s="8">
        <f t="shared" si="30"/>
        <v>-5.3856214282949395E-8</v>
      </c>
      <c r="G230" s="9">
        <f t="shared" si="31"/>
        <v>5.5326122327562984E-6</v>
      </c>
      <c r="AC230" s="12">
        <f t="shared" si="32"/>
        <v>0</v>
      </c>
      <c r="AD230" s="12">
        <f t="shared" si="33"/>
        <v>-6.2139862059454307E-5</v>
      </c>
    </row>
    <row r="231" spans="1:30" x14ac:dyDescent="0.4">
      <c r="A231" s="6">
        <f t="shared" si="26"/>
        <v>213</v>
      </c>
      <c r="B231" s="7">
        <f t="shared" si="27"/>
        <v>1.0649999999999993</v>
      </c>
      <c r="C231" s="2">
        <v>0</v>
      </c>
      <c r="D231" s="7">
        <f t="shared" si="28"/>
        <v>0</v>
      </c>
      <c r="E231" s="7">
        <f t="shared" si="29"/>
        <v>0</v>
      </c>
      <c r="F231" s="8">
        <f t="shared" si="30"/>
        <v>-1.3617739370214159E-8</v>
      </c>
      <c r="G231" s="9">
        <f t="shared" si="31"/>
        <v>9.6019669203224078E-6</v>
      </c>
      <c r="AC231" s="12">
        <f t="shared" si="32"/>
        <v>0</v>
      </c>
      <c r="AD231" s="12">
        <f t="shared" si="33"/>
        <v>-5.3856214282949397E-5</v>
      </c>
    </row>
    <row r="232" spans="1:30" x14ac:dyDescent="0.4">
      <c r="A232" s="6">
        <f t="shared" si="26"/>
        <v>214</v>
      </c>
      <c r="B232" s="7">
        <f t="shared" si="27"/>
        <v>1.0699999999999992</v>
      </c>
      <c r="C232" s="2">
        <v>0</v>
      </c>
      <c r="D232" s="7">
        <f t="shared" si="28"/>
        <v>0</v>
      </c>
      <c r="E232" s="7">
        <f t="shared" si="29"/>
        <v>0</v>
      </c>
      <c r="F232" s="8">
        <f t="shared" si="30"/>
        <v>3.1709946667708171E-8</v>
      </c>
      <c r="G232" s="9">
        <f t="shared" si="31"/>
        <v>7.5392756198512949E-6</v>
      </c>
      <c r="AC232" s="12">
        <f t="shared" si="32"/>
        <v>0</v>
      </c>
      <c r="AD232" s="12">
        <f t="shared" si="33"/>
        <v>-1.3617739370214159E-5</v>
      </c>
    </row>
    <row r="233" spans="1:30" x14ac:dyDescent="0.4">
      <c r="A233" s="6">
        <f t="shared" si="26"/>
        <v>215</v>
      </c>
      <c r="B233" s="7">
        <f t="shared" si="27"/>
        <v>1.0749999999999991</v>
      </c>
      <c r="C233" s="2">
        <v>0</v>
      </c>
      <c r="D233" s="7">
        <f t="shared" si="28"/>
        <v>0</v>
      </c>
      <c r="E233" s="7">
        <f t="shared" si="29"/>
        <v>0</v>
      </c>
      <c r="F233" s="8">
        <f t="shared" si="30"/>
        <v>5.4286647092745394E-8</v>
      </c>
      <c r="G233" s="9">
        <f t="shared" si="31"/>
        <v>1.0740667527856088E-6</v>
      </c>
      <c r="AC233" s="12">
        <f t="shared" si="32"/>
        <v>0</v>
      </c>
      <c r="AD233" s="12">
        <f t="shared" si="33"/>
        <v>3.170994666770817E-5</v>
      </c>
    </row>
    <row r="234" spans="1:30" x14ac:dyDescent="0.4">
      <c r="A234" s="6">
        <f t="shared" si="26"/>
        <v>216</v>
      </c>
      <c r="B234" s="7">
        <f t="shared" si="27"/>
        <v>1.079999999999999</v>
      </c>
      <c r="C234" s="2">
        <v>0</v>
      </c>
      <c r="D234" s="7">
        <f t="shared" si="28"/>
        <v>0</v>
      </c>
      <c r="E234" s="7">
        <f t="shared" si="29"/>
        <v>0</v>
      </c>
      <c r="F234" s="8">
        <f t="shared" si="30"/>
        <v>4.2228325774951297E-8</v>
      </c>
      <c r="G234" s="9">
        <f t="shared" si="31"/>
        <v>-5.5344711125226273E-6</v>
      </c>
      <c r="AC234" s="12">
        <f t="shared" si="32"/>
        <v>0</v>
      </c>
      <c r="AD234" s="12">
        <f t="shared" si="33"/>
        <v>5.4286647092745396E-5</v>
      </c>
    </row>
    <row r="235" spans="1:30" x14ac:dyDescent="0.4">
      <c r="A235" s="6">
        <f t="shared" si="26"/>
        <v>217</v>
      </c>
      <c r="B235" s="7">
        <f t="shared" si="27"/>
        <v>1.0849999999999989</v>
      </c>
      <c r="C235" s="2">
        <v>0</v>
      </c>
      <c r="D235" s="7">
        <f t="shared" si="28"/>
        <v>0</v>
      </c>
      <c r="E235" s="7">
        <f t="shared" si="29"/>
        <v>0</v>
      </c>
      <c r="F235" s="8">
        <f t="shared" si="30"/>
        <v>5.5506025283773692E-9</v>
      </c>
      <c r="G235" s="9">
        <f t="shared" si="31"/>
        <v>-8.2743213170671501E-6</v>
      </c>
      <c r="AC235" s="12">
        <f t="shared" si="32"/>
        <v>0</v>
      </c>
      <c r="AD235" s="12">
        <f t="shared" si="33"/>
        <v>4.2228325774951296E-5</v>
      </c>
    </row>
    <row r="236" spans="1:30" x14ac:dyDescent="0.4">
      <c r="A236" s="6">
        <f t="shared" si="26"/>
        <v>218</v>
      </c>
      <c r="B236" s="7">
        <f t="shared" si="27"/>
        <v>1.0899999999999987</v>
      </c>
      <c r="C236" s="2">
        <v>0</v>
      </c>
      <c r="D236" s="7">
        <f t="shared" si="28"/>
        <v>0</v>
      </c>
      <c r="E236" s="7">
        <f t="shared" si="29"/>
        <v>0</v>
      </c>
      <c r="F236" s="8">
        <f t="shared" si="30"/>
        <v>-3.1611705241247776E-8</v>
      </c>
      <c r="G236" s="9">
        <f t="shared" si="31"/>
        <v>-5.7901162710994536E-6</v>
      </c>
      <c r="AC236" s="12">
        <f t="shared" si="32"/>
        <v>0</v>
      </c>
      <c r="AD236" s="12">
        <f t="shared" si="33"/>
        <v>5.550602528377369E-6</v>
      </c>
    </row>
    <row r="237" spans="1:30" x14ac:dyDescent="0.4">
      <c r="A237" s="6">
        <f t="shared" si="26"/>
        <v>219</v>
      </c>
      <c r="B237" s="7">
        <f t="shared" si="27"/>
        <v>1.0949999999999986</v>
      </c>
      <c r="C237" s="2">
        <v>0</v>
      </c>
      <c r="D237" s="7">
        <f t="shared" si="28"/>
        <v>0</v>
      </c>
      <c r="E237" s="7">
        <f t="shared" si="29"/>
        <v>0</v>
      </c>
      <c r="F237" s="8">
        <f t="shared" si="30"/>
        <v>-4.6722710629912371E-8</v>
      </c>
      <c r="G237" s="9">
        <f t="shared" si="31"/>
        <v>4.6243076708798504E-9</v>
      </c>
      <c r="AC237" s="12">
        <f t="shared" si="32"/>
        <v>0</v>
      </c>
      <c r="AD237" s="12">
        <f t="shared" si="33"/>
        <v>-3.1611705241247778E-5</v>
      </c>
    </row>
    <row r="238" spans="1:30" x14ac:dyDescent="0.4">
      <c r="A238" s="6">
        <f t="shared" si="26"/>
        <v>220</v>
      </c>
      <c r="B238" s="7">
        <f t="shared" si="27"/>
        <v>1.0999999999999985</v>
      </c>
      <c r="C238" s="2">
        <v>0</v>
      </c>
      <c r="D238" s="7">
        <f t="shared" si="28"/>
        <v>0</v>
      </c>
      <c r="E238" s="7">
        <f t="shared" si="29"/>
        <v>0</v>
      </c>
      <c r="F238" s="8">
        <f t="shared" si="30"/>
        <v>-3.2363216675739704E-8</v>
      </c>
      <c r="G238" s="9">
        <f t="shared" si="31"/>
        <v>5.3422274150214828E-6</v>
      </c>
      <c r="AC238" s="12">
        <f t="shared" si="32"/>
        <v>0</v>
      </c>
      <c r="AD238" s="12">
        <f t="shared" si="33"/>
        <v>-4.6722710629912368E-5</v>
      </c>
    </row>
    <row r="239" spans="1:30" x14ac:dyDescent="0.4">
      <c r="A239" s="6">
        <f t="shared" si="26"/>
        <v>221</v>
      </c>
      <c r="B239" s="7">
        <f t="shared" si="27"/>
        <v>1.1049999999999984</v>
      </c>
      <c r="C239" s="2">
        <v>0</v>
      </c>
      <c r="D239" s="7">
        <f t="shared" si="28"/>
        <v>0</v>
      </c>
      <c r="E239" s="7">
        <f t="shared" si="29"/>
        <v>0</v>
      </c>
      <c r="F239" s="8">
        <f t="shared" si="30"/>
        <v>4.629628457547084E-10</v>
      </c>
      <c r="G239" s="9">
        <f t="shared" si="31"/>
        <v>7.0271742512053954E-6</v>
      </c>
      <c r="AC239" s="12">
        <f t="shared" si="32"/>
        <v>0</v>
      </c>
      <c r="AD239" s="12">
        <f t="shared" si="33"/>
        <v>-3.2363216675739703E-5</v>
      </c>
    </row>
    <row r="240" spans="1:30" x14ac:dyDescent="0.4">
      <c r="A240" s="6">
        <f t="shared" si="26"/>
        <v>222</v>
      </c>
      <c r="B240" s="7">
        <f t="shared" si="27"/>
        <v>1.1099999999999983</v>
      </c>
      <c r="C240" s="2">
        <v>0</v>
      </c>
      <c r="D240" s="7">
        <f t="shared" si="28"/>
        <v>0</v>
      </c>
      <c r="E240" s="7">
        <f t="shared" si="29"/>
        <v>0</v>
      </c>
      <c r="F240" s="8">
        <f t="shared" si="30"/>
        <v>3.0435122777958807E-8</v>
      </c>
      <c r="G240" s="9">
        <f t="shared" si="31"/>
        <v>4.3257929620943737E-6</v>
      </c>
      <c r="AC240" s="12">
        <f t="shared" si="32"/>
        <v>0</v>
      </c>
      <c r="AD240" s="12">
        <f t="shared" si="33"/>
        <v>4.6296284575470843E-7</v>
      </c>
    </row>
    <row r="241" spans="1:30" x14ac:dyDescent="0.4">
      <c r="A241" s="6">
        <f t="shared" si="26"/>
        <v>223</v>
      </c>
      <c r="B241" s="7">
        <f t="shared" si="27"/>
        <v>1.1149999999999982</v>
      </c>
      <c r="C241" s="2">
        <v>0</v>
      </c>
      <c r="D241" s="7">
        <f t="shared" si="28"/>
        <v>0</v>
      </c>
      <c r="E241" s="7">
        <f t="shared" si="29"/>
        <v>0</v>
      </c>
      <c r="F241" s="8">
        <f t="shared" si="30"/>
        <v>3.9632023183835224E-8</v>
      </c>
      <c r="G241" s="9">
        <f t="shared" si="31"/>
        <v>-7.8260140322700868E-7</v>
      </c>
      <c r="AC241" s="12">
        <f t="shared" si="32"/>
        <v>0</v>
      </c>
      <c r="AD241" s="12">
        <f t="shared" si="33"/>
        <v>3.0435122777958806E-5</v>
      </c>
    </row>
    <row r="242" spans="1:30" x14ac:dyDescent="0.4">
      <c r="A242" s="6">
        <f t="shared" si="26"/>
        <v>224</v>
      </c>
      <c r="B242" s="7">
        <f t="shared" si="27"/>
        <v>1.1199999999999981</v>
      </c>
      <c r="C242" s="2">
        <v>0</v>
      </c>
      <c r="D242" s="7">
        <f t="shared" si="28"/>
        <v>0</v>
      </c>
      <c r="E242" s="7">
        <f t="shared" si="29"/>
        <v>0</v>
      </c>
      <c r="F242" s="8">
        <f t="shared" si="30"/>
        <v>2.4114791067200342E-8</v>
      </c>
      <c r="G242" s="9">
        <f t="shared" si="31"/>
        <v>-5.0166876132231555E-6</v>
      </c>
      <c r="AC242" s="12">
        <f t="shared" si="32"/>
        <v>0</v>
      </c>
      <c r="AD242" s="12">
        <f t="shared" si="33"/>
        <v>3.9632023183835225E-5</v>
      </c>
    </row>
    <row r="243" spans="1:30" x14ac:dyDescent="0.4">
      <c r="A243" s="6">
        <f t="shared" si="26"/>
        <v>225</v>
      </c>
      <c r="B243" s="7">
        <f t="shared" si="27"/>
        <v>1.124999999999998</v>
      </c>
      <c r="C243" s="2">
        <v>0</v>
      </c>
      <c r="D243" s="7">
        <f t="shared" si="28"/>
        <v>0</v>
      </c>
      <c r="E243" s="7">
        <f t="shared" si="29"/>
        <v>0</v>
      </c>
      <c r="F243" s="8">
        <f t="shared" si="30"/>
        <v>-4.7847943609718487E-9</v>
      </c>
      <c r="G243" s="9">
        <f t="shared" si="31"/>
        <v>-5.8817193649995094E-6</v>
      </c>
      <c r="AC243" s="12">
        <f t="shared" si="32"/>
        <v>0</v>
      </c>
      <c r="AD243" s="12">
        <f t="shared" si="33"/>
        <v>2.4114791067200342E-5</v>
      </c>
    </row>
    <row r="244" spans="1:30" x14ac:dyDescent="0.4">
      <c r="A244" s="6">
        <f t="shared" si="26"/>
        <v>226</v>
      </c>
      <c r="B244" s="7">
        <f t="shared" si="27"/>
        <v>1.1299999999999979</v>
      </c>
      <c r="C244" s="2">
        <v>0</v>
      </c>
      <c r="D244" s="7">
        <f t="shared" si="28"/>
        <v>0</v>
      </c>
      <c r="E244" s="7">
        <f t="shared" si="29"/>
        <v>0</v>
      </c>
      <c r="F244" s="8">
        <f t="shared" si="30"/>
        <v>-2.8521808450732381E-8</v>
      </c>
      <c r="G244" s="9">
        <f t="shared" si="31"/>
        <v>-3.1181618221647689E-6</v>
      </c>
      <c r="AC244" s="12">
        <f t="shared" si="32"/>
        <v>0</v>
      </c>
      <c r="AD244" s="12">
        <f t="shared" si="33"/>
        <v>-4.7847943609718485E-6</v>
      </c>
    </row>
    <row r="245" spans="1:30" x14ac:dyDescent="0.4">
      <c r="A245" s="6">
        <f t="shared" si="26"/>
        <v>227</v>
      </c>
      <c r="B245" s="7">
        <f t="shared" si="27"/>
        <v>1.1349999999999978</v>
      </c>
      <c r="C245" s="2">
        <v>0</v>
      </c>
      <c r="D245" s="7">
        <f t="shared" si="28"/>
        <v>0</v>
      </c>
      <c r="E245" s="7">
        <f t="shared" si="29"/>
        <v>0</v>
      </c>
      <c r="F245" s="8">
        <f t="shared" si="30"/>
        <v>-3.3130742859250542E-8</v>
      </c>
      <c r="G245" s="9">
        <f t="shared" si="31"/>
        <v>1.31643942676648E-6</v>
      </c>
      <c r="AC245" s="12">
        <f t="shared" si="32"/>
        <v>0</v>
      </c>
      <c r="AD245" s="12">
        <f t="shared" si="33"/>
        <v>-2.8521808450732381E-5</v>
      </c>
    </row>
    <row r="246" spans="1:30" x14ac:dyDescent="0.4">
      <c r="A246" s="6">
        <f t="shared" si="26"/>
        <v>228</v>
      </c>
      <c r="B246" s="7">
        <f t="shared" si="27"/>
        <v>1.1399999999999977</v>
      </c>
      <c r="C246" s="2">
        <v>0</v>
      </c>
      <c r="D246" s="7">
        <f t="shared" si="28"/>
        <v>0</v>
      </c>
      <c r="E246" s="7">
        <f t="shared" si="29"/>
        <v>0</v>
      </c>
      <c r="F246" s="8">
        <f t="shared" si="30"/>
        <v>-1.7321110936612725E-8</v>
      </c>
      <c r="G246" s="9">
        <f t="shared" si="31"/>
        <v>4.6063782974200225E-6</v>
      </c>
      <c r="AC246" s="12">
        <f t="shared" si="32"/>
        <v>0</v>
      </c>
      <c r="AD246" s="12">
        <f t="shared" si="33"/>
        <v>-3.3130742859250543E-5</v>
      </c>
    </row>
    <row r="247" spans="1:30" x14ac:dyDescent="0.4">
      <c r="A247" s="6">
        <f t="shared" si="26"/>
        <v>229</v>
      </c>
      <c r="B247" s="7">
        <f t="shared" si="27"/>
        <v>1.1449999999999976</v>
      </c>
      <c r="C247" s="2">
        <v>0</v>
      </c>
      <c r="D247" s="7">
        <f t="shared" si="28"/>
        <v>0</v>
      </c>
      <c r="E247" s="7">
        <f t="shared" si="29"/>
        <v>0</v>
      </c>
      <c r="F247" s="8">
        <f t="shared" si="30"/>
        <v>7.7350854188562606E-9</v>
      </c>
      <c r="G247" s="9">
        <f t="shared" si="31"/>
        <v>4.8496881969668842E-6</v>
      </c>
      <c r="AC247" s="12">
        <f t="shared" si="32"/>
        <v>0</v>
      </c>
      <c r="AD247" s="12">
        <f t="shared" si="33"/>
        <v>-1.7321110936612726E-5</v>
      </c>
    </row>
    <row r="248" spans="1:30" x14ac:dyDescent="0.4">
      <c r="A248" s="6">
        <f t="shared" si="26"/>
        <v>230</v>
      </c>
      <c r="B248" s="7">
        <f t="shared" si="27"/>
        <v>1.1499999999999975</v>
      </c>
      <c r="C248" s="2">
        <v>0</v>
      </c>
      <c r="D248" s="7">
        <f t="shared" si="28"/>
        <v>0</v>
      </c>
      <c r="E248" s="7">
        <f t="shared" si="29"/>
        <v>0</v>
      </c>
      <c r="F248" s="8">
        <f t="shared" si="30"/>
        <v>2.6143959364424976E-8</v>
      </c>
      <c r="G248" s="9">
        <f t="shared" si="31"/>
        <v>2.1379420420237022E-6</v>
      </c>
      <c r="AC248" s="12">
        <f t="shared" si="32"/>
        <v>0</v>
      </c>
      <c r="AD248" s="12">
        <f t="shared" si="33"/>
        <v>7.7350854188562598E-6</v>
      </c>
    </row>
    <row r="249" spans="1:30" x14ac:dyDescent="0.4">
      <c r="A249" s="6">
        <f t="shared" si="26"/>
        <v>231</v>
      </c>
      <c r="B249" s="7">
        <f t="shared" si="27"/>
        <v>1.1549999999999974</v>
      </c>
      <c r="C249" s="2">
        <v>0</v>
      </c>
      <c r="D249" s="7">
        <f t="shared" si="28"/>
        <v>0</v>
      </c>
      <c r="E249" s="7">
        <f t="shared" si="29"/>
        <v>0</v>
      </c>
      <c r="F249" s="8">
        <f t="shared" si="30"/>
        <v>2.7282046729261341E-8</v>
      </c>
      <c r="G249" s="9">
        <f t="shared" si="31"/>
        <v>-1.6554894836082892E-6</v>
      </c>
      <c r="AC249" s="12">
        <f t="shared" si="32"/>
        <v>0</v>
      </c>
      <c r="AD249" s="12">
        <f t="shared" si="33"/>
        <v>2.6143959364424975E-5</v>
      </c>
    </row>
    <row r="250" spans="1:30" x14ac:dyDescent="0.4">
      <c r="A250" s="6">
        <f t="shared" si="26"/>
        <v>232</v>
      </c>
      <c r="B250" s="7">
        <f t="shared" si="27"/>
        <v>1.1599999999999973</v>
      </c>
      <c r="C250" s="2">
        <v>0</v>
      </c>
      <c r="D250" s="7">
        <f t="shared" si="28"/>
        <v>0</v>
      </c>
      <c r="E250" s="7">
        <f t="shared" si="29"/>
        <v>0</v>
      </c>
      <c r="F250" s="8">
        <f t="shared" si="30"/>
        <v>1.181447447370991E-8</v>
      </c>
      <c r="G250" s="9">
        <f t="shared" si="31"/>
        <v>-4.1492703170736606E-6</v>
      </c>
      <c r="AC250" s="12">
        <f t="shared" si="32"/>
        <v>0</v>
      </c>
      <c r="AD250" s="12">
        <f t="shared" si="33"/>
        <v>2.728204672926134E-5</v>
      </c>
    </row>
    <row r="251" spans="1:30" x14ac:dyDescent="0.4">
      <c r="A251" s="6">
        <f t="shared" si="26"/>
        <v>233</v>
      </c>
      <c r="B251" s="7">
        <f t="shared" si="27"/>
        <v>1.1649999999999971</v>
      </c>
      <c r="C251" s="2">
        <v>0</v>
      </c>
      <c r="D251" s="7">
        <f t="shared" si="28"/>
        <v>0</v>
      </c>
      <c r="E251" s="7">
        <f t="shared" si="29"/>
        <v>0</v>
      </c>
      <c r="F251" s="8">
        <f t="shared" si="30"/>
        <v>-9.5927886853417581E-9</v>
      </c>
      <c r="G251" s="9">
        <f t="shared" si="31"/>
        <v>-3.9355762318010957E-6</v>
      </c>
      <c r="AC251" s="12">
        <f t="shared" si="32"/>
        <v>0</v>
      </c>
      <c r="AD251" s="12">
        <f t="shared" si="33"/>
        <v>1.181447447370991E-5</v>
      </c>
    </row>
    <row r="252" spans="1:30" x14ac:dyDescent="0.4">
      <c r="A252" s="6">
        <f t="shared" si="26"/>
        <v>234</v>
      </c>
      <c r="B252" s="7">
        <f t="shared" si="27"/>
        <v>1.169999999999997</v>
      </c>
      <c r="C252" s="2">
        <v>0</v>
      </c>
      <c r="D252" s="7">
        <f t="shared" si="28"/>
        <v>0</v>
      </c>
      <c r="E252" s="7">
        <f t="shared" si="29"/>
        <v>0</v>
      </c>
      <c r="F252" s="8">
        <f t="shared" si="30"/>
        <v>-2.3514179710757944E-8</v>
      </c>
      <c r="G252" s="9">
        <f t="shared" si="31"/>
        <v>-1.3560568390002393E-6</v>
      </c>
      <c r="AC252" s="12">
        <f t="shared" si="32"/>
        <v>0</v>
      </c>
      <c r="AD252" s="12">
        <f t="shared" si="33"/>
        <v>-9.5927886853417585E-6</v>
      </c>
    </row>
    <row r="253" spans="1:30" x14ac:dyDescent="0.4">
      <c r="A253" s="6">
        <f t="shared" si="26"/>
        <v>235</v>
      </c>
      <c r="B253" s="7">
        <f t="shared" si="27"/>
        <v>1.1749999999999969</v>
      </c>
      <c r="C253" s="2">
        <v>0</v>
      </c>
      <c r="D253" s="7">
        <f t="shared" si="28"/>
        <v>0</v>
      </c>
      <c r="E253" s="7">
        <f t="shared" si="29"/>
        <v>0</v>
      </c>
      <c r="F253" s="8">
        <f t="shared" si="30"/>
        <v>-2.2108682962870401E-8</v>
      </c>
      <c r="G253" s="9">
        <f t="shared" si="31"/>
        <v>1.8421654299834203E-6</v>
      </c>
      <c r="AC253" s="12">
        <f t="shared" si="32"/>
        <v>0</v>
      </c>
      <c r="AD253" s="12">
        <f t="shared" si="33"/>
        <v>-2.3514179710757945E-5</v>
      </c>
    </row>
    <row r="254" spans="1:30" x14ac:dyDescent="0.4">
      <c r="A254" s="6">
        <f t="shared" si="26"/>
        <v>236</v>
      </c>
      <c r="B254" s="7">
        <f t="shared" si="27"/>
        <v>1.1799999999999968</v>
      </c>
      <c r="C254" s="2">
        <v>0</v>
      </c>
      <c r="D254" s="7">
        <f t="shared" si="28"/>
        <v>0</v>
      </c>
      <c r="E254" s="7">
        <f t="shared" si="29"/>
        <v>0</v>
      </c>
      <c r="F254" s="8">
        <f t="shared" si="30"/>
        <v>-7.4288878903085275E-9</v>
      </c>
      <c r="G254" s="9">
        <f t="shared" si="31"/>
        <v>3.6743917491090711E-6</v>
      </c>
      <c r="AC254" s="12">
        <f t="shared" si="32"/>
        <v>0</v>
      </c>
      <c r="AD254" s="12">
        <f t="shared" si="33"/>
        <v>-2.21086829628704E-5</v>
      </c>
    </row>
    <row r="255" spans="1:30" x14ac:dyDescent="0.4">
      <c r="A255" s="6">
        <f t="shared" ref="A255:A318" si="34">A254+1</f>
        <v>237</v>
      </c>
      <c r="B255" s="7">
        <f t="shared" ref="B255:B318" si="35">B254+$D$12</f>
        <v>1.1849999999999967</v>
      </c>
      <c r="C255" s="2">
        <v>0</v>
      </c>
      <c r="D255" s="7">
        <f t="shared" si="28"/>
        <v>0</v>
      </c>
      <c r="E255" s="7">
        <f t="shared" si="29"/>
        <v>0</v>
      </c>
      <c r="F255" s="8">
        <f t="shared" si="30"/>
        <v>1.0597349662095232E-8</v>
      </c>
      <c r="G255" s="9">
        <f t="shared" si="31"/>
        <v>3.1385018157500871E-6</v>
      </c>
      <c r="AC255" s="12">
        <f t="shared" si="32"/>
        <v>0</v>
      </c>
      <c r="AD255" s="12">
        <f t="shared" si="33"/>
        <v>-7.4288878903085276E-6</v>
      </c>
    </row>
    <row r="256" spans="1:30" x14ac:dyDescent="0.4">
      <c r="A256" s="6">
        <f t="shared" si="34"/>
        <v>238</v>
      </c>
      <c r="B256" s="7">
        <f t="shared" si="35"/>
        <v>1.1899999999999966</v>
      </c>
      <c r="C256" s="2">
        <v>0</v>
      </c>
      <c r="D256" s="7">
        <f t="shared" si="28"/>
        <v>0</v>
      </c>
      <c r="E256" s="7">
        <f t="shared" si="29"/>
        <v>0</v>
      </c>
      <c r="F256" s="8">
        <f t="shared" si="30"/>
        <v>2.0794648483691807E-8</v>
      </c>
      <c r="G256" s="9">
        <f t="shared" si="31"/>
        <v>7.4459365700780944E-7</v>
      </c>
      <c r="AC256" s="12">
        <f t="shared" si="32"/>
        <v>0</v>
      </c>
      <c r="AD256" s="12">
        <f t="shared" si="33"/>
        <v>1.0597349662095233E-5</v>
      </c>
    </row>
    <row r="257" spans="1:30" x14ac:dyDescent="0.4">
      <c r="A257" s="6">
        <f t="shared" si="34"/>
        <v>239</v>
      </c>
      <c r="B257" s="7">
        <f t="shared" si="35"/>
        <v>1.1949999999999965</v>
      </c>
      <c r="C257" s="2">
        <v>0</v>
      </c>
      <c r="D257" s="7">
        <f t="shared" si="28"/>
        <v>0</v>
      </c>
      <c r="E257" s="7">
        <f t="shared" si="29"/>
        <v>0</v>
      </c>
      <c r="F257" s="8">
        <f t="shared" si="30"/>
        <v>1.760343971521898E-8</v>
      </c>
      <c r="G257" s="9">
        <f t="shared" si="31"/>
        <v>-1.9123932252082231E-6</v>
      </c>
      <c r="AC257" s="12">
        <f t="shared" si="32"/>
        <v>0</v>
      </c>
      <c r="AD257" s="12">
        <f t="shared" si="33"/>
        <v>2.0794648483691809E-5</v>
      </c>
    </row>
    <row r="258" spans="1:30" x14ac:dyDescent="0.4">
      <c r="A258" s="6">
        <f t="shared" si="34"/>
        <v>240</v>
      </c>
      <c r="B258" s="7">
        <f t="shared" si="35"/>
        <v>1.1999999999999964</v>
      </c>
      <c r="C258" s="2">
        <v>0</v>
      </c>
      <c r="D258" s="7">
        <f t="shared" si="28"/>
        <v>0</v>
      </c>
      <c r="E258" s="7">
        <f t="shared" si="29"/>
        <v>0</v>
      </c>
      <c r="F258" s="8">
        <f t="shared" si="30"/>
        <v>4.0053956477308927E-9</v>
      </c>
      <c r="G258" s="9">
        <f t="shared" si="31"/>
        <v>-3.2033042502053346E-6</v>
      </c>
      <c r="AC258" s="12">
        <f t="shared" si="32"/>
        <v>0</v>
      </c>
      <c r="AD258" s="12">
        <f t="shared" si="33"/>
        <v>1.7603439715218979E-5</v>
      </c>
    </row>
    <row r="259" spans="1:30" x14ac:dyDescent="0.4">
      <c r="A259" s="6">
        <f t="shared" si="34"/>
        <v>241</v>
      </c>
      <c r="B259" s="7">
        <f t="shared" si="35"/>
        <v>1.2049999999999963</v>
      </c>
      <c r="C259" s="2">
        <v>0</v>
      </c>
      <c r="D259" s="7">
        <f t="shared" si="28"/>
        <v>0</v>
      </c>
      <c r="E259" s="7">
        <f t="shared" si="29"/>
        <v>0</v>
      </c>
      <c r="F259" s="8">
        <f t="shared" si="30"/>
        <v>-1.0951339119458319E-8</v>
      </c>
      <c r="G259" s="9">
        <f t="shared" si="31"/>
        <v>-2.4537352098537284E-6</v>
      </c>
      <c r="AC259" s="12">
        <f t="shared" si="32"/>
        <v>0</v>
      </c>
      <c r="AD259" s="12">
        <f t="shared" si="33"/>
        <v>4.0053956477308927E-6</v>
      </c>
    </row>
    <row r="260" spans="1:30" x14ac:dyDescent="0.4">
      <c r="A260" s="6">
        <f t="shared" si="34"/>
        <v>242</v>
      </c>
      <c r="B260" s="7">
        <f t="shared" si="35"/>
        <v>1.2099999999999962</v>
      </c>
      <c r="C260" s="2">
        <v>0</v>
      </c>
      <c r="D260" s="7">
        <f t="shared" si="28"/>
        <v>0</v>
      </c>
      <c r="E260" s="7">
        <f t="shared" si="29"/>
        <v>0</v>
      </c>
      <c r="F260" s="8">
        <f t="shared" si="30"/>
        <v>-1.810549659556776E-8</v>
      </c>
      <c r="G260" s="9">
        <f t="shared" si="31"/>
        <v>-2.7745610678880569E-7</v>
      </c>
      <c r="AC260" s="12">
        <f t="shared" si="32"/>
        <v>0</v>
      </c>
      <c r="AD260" s="12">
        <f t="shared" si="33"/>
        <v>-1.095133911945832E-5</v>
      </c>
    </row>
    <row r="261" spans="1:30" x14ac:dyDescent="0.4">
      <c r="A261" s="6">
        <f t="shared" si="34"/>
        <v>243</v>
      </c>
      <c r="B261" s="7">
        <f t="shared" si="35"/>
        <v>1.2149999999999961</v>
      </c>
      <c r="C261" s="2">
        <v>0</v>
      </c>
      <c r="D261" s="7">
        <f t="shared" si="28"/>
        <v>0</v>
      </c>
      <c r="E261" s="7">
        <f t="shared" si="29"/>
        <v>0</v>
      </c>
      <c r="F261" s="8">
        <f t="shared" si="30"/>
        <v>-1.3737745045550269E-8</v>
      </c>
      <c r="G261" s="9">
        <f t="shared" si="31"/>
        <v>1.8961620158652972E-6</v>
      </c>
      <c r="AC261" s="12">
        <f t="shared" si="32"/>
        <v>0</v>
      </c>
      <c r="AD261" s="12">
        <f t="shared" si="33"/>
        <v>-1.8105496595567761E-5</v>
      </c>
    </row>
    <row r="262" spans="1:30" x14ac:dyDescent="0.4">
      <c r="A262" s="6">
        <f t="shared" si="34"/>
        <v>244</v>
      </c>
      <c r="B262" s="7">
        <f t="shared" si="35"/>
        <v>1.219999999999996</v>
      </c>
      <c r="C262" s="2">
        <v>0</v>
      </c>
      <c r="D262" s="7">
        <f t="shared" si="28"/>
        <v>0</v>
      </c>
      <c r="E262" s="7">
        <f t="shared" si="29"/>
        <v>0</v>
      </c>
      <c r="F262" s="8">
        <f t="shared" si="30"/>
        <v>-1.3956793563473995E-9</v>
      </c>
      <c r="G262" s="9">
        <f t="shared" si="31"/>
        <v>2.7514292181325483E-6</v>
      </c>
      <c r="AC262" s="12">
        <f t="shared" si="32"/>
        <v>0</v>
      </c>
      <c r="AD262" s="12">
        <f t="shared" si="33"/>
        <v>-1.3737745045550269E-5</v>
      </c>
    </row>
    <row r="263" spans="1:30" x14ac:dyDescent="0.4">
      <c r="A263" s="6">
        <f t="shared" si="34"/>
        <v>245</v>
      </c>
      <c r="B263" s="7">
        <f t="shared" si="35"/>
        <v>1.2249999999999959</v>
      </c>
      <c r="C263" s="2">
        <v>0</v>
      </c>
      <c r="D263" s="7">
        <f t="shared" si="28"/>
        <v>0</v>
      </c>
      <c r="E263" s="7">
        <f t="shared" si="29"/>
        <v>0</v>
      </c>
      <c r="F263" s="8">
        <f t="shared" si="30"/>
        <v>1.0823641866849769E-8</v>
      </c>
      <c r="G263" s="9">
        <f t="shared" si="31"/>
        <v>1.8739362062664795E-6</v>
      </c>
      <c r="AC263" s="12">
        <f t="shared" si="32"/>
        <v>0</v>
      </c>
      <c r="AD263" s="12">
        <f t="shared" si="33"/>
        <v>-1.3956793563473995E-6</v>
      </c>
    </row>
    <row r="264" spans="1:30" x14ac:dyDescent="0.4">
      <c r="A264" s="6">
        <f t="shared" si="34"/>
        <v>246</v>
      </c>
      <c r="B264" s="7">
        <f t="shared" si="35"/>
        <v>1.2299999999999958</v>
      </c>
      <c r="C264" s="2">
        <v>0</v>
      </c>
      <c r="D264" s="7">
        <f t="shared" si="28"/>
        <v>0</v>
      </c>
      <c r="E264" s="7">
        <f t="shared" si="29"/>
        <v>0</v>
      </c>
      <c r="F264" s="8">
        <f t="shared" si="30"/>
        <v>1.5532320661497586E-8</v>
      </c>
      <c r="G264" s="9">
        <f t="shared" si="31"/>
        <v>-6.9229267706198983E-8</v>
      </c>
      <c r="AC264" s="12">
        <f t="shared" si="32"/>
        <v>0</v>
      </c>
      <c r="AD264" s="12">
        <f t="shared" si="33"/>
        <v>1.0823641866849769E-5</v>
      </c>
    </row>
    <row r="265" spans="1:30" x14ac:dyDescent="0.4">
      <c r="A265" s="6">
        <f t="shared" si="34"/>
        <v>247</v>
      </c>
      <c r="B265" s="7">
        <f t="shared" si="35"/>
        <v>1.2349999999999957</v>
      </c>
      <c r="C265" s="2">
        <v>0</v>
      </c>
      <c r="D265" s="7">
        <f t="shared" si="28"/>
        <v>0</v>
      </c>
      <c r="E265" s="7">
        <f t="shared" si="29"/>
        <v>0</v>
      </c>
      <c r="F265" s="8">
        <f t="shared" si="30"/>
        <v>1.0468617800827832E-8</v>
      </c>
      <c r="G265" s="9">
        <f t="shared" si="31"/>
        <v>-1.8181293309164698E-6</v>
      </c>
      <c r="AC265" s="12">
        <f t="shared" si="32"/>
        <v>0</v>
      </c>
      <c r="AD265" s="12">
        <f t="shared" si="33"/>
        <v>1.5532320661497585E-5</v>
      </c>
    </row>
    <row r="266" spans="1:30" x14ac:dyDescent="0.4">
      <c r="A266" s="6">
        <f t="shared" si="34"/>
        <v>248</v>
      </c>
      <c r="B266" s="7">
        <f t="shared" si="35"/>
        <v>1.2399999999999956</v>
      </c>
      <c r="C266" s="2">
        <v>0</v>
      </c>
      <c r="D266" s="7">
        <f t="shared" si="28"/>
        <v>0</v>
      </c>
      <c r="E266" s="7">
        <f t="shared" si="29"/>
        <v>0</v>
      </c>
      <c r="F266" s="8">
        <f t="shared" si="30"/>
        <v>-5.3571814070148253E-10</v>
      </c>
      <c r="G266" s="9">
        <f t="shared" si="31"/>
        <v>-2.3292192229063483E-6</v>
      </c>
      <c r="AC266" s="12">
        <f t="shared" si="32"/>
        <v>0</v>
      </c>
      <c r="AD266" s="12">
        <f t="shared" si="33"/>
        <v>1.0468617800827832E-5</v>
      </c>
    </row>
    <row r="267" spans="1:30" x14ac:dyDescent="0.4">
      <c r="A267" s="6">
        <f t="shared" si="34"/>
        <v>249</v>
      </c>
      <c r="B267" s="7">
        <f t="shared" si="35"/>
        <v>1.2449999999999954</v>
      </c>
      <c r="C267" s="2">
        <v>0</v>
      </c>
      <c r="D267" s="7">
        <f t="shared" si="28"/>
        <v>0</v>
      </c>
      <c r="E267" s="7">
        <f t="shared" si="29"/>
        <v>0</v>
      </c>
      <c r="F267" s="8">
        <f t="shared" si="30"/>
        <v>-1.0352935313352657E-8</v>
      </c>
      <c r="G267" s="9">
        <f t="shared" si="31"/>
        <v>-1.3901382204698187E-6</v>
      </c>
      <c r="AC267" s="12">
        <f t="shared" si="32"/>
        <v>0</v>
      </c>
      <c r="AD267" s="12">
        <f t="shared" si="33"/>
        <v>-5.3571814070148258E-7</v>
      </c>
    </row>
    <row r="268" spans="1:30" x14ac:dyDescent="0.4">
      <c r="A268" s="6">
        <f t="shared" si="34"/>
        <v>250</v>
      </c>
      <c r="B268" s="7">
        <f t="shared" si="35"/>
        <v>1.2499999999999953</v>
      </c>
      <c r="C268" s="2">
        <v>0</v>
      </c>
      <c r="D268" s="7">
        <f t="shared" si="28"/>
        <v>0</v>
      </c>
      <c r="E268" s="7">
        <f t="shared" si="29"/>
        <v>0</v>
      </c>
      <c r="F268" s="8">
        <f t="shared" si="30"/>
        <v>-1.3132811182315033E-8</v>
      </c>
      <c r="G268" s="9">
        <f t="shared" si="31"/>
        <v>3.168973126681852E-7</v>
      </c>
      <c r="AC268" s="12">
        <f t="shared" si="32"/>
        <v>0</v>
      </c>
      <c r="AD268" s="12">
        <f t="shared" si="33"/>
        <v>-1.0352935313352657E-5</v>
      </c>
    </row>
    <row r="269" spans="1:30" x14ac:dyDescent="0.4">
      <c r="A269" s="6">
        <f t="shared" si="34"/>
        <v>251</v>
      </c>
      <c r="B269" s="7">
        <f t="shared" si="35"/>
        <v>1.2549999999999952</v>
      </c>
      <c r="C269" s="2">
        <v>0</v>
      </c>
      <c r="D269" s="7">
        <f t="shared" si="28"/>
        <v>0</v>
      </c>
      <c r="E269" s="7">
        <f t="shared" si="29"/>
        <v>0</v>
      </c>
      <c r="F269" s="8">
        <f t="shared" si="30"/>
        <v>-7.7441858022394205E-9</v>
      </c>
      <c r="G269" s="9">
        <f t="shared" si="31"/>
        <v>1.6982441424879915E-6</v>
      </c>
      <c r="AC269" s="12">
        <f t="shared" si="32"/>
        <v>0</v>
      </c>
      <c r="AD269" s="12">
        <f t="shared" si="33"/>
        <v>-1.3132811182315032E-5</v>
      </c>
    </row>
    <row r="270" spans="1:30" x14ac:dyDescent="0.4">
      <c r="A270" s="6">
        <f t="shared" si="34"/>
        <v>252</v>
      </c>
      <c r="B270" s="7">
        <f t="shared" si="35"/>
        <v>1.2599999999999951</v>
      </c>
      <c r="C270" s="2">
        <v>0</v>
      </c>
      <c r="D270" s="7">
        <f t="shared" si="28"/>
        <v>0</v>
      </c>
      <c r="E270" s="7">
        <f t="shared" si="29"/>
        <v>0</v>
      </c>
      <c r="F270" s="8">
        <f t="shared" si="30"/>
        <v>1.9102382330650437E-9</v>
      </c>
      <c r="G270" s="9">
        <f t="shared" si="31"/>
        <v>1.9431768454318734E-6</v>
      </c>
      <c r="AC270" s="12">
        <f t="shared" si="32"/>
        <v>0</v>
      </c>
      <c r="AD270" s="12">
        <f t="shared" si="33"/>
        <v>-7.7441858022394209E-6</v>
      </c>
    </row>
    <row r="271" spans="1:30" x14ac:dyDescent="0.4">
      <c r="A271" s="6">
        <f t="shared" si="34"/>
        <v>253</v>
      </c>
      <c r="B271" s="7">
        <f t="shared" si="35"/>
        <v>1.264999999999995</v>
      </c>
      <c r="C271" s="2">
        <v>0</v>
      </c>
      <c r="D271" s="7">
        <f t="shared" si="28"/>
        <v>0</v>
      </c>
      <c r="E271" s="7">
        <f t="shared" si="29"/>
        <v>0</v>
      </c>
      <c r="F271" s="8">
        <f t="shared" si="30"/>
        <v>9.6512554021430333E-9</v>
      </c>
      <c r="G271" s="9">
        <f t="shared" si="31"/>
        <v>9.9251507641877465E-7</v>
      </c>
      <c r="AC271" s="12">
        <f t="shared" si="32"/>
        <v>0</v>
      </c>
      <c r="AD271" s="12">
        <f t="shared" si="33"/>
        <v>1.9102382330650437E-6</v>
      </c>
    </row>
    <row r="272" spans="1:30" x14ac:dyDescent="0.4">
      <c r="A272" s="6">
        <f t="shared" si="34"/>
        <v>254</v>
      </c>
      <c r="B272" s="7">
        <f t="shared" si="35"/>
        <v>1.2699999999999949</v>
      </c>
      <c r="C272" s="2">
        <v>0</v>
      </c>
      <c r="D272" s="7">
        <f t="shared" si="28"/>
        <v>0</v>
      </c>
      <c r="E272" s="7">
        <f t="shared" si="29"/>
        <v>0</v>
      </c>
      <c r="F272" s="8">
        <f t="shared" si="30"/>
        <v>1.0942510037886002E-8</v>
      </c>
      <c r="G272" s="9">
        <f t="shared" si="31"/>
        <v>-4.8447397872713694E-7</v>
      </c>
      <c r="AC272" s="12">
        <f t="shared" si="32"/>
        <v>0</v>
      </c>
      <c r="AD272" s="12">
        <f t="shared" si="33"/>
        <v>9.6512554021430326E-6</v>
      </c>
    </row>
    <row r="273" spans="1:30" x14ac:dyDescent="0.4">
      <c r="A273" s="6">
        <f t="shared" si="34"/>
        <v>255</v>
      </c>
      <c r="B273" s="7">
        <f t="shared" si="35"/>
        <v>1.2749999999999948</v>
      </c>
      <c r="C273" s="2">
        <v>0</v>
      </c>
      <c r="D273" s="7">
        <f t="shared" si="28"/>
        <v>0</v>
      </c>
      <c r="E273" s="7">
        <f t="shared" si="29"/>
        <v>0</v>
      </c>
      <c r="F273" s="8">
        <f t="shared" si="30"/>
        <v>5.5079775073279532E-9</v>
      </c>
      <c r="G273" s="9">
        <f t="shared" si="31"/>
        <v>-1.5523610210628847E-6</v>
      </c>
      <c r="AC273" s="12">
        <f t="shared" si="32"/>
        <v>0</v>
      </c>
      <c r="AD273" s="12">
        <f t="shared" si="33"/>
        <v>1.0942510037886001E-5</v>
      </c>
    </row>
    <row r="274" spans="1:30" x14ac:dyDescent="0.4">
      <c r="A274" s="6">
        <f t="shared" si="34"/>
        <v>256</v>
      </c>
      <c r="B274" s="7">
        <f t="shared" si="35"/>
        <v>1.2799999999999947</v>
      </c>
      <c r="C274" s="2">
        <v>0</v>
      </c>
      <c r="D274" s="7">
        <f t="shared" si="28"/>
        <v>0</v>
      </c>
      <c r="E274" s="7">
        <f t="shared" si="29"/>
        <v>0</v>
      </c>
      <c r="F274" s="8">
        <f t="shared" si="30"/>
        <v>-2.8349639362399253E-9</v>
      </c>
      <c r="G274" s="9">
        <f t="shared" si="31"/>
        <v>-1.596727803074849E-6</v>
      </c>
      <c r="AC274" s="12">
        <f t="shared" si="32"/>
        <v>0</v>
      </c>
      <c r="AD274" s="12">
        <f t="shared" si="33"/>
        <v>5.5079775073279528E-6</v>
      </c>
    </row>
    <row r="275" spans="1:30" x14ac:dyDescent="0.4">
      <c r="A275" s="6">
        <f t="shared" si="34"/>
        <v>257</v>
      </c>
      <c r="B275" s="7">
        <f t="shared" si="35"/>
        <v>1.2849999999999946</v>
      </c>
      <c r="C275" s="2">
        <v>0</v>
      </c>
      <c r="D275" s="7">
        <f t="shared" ref="D275:D338" si="36">C275*1000/$D$3</f>
        <v>0</v>
      </c>
      <c r="E275" s="7">
        <f t="shared" ref="E275:E338" si="37">C275/$D$4</f>
        <v>0</v>
      </c>
      <c r="F275" s="8">
        <f t="shared" ref="F275:F338" si="38">(F274*$H$7+G274*$H$8+D274*$H$11+D275*$H$12)</f>
        <v>-8.8075008448695883E-9</v>
      </c>
      <c r="G275" s="9">
        <f t="shared" ref="G275:G338" si="39">(F274*$H$9+G274*$H$10+D274*$H$13+D275*$H$14)</f>
        <v>-6.7096421159163504E-7</v>
      </c>
      <c r="AC275" s="12">
        <f t="shared" si="32"/>
        <v>0</v>
      </c>
      <c r="AD275" s="12">
        <f t="shared" si="33"/>
        <v>-2.8349639362399255E-6</v>
      </c>
    </row>
    <row r="276" spans="1:30" x14ac:dyDescent="0.4">
      <c r="A276" s="6">
        <f t="shared" si="34"/>
        <v>258</v>
      </c>
      <c r="B276" s="7">
        <f t="shared" si="35"/>
        <v>1.2899999999999945</v>
      </c>
      <c r="C276" s="2">
        <v>0</v>
      </c>
      <c r="D276" s="7">
        <f t="shared" si="36"/>
        <v>0</v>
      </c>
      <c r="E276" s="7">
        <f t="shared" si="37"/>
        <v>0</v>
      </c>
      <c r="F276" s="8">
        <f t="shared" si="38"/>
        <v>-8.9797385027174647E-9</v>
      </c>
      <c r="G276" s="9">
        <f t="shared" si="39"/>
        <v>5.8841337483791376E-7</v>
      </c>
      <c r="AC276" s="12">
        <f t="shared" ref="AC276:AC339" si="40">E275*1000</f>
        <v>0</v>
      </c>
      <c r="AD276" s="12">
        <f t="shared" ref="AD276:AD339" si="41">F275*1000</f>
        <v>-8.8075008448695878E-6</v>
      </c>
    </row>
    <row r="277" spans="1:30" x14ac:dyDescent="0.4">
      <c r="A277" s="6">
        <f t="shared" si="34"/>
        <v>259</v>
      </c>
      <c r="B277" s="7">
        <f t="shared" si="35"/>
        <v>1.2949999999999944</v>
      </c>
      <c r="C277" s="2">
        <v>0</v>
      </c>
      <c r="D277" s="7">
        <f t="shared" si="36"/>
        <v>0</v>
      </c>
      <c r="E277" s="7">
        <f t="shared" si="37"/>
        <v>0</v>
      </c>
      <c r="F277" s="8">
        <f t="shared" si="38"/>
        <v>-3.7021787765947626E-9</v>
      </c>
      <c r="G277" s="9">
        <f t="shared" si="39"/>
        <v>1.3928263845064334E-6</v>
      </c>
      <c r="AC277" s="12">
        <f t="shared" si="40"/>
        <v>0</v>
      </c>
      <c r="AD277" s="12">
        <f t="shared" si="41"/>
        <v>-8.9797385027174647E-6</v>
      </c>
    </row>
    <row r="278" spans="1:30" x14ac:dyDescent="0.4">
      <c r="A278" s="6">
        <f t="shared" si="34"/>
        <v>260</v>
      </c>
      <c r="B278" s="7">
        <f t="shared" si="35"/>
        <v>1.2999999999999943</v>
      </c>
      <c r="C278" s="2">
        <v>0</v>
      </c>
      <c r="D278" s="7">
        <f t="shared" si="36"/>
        <v>0</v>
      </c>
      <c r="E278" s="7">
        <f t="shared" si="37"/>
        <v>0</v>
      </c>
      <c r="F278" s="8">
        <f t="shared" si="38"/>
        <v>3.402874971082027E-9</v>
      </c>
      <c r="G278" s="9">
        <f t="shared" si="39"/>
        <v>1.2909584215514727E-6</v>
      </c>
      <c r="AC278" s="12">
        <f t="shared" si="40"/>
        <v>0</v>
      </c>
      <c r="AD278" s="12">
        <f t="shared" si="41"/>
        <v>-3.7021787765947628E-6</v>
      </c>
    </row>
    <row r="279" spans="1:30" x14ac:dyDescent="0.4">
      <c r="A279" s="6">
        <f t="shared" si="34"/>
        <v>261</v>
      </c>
      <c r="B279" s="7">
        <f t="shared" si="35"/>
        <v>1.3049999999999942</v>
      </c>
      <c r="C279" s="2">
        <v>0</v>
      </c>
      <c r="D279" s="7">
        <f t="shared" si="36"/>
        <v>0</v>
      </c>
      <c r="E279" s="7">
        <f t="shared" si="37"/>
        <v>0</v>
      </c>
      <c r="F279" s="8">
        <f t="shared" si="38"/>
        <v>7.8907702762152343E-9</v>
      </c>
      <c r="G279" s="9">
        <f t="shared" si="39"/>
        <v>4.1553705293687601E-7</v>
      </c>
      <c r="AC279" s="12">
        <f t="shared" si="40"/>
        <v>0</v>
      </c>
      <c r="AD279" s="12">
        <f t="shared" si="41"/>
        <v>3.4028749710820271E-6</v>
      </c>
    </row>
    <row r="280" spans="1:30" x14ac:dyDescent="0.4">
      <c r="A280" s="6">
        <f t="shared" si="34"/>
        <v>262</v>
      </c>
      <c r="B280" s="7">
        <f t="shared" si="35"/>
        <v>1.3099999999999941</v>
      </c>
      <c r="C280" s="2">
        <v>0</v>
      </c>
      <c r="D280" s="7">
        <f t="shared" si="36"/>
        <v>0</v>
      </c>
      <c r="E280" s="7">
        <f t="shared" si="37"/>
        <v>0</v>
      </c>
      <c r="F280" s="8">
        <f t="shared" si="38"/>
        <v>7.2497545265129782E-9</v>
      </c>
      <c r="G280" s="9">
        <f t="shared" si="39"/>
        <v>-6.4281095800050955E-7</v>
      </c>
      <c r="AC280" s="12">
        <f t="shared" si="40"/>
        <v>0</v>
      </c>
      <c r="AD280" s="12">
        <f t="shared" si="41"/>
        <v>7.8907702762152337E-6</v>
      </c>
    </row>
    <row r="281" spans="1:30" x14ac:dyDescent="0.4">
      <c r="A281" s="6">
        <f t="shared" si="34"/>
        <v>263</v>
      </c>
      <c r="B281" s="7">
        <f t="shared" si="35"/>
        <v>1.314999999999994</v>
      </c>
      <c r="C281" s="2">
        <v>0</v>
      </c>
      <c r="D281" s="7">
        <f t="shared" si="36"/>
        <v>0</v>
      </c>
      <c r="E281" s="7">
        <f t="shared" si="37"/>
        <v>0</v>
      </c>
      <c r="F281" s="8">
        <f t="shared" si="38"/>
        <v>2.2700291790517619E-9</v>
      </c>
      <c r="G281" s="9">
        <f t="shared" si="39"/>
        <v>-1.2290241105210138E-6</v>
      </c>
      <c r="AC281" s="12">
        <f t="shared" si="40"/>
        <v>0</v>
      </c>
      <c r="AD281" s="12">
        <f t="shared" si="41"/>
        <v>7.2497545265129784E-6</v>
      </c>
    </row>
    <row r="282" spans="1:30" x14ac:dyDescent="0.4">
      <c r="A282" s="6">
        <f t="shared" si="34"/>
        <v>264</v>
      </c>
      <c r="B282" s="7">
        <f t="shared" si="35"/>
        <v>1.3199999999999938</v>
      </c>
      <c r="C282" s="2">
        <v>0</v>
      </c>
      <c r="D282" s="7">
        <f t="shared" si="36"/>
        <v>0</v>
      </c>
      <c r="E282" s="7">
        <f t="shared" si="37"/>
        <v>0</v>
      </c>
      <c r="F282" s="8">
        <f t="shared" si="38"/>
        <v>-3.6935250761538552E-9</v>
      </c>
      <c r="G282" s="9">
        <f t="shared" si="39"/>
        <v>-1.0252294546052104E-6</v>
      </c>
      <c r="AC282" s="12">
        <f t="shared" si="40"/>
        <v>0</v>
      </c>
      <c r="AD282" s="12">
        <f t="shared" si="41"/>
        <v>2.2700291790517617E-6</v>
      </c>
    </row>
    <row r="283" spans="1:30" x14ac:dyDescent="0.4">
      <c r="A283" s="6">
        <f t="shared" si="34"/>
        <v>265</v>
      </c>
      <c r="B283" s="7">
        <f t="shared" si="35"/>
        <v>1.3249999999999937</v>
      </c>
      <c r="C283" s="2">
        <v>0</v>
      </c>
      <c r="D283" s="7">
        <f t="shared" si="36"/>
        <v>0</v>
      </c>
      <c r="E283" s="7">
        <f t="shared" si="37"/>
        <v>0</v>
      </c>
      <c r="F283" s="8">
        <f t="shared" si="38"/>
        <v>-6.9534621546123313E-9</v>
      </c>
      <c r="G283" s="9">
        <f t="shared" si="39"/>
        <v>-2.167440923148784E-7</v>
      </c>
      <c r="AC283" s="12">
        <f t="shared" si="40"/>
        <v>0</v>
      </c>
      <c r="AD283" s="12">
        <f t="shared" si="41"/>
        <v>-3.6935250761538553E-6</v>
      </c>
    </row>
    <row r="284" spans="1:30" x14ac:dyDescent="0.4">
      <c r="A284" s="6">
        <f t="shared" si="34"/>
        <v>266</v>
      </c>
      <c r="B284" s="7">
        <f t="shared" si="35"/>
        <v>1.3299999999999936</v>
      </c>
      <c r="C284" s="2">
        <v>0</v>
      </c>
      <c r="D284" s="7">
        <f t="shared" si="36"/>
        <v>0</v>
      </c>
      <c r="E284" s="7">
        <f t="shared" si="37"/>
        <v>0</v>
      </c>
      <c r="F284" s="8">
        <f t="shared" si="38"/>
        <v>-5.7482086138063507E-9</v>
      </c>
      <c r="G284" s="9">
        <f t="shared" si="39"/>
        <v>6.595676861841169E-7</v>
      </c>
      <c r="AC284" s="12">
        <f t="shared" si="40"/>
        <v>0</v>
      </c>
      <c r="AD284" s="12">
        <f t="shared" si="41"/>
        <v>-6.9534621546123313E-6</v>
      </c>
    </row>
    <row r="285" spans="1:30" x14ac:dyDescent="0.4">
      <c r="A285" s="6">
        <f t="shared" si="34"/>
        <v>267</v>
      </c>
      <c r="B285" s="7">
        <f t="shared" si="35"/>
        <v>1.3349999999999935</v>
      </c>
      <c r="C285" s="2">
        <v>0</v>
      </c>
      <c r="D285" s="7">
        <f t="shared" si="36"/>
        <v>0</v>
      </c>
      <c r="E285" s="7">
        <f t="shared" si="37"/>
        <v>0</v>
      </c>
      <c r="F285" s="8">
        <f t="shared" si="38"/>
        <v>-1.1575137662758758E-9</v>
      </c>
      <c r="G285" s="9">
        <f t="shared" si="39"/>
        <v>1.0678727505431862E-6</v>
      </c>
      <c r="AC285" s="12">
        <f t="shared" si="40"/>
        <v>0</v>
      </c>
      <c r="AD285" s="12">
        <f t="shared" si="41"/>
        <v>-5.7482086138063509E-6</v>
      </c>
    </row>
    <row r="286" spans="1:30" x14ac:dyDescent="0.4">
      <c r="A286" s="6">
        <f t="shared" si="34"/>
        <v>268</v>
      </c>
      <c r="B286" s="7">
        <f t="shared" si="35"/>
        <v>1.3399999999999934</v>
      </c>
      <c r="C286" s="2">
        <v>0</v>
      </c>
      <c r="D286" s="7">
        <f t="shared" si="36"/>
        <v>0</v>
      </c>
      <c r="E286" s="7">
        <f t="shared" si="37"/>
        <v>0</v>
      </c>
      <c r="F286" s="8">
        <f t="shared" si="38"/>
        <v>3.7740002165116298E-9</v>
      </c>
      <c r="G286" s="9">
        <f t="shared" si="39"/>
        <v>7.9767923411336981E-7</v>
      </c>
      <c r="AC286" s="12">
        <f t="shared" si="40"/>
        <v>0</v>
      </c>
      <c r="AD286" s="12">
        <f t="shared" si="41"/>
        <v>-1.1575137662758758E-6</v>
      </c>
    </row>
    <row r="287" spans="1:30" x14ac:dyDescent="0.4">
      <c r="A287" s="6">
        <f t="shared" si="34"/>
        <v>269</v>
      </c>
      <c r="B287" s="7">
        <f t="shared" si="35"/>
        <v>1.3449999999999933</v>
      </c>
      <c r="C287" s="2">
        <v>0</v>
      </c>
      <c r="D287" s="7">
        <f t="shared" si="36"/>
        <v>0</v>
      </c>
      <c r="E287" s="7">
        <f t="shared" si="37"/>
        <v>0</v>
      </c>
      <c r="F287" s="8">
        <f t="shared" si="38"/>
        <v>6.0340950861081883E-9</v>
      </c>
      <c r="G287" s="9">
        <f t="shared" si="39"/>
        <v>6.575890258663137E-8</v>
      </c>
      <c r="AC287" s="12">
        <f t="shared" si="40"/>
        <v>0</v>
      </c>
      <c r="AD287" s="12">
        <f t="shared" si="41"/>
        <v>3.7740002165116296E-6</v>
      </c>
    </row>
    <row r="288" spans="1:30" x14ac:dyDescent="0.4">
      <c r="A288" s="6">
        <f t="shared" si="34"/>
        <v>270</v>
      </c>
      <c r="B288" s="7">
        <f t="shared" si="35"/>
        <v>1.3499999999999932</v>
      </c>
      <c r="C288" s="2">
        <v>0</v>
      </c>
      <c r="D288" s="7">
        <f t="shared" si="36"/>
        <v>0</v>
      </c>
      <c r="E288" s="7">
        <f t="shared" si="37"/>
        <v>0</v>
      </c>
      <c r="F288" s="8">
        <f t="shared" si="38"/>
        <v>4.4639728520498023E-9</v>
      </c>
      <c r="G288" s="9">
        <f t="shared" si="39"/>
        <v>-6.4858519300327155E-7</v>
      </c>
      <c r="AC288" s="12">
        <f t="shared" si="40"/>
        <v>0</v>
      </c>
      <c r="AD288" s="12">
        <f t="shared" si="41"/>
        <v>6.0340950861081887E-6</v>
      </c>
    </row>
    <row r="289" spans="1:30" x14ac:dyDescent="0.4">
      <c r="A289" s="6">
        <f t="shared" si="34"/>
        <v>271</v>
      </c>
      <c r="B289" s="7">
        <f t="shared" si="35"/>
        <v>1.3549999999999931</v>
      </c>
      <c r="C289" s="2">
        <v>0</v>
      </c>
      <c r="D289" s="7">
        <f t="shared" si="36"/>
        <v>0</v>
      </c>
      <c r="E289" s="7">
        <f t="shared" si="37"/>
        <v>0</v>
      </c>
      <c r="F289" s="8">
        <f t="shared" si="38"/>
        <v>3.144874414615268E-10</v>
      </c>
      <c r="G289" s="9">
        <f t="shared" si="39"/>
        <v>-9.1427043867744085E-7</v>
      </c>
      <c r="AC289" s="12">
        <f t="shared" si="40"/>
        <v>0</v>
      </c>
      <c r="AD289" s="12">
        <f t="shared" si="41"/>
        <v>4.4639728520498023E-6</v>
      </c>
    </row>
    <row r="290" spans="1:30" x14ac:dyDescent="0.4">
      <c r="A290" s="6">
        <f t="shared" si="34"/>
        <v>272</v>
      </c>
      <c r="B290" s="7">
        <f t="shared" si="35"/>
        <v>1.359999999999993</v>
      </c>
      <c r="C290" s="2">
        <v>0</v>
      </c>
      <c r="D290" s="7">
        <f t="shared" si="36"/>
        <v>0</v>
      </c>
      <c r="E290" s="7">
        <f t="shared" si="37"/>
        <v>0</v>
      </c>
      <c r="F290" s="8">
        <f t="shared" si="38"/>
        <v>-3.7000459074499813E-9</v>
      </c>
      <c r="G290" s="9">
        <f t="shared" si="39"/>
        <v>-6.0562938695284065E-7</v>
      </c>
      <c r="AC290" s="12">
        <f t="shared" si="40"/>
        <v>0</v>
      </c>
      <c r="AD290" s="12">
        <f t="shared" si="41"/>
        <v>3.144874414615268E-7</v>
      </c>
    </row>
    <row r="291" spans="1:30" x14ac:dyDescent="0.4">
      <c r="A291" s="6">
        <f t="shared" si="34"/>
        <v>273</v>
      </c>
      <c r="B291" s="7">
        <f t="shared" si="35"/>
        <v>1.3649999999999929</v>
      </c>
      <c r="C291" s="2">
        <v>0</v>
      </c>
      <c r="D291" s="7">
        <f t="shared" si="36"/>
        <v>0</v>
      </c>
      <c r="E291" s="7">
        <f t="shared" si="37"/>
        <v>0</v>
      </c>
      <c r="F291" s="8">
        <f t="shared" si="38"/>
        <v>-5.1598278197341307E-9</v>
      </c>
      <c r="G291" s="9">
        <f t="shared" si="39"/>
        <v>4.5457883880086166E-8</v>
      </c>
      <c r="AC291" s="12">
        <f t="shared" si="40"/>
        <v>0</v>
      </c>
      <c r="AD291" s="12">
        <f t="shared" si="41"/>
        <v>-3.7000459074499811E-6</v>
      </c>
    </row>
    <row r="292" spans="1:30" x14ac:dyDescent="0.4">
      <c r="A292" s="6">
        <f t="shared" si="34"/>
        <v>274</v>
      </c>
      <c r="B292" s="7">
        <f t="shared" si="35"/>
        <v>1.3699999999999928</v>
      </c>
      <c r="C292" s="2">
        <v>0</v>
      </c>
      <c r="D292" s="7">
        <f t="shared" si="36"/>
        <v>0</v>
      </c>
      <c r="E292" s="7">
        <f t="shared" si="37"/>
        <v>0</v>
      </c>
      <c r="F292" s="8">
        <f t="shared" si="38"/>
        <v>-3.3814187920837477E-9</v>
      </c>
      <c r="G292" s="9">
        <f t="shared" si="39"/>
        <v>6.1797651383844952E-7</v>
      </c>
      <c r="AC292" s="12">
        <f t="shared" si="40"/>
        <v>0</v>
      </c>
      <c r="AD292" s="12">
        <f t="shared" si="41"/>
        <v>-5.1598278197341306E-6</v>
      </c>
    </row>
    <row r="293" spans="1:30" x14ac:dyDescent="0.4">
      <c r="A293" s="6">
        <f t="shared" si="34"/>
        <v>275</v>
      </c>
      <c r="B293" s="7">
        <f t="shared" si="35"/>
        <v>1.3749999999999927</v>
      </c>
      <c r="C293" s="2">
        <v>0</v>
      </c>
      <c r="D293" s="7">
        <f t="shared" si="36"/>
        <v>0</v>
      </c>
      <c r="E293" s="7">
        <f t="shared" si="37"/>
        <v>0</v>
      </c>
      <c r="F293" s="8">
        <f t="shared" si="38"/>
        <v>3.0464931046366845E-10</v>
      </c>
      <c r="G293" s="9">
        <f t="shared" si="39"/>
        <v>7.7148650721237595E-7</v>
      </c>
      <c r="AC293" s="12">
        <f t="shared" si="40"/>
        <v>0</v>
      </c>
      <c r="AD293" s="12">
        <f t="shared" si="41"/>
        <v>-3.3814187920837478E-6</v>
      </c>
    </row>
    <row r="294" spans="1:30" x14ac:dyDescent="0.4">
      <c r="A294" s="6">
        <f t="shared" si="34"/>
        <v>276</v>
      </c>
      <c r="B294" s="7">
        <f t="shared" si="35"/>
        <v>1.3799999999999926</v>
      </c>
      <c r="C294" s="2">
        <v>0</v>
      </c>
      <c r="D294" s="7">
        <f t="shared" si="36"/>
        <v>0</v>
      </c>
      <c r="E294" s="7">
        <f t="shared" si="37"/>
        <v>0</v>
      </c>
      <c r="F294" s="8">
        <f t="shared" si="38"/>
        <v>3.517277101736037E-9</v>
      </c>
      <c r="G294" s="9">
        <f t="shared" si="39"/>
        <v>4.4590607497692953E-7</v>
      </c>
      <c r="AC294" s="12">
        <f t="shared" si="40"/>
        <v>0</v>
      </c>
      <c r="AD294" s="12">
        <f t="shared" si="41"/>
        <v>3.0464931046366843E-7</v>
      </c>
    </row>
    <row r="295" spans="1:30" x14ac:dyDescent="0.4">
      <c r="A295" s="6">
        <f t="shared" si="34"/>
        <v>277</v>
      </c>
      <c r="B295" s="7">
        <f t="shared" si="35"/>
        <v>1.3849999999999925</v>
      </c>
      <c r="C295" s="2">
        <v>0</v>
      </c>
      <c r="D295" s="7">
        <f t="shared" si="36"/>
        <v>0</v>
      </c>
      <c r="E295" s="7">
        <f t="shared" si="37"/>
        <v>0</v>
      </c>
      <c r="F295" s="8">
        <f t="shared" si="38"/>
        <v>4.3486744495814261E-9</v>
      </c>
      <c r="G295" s="9">
        <f t="shared" si="39"/>
        <v>-1.2409667019144967E-7</v>
      </c>
      <c r="AC295" s="12">
        <f t="shared" si="40"/>
        <v>0</v>
      </c>
      <c r="AD295" s="12">
        <f t="shared" si="41"/>
        <v>3.5172771017360369E-6</v>
      </c>
    </row>
    <row r="296" spans="1:30" x14ac:dyDescent="0.4">
      <c r="A296" s="6">
        <f t="shared" si="34"/>
        <v>278</v>
      </c>
      <c r="B296" s="7">
        <f t="shared" si="35"/>
        <v>1.3899999999999924</v>
      </c>
      <c r="C296" s="2">
        <v>0</v>
      </c>
      <c r="D296" s="7">
        <f t="shared" si="36"/>
        <v>0</v>
      </c>
      <c r="E296" s="7">
        <f t="shared" si="37"/>
        <v>0</v>
      </c>
      <c r="F296" s="8">
        <f t="shared" si="38"/>
        <v>2.4822180698067367E-9</v>
      </c>
      <c r="G296" s="9">
        <f t="shared" si="39"/>
        <v>-5.742806595773062E-7</v>
      </c>
      <c r="AC296" s="12">
        <f t="shared" si="40"/>
        <v>0</v>
      </c>
      <c r="AD296" s="12">
        <f t="shared" si="41"/>
        <v>4.3486744495814258E-6</v>
      </c>
    </row>
    <row r="297" spans="1:30" x14ac:dyDescent="0.4">
      <c r="A297" s="6">
        <f t="shared" si="34"/>
        <v>279</v>
      </c>
      <c r="B297" s="7">
        <f t="shared" si="35"/>
        <v>1.3949999999999922</v>
      </c>
      <c r="C297" s="2">
        <v>0</v>
      </c>
      <c r="D297" s="7">
        <f t="shared" si="36"/>
        <v>0</v>
      </c>
      <c r="E297" s="7">
        <f t="shared" si="37"/>
        <v>0</v>
      </c>
      <c r="F297" s="8">
        <f t="shared" si="38"/>
        <v>-7.4062196451537498E-10</v>
      </c>
      <c r="G297" s="9">
        <f t="shared" si="39"/>
        <v>-6.4150095977122933E-7</v>
      </c>
      <c r="AC297" s="12">
        <f t="shared" si="40"/>
        <v>0</v>
      </c>
      <c r="AD297" s="12">
        <f t="shared" si="41"/>
        <v>2.4822180698067366E-6</v>
      </c>
    </row>
    <row r="298" spans="1:30" x14ac:dyDescent="0.4">
      <c r="A298" s="6">
        <f t="shared" si="34"/>
        <v>280</v>
      </c>
      <c r="B298" s="7">
        <f t="shared" si="35"/>
        <v>1.3999999999999921</v>
      </c>
      <c r="C298" s="2">
        <v>0</v>
      </c>
      <c r="D298" s="7">
        <f t="shared" si="36"/>
        <v>0</v>
      </c>
      <c r="E298" s="7">
        <f t="shared" si="37"/>
        <v>0</v>
      </c>
      <c r="F298" s="8">
        <f t="shared" si="38"/>
        <v>-3.2624053165171332E-9</v>
      </c>
      <c r="G298" s="9">
        <f t="shared" si="39"/>
        <v>-3.1508905929990342E-7</v>
      </c>
      <c r="AC298" s="12">
        <f t="shared" si="40"/>
        <v>0</v>
      </c>
      <c r="AD298" s="12">
        <f t="shared" si="41"/>
        <v>-7.4062196451537497E-7</v>
      </c>
    </row>
    <row r="299" spans="1:30" x14ac:dyDescent="0.4">
      <c r="A299" s="6">
        <f t="shared" si="34"/>
        <v>281</v>
      </c>
      <c r="B299" s="7">
        <f t="shared" si="35"/>
        <v>1.404999999999992</v>
      </c>
      <c r="C299" s="2">
        <v>0</v>
      </c>
      <c r="D299" s="7">
        <f t="shared" si="36"/>
        <v>0</v>
      </c>
      <c r="E299" s="7">
        <f t="shared" si="37"/>
        <v>0</v>
      </c>
      <c r="F299" s="8">
        <f t="shared" si="38"/>
        <v>-3.6114222638542452E-9</v>
      </c>
      <c r="G299" s="9">
        <f t="shared" si="39"/>
        <v>1.7648393337231378E-7</v>
      </c>
      <c r="AC299" s="12">
        <f t="shared" si="40"/>
        <v>0</v>
      </c>
      <c r="AD299" s="12">
        <f t="shared" si="41"/>
        <v>-3.2624053165171332E-6</v>
      </c>
    </row>
    <row r="300" spans="1:30" x14ac:dyDescent="0.4">
      <c r="A300" s="6">
        <f t="shared" si="34"/>
        <v>282</v>
      </c>
      <c r="B300" s="7">
        <f t="shared" si="35"/>
        <v>1.4099999999999919</v>
      </c>
      <c r="C300" s="2">
        <v>0</v>
      </c>
      <c r="D300" s="7">
        <f t="shared" si="36"/>
        <v>0</v>
      </c>
      <c r="E300" s="7">
        <f t="shared" si="37"/>
        <v>0</v>
      </c>
      <c r="F300" s="8">
        <f t="shared" si="38"/>
        <v>-1.7467357640113072E-9</v>
      </c>
      <c r="G300" s="9">
        <f t="shared" si="39"/>
        <v>5.2267246056946039E-7</v>
      </c>
      <c r="AC300" s="12">
        <f t="shared" si="40"/>
        <v>0</v>
      </c>
      <c r="AD300" s="12">
        <f t="shared" si="41"/>
        <v>-3.6114222638542453E-6</v>
      </c>
    </row>
    <row r="301" spans="1:30" x14ac:dyDescent="0.4">
      <c r="A301" s="6">
        <f t="shared" si="34"/>
        <v>283</v>
      </c>
      <c r="B301" s="7">
        <f t="shared" si="35"/>
        <v>1.4149999999999918</v>
      </c>
      <c r="C301" s="2">
        <v>0</v>
      </c>
      <c r="D301" s="7">
        <f t="shared" si="36"/>
        <v>0</v>
      </c>
      <c r="E301" s="7">
        <f t="shared" si="37"/>
        <v>0</v>
      </c>
      <c r="F301" s="8">
        <f t="shared" si="38"/>
        <v>1.0292154987103012E-9</v>
      </c>
      <c r="G301" s="9">
        <f t="shared" si="39"/>
        <v>5.2529445626963958E-7</v>
      </c>
      <c r="AC301" s="12">
        <f t="shared" si="40"/>
        <v>0</v>
      </c>
      <c r="AD301" s="12">
        <f t="shared" si="41"/>
        <v>-1.7467357640113071E-6</v>
      </c>
    </row>
    <row r="302" spans="1:30" x14ac:dyDescent="0.4">
      <c r="A302" s="6">
        <f t="shared" si="34"/>
        <v>284</v>
      </c>
      <c r="B302" s="7">
        <f t="shared" si="35"/>
        <v>1.4199999999999917</v>
      </c>
      <c r="C302" s="2">
        <v>0</v>
      </c>
      <c r="D302" s="7">
        <f t="shared" si="36"/>
        <v>0</v>
      </c>
      <c r="E302" s="7">
        <f t="shared" si="37"/>
        <v>0</v>
      </c>
      <c r="F302" s="8">
        <f t="shared" si="38"/>
        <v>2.9644352740417116E-9</v>
      </c>
      <c r="G302" s="9">
        <f t="shared" si="39"/>
        <v>2.0969998720328998E-7</v>
      </c>
      <c r="AC302" s="12">
        <f t="shared" si="40"/>
        <v>0</v>
      </c>
      <c r="AD302" s="12">
        <f t="shared" si="41"/>
        <v>1.0292154987103012E-6</v>
      </c>
    </row>
    <row r="303" spans="1:30" x14ac:dyDescent="0.4">
      <c r="A303" s="6">
        <f t="shared" si="34"/>
        <v>285</v>
      </c>
      <c r="B303" s="7">
        <f t="shared" si="35"/>
        <v>1.4249999999999916</v>
      </c>
      <c r="C303" s="2">
        <v>0</v>
      </c>
      <c r="D303" s="7">
        <f t="shared" si="36"/>
        <v>0</v>
      </c>
      <c r="E303" s="7">
        <f t="shared" si="37"/>
        <v>0</v>
      </c>
      <c r="F303" s="8">
        <f t="shared" si="38"/>
        <v>2.9532680089207159E-9</v>
      </c>
      <c r="G303" s="9">
        <f t="shared" si="39"/>
        <v>-2.0810164989378982E-7</v>
      </c>
      <c r="AC303" s="12">
        <f t="shared" si="40"/>
        <v>0</v>
      </c>
      <c r="AD303" s="12">
        <f t="shared" si="41"/>
        <v>2.9644352740417115E-6</v>
      </c>
    </row>
    <row r="304" spans="1:30" x14ac:dyDescent="0.4">
      <c r="A304" s="6">
        <f t="shared" si="34"/>
        <v>286</v>
      </c>
      <c r="B304" s="7">
        <f t="shared" si="35"/>
        <v>1.4299999999999915</v>
      </c>
      <c r="C304" s="2">
        <v>0</v>
      </c>
      <c r="D304" s="7">
        <f t="shared" si="36"/>
        <v>0</v>
      </c>
      <c r="E304" s="7">
        <f t="shared" si="37"/>
        <v>0</v>
      </c>
      <c r="F304" s="8">
        <f t="shared" si="38"/>
        <v>1.1550812281476732E-9</v>
      </c>
      <c r="G304" s="9">
        <f t="shared" si="39"/>
        <v>-4.6716165872143722E-7</v>
      </c>
      <c r="AC304" s="12">
        <f t="shared" si="40"/>
        <v>0</v>
      </c>
      <c r="AD304" s="12">
        <f t="shared" si="41"/>
        <v>2.9532680089207161E-6</v>
      </c>
    </row>
    <row r="305" spans="1:30" x14ac:dyDescent="0.4">
      <c r="A305" s="6">
        <f t="shared" si="34"/>
        <v>287</v>
      </c>
      <c r="B305" s="7">
        <f t="shared" si="35"/>
        <v>1.4349999999999914</v>
      </c>
      <c r="C305" s="2">
        <v>0</v>
      </c>
      <c r="D305" s="7">
        <f t="shared" si="36"/>
        <v>0</v>
      </c>
      <c r="E305" s="7">
        <f t="shared" si="37"/>
        <v>0</v>
      </c>
      <c r="F305" s="8">
        <f t="shared" si="38"/>
        <v>-1.201399262434108E-9</v>
      </c>
      <c r="G305" s="9">
        <f t="shared" si="39"/>
        <v>-4.2309245532710472E-7</v>
      </c>
      <c r="AC305" s="12">
        <f t="shared" si="40"/>
        <v>0</v>
      </c>
      <c r="AD305" s="12">
        <f t="shared" si="41"/>
        <v>1.1550812281476733E-6</v>
      </c>
    </row>
    <row r="306" spans="1:30" x14ac:dyDescent="0.4">
      <c r="A306" s="6">
        <f t="shared" si="34"/>
        <v>288</v>
      </c>
      <c r="B306" s="7">
        <f t="shared" si="35"/>
        <v>1.4399999999999913</v>
      </c>
      <c r="C306" s="2">
        <v>0</v>
      </c>
      <c r="D306" s="7">
        <f t="shared" si="36"/>
        <v>0</v>
      </c>
      <c r="E306" s="7">
        <f t="shared" si="37"/>
        <v>0</v>
      </c>
      <c r="F306" s="8">
        <f t="shared" si="38"/>
        <v>-2.6457976943811211E-9</v>
      </c>
      <c r="G306" s="9">
        <f t="shared" si="39"/>
        <v>-1.2634024997263722E-7</v>
      </c>
      <c r="AC306" s="12">
        <f t="shared" si="40"/>
        <v>0</v>
      </c>
      <c r="AD306" s="12">
        <f t="shared" si="41"/>
        <v>-1.2013992624341081E-6</v>
      </c>
    </row>
    <row r="307" spans="1:30" x14ac:dyDescent="0.4">
      <c r="A307" s="6">
        <f t="shared" si="34"/>
        <v>289</v>
      </c>
      <c r="B307" s="7">
        <f t="shared" si="35"/>
        <v>1.4449999999999912</v>
      </c>
      <c r="C307" s="2">
        <v>0</v>
      </c>
      <c r="D307" s="7">
        <f t="shared" si="36"/>
        <v>0</v>
      </c>
      <c r="E307" s="7">
        <f t="shared" si="37"/>
        <v>0</v>
      </c>
      <c r="F307" s="8">
        <f t="shared" si="38"/>
        <v>-2.3751937922659646E-9</v>
      </c>
      <c r="G307" s="9">
        <f t="shared" si="39"/>
        <v>2.2363084765573431E-7</v>
      </c>
      <c r="AC307" s="12">
        <f t="shared" si="40"/>
        <v>0</v>
      </c>
      <c r="AD307" s="12">
        <f t="shared" si="41"/>
        <v>-2.6457976943811212E-6</v>
      </c>
    </row>
    <row r="308" spans="1:30" x14ac:dyDescent="0.4">
      <c r="A308" s="6">
        <f t="shared" si="34"/>
        <v>290</v>
      </c>
      <c r="B308" s="7">
        <f t="shared" si="35"/>
        <v>1.4499999999999911</v>
      </c>
      <c r="C308" s="2">
        <v>0</v>
      </c>
      <c r="D308" s="7">
        <f t="shared" si="36"/>
        <v>0</v>
      </c>
      <c r="E308" s="7">
        <f t="shared" si="37"/>
        <v>0</v>
      </c>
      <c r="F308" s="8">
        <f t="shared" si="38"/>
        <v>-6.8787507697460336E-10</v>
      </c>
      <c r="G308" s="9">
        <f t="shared" si="39"/>
        <v>4.1077727964768115E-7</v>
      </c>
      <c r="AC308" s="12">
        <f t="shared" si="40"/>
        <v>0</v>
      </c>
      <c r="AD308" s="12">
        <f t="shared" si="41"/>
        <v>-2.3751937922659646E-6</v>
      </c>
    </row>
    <row r="309" spans="1:30" x14ac:dyDescent="0.4">
      <c r="A309" s="6">
        <f t="shared" si="34"/>
        <v>291</v>
      </c>
      <c r="B309" s="7">
        <f t="shared" si="35"/>
        <v>1.454999999999991</v>
      </c>
      <c r="C309" s="2">
        <v>0</v>
      </c>
      <c r="D309" s="7">
        <f t="shared" si="36"/>
        <v>0</v>
      </c>
      <c r="E309" s="7">
        <f t="shared" si="37"/>
        <v>0</v>
      </c>
      <c r="F309" s="8">
        <f t="shared" si="38"/>
        <v>1.2835854941207076E-9</v>
      </c>
      <c r="G309" s="9">
        <f t="shared" si="39"/>
        <v>3.3456774748373315E-7</v>
      </c>
      <c r="AC309" s="12">
        <f t="shared" si="40"/>
        <v>0</v>
      </c>
      <c r="AD309" s="12">
        <f t="shared" si="41"/>
        <v>-6.8787507697460333E-7</v>
      </c>
    </row>
    <row r="310" spans="1:30" x14ac:dyDescent="0.4">
      <c r="A310" s="6">
        <f t="shared" si="34"/>
        <v>292</v>
      </c>
      <c r="B310" s="7">
        <f t="shared" si="35"/>
        <v>1.4599999999999909</v>
      </c>
      <c r="C310" s="2">
        <v>0</v>
      </c>
      <c r="D310" s="7">
        <f t="shared" si="36"/>
        <v>0</v>
      </c>
      <c r="E310" s="7">
        <f t="shared" si="37"/>
        <v>0</v>
      </c>
      <c r="F310" s="8">
        <f t="shared" si="38"/>
        <v>2.323396407108653E-9</v>
      </c>
      <c r="G310" s="9">
        <f t="shared" si="39"/>
        <v>6.1787640564708013E-8</v>
      </c>
      <c r="AC310" s="12">
        <f t="shared" si="40"/>
        <v>0</v>
      </c>
      <c r="AD310" s="12">
        <f t="shared" si="41"/>
        <v>1.2835854941207077E-6</v>
      </c>
    </row>
    <row r="311" spans="1:30" x14ac:dyDescent="0.4">
      <c r="A311" s="6">
        <f t="shared" si="34"/>
        <v>293</v>
      </c>
      <c r="B311" s="7">
        <f t="shared" si="35"/>
        <v>1.4649999999999908</v>
      </c>
      <c r="C311" s="2">
        <v>0</v>
      </c>
      <c r="D311" s="7">
        <f t="shared" si="36"/>
        <v>0</v>
      </c>
      <c r="E311" s="7">
        <f t="shared" si="37"/>
        <v>0</v>
      </c>
      <c r="F311" s="8">
        <f t="shared" si="38"/>
        <v>1.8751070416094472E-9</v>
      </c>
      <c r="G311" s="9">
        <f t="shared" si="39"/>
        <v>-2.2701103878716521E-7</v>
      </c>
      <c r="AC311" s="12">
        <f t="shared" si="40"/>
        <v>0</v>
      </c>
      <c r="AD311" s="12">
        <f t="shared" si="41"/>
        <v>2.323396407108653E-6</v>
      </c>
    </row>
    <row r="312" spans="1:30" x14ac:dyDescent="0.4">
      <c r="A312" s="6">
        <f t="shared" si="34"/>
        <v>294</v>
      </c>
      <c r="B312" s="7">
        <f t="shared" si="35"/>
        <v>1.4699999999999906</v>
      </c>
      <c r="C312" s="2">
        <v>0</v>
      </c>
      <c r="D312" s="7">
        <f t="shared" si="36"/>
        <v>0</v>
      </c>
      <c r="E312" s="7">
        <f t="shared" si="37"/>
        <v>0</v>
      </c>
      <c r="F312" s="8">
        <f t="shared" si="38"/>
        <v>3.2678458730005555E-10</v>
      </c>
      <c r="G312" s="9">
        <f t="shared" si="39"/>
        <v>-3.5573493728200573E-7</v>
      </c>
      <c r="AC312" s="12">
        <f t="shared" si="40"/>
        <v>0</v>
      </c>
      <c r="AD312" s="12">
        <f t="shared" si="41"/>
        <v>1.8751070416094473E-6</v>
      </c>
    </row>
    <row r="313" spans="1:30" x14ac:dyDescent="0.4">
      <c r="A313" s="6">
        <f t="shared" si="34"/>
        <v>295</v>
      </c>
      <c r="B313" s="7">
        <f t="shared" si="35"/>
        <v>1.4749999999999905</v>
      </c>
      <c r="C313" s="2">
        <v>0</v>
      </c>
      <c r="D313" s="7">
        <f t="shared" si="36"/>
        <v>0</v>
      </c>
      <c r="E313" s="7">
        <f t="shared" si="37"/>
        <v>0</v>
      </c>
      <c r="F313" s="8">
        <f t="shared" si="38"/>
        <v>-1.2979752075384551E-9</v>
      </c>
      <c r="G313" s="9">
        <f t="shared" si="39"/>
        <v>-2.590058884545219E-7</v>
      </c>
      <c r="AC313" s="12">
        <f t="shared" si="40"/>
        <v>0</v>
      </c>
      <c r="AD313" s="12">
        <f t="shared" si="41"/>
        <v>3.2678458730005558E-7</v>
      </c>
    </row>
    <row r="314" spans="1:30" x14ac:dyDescent="0.4">
      <c r="A314" s="6">
        <f t="shared" si="34"/>
        <v>296</v>
      </c>
      <c r="B314" s="7">
        <f t="shared" si="35"/>
        <v>1.4799999999999904</v>
      </c>
      <c r="C314" s="2">
        <v>0</v>
      </c>
      <c r="D314" s="7">
        <f t="shared" si="36"/>
        <v>0</v>
      </c>
      <c r="E314" s="7">
        <f t="shared" si="37"/>
        <v>0</v>
      </c>
      <c r="F314" s="8">
        <f t="shared" si="38"/>
        <v>-2.0095570291129423E-9</v>
      </c>
      <c r="G314" s="9">
        <f t="shared" si="39"/>
        <v>-1.3059909685294944E-8</v>
      </c>
      <c r="AC314" s="12">
        <f t="shared" si="40"/>
        <v>0</v>
      </c>
      <c r="AD314" s="12">
        <f t="shared" si="41"/>
        <v>-1.2979752075384551E-6</v>
      </c>
    </row>
    <row r="315" spans="1:30" x14ac:dyDescent="0.4">
      <c r="A315" s="6">
        <f t="shared" si="34"/>
        <v>297</v>
      </c>
      <c r="B315" s="7">
        <f t="shared" si="35"/>
        <v>1.4849999999999903</v>
      </c>
      <c r="C315" s="2">
        <v>0</v>
      </c>
      <c r="D315" s="7">
        <f t="shared" si="36"/>
        <v>0</v>
      </c>
      <c r="E315" s="7">
        <f t="shared" si="37"/>
        <v>0</v>
      </c>
      <c r="F315" s="8">
        <f t="shared" si="38"/>
        <v>-1.4487703869855053E-9</v>
      </c>
      <c r="G315" s="9">
        <f t="shared" si="39"/>
        <v>2.2150902960389606E-7</v>
      </c>
      <c r="AC315" s="12">
        <f t="shared" si="40"/>
        <v>0</v>
      </c>
      <c r="AD315" s="12">
        <f t="shared" si="41"/>
        <v>-2.0095570291129422E-6</v>
      </c>
    </row>
    <row r="316" spans="1:30" x14ac:dyDescent="0.4">
      <c r="A316" s="6">
        <f t="shared" si="34"/>
        <v>298</v>
      </c>
      <c r="B316" s="7">
        <f t="shared" si="35"/>
        <v>1.4899999999999902</v>
      </c>
      <c r="C316" s="2">
        <v>0</v>
      </c>
      <c r="D316" s="7">
        <f t="shared" si="36"/>
        <v>0</v>
      </c>
      <c r="E316" s="7">
        <f t="shared" si="37"/>
        <v>0</v>
      </c>
      <c r="F316" s="8">
        <f t="shared" si="38"/>
        <v>-5.487331160915115E-11</v>
      </c>
      <c r="G316" s="9">
        <f t="shared" si="39"/>
        <v>3.0358597444498811E-7</v>
      </c>
      <c r="AC316" s="12">
        <f t="shared" si="40"/>
        <v>0</v>
      </c>
      <c r="AD316" s="12">
        <f t="shared" si="41"/>
        <v>-1.4487703869855054E-6</v>
      </c>
    </row>
    <row r="317" spans="1:30" x14ac:dyDescent="0.4">
      <c r="A317" s="6">
        <f t="shared" si="34"/>
        <v>299</v>
      </c>
      <c r="B317" s="7">
        <f t="shared" si="35"/>
        <v>1.4949999999999901</v>
      </c>
      <c r="C317" s="2">
        <v>0</v>
      </c>
      <c r="D317" s="7">
        <f t="shared" si="36"/>
        <v>0</v>
      </c>
      <c r="E317" s="7">
        <f t="shared" si="37"/>
        <v>0</v>
      </c>
      <c r="F317" s="8">
        <f t="shared" si="38"/>
        <v>1.2629550050446067E-9</v>
      </c>
      <c r="G317" s="9">
        <f t="shared" si="39"/>
        <v>1.9543808294244778E-7</v>
      </c>
      <c r="AC317" s="12">
        <f t="shared" si="40"/>
        <v>0</v>
      </c>
      <c r="AD317" s="12">
        <f t="shared" si="41"/>
        <v>-5.487331160915115E-8</v>
      </c>
    </row>
    <row r="318" spans="1:30" x14ac:dyDescent="0.4">
      <c r="A318" s="6">
        <f t="shared" si="34"/>
        <v>300</v>
      </c>
      <c r="B318" s="7">
        <f t="shared" si="35"/>
        <v>1.49999999999999</v>
      </c>
      <c r="C318" s="2">
        <v>0</v>
      </c>
      <c r="D318" s="7">
        <f t="shared" si="36"/>
        <v>0</v>
      </c>
      <c r="E318" s="7">
        <f t="shared" si="37"/>
        <v>0</v>
      </c>
      <c r="F318" s="8">
        <f t="shared" si="38"/>
        <v>1.712871452019038E-9</v>
      </c>
      <c r="G318" s="9">
        <f t="shared" si="39"/>
        <v>-2.2547779796599802E-8</v>
      </c>
      <c r="AC318" s="12">
        <f t="shared" si="40"/>
        <v>0</v>
      </c>
      <c r="AD318" s="12">
        <f t="shared" si="41"/>
        <v>1.2629550050446066E-6</v>
      </c>
    </row>
    <row r="319" spans="1:30" x14ac:dyDescent="0.4">
      <c r="A319" s="6">
        <f t="shared" ref="A319:A382" si="42">A318+1</f>
        <v>301</v>
      </c>
      <c r="B319" s="7">
        <f t="shared" ref="B319:B382" si="43">B318+$D$12</f>
        <v>1.5049999999999899</v>
      </c>
      <c r="C319" s="2">
        <v>0</v>
      </c>
      <c r="D319" s="7">
        <f t="shared" si="36"/>
        <v>0</v>
      </c>
      <c r="E319" s="7">
        <f t="shared" si="37"/>
        <v>0</v>
      </c>
      <c r="F319" s="8">
        <f t="shared" si="38"/>
        <v>1.0905474734744853E-9</v>
      </c>
      <c r="G319" s="9">
        <f t="shared" si="39"/>
        <v>-2.0979208816265799E-7</v>
      </c>
      <c r="AC319" s="12">
        <f t="shared" si="40"/>
        <v>0</v>
      </c>
      <c r="AD319" s="12">
        <f t="shared" si="41"/>
        <v>1.7128714520190381E-6</v>
      </c>
    </row>
    <row r="320" spans="1:30" x14ac:dyDescent="0.4">
      <c r="A320" s="6">
        <f t="shared" si="42"/>
        <v>302</v>
      </c>
      <c r="B320" s="7">
        <f t="shared" si="43"/>
        <v>1.5099999999999898</v>
      </c>
      <c r="C320" s="2">
        <v>0</v>
      </c>
      <c r="D320" s="7">
        <f t="shared" si="36"/>
        <v>0</v>
      </c>
      <c r="E320" s="7">
        <f t="shared" si="37"/>
        <v>0</v>
      </c>
      <c r="F320" s="8">
        <f t="shared" si="38"/>
        <v>-1.4319555893566935E-10</v>
      </c>
      <c r="G320" s="9">
        <f t="shared" si="39"/>
        <v>-2.5534828371997847E-7</v>
      </c>
      <c r="AC320" s="12">
        <f t="shared" si="40"/>
        <v>0</v>
      </c>
      <c r="AD320" s="12">
        <f t="shared" si="41"/>
        <v>1.0905474734744853E-6</v>
      </c>
    </row>
    <row r="321" spans="1:30" x14ac:dyDescent="0.4">
      <c r="A321" s="6">
        <f t="shared" si="42"/>
        <v>303</v>
      </c>
      <c r="B321" s="7">
        <f t="shared" si="43"/>
        <v>1.5149999999999897</v>
      </c>
      <c r="C321" s="2">
        <v>0</v>
      </c>
      <c r="D321" s="7">
        <f t="shared" si="36"/>
        <v>0</v>
      </c>
      <c r="E321" s="7">
        <f t="shared" si="37"/>
        <v>0</v>
      </c>
      <c r="F321" s="8">
        <f t="shared" si="38"/>
        <v>-1.193516748463122E-9</v>
      </c>
      <c r="G321" s="9">
        <f t="shared" si="39"/>
        <v>-1.4274594014840758E-7</v>
      </c>
      <c r="AC321" s="12">
        <f t="shared" si="40"/>
        <v>0</v>
      </c>
      <c r="AD321" s="12">
        <f t="shared" si="41"/>
        <v>-1.4319555893566935E-7</v>
      </c>
    </row>
    <row r="322" spans="1:30" x14ac:dyDescent="0.4">
      <c r="A322" s="6">
        <f t="shared" si="42"/>
        <v>304</v>
      </c>
      <c r="B322" s="7">
        <f t="shared" si="43"/>
        <v>1.5199999999999896</v>
      </c>
      <c r="C322" s="2">
        <v>0</v>
      </c>
      <c r="D322" s="7">
        <f t="shared" si="36"/>
        <v>0</v>
      </c>
      <c r="E322" s="7">
        <f t="shared" si="37"/>
        <v>0</v>
      </c>
      <c r="F322" s="8">
        <f t="shared" si="38"/>
        <v>-1.438937630982839E-9</v>
      </c>
      <c r="G322" s="9">
        <f t="shared" si="39"/>
        <v>4.7445537555659054E-8</v>
      </c>
      <c r="AC322" s="12">
        <f t="shared" si="40"/>
        <v>0</v>
      </c>
      <c r="AD322" s="12">
        <f t="shared" si="41"/>
        <v>-1.1935167484631221E-6</v>
      </c>
    </row>
    <row r="323" spans="1:30" x14ac:dyDescent="0.4">
      <c r="A323" s="6">
        <f t="shared" si="42"/>
        <v>305</v>
      </c>
      <c r="B323" s="7">
        <f t="shared" si="43"/>
        <v>1.5249999999999895</v>
      </c>
      <c r="C323" s="2">
        <v>0</v>
      </c>
      <c r="D323" s="7">
        <f t="shared" si="36"/>
        <v>0</v>
      </c>
      <c r="E323" s="7">
        <f t="shared" si="37"/>
        <v>0</v>
      </c>
      <c r="F323" s="8">
        <f t="shared" si="38"/>
        <v>-7.9398990420842719E-10</v>
      </c>
      <c r="G323" s="9">
        <f t="shared" si="39"/>
        <v>1.9400169601507655E-7</v>
      </c>
      <c r="AC323" s="12">
        <f t="shared" si="40"/>
        <v>0</v>
      </c>
      <c r="AD323" s="12">
        <f t="shared" si="41"/>
        <v>-1.438937630982839E-6</v>
      </c>
    </row>
    <row r="324" spans="1:30" x14ac:dyDescent="0.4">
      <c r="A324" s="6">
        <f t="shared" si="42"/>
        <v>306</v>
      </c>
      <c r="B324" s="7">
        <f t="shared" si="43"/>
        <v>1.5299999999999894</v>
      </c>
      <c r="C324" s="2">
        <v>0</v>
      </c>
      <c r="D324" s="7">
        <f t="shared" si="36"/>
        <v>0</v>
      </c>
      <c r="E324" s="7">
        <f t="shared" si="37"/>
        <v>0</v>
      </c>
      <c r="F324" s="8">
        <f t="shared" si="38"/>
        <v>2.8106844600874639E-10</v>
      </c>
      <c r="G324" s="9">
        <f t="shared" si="39"/>
        <v>2.1161933714378672E-7</v>
      </c>
      <c r="AC324" s="12">
        <f t="shared" si="40"/>
        <v>0</v>
      </c>
      <c r="AD324" s="12">
        <f t="shared" si="41"/>
        <v>-7.9398990420842723E-7</v>
      </c>
    </row>
    <row r="325" spans="1:30" x14ac:dyDescent="0.4">
      <c r="A325" s="6">
        <f t="shared" si="42"/>
        <v>307</v>
      </c>
      <c r="B325" s="7">
        <f t="shared" si="43"/>
        <v>1.5349999999999893</v>
      </c>
      <c r="C325" s="2">
        <v>0</v>
      </c>
      <c r="D325" s="7">
        <f t="shared" si="36"/>
        <v>0</v>
      </c>
      <c r="E325" s="7">
        <f t="shared" si="37"/>
        <v>0</v>
      </c>
      <c r="F325" s="8">
        <f t="shared" si="38"/>
        <v>1.1016790395984749E-9</v>
      </c>
      <c r="G325" s="9">
        <f t="shared" si="39"/>
        <v>9.9742274139940082E-8</v>
      </c>
      <c r="AC325" s="12">
        <f t="shared" si="40"/>
        <v>0</v>
      </c>
      <c r="AD325" s="12">
        <f t="shared" si="41"/>
        <v>2.810684460087464E-7</v>
      </c>
    </row>
    <row r="326" spans="1:30" x14ac:dyDescent="0.4">
      <c r="A326" s="6">
        <f t="shared" si="42"/>
        <v>308</v>
      </c>
      <c r="B326" s="7">
        <f t="shared" si="43"/>
        <v>1.5399999999999892</v>
      </c>
      <c r="C326" s="2">
        <v>0</v>
      </c>
      <c r="D326" s="7">
        <f t="shared" si="36"/>
        <v>0</v>
      </c>
      <c r="E326" s="7">
        <f t="shared" si="37"/>
        <v>0</v>
      </c>
      <c r="F326" s="8">
        <f t="shared" si="38"/>
        <v>1.1909979703792031E-9</v>
      </c>
      <c r="G326" s="9">
        <f t="shared" si="39"/>
        <v>-6.3746563993829075E-8</v>
      </c>
      <c r="AC326" s="12">
        <f t="shared" si="40"/>
        <v>0</v>
      </c>
      <c r="AD326" s="12">
        <f t="shared" si="41"/>
        <v>1.1016790395984748E-6</v>
      </c>
    </row>
    <row r="327" spans="1:30" x14ac:dyDescent="0.4">
      <c r="A327" s="6">
        <f t="shared" si="42"/>
        <v>309</v>
      </c>
      <c r="B327" s="7">
        <f t="shared" si="43"/>
        <v>1.544999999999989</v>
      </c>
      <c r="C327" s="2">
        <v>0</v>
      </c>
      <c r="D327" s="7">
        <f t="shared" si="36"/>
        <v>0</v>
      </c>
      <c r="E327" s="7">
        <f t="shared" si="37"/>
        <v>0</v>
      </c>
      <c r="F327" s="8">
        <f t="shared" si="38"/>
        <v>5.5228904892799985E-10</v>
      </c>
      <c r="G327" s="9">
        <f t="shared" si="39"/>
        <v>-1.7582514170008857E-7</v>
      </c>
      <c r="AC327" s="12">
        <f t="shared" si="40"/>
        <v>0</v>
      </c>
      <c r="AD327" s="12">
        <f t="shared" si="41"/>
        <v>1.1909979703792031E-6</v>
      </c>
    </row>
    <row r="328" spans="1:30" x14ac:dyDescent="0.4">
      <c r="A328" s="6">
        <f t="shared" si="42"/>
        <v>310</v>
      </c>
      <c r="B328" s="7">
        <f t="shared" si="43"/>
        <v>1.5499999999999889</v>
      </c>
      <c r="C328" s="2">
        <v>0</v>
      </c>
      <c r="D328" s="7">
        <f t="shared" si="36"/>
        <v>0</v>
      </c>
      <c r="E328" s="7">
        <f t="shared" si="37"/>
        <v>0</v>
      </c>
      <c r="F328" s="8">
        <f t="shared" si="38"/>
        <v>-3.7069504692927411E-10</v>
      </c>
      <c r="G328" s="9">
        <f t="shared" si="39"/>
        <v>-1.7267242826196687E-7</v>
      </c>
      <c r="AC328" s="12">
        <f t="shared" si="40"/>
        <v>0</v>
      </c>
      <c r="AD328" s="12">
        <f t="shared" si="41"/>
        <v>5.5228904892799984E-7</v>
      </c>
    </row>
    <row r="329" spans="1:30" x14ac:dyDescent="0.4">
      <c r="A329" s="6">
        <f t="shared" si="42"/>
        <v>311</v>
      </c>
      <c r="B329" s="7">
        <f t="shared" si="43"/>
        <v>1.5549999999999888</v>
      </c>
      <c r="C329" s="2">
        <v>0</v>
      </c>
      <c r="D329" s="7">
        <f t="shared" si="36"/>
        <v>0</v>
      </c>
      <c r="E329" s="7">
        <f t="shared" si="37"/>
        <v>0</v>
      </c>
      <c r="F329" s="8">
        <f t="shared" si="38"/>
        <v>-9.9689526363362588E-10</v>
      </c>
      <c r="G329" s="9">
        <f t="shared" si="39"/>
        <v>-6.5231797388544882E-8</v>
      </c>
      <c r="AC329" s="12">
        <f t="shared" si="40"/>
        <v>0</v>
      </c>
      <c r="AD329" s="12">
        <f t="shared" si="41"/>
        <v>-3.7069504692927411E-7</v>
      </c>
    </row>
    <row r="330" spans="1:30" x14ac:dyDescent="0.4">
      <c r="A330" s="6">
        <f t="shared" si="42"/>
        <v>312</v>
      </c>
      <c r="B330" s="7">
        <f t="shared" si="43"/>
        <v>1.5599999999999887</v>
      </c>
      <c r="C330" s="2">
        <v>0</v>
      </c>
      <c r="D330" s="7">
        <f t="shared" si="36"/>
        <v>0</v>
      </c>
      <c r="E330" s="7">
        <f t="shared" si="37"/>
        <v>0</v>
      </c>
      <c r="F330" s="8">
        <f t="shared" si="38"/>
        <v>-9.7048223056007402E-10</v>
      </c>
      <c r="G330" s="9">
        <f t="shared" si="39"/>
        <v>7.3275961624255253E-8</v>
      </c>
      <c r="AC330" s="12">
        <f t="shared" si="40"/>
        <v>0</v>
      </c>
      <c r="AD330" s="12">
        <f t="shared" si="41"/>
        <v>-9.9689526363362597E-7</v>
      </c>
    </row>
    <row r="331" spans="1:30" x14ac:dyDescent="0.4">
      <c r="A331" s="6">
        <f t="shared" si="42"/>
        <v>313</v>
      </c>
      <c r="B331" s="7">
        <f t="shared" si="43"/>
        <v>1.5649999999999886</v>
      </c>
      <c r="C331" s="2">
        <v>0</v>
      </c>
      <c r="D331" s="7">
        <f t="shared" si="36"/>
        <v>0</v>
      </c>
      <c r="E331" s="7">
        <f t="shared" si="37"/>
        <v>0</v>
      </c>
      <c r="F331" s="8">
        <f t="shared" si="38"/>
        <v>-3.5861456681429761E-10</v>
      </c>
      <c r="G331" s="9">
        <f t="shared" si="39"/>
        <v>1.5656305312821297E-7</v>
      </c>
      <c r="AC331" s="12">
        <f t="shared" si="40"/>
        <v>0</v>
      </c>
      <c r="AD331" s="12">
        <f t="shared" si="41"/>
        <v>-9.7048223056007405E-7</v>
      </c>
    </row>
    <row r="332" spans="1:30" x14ac:dyDescent="0.4">
      <c r="A332" s="6">
        <f t="shared" si="42"/>
        <v>314</v>
      </c>
      <c r="B332" s="7">
        <f t="shared" si="43"/>
        <v>1.5699999999999885</v>
      </c>
      <c r="C332" s="2">
        <v>0</v>
      </c>
      <c r="D332" s="7">
        <f t="shared" si="36"/>
        <v>0</v>
      </c>
      <c r="E332" s="7">
        <f t="shared" si="37"/>
        <v>0</v>
      </c>
      <c r="F332" s="8">
        <f t="shared" si="38"/>
        <v>4.2238311117857479E-10</v>
      </c>
      <c r="G332" s="9">
        <f t="shared" si="39"/>
        <v>1.3853743768038415E-7</v>
      </c>
      <c r="AC332" s="12">
        <f t="shared" si="40"/>
        <v>0</v>
      </c>
      <c r="AD332" s="12">
        <f t="shared" si="41"/>
        <v>-3.5861456681429761E-7</v>
      </c>
    </row>
    <row r="333" spans="1:30" x14ac:dyDescent="0.4">
      <c r="A333" s="6">
        <f t="shared" si="42"/>
        <v>315</v>
      </c>
      <c r="B333" s="7">
        <f t="shared" si="43"/>
        <v>1.5749999999999884</v>
      </c>
      <c r="C333" s="2">
        <v>0</v>
      </c>
      <c r="D333" s="7">
        <f t="shared" si="36"/>
        <v>0</v>
      </c>
      <c r="E333" s="7">
        <f t="shared" si="37"/>
        <v>0</v>
      </c>
      <c r="F333" s="8">
        <f t="shared" si="38"/>
        <v>8.8643766681691135E-10</v>
      </c>
      <c r="G333" s="9">
        <f t="shared" si="39"/>
        <v>3.8055186839677974E-8</v>
      </c>
      <c r="AC333" s="12">
        <f t="shared" si="40"/>
        <v>0</v>
      </c>
      <c r="AD333" s="12">
        <f t="shared" si="41"/>
        <v>4.2238311117857478E-7</v>
      </c>
    </row>
    <row r="334" spans="1:30" x14ac:dyDescent="0.4">
      <c r="A334" s="6">
        <f t="shared" si="42"/>
        <v>316</v>
      </c>
      <c r="B334" s="7">
        <f t="shared" si="43"/>
        <v>1.5799999999999883</v>
      </c>
      <c r="C334" s="2">
        <v>0</v>
      </c>
      <c r="D334" s="7">
        <f t="shared" si="36"/>
        <v>0</v>
      </c>
      <c r="E334" s="7">
        <f t="shared" si="37"/>
        <v>0</v>
      </c>
      <c r="F334" s="8">
        <f t="shared" si="38"/>
        <v>7.7746256888532728E-10</v>
      </c>
      <c r="G334" s="9">
        <f t="shared" si="39"/>
        <v>-7.7587168451117895E-8</v>
      </c>
      <c r="AC334" s="12">
        <f t="shared" si="40"/>
        <v>0</v>
      </c>
      <c r="AD334" s="12">
        <f t="shared" si="41"/>
        <v>8.8643766681691134E-7</v>
      </c>
    </row>
    <row r="335" spans="1:30" x14ac:dyDescent="0.4">
      <c r="A335" s="6">
        <f t="shared" si="42"/>
        <v>317</v>
      </c>
      <c r="B335" s="7">
        <f t="shared" si="43"/>
        <v>1.5849999999999882</v>
      </c>
      <c r="C335" s="2">
        <v>0</v>
      </c>
      <c r="D335" s="7">
        <f t="shared" si="36"/>
        <v>0</v>
      </c>
      <c r="E335" s="7">
        <f t="shared" si="37"/>
        <v>0</v>
      </c>
      <c r="F335" s="8">
        <f t="shared" si="38"/>
        <v>2.0635936718593774E-10</v>
      </c>
      <c r="G335" s="9">
        <f t="shared" si="39"/>
        <v>-1.3719163824448358E-7</v>
      </c>
      <c r="AC335" s="12">
        <f t="shared" si="40"/>
        <v>0</v>
      </c>
      <c r="AD335" s="12">
        <f t="shared" si="41"/>
        <v>7.7746256888532723E-7</v>
      </c>
    </row>
    <row r="336" spans="1:30" x14ac:dyDescent="0.4">
      <c r="A336" s="6">
        <f t="shared" si="42"/>
        <v>318</v>
      </c>
      <c r="B336" s="7">
        <f t="shared" si="43"/>
        <v>1.5899999999999881</v>
      </c>
      <c r="C336" s="2">
        <v>0</v>
      </c>
      <c r="D336" s="7">
        <f t="shared" si="36"/>
        <v>0</v>
      </c>
      <c r="E336" s="7">
        <f t="shared" si="37"/>
        <v>0</v>
      </c>
      <c r="F336" s="8">
        <f t="shared" si="38"/>
        <v>-4.4489538673845344E-10</v>
      </c>
      <c r="G336" s="9">
        <f t="shared" si="39"/>
        <v>-1.090676092652568E-7</v>
      </c>
      <c r="AC336" s="12">
        <f t="shared" si="40"/>
        <v>0</v>
      </c>
      <c r="AD336" s="12">
        <f t="shared" si="41"/>
        <v>2.0635936718593774E-7</v>
      </c>
    </row>
    <row r="337" spans="1:30" x14ac:dyDescent="0.4">
      <c r="A337" s="6">
        <f t="shared" si="42"/>
        <v>319</v>
      </c>
      <c r="B337" s="7">
        <f t="shared" si="43"/>
        <v>1.594999999999988</v>
      </c>
      <c r="C337" s="2">
        <v>0</v>
      </c>
      <c r="D337" s="7">
        <f t="shared" si="36"/>
        <v>0</v>
      </c>
      <c r="E337" s="7">
        <f t="shared" si="37"/>
        <v>0</v>
      </c>
      <c r="F337" s="8">
        <f t="shared" si="38"/>
        <v>-7.7575071166343704E-10</v>
      </c>
      <c r="G337" s="9">
        <f t="shared" si="39"/>
        <v>-1.711961403078745E-8</v>
      </c>
      <c r="AC337" s="12">
        <f t="shared" si="40"/>
        <v>0</v>
      </c>
      <c r="AD337" s="12">
        <f t="shared" si="41"/>
        <v>-4.4489538673845345E-7</v>
      </c>
    </row>
    <row r="338" spans="1:30" x14ac:dyDescent="0.4">
      <c r="A338" s="6">
        <f t="shared" si="42"/>
        <v>320</v>
      </c>
      <c r="B338" s="7">
        <f t="shared" si="43"/>
        <v>1.5999999999999879</v>
      </c>
      <c r="C338" s="2">
        <v>0</v>
      </c>
      <c r="D338" s="7">
        <f t="shared" si="36"/>
        <v>0</v>
      </c>
      <c r="E338" s="7">
        <f t="shared" si="37"/>
        <v>0</v>
      </c>
      <c r="F338" s="8">
        <f t="shared" si="38"/>
        <v>-6.1102928035289759E-10</v>
      </c>
      <c r="G338" s="9">
        <f t="shared" si="39"/>
        <v>7.7983314846697236E-8</v>
      </c>
      <c r="AC338" s="12">
        <f t="shared" si="40"/>
        <v>0</v>
      </c>
      <c r="AD338" s="12">
        <f t="shared" si="41"/>
        <v>-7.7575071166343705E-7</v>
      </c>
    </row>
    <row r="339" spans="1:30" x14ac:dyDescent="0.4">
      <c r="A339" s="6">
        <f t="shared" si="42"/>
        <v>321</v>
      </c>
      <c r="B339" s="7">
        <f t="shared" si="43"/>
        <v>1.6049999999999878</v>
      </c>
      <c r="C339" s="2">
        <v>0</v>
      </c>
      <c r="D339" s="7">
        <f t="shared" ref="D339:D402" si="44">C339*1000/$D$3</f>
        <v>0</v>
      </c>
      <c r="E339" s="7">
        <f t="shared" ref="E339:E402" si="45">C339/$D$4</f>
        <v>0</v>
      </c>
      <c r="F339" s="8">
        <f t="shared" ref="F339:F402" si="46">(F338*$H$7+G338*$H$8+D338*$H$11+D339*$H$12)</f>
        <v>-8.9308508746289345E-11</v>
      </c>
      <c r="G339" s="9">
        <f t="shared" ref="G339:G402" si="47">(F338*$H$9+G338*$H$10+D338*$H$13+D339*$H$14)</f>
        <v>1.184189313323863E-7</v>
      </c>
      <c r="AC339" s="12">
        <f t="shared" si="40"/>
        <v>0</v>
      </c>
      <c r="AD339" s="12">
        <f t="shared" si="41"/>
        <v>-6.1102928035289761E-7</v>
      </c>
    </row>
    <row r="340" spans="1:30" x14ac:dyDescent="0.4">
      <c r="A340" s="6">
        <f t="shared" si="42"/>
        <v>322</v>
      </c>
      <c r="B340" s="7">
        <f t="shared" si="43"/>
        <v>1.6099999999999877</v>
      </c>
      <c r="C340" s="2">
        <v>0</v>
      </c>
      <c r="D340" s="7">
        <f t="shared" si="44"/>
        <v>0</v>
      </c>
      <c r="E340" s="7">
        <f t="shared" si="45"/>
        <v>0</v>
      </c>
      <c r="F340" s="8">
        <f t="shared" si="46"/>
        <v>4.4557359562170707E-10</v>
      </c>
      <c r="G340" s="9">
        <f t="shared" si="47"/>
        <v>8.3993899102755071E-8</v>
      </c>
      <c r="AC340" s="12">
        <f t="shared" ref="AC340:AC403" si="48">E339*1000</f>
        <v>0</v>
      </c>
      <c r="AD340" s="12">
        <f t="shared" ref="AD340:AD403" si="49">F339*1000</f>
        <v>-8.9308508746289348E-8</v>
      </c>
    </row>
    <row r="341" spans="1:30" x14ac:dyDescent="0.4">
      <c r="A341" s="6">
        <f t="shared" si="42"/>
        <v>323</v>
      </c>
      <c r="B341" s="7">
        <f t="shared" si="43"/>
        <v>1.6149999999999876</v>
      </c>
      <c r="C341" s="2">
        <v>0</v>
      </c>
      <c r="D341" s="7">
        <f t="shared" si="44"/>
        <v>0</v>
      </c>
      <c r="E341" s="7">
        <f t="shared" si="45"/>
        <v>0</v>
      </c>
      <c r="F341" s="8">
        <f t="shared" si="46"/>
        <v>6.6876991012548544E-10</v>
      </c>
      <c r="G341" s="9">
        <f t="shared" si="47"/>
        <v>1.4184428540982031E-9</v>
      </c>
      <c r="AC341" s="12">
        <f t="shared" si="48"/>
        <v>0</v>
      </c>
      <c r="AD341" s="12">
        <f t="shared" si="49"/>
        <v>4.4557359562170705E-7</v>
      </c>
    </row>
    <row r="342" spans="1:30" x14ac:dyDescent="0.4">
      <c r="A342" s="6">
        <f t="shared" si="42"/>
        <v>324</v>
      </c>
      <c r="B342" s="7">
        <f t="shared" si="43"/>
        <v>1.6199999999999875</v>
      </c>
      <c r="C342" s="2">
        <v>0</v>
      </c>
      <c r="D342" s="7">
        <f t="shared" si="44"/>
        <v>0</v>
      </c>
      <c r="E342" s="7">
        <f t="shared" si="45"/>
        <v>0</v>
      </c>
      <c r="F342" s="8">
        <f t="shared" si="46"/>
        <v>4.6959619039358008E-10</v>
      </c>
      <c r="G342" s="9">
        <f t="shared" si="47"/>
        <v>-7.554138508698243E-8</v>
      </c>
      <c r="AC342" s="12">
        <f t="shared" si="48"/>
        <v>0</v>
      </c>
      <c r="AD342" s="12">
        <f t="shared" si="49"/>
        <v>6.6876991012548546E-7</v>
      </c>
    </row>
    <row r="343" spans="1:30" x14ac:dyDescent="0.4">
      <c r="A343" s="6">
        <f t="shared" si="42"/>
        <v>325</v>
      </c>
      <c r="B343" s="7">
        <f t="shared" si="43"/>
        <v>1.6249999999999873</v>
      </c>
      <c r="C343" s="2">
        <v>0</v>
      </c>
      <c r="D343" s="7">
        <f t="shared" si="44"/>
        <v>0</v>
      </c>
      <c r="E343" s="7">
        <f t="shared" si="45"/>
        <v>0</v>
      </c>
      <c r="F343" s="8">
        <f t="shared" si="46"/>
        <v>1.7473223824197746E-12</v>
      </c>
      <c r="G343" s="9">
        <f t="shared" si="47"/>
        <v>-1.0073474776540656E-7</v>
      </c>
      <c r="AC343" s="12">
        <f t="shared" si="48"/>
        <v>0</v>
      </c>
      <c r="AD343" s="12">
        <f t="shared" si="49"/>
        <v>4.6959619039358007E-7</v>
      </c>
    </row>
    <row r="344" spans="1:30" x14ac:dyDescent="0.4">
      <c r="A344" s="6">
        <f t="shared" si="42"/>
        <v>326</v>
      </c>
      <c r="B344" s="7">
        <f t="shared" si="43"/>
        <v>1.6299999999999872</v>
      </c>
      <c r="C344" s="2">
        <v>0</v>
      </c>
      <c r="D344" s="7">
        <f t="shared" si="44"/>
        <v>0</v>
      </c>
      <c r="E344" s="7">
        <f t="shared" si="45"/>
        <v>0</v>
      </c>
      <c r="F344" s="8">
        <f t="shared" si="46"/>
        <v>-4.3047757112387647E-10</v>
      </c>
      <c r="G344" s="9">
        <f t="shared" si="47"/>
        <v>-6.2968458763082154E-8</v>
      </c>
      <c r="AC344" s="12">
        <f t="shared" si="48"/>
        <v>0</v>
      </c>
      <c r="AD344" s="12">
        <f t="shared" si="49"/>
        <v>1.7473223824197746E-9</v>
      </c>
    </row>
    <row r="345" spans="1:30" x14ac:dyDescent="0.4">
      <c r="A345" s="6">
        <f t="shared" si="42"/>
        <v>327</v>
      </c>
      <c r="B345" s="7">
        <f t="shared" si="43"/>
        <v>1.6349999999999871</v>
      </c>
      <c r="C345" s="2">
        <v>0</v>
      </c>
      <c r="D345" s="7">
        <f t="shared" si="44"/>
        <v>0</v>
      </c>
      <c r="E345" s="7">
        <f t="shared" si="45"/>
        <v>0</v>
      </c>
      <c r="F345" s="8">
        <f t="shared" si="46"/>
        <v>-5.6820460135261358E-10</v>
      </c>
      <c r="G345" s="9">
        <f t="shared" si="47"/>
        <v>9.9575758396363469E-9</v>
      </c>
      <c r="AC345" s="12">
        <f t="shared" si="48"/>
        <v>0</v>
      </c>
      <c r="AD345" s="12">
        <f t="shared" si="49"/>
        <v>-4.3047757112387645E-7</v>
      </c>
    </row>
    <row r="346" spans="1:30" x14ac:dyDescent="0.4">
      <c r="A346" s="6">
        <f t="shared" si="42"/>
        <v>328</v>
      </c>
      <c r="B346" s="7">
        <f t="shared" si="43"/>
        <v>1.639999999999987</v>
      </c>
      <c r="C346" s="2">
        <v>0</v>
      </c>
      <c r="D346" s="7">
        <f t="shared" si="44"/>
        <v>0</v>
      </c>
      <c r="E346" s="7">
        <f t="shared" si="45"/>
        <v>0</v>
      </c>
      <c r="F346" s="8">
        <f t="shared" si="46"/>
        <v>-3.5114461859690698E-10</v>
      </c>
      <c r="G346" s="9">
        <f t="shared" si="47"/>
        <v>7.1137556971034351E-8</v>
      </c>
      <c r="AC346" s="12">
        <f t="shared" si="48"/>
        <v>0</v>
      </c>
      <c r="AD346" s="12">
        <f t="shared" si="49"/>
        <v>-5.6820460135261355E-7</v>
      </c>
    </row>
    <row r="347" spans="1:30" x14ac:dyDescent="0.4">
      <c r="A347" s="6">
        <f t="shared" si="42"/>
        <v>329</v>
      </c>
      <c r="B347" s="7">
        <f t="shared" si="43"/>
        <v>1.6449999999999869</v>
      </c>
      <c r="C347" s="2">
        <v>0</v>
      </c>
      <c r="D347" s="7">
        <f t="shared" si="44"/>
        <v>0</v>
      </c>
      <c r="E347" s="7">
        <f t="shared" si="45"/>
        <v>0</v>
      </c>
      <c r="F347" s="8">
        <f t="shared" si="46"/>
        <v>6.1478090455767263E-11</v>
      </c>
      <c r="G347" s="9">
        <f t="shared" si="47"/>
        <v>8.445435288465057E-8</v>
      </c>
      <c r="AC347" s="12">
        <f t="shared" si="48"/>
        <v>0</v>
      </c>
      <c r="AD347" s="12">
        <f t="shared" si="49"/>
        <v>-3.5114461859690695E-7</v>
      </c>
    </row>
    <row r="348" spans="1:30" x14ac:dyDescent="0.4">
      <c r="A348" s="6">
        <f t="shared" si="42"/>
        <v>330</v>
      </c>
      <c r="B348" s="7">
        <f t="shared" si="43"/>
        <v>1.6499999999999868</v>
      </c>
      <c r="C348" s="2">
        <v>0</v>
      </c>
      <c r="D348" s="7">
        <f t="shared" si="44"/>
        <v>0</v>
      </c>
      <c r="E348" s="7">
        <f t="shared" si="45"/>
        <v>0</v>
      </c>
      <c r="F348" s="8">
        <f t="shared" si="46"/>
        <v>4.0453046559407693E-10</v>
      </c>
      <c r="G348" s="9">
        <f t="shared" si="47"/>
        <v>4.5598759385855499E-8</v>
      </c>
      <c r="AC348" s="12">
        <f t="shared" si="48"/>
        <v>0</v>
      </c>
      <c r="AD348" s="12">
        <f t="shared" si="49"/>
        <v>6.1478090455767265E-8</v>
      </c>
    </row>
    <row r="349" spans="1:30" x14ac:dyDescent="0.4">
      <c r="A349" s="6">
        <f t="shared" si="42"/>
        <v>331</v>
      </c>
      <c r="B349" s="7">
        <f t="shared" si="43"/>
        <v>1.6549999999999867</v>
      </c>
      <c r="C349" s="2">
        <v>0</v>
      </c>
      <c r="D349" s="7">
        <f t="shared" si="44"/>
        <v>0</v>
      </c>
      <c r="E349" s="7">
        <f t="shared" si="45"/>
        <v>0</v>
      </c>
      <c r="F349" s="8">
        <f t="shared" si="46"/>
        <v>4.7578482904824464E-10</v>
      </c>
      <c r="G349" s="9">
        <f t="shared" si="47"/>
        <v>-1.7815635153275084E-8</v>
      </c>
      <c r="AC349" s="12">
        <f t="shared" si="48"/>
        <v>0</v>
      </c>
      <c r="AD349" s="12">
        <f t="shared" si="49"/>
        <v>4.0453046559407691E-7</v>
      </c>
    </row>
    <row r="350" spans="1:30" x14ac:dyDescent="0.4">
      <c r="A350" s="6">
        <f t="shared" si="42"/>
        <v>332</v>
      </c>
      <c r="B350" s="7">
        <f t="shared" si="43"/>
        <v>1.6599999999999866</v>
      </c>
      <c r="C350" s="2">
        <v>0</v>
      </c>
      <c r="D350" s="7">
        <f t="shared" si="44"/>
        <v>0</v>
      </c>
      <c r="E350" s="7">
        <f t="shared" si="45"/>
        <v>0</v>
      </c>
      <c r="F350" s="8">
        <f t="shared" si="46"/>
        <v>2.5341449579235824E-10</v>
      </c>
      <c r="G350" s="9">
        <f t="shared" si="47"/>
        <v>-6.5472504949612814E-8</v>
      </c>
      <c r="AC350" s="12">
        <f t="shared" si="48"/>
        <v>0</v>
      </c>
      <c r="AD350" s="12">
        <f t="shared" si="49"/>
        <v>4.7578482904824465E-7</v>
      </c>
    </row>
    <row r="351" spans="1:30" x14ac:dyDescent="0.4">
      <c r="A351" s="6">
        <f t="shared" si="42"/>
        <v>333</v>
      </c>
      <c r="B351" s="7">
        <f t="shared" si="43"/>
        <v>1.6649999999999865</v>
      </c>
      <c r="C351" s="2">
        <v>0</v>
      </c>
      <c r="D351" s="7">
        <f t="shared" si="44"/>
        <v>0</v>
      </c>
      <c r="E351" s="7">
        <f t="shared" si="45"/>
        <v>0</v>
      </c>
      <c r="F351" s="8">
        <f t="shared" si="46"/>
        <v>-1.0493683046885269E-10</v>
      </c>
      <c r="G351" s="9">
        <f t="shared" si="47"/>
        <v>-6.9756068966032568E-8</v>
      </c>
      <c r="AC351" s="12">
        <f t="shared" si="48"/>
        <v>0</v>
      </c>
      <c r="AD351" s="12">
        <f t="shared" si="49"/>
        <v>2.5341449579235823E-7</v>
      </c>
    </row>
    <row r="352" spans="1:30" x14ac:dyDescent="0.4">
      <c r="A352" s="6">
        <f t="shared" si="42"/>
        <v>334</v>
      </c>
      <c r="B352" s="7">
        <f t="shared" si="43"/>
        <v>1.6699999999999864</v>
      </c>
      <c r="C352" s="2">
        <v>0</v>
      </c>
      <c r="D352" s="7">
        <f t="shared" si="44"/>
        <v>0</v>
      </c>
      <c r="E352" s="7">
        <f t="shared" si="45"/>
        <v>0</v>
      </c>
      <c r="F352" s="8">
        <f t="shared" si="46"/>
        <v>-3.7166325824060517E-10</v>
      </c>
      <c r="G352" s="9">
        <f t="shared" si="47"/>
        <v>-3.1473770712883522E-8</v>
      </c>
      <c r="AC352" s="12">
        <f t="shared" si="48"/>
        <v>0</v>
      </c>
      <c r="AD352" s="12">
        <f t="shared" si="49"/>
        <v>-1.0493683046885268E-7</v>
      </c>
    </row>
    <row r="353" spans="1:30" x14ac:dyDescent="0.4">
      <c r="A353" s="6">
        <f t="shared" si="42"/>
        <v>335</v>
      </c>
      <c r="B353" s="7">
        <f t="shared" si="43"/>
        <v>1.6749999999999863</v>
      </c>
      <c r="C353" s="2">
        <v>0</v>
      </c>
      <c r="D353" s="7">
        <f t="shared" si="44"/>
        <v>0</v>
      </c>
      <c r="E353" s="7">
        <f t="shared" si="45"/>
        <v>0</v>
      </c>
      <c r="F353" s="8">
        <f t="shared" si="46"/>
        <v>-3.9247368596425474E-10</v>
      </c>
      <c r="G353" s="9">
        <f t="shared" si="47"/>
        <v>2.2861073703128669E-8</v>
      </c>
      <c r="AC353" s="12">
        <f t="shared" si="48"/>
        <v>0</v>
      </c>
      <c r="AD353" s="12">
        <f t="shared" si="49"/>
        <v>-3.7166325824060516E-7</v>
      </c>
    </row>
    <row r="354" spans="1:30" x14ac:dyDescent="0.4">
      <c r="A354" s="6">
        <f t="shared" si="42"/>
        <v>336</v>
      </c>
      <c r="B354" s="7">
        <f t="shared" si="43"/>
        <v>1.6799999999999862</v>
      </c>
      <c r="C354" s="2">
        <v>0</v>
      </c>
      <c r="D354" s="7">
        <f t="shared" si="44"/>
        <v>0</v>
      </c>
      <c r="E354" s="7">
        <f t="shared" si="45"/>
        <v>0</v>
      </c>
      <c r="F354" s="8">
        <f t="shared" si="46"/>
        <v>-1.7405067408603588E-10</v>
      </c>
      <c r="G354" s="9">
        <f t="shared" si="47"/>
        <v>5.9095791877928863E-8</v>
      </c>
      <c r="AC354" s="12">
        <f t="shared" si="48"/>
        <v>0</v>
      </c>
      <c r="AD354" s="12">
        <f t="shared" si="49"/>
        <v>-3.9247368596425473E-7</v>
      </c>
    </row>
    <row r="355" spans="1:30" x14ac:dyDescent="0.4">
      <c r="A355" s="6">
        <f t="shared" si="42"/>
        <v>337</v>
      </c>
      <c r="B355" s="7">
        <f t="shared" si="43"/>
        <v>1.6849999999999861</v>
      </c>
      <c r="C355" s="2">
        <v>0</v>
      </c>
      <c r="D355" s="7">
        <f t="shared" si="44"/>
        <v>0</v>
      </c>
      <c r="E355" s="7">
        <f t="shared" si="45"/>
        <v>0</v>
      </c>
      <c r="F355" s="8">
        <f t="shared" si="46"/>
        <v>1.3261632291671321E-10</v>
      </c>
      <c r="G355" s="9">
        <f t="shared" si="47"/>
        <v>5.6713193871700444E-8</v>
      </c>
      <c r="AC355" s="12">
        <f t="shared" si="48"/>
        <v>0</v>
      </c>
      <c r="AD355" s="12">
        <f t="shared" si="49"/>
        <v>-1.7405067408603587E-7</v>
      </c>
    </row>
    <row r="356" spans="1:30" x14ac:dyDescent="0.4">
      <c r="A356" s="6">
        <f t="shared" si="42"/>
        <v>338</v>
      </c>
      <c r="B356" s="7">
        <f t="shared" si="43"/>
        <v>1.689999999999986</v>
      </c>
      <c r="C356" s="2">
        <v>0</v>
      </c>
      <c r="D356" s="7">
        <f t="shared" si="44"/>
        <v>0</v>
      </c>
      <c r="E356" s="7">
        <f t="shared" si="45"/>
        <v>0</v>
      </c>
      <c r="F356" s="8">
        <f t="shared" si="46"/>
        <v>3.3495370340862375E-10</v>
      </c>
      <c r="G356" s="9">
        <f t="shared" si="47"/>
        <v>2.0183493082958729E-8</v>
      </c>
      <c r="AC356" s="12">
        <f t="shared" si="48"/>
        <v>0</v>
      </c>
      <c r="AD356" s="12">
        <f t="shared" si="49"/>
        <v>1.3261632291671322E-7</v>
      </c>
    </row>
    <row r="357" spans="1:30" x14ac:dyDescent="0.4">
      <c r="A357" s="6">
        <f t="shared" si="42"/>
        <v>339</v>
      </c>
      <c r="B357" s="7">
        <f t="shared" si="43"/>
        <v>1.6949999999999859</v>
      </c>
      <c r="C357" s="2">
        <v>0</v>
      </c>
      <c r="D357" s="7">
        <f t="shared" si="44"/>
        <v>0</v>
      </c>
      <c r="E357" s="7">
        <f t="shared" si="45"/>
        <v>0</v>
      </c>
      <c r="F357" s="8">
        <f t="shared" si="46"/>
        <v>3.1864731993127808E-10</v>
      </c>
      <c r="G357" s="9">
        <f t="shared" si="47"/>
        <v>-2.5701083683459612E-8</v>
      </c>
      <c r="AC357" s="12">
        <f t="shared" si="48"/>
        <v>0</v>
      </c>
      <c r="AD357" s="12">
        <f t="shared" si="49"/>
        <v>3.3495370340862373E-7</v>
      </c>
    </row>
    <row r="358" spans="1:30" x14ac:dyDescent="0.4">
      <c r="A358" s="6">
        <f t="shared" si="42"/>
        <v>340</v>
      </c>
      <c r="B358" s="7">
        <f t="shared" si="43"/>
        <v>1.6999999999999857</v>
      </c>
      <c r="C358" s="2">
        <v>0</v>
      </c>
      <c r="D358" s="7">
        <f t="shared" si="44"/>
        <v>0</v>
      </c>
      <c r="E358" s="7">
        <f t="shared" si="45"/>
        <v>0</v>
      </c>
      <c r="F358" s="8">
        <f t="shared" si="46"/>
        <v>1.1071179666514592E-10</v>
      </c>
      <c r="G358" s="9">
        <f t="shared" si="47"/>
        <v>-5.2428750151902236E-8</v>
      </c>
      <c r="AC358" s="12">
        <f t="shared" si="48"/>
        <v>0</v>
      </c>
      <c r="AD358" s="12">
        <f t="shared" si="49"/>
        <v>3.1864731993127808E-7</v>
      </c>
    </row>
    <row r="359" spans="1:30" x14ac:dyDescent="0.4">
      <c r="A359" s="6">
        <f t="shared" si="42"/>
        <v>341</v>
      </c>
      <c r="B359" s="7">
        <f t="shared" si="43"/>
        <v>1.7049999999999856</v>
      </c>
      <c r="C359" s="2">
        <v>0</v>
      </c>
      <c r="D359" s="7">
        <f t="shared" si="44"/>
        <v>0</v>
      </c>
      <c r="E359" s="7">
        <f t="shared" si="45"/>
        <v>0</v>
      </c>
      <c r="F359" s="8">
        <f t="shared" si="46"/>
        <v>-1.4794491587504364E-10</v>
      </c>
      <c r="G359" s="9">
        <f t="shared" si="47"/>
        <v>-4.5320699852711879E-8</v>
      </c>
      <c r="AC359" s="12">
        <f t="shared" si="48"/>
        <v>0</v>
      </c>
      <c r="AD359" s="12">
        <f t="shared" si="49"/>
        <v>1.1071179666514592E-7</v>
      </c>
    </row>
    <row r="360" spans="1:30" x14ac:dyDescent="0.4">
      <c r="A360" s="6">
        <f t="shared" si="42"/>
        <v>342</v>
      </c>
      <c r="B360" s="7">
        <f t="shared" si="43"/>
        <v>1.7099999999999855</v>
      </c>
      <c r="C360" s="2">
        <v>0</v>
      </c>
      <c r="D360" s="7">
        <f t="shared" si="44"/>
        <v>0</v>
      </c>
      <c r="E360" s="7">
        <f t="shared" si="45"/>
        <v>0</v>
      </c>
      <c r="F360" s="8">
        <f t="shared" si="46"/>
        <v>-2.9675640823260853E-10</v>
      </c>
      <c r="G360" s="9">
        <f t="shared" si="47"/>
        <v>-1.1333011241644831E-8</v>
      </c>
      <c r="AC360" s="12">
        <f t="shared" si="48"/>
        <v>0</v>
      </c>
      <c r="AD360" s="12">
        <f t="shared" si="49"/>
        <v>-1.4794491587504364E-7</v>
      </c>
    </row>
    <row r="361" spans="1:30" x14ac:dyDescent="0.4">
      <c r="A361" s="6">
        <f t="shared" si="42"/>
        <v>343</v>
      </c>
      <c r="B361" s="7">
        <f t="shared" si="43"/>
        <v>1.7149999999999854</v>
      </c>
      <c r="C361" s="2">
        <v>0</v>
      </c>
      <c r="D361" s="7">
        <f t="shared" si="44"/>
        <v>0</v>
      </c>
      <c r="E361" s="7">
        <f t="shared" si="45"/>
        <v>0</v>
      </c>
      <c r="F361" s="8">
        <f t="shared" si="46"/>
        <v>-2.5424531553877922E-10</v>
      </c>
      <c r="G361" s="9">
        <f t="shared" si="47"/>
        <v>2.6850818728921331E-8</v>
      </c>
      <c r="AC361" s="12">
        <f t="shared" si="48"/>
        <v>0</v>
      </c>
      <c r="AD361" s="12">
        <f t="shared" si="49"/>
        <v>-2.9675640823260855E-7</v>
      </c>
    </row>
    <row r="362" spans="1:30" x14ac:dyDescent="0.4">
      <c r="A362" s="6">
        <f t="shared" si="42"/>
        <v>344</v>
      </c>
      <c r="B362" s="7">
        <f t="shared" si="43"/>
        <v>1.7199999999999853</v>
      </c>
      <c r="C362" s="2">
        <v>0</v>
      </c>
      <c r="D362" s="7">
        <f t="shared" si="44"/>
        <v>0</v>
      </c>
      <c r="E362" s="7">
        <f t="shared" si="45"/>
        <v>0</v>
      </c>
      <c r="F362" s="8">
        <f t="shared" si="46"/>
        <v>-6.1148351175286229E-11</v>
      </c>
      <c r="G362" s="9">
        <f t="shared" si="47"/>
        <v>4.5785472790108331E-8</v>
      </c>
      <c r="AC362" s="12">
        <f t="shared" si="48"/>
        <v>0</v>
      </c>
      <c r="AD362" s="12">
        <f t="shared" si="49"/>
        <v>-2.5424531553877922E-7</v>
      </c>
    </row>
    <row r="363" spans="1:30" x14ac:dyDescent="0.4">
      <c r="A363" s="6">
        <f t="shared" si="42"/>
        <v>345</v>
      </c>
      <c r="B363" s="7">
        <f t="shared" si="43"/>
        <v>1.7249999999999852</v>
      </c>
      <c r="C363" s="2">
        <v>0</v>
      </c>
      <c r="D363" s="7">
        <f t="shared" si="44"/>
        <v>0</v>
      </c>
      <c r="E363" s="7">
        <f t="shared" si="45"/>
        <v>0</v>
      </c>
      <c r="F363" s="8">
        <f t="shared" si="46"/>
        <v>1.5382773740540991E-10</v>
      </c>
      <c r="G363" s="9">
        <f t="shared" si="47"/>
        <v>3.5517233022305697E-8</v>
      </c>
      <c r="AC363" s="12">
        <f t="shared" si="48"/>
        <v>0</v>
      </c>
      <c r="AD363" s="12">
        <f t="shared" si="49"/>
        <v>-6.1148351175286231E-8</v>
      </c>
    </row>
    <row r="364" spans="1:30" x14ac:dyDescent="0.4">
      <c r="A364" s="6">
        <f t="shared" si="42"/>
        <v>346</v>
      </c>
      <c r="B364" s="7">
        <f t="shared" si="43"/>
        <v>1.7299999999999851</v>
      </c>
      <c r="C364" s="2">
        <v>0</v>
      </c>
      <c r="D364" s="7">
        <f t="shared" si="44"/>
        <v>0</v>
      </c>
      <c r="E364" s="7">
        <f t="shared" si="45"/>
        <v>0</v>
      </c>
      <c r="F364" s="8">
        <f t="shared" si="46"/>
        <v>2.5882196140321791E-10</v>
      </c>
      <c r="G364" s="9">
        <f t="shared" si="47"/>
        <v>4.5521047611643503E-9</v>
      </c>
      <c r="AC364" s="12">
        <f t="shared" si="48"/>
        <v>0</v>
      </c>
      <c r="AD364" s="12">
        <f t="shared" si="49"/>
        <v>1.5382773740540992E-7</v>
      </c>
    </row>
    <row r="365" spans="1:30" x14ac:dyDescent="0.4">
      <c r="A365" s="6">
        <f t="shared" si="42"/>
        <v>347</v>
      </c>
      <c r="B365" s="7">
        <f t="shared" si="43"/>
        <v>1.734999999999985</v>
      </c>
      <c r="C365" s="2">
        <v>0</v>
      </c>
      <c r="D365" s="7">
        <f t="shared" si="44"/>
        <v>0</v>
      </c>
      <c r="E365" s="7">
        <f t="shared" si="45"/>
        <v>0</v>
      </c>
      <c r="F365" s="8">
        <f t="shared" si="46"/>
        <v>1.9889444555414279E-10</v>
      </c>
      <c r="G365" s="9">
        <f t="shared" si="47"/>
        <v>-2.6741019286249451E-8</v>
      </c>
      <c r="AC365" s="12">
        <f t="shared" si="48"/>
        <v>0</v>
      </c>
      <c r="AD365" s="12">
        <f t="shared" si="49"/>
        <v>2.5882196140321792E-7</v>
      </c>
    </row>
    <row r="366" spans="1:30" x14ac:dyDescent="0.4">
      <c r="A366" s="6">
        <f t="shared" si="42"/>
        <v>348</v>
      </c>
      <c r="B366" s="7">
        <f t="shared" si="43"/>
        <v>1.7399999999999849</v>
      </c>
      <c r="C366" s="2">
        <v>0</v>
      </c>
      <c r="D366" s="7">
        <f t="shared" si="44"/>
        <v>0</v>
      </c>
      <c r="E366" s="7">
        <f t="shared" si="45"/>
        <v>0</v>
      </c>
      <c r="F366" s="8">
        <f t="shared" si="46"/>
        <v>2.325576280259143E-11</v>
      </c>
      <c r="G366" s="9">
        <f t="shared" si="47"/>
        <v>-3.9391706855425481E-8</v>
      </c>
      <c r="AC366" s="12">
        <f t="shared" si="48"/>
        <v>0</v>
      </c>
      <c r="AD366" s="12">
        <f t="shared" si="49"/>
        <v>1.988944455541428E-7</v>
      </c>
    </row>
    <row r="367" spans="1:30" x14ac:dyDescent="0.4">
      <c r="A367" s="6">
        <f t="shared" si="42"/>
        <v>349</v>
      </c>
      <c r="B367" s="7">
        <f t="shared" si="43"/>
        <v>1.7449999999999848</v>
      </c>
      <c r="C367" s="2">
        <v>0</v>
      </c>
      <c r="D367" s="7">
        <f t="shared" si="44"/>
        <v>0</v>
      </c>
      <c r="E367" s="7">
        <f t="shared" si="45"/>
        <v>0</v>
      </c>
      <c r="F367" s="8">
        <f t="shared" si="46"/>
        <v>-1.5269086313892928E-10</v>
      </c>
      <c r="G367" s="9">
        <f t="shared" si="47"/>
        <v>-2.7202953361554571E-8</v>
      </c>
      <c r="AC367" s="12">
        <f t="shared" si="48"/>
        <v>0</v>
      </c>
      <c r="AD367" s="12">
        <f t="shared" si="49"/>
        <v>2.3255762802591428E-8</v>
      </c>
    </row>
    <row r="368" spans="1:30" x14ac:dyDescent="0.4">
      <c r="A368" s="6">
        <f t="shared" si="42"/>
        <v>350</v>
      </c>
      <c r="B368" s="7">
        <f t="shared" si="43"/>
        <v>1.7499999999999847</v>
      </c>
      <c r="C368" s="2">
        <v>0</v>
      </c>
      <c r="D368" s="7">
        <f t="shared" si="44"/>
        <v>0</v>
      </c>
      <c r="E368" s="7">
        <f t="shared" si="45"/>
        <v>0</v>
      </c>
      <c r="F368" s="8">
        <f t="shared" si="46"/>
        <v>-2.2240399681717088E-10</v>
      </c>
      <c r="G368" s="9">
        <f t="shared" si="47"/>
        <v>4.9868303531268932E-10</v>
      </c>
      <c r="AC368" s="12">
        <f t="shared" si="48"/>
        <v>0</v>
      </c>
      <c r="AD368" s="12">
        <f t="shared" si="49"/>
        <v>-1.5269086313892929E-7</v>
      </c>
    </row>
    <row r="369" spans="1:30" x14ac:dyDescent="0.4">
      <c r="A369" s="6">
        <f t="shared" si="42"/>
        <v>351</v>
      </c>
      <c r="B369" s="7">
        <f t="shared" si="43"/>
        <v>1.7549999999999846</v>
      </c>
      <c r="C369" s="2">
        <v>0</v>
      </c>
      <c r="D369" s="7">
        <f t="shared" si="44"/>
        <v>0</v>
      </c>
      <c r="E369" s="7">
        <f t="shared" si="45"/>
        <v>0</v>
      </c>
      <c r="F369" s="8">
        <f t="shared" si="46"/>
        <v>-1.520088834094349E-10</v>
      </c>
      <c r="G369" s="9">
        <f t="shared" si="47"/>
        <v>2.5726465956358541E-8</v>
      </c>
      <c r="AC369" s="12">
        <f t="shared" si="48"/>
        <v>0</v>
      </c>
      <c r="AD369" s="12">
        <f t="shared" si="49"/>
        <v>-2.2240399681717088E-7</v>
      </c>
    </row>
    <row r="370" spans="1:30" x14ac:dyDescent="0.4">
      <c r="A370" s="6">
        <f t="shared" si="42"/>
        <v>352</v>
      </c>
      <c r="B370" s="7">
        <f t="shared" si="43"/>
        <v>1.7599999999999845</v>
      </c>
      <c r="C370" s="2">
        <v>0</v>
      </c>
      <c r="D370" s="7">
        <f t="shared" si="44"/>
        <v>0</v>
      </c>
      <c r="E370" s="7">
        <f t="shared" si="45"/>
        <v>0</v>
      </c>
      <c r="F370" s="8">
        <f t="shared" si="46"/>
        <v>4.8923754216130823E-12</v>
      </c>
      <c r="G370" s="9">
        <f t="shared" si="47"/>
        <v>3.3401572826909952E-8</v>
      </c>
      <c r="AC370" s="12">
        <f t="shared" si="48"/>
        <v>0</v>
      </c>
      <c r="AD370" s="12">
        <f t="shared" si="49"/>
        <v>-1.5200888340943489E-7</v>
      </c>
    </row>
    <row r="371" spans="1:30" x14ac:dyDescent="0.4">
      <c r="A371" s="6">
        <f t="shared" si="42"/>
        <v>353</v>
      </c>
      <c r="B371" s="7">
        <f t="shared" si="43"/>
        <v>1.7649999999999844</v>
      </c>
      <c r="C371" s="2">
        <v>0</v>
      </c>
      <c r="D371" s="7">
        <f t="shared" si="44"/>
        <v>0</v>
      </c>
      <c r="E371" s="7">
        <f t="shared" si="45"/>
        <v>0</v>
      </c>
      <c r="F371" s="8">
        <f t="shared" si="46"/>
        <v>1.465299338767464E-10</v>
      </c>
      <c r="G371" s="9">
        <f t="shared" si="47"/>
        <v>2.0253750189027549E-8</v>
      </c>
      <c r="AC371" s="12">
        <f t="shared" si="48"/>
        <v>0</v>
      </c>
      <c r="AD371" s="12">
        <f t="shared" si="49"/>
        <v>4.8923754216130819E-9</v>
      </c>
    </row>
    <row r="372" spans="1:30" x14ac:dyDescent="0.4">
      <c r="A372" s="6">
        <f t="shared" si="42"/>
        <v>354</v>
      </c>
      <c r="B372" s="7">
        <f t="shared" si="43"/>
        <v>1.7699999999999843</v>
      </c>
      <c r="C372" s="2">
        <v>0</v>
      </c>
      <c r="D372" s="7">
        <f t="shared" si="44"/>
        <v>0</v>
      </c>
      <c r="E372" s="7">
        <f t="shared" si="45"/>
        <v>0</v>
      </c>
      <c r="F372" s="8">
        <f t="shared" si="46"/>
        <v>1.8835380890416104E-10</v>
      </c>
      <c r="G372" s="9">
        <f t="shared" si="47"/>
        <v>-4.1247431682050382E-9</v>
      </c>
      <c r="AC372" s="12">
        <f t="shared" si="48"/>
        <v>0</v>
      </c>
      <c r="AD372" s="12">
        <f t="shared" si="49"/>
        <v>1.4652993387674641E-7</v>
      </c>
    </row>
    <row r="373" spans="1:30" x14ac:dyDescent="0.4">
      <c r="A373" s="6">
        <f t="shared" si="42"/>
        <v>355</v>
      </c>
      <c r="B373" s="7">
        <f t="shared" si="43"/>
        <v>1.7749999999999841</v>
      </c>
      <c r="C373" s="2">
        <v>0</v>
      </c>
      <c r="D373" s="7">
        <f t="shared" si="44"/>
        <v>0</v>
      </c>
      <c r="E373" s="7">
        <f t="shared" si="45"/>
        <v>0</v>
      </c>
      <c r="F373" s="8">
        <f t="shared" si="46"/>
        <v>1.1286993010195086E-10</v>
      </c>
      <c r="G373" s="9">
        <f t="shared" si="47"/>
        <v>-2.4094734431250202E-8</v>
      </c>
      <c r="AC373" s="12">
        <f t="shared" si="48"/>
        <v>0</v>
      </c>
      <c r="AD373" s="12">
        <f t="shared" si="49"/>
        <v>1.8835380890416104E-7</v>
      </c>
    </row>
    <row r="374" spans="1:30" x14ac:dyDescent="0.4">
      <c r="A374" s="6">
        <f t="shared" si="42"/>
        <v>356</v>
      </c>
      <c r="B374" s="7">
        <f t="shared" si="43"/>
        <v>1.779999999999984</v>
      </c>
      <c r="C374" s="2">
        <v>0</v>
      </c>
      <c r="D374" s="7">
        <f t="shared" si="44"/>
        <v>0</v>
      </c>
      <c r="E374" s="7">
        <f t="shared" si="45"/>
        <v>0</v>
      </c>
      <c r="F374" s="8">
        <f t="shared" si="46"/>
        <v>-2.5026563121003925E-11</v>
      </c>
      <c r="G374" s="9">
        <f t="shared" si="47"/>
        <v>-2.7912130860458211E-8</v>
      </c>
      <c r="AC374" s="12">
        <f t="shared" si="48"/>
        <v>0</v>
      </c>
      <c r="AD374" s="12">
        <f t="shared" si="49"/>
        <v>1.1286993010195086E-7</v>
      </c>
    </row>
    <row r="375" spans="1:30" x14ac:dyDescent="0.4">
      <c r="A375" s="6">
        <f t="shared" si="42"/>
        <v>357</v>
      </c>
      <c r="B375" s="7">
        <f t="shared" si="43"/>
        <v>1.7849999999999839</v>
      </c>
      <c r="C375" s="2">
        <v>0</v>
      </c>
      <c r="D375" s="7">
        <f t="shared" si="44"/>
        <v>0</v>
      </c>
      <c r="E375" s="7">
        <f t="shared" si="45"/>
        <v>0</v>
      </c>
      <c r="F375" s="8">
        <f t="shared" si="46"/>
        <v>-1.3696028276779334E-10</v>
      </c>
      <c r="G375" s="9">
        <f t="shared" si="47"/>
        <v>-1.4532345758777161E-8</v>
      </c>
      <c r="AC375" s="12">
        <f t="shared" si="48"/>
        <v>0</v>
      </c>
      <c r="AD375" s="12">
        <f t="shared" si="49"/>
        <v>-2.5026563121003923E-8</v>
      </c>
    </row>
    <row r="376" spans="1:30" x14ac:dyDescent="0.4">
      <c r="A376" s="6">
        <f t="shared" si="42"/>
        <v>358</v>
      </c>
      <c r="B376" s="7">
        <f t="shared" si="43"/>
        <v>1.7899999999999838</v>
      </c>
      <c r="C376" s="2">
        <v>0</v>
      </c>
      <c r="D376" s="7">
        <f t="shared" si="44"/>
        <v>0</v>
      </c>
      <c r="E376" s="7">
        <f t="shared" si="45"/>
        <v>0</v>
      </c>
      <c r="F376" s="8">
        <f t="shared" si="46"/>
        <v>-1.5720267861352184E-10</v>
      </c>
      <c r="G376" s="9">
        <f t="shared" si="47"/>
        <v>6.5962106433355978E-9</v>
      </c>
      <c r="AC376" s="12">
        <f t="shared" si="48"/>
        <v>0</v>
      </c>
      <c r="AD376" s="12">
        <f t="shared" si="49"/>
        <v>-1.3696028276779335E-7</v>
      </c>
    </row>
    <row r="377" spans="1:30" x14ac:dyDescent="0.4">
      <c r="A377" s="6">
        <f t="shared" si="42"/>
        <v>359</v>
      </c>
      <c r="B377" s="7">
        <f t="shared" si="43"/>
        <v>1.7949999999999837</v>
      </c>
      <c r="C377" s="2">
        <v>0</v>
      </c>
      <c r="D377" s="7">
        <f t="shared" si="44"/>
        <v>0</v>
      </c>
      <c r="E377" s="7">
        <f t="shared" si="45"/>
        <v>0</v>
      </c>
      <c r="F377" s="8">
        <f t="shared" si="46"/>
        <v>-8.0688174655181898E-11</v>
      </c>
      <c r="G377" s="9">
        <f t="shared" si="47"/>
        <v>2.2074861763295835E-8</v>
      </c>
      <c r="AC377" s="12">
        <f t="shared" si="48"/>
        <v>0</v>
      </c>
      <c r="AD377" s="12">
        <f t="shared" si="49"/>
        <v>-1.5720267861352185E-7</v>
      </c>
    </row>
    <row r="378" spans="1:30" x14ac:dyDescent="0.4">
      <c r="A378" s="6">
        <f t="shared" si="42"/>
        <v>360</v>
      </c>
      <c r="B378" s="7">
        <f t="shared" si="43"/>
        <v>1.7999999999999836</v>
      </c>
      <c r="C378" s="2">
        <v>0</v>
      </c>
      <c r="D378" s="7">
        <f t="shared" si="44"/>
        <v>0</v>
      </c>
      <c r="E378" s="7">
        <f t="shared" si="45"/>
        <v>0</v>
      </c>
      <c r="F378" s="8">
        <f t="shared" si="46"/>
        <v>3.8675448218182734E-11</v>
      </c>
      <c r="G378" s="9">
        <f t="shared" si="47"/>
        <v>2.2975884354262351E-8</v>
      </c>
      <c r="AC378" s="12">
        <f t="shared" si="48"/>
        <v>0</v>
      </c>
      <c r="AD378" s="12">
        <f t="shared" si="49"/>
        <v>-8.0688174655181901E-8</v>
      </c>
    </row>
    <row r="379" spans="1:30" x14ac:dyDescent="0.4">
      <c r="A379" s="6">
        <f t="shared" si="42"/>
        <v>361</v>
      </c>
      <c r="B379" s="7">
        <f t="shared" si="43"/>
        <v>1.8049999999999835</v>
      </c>
      <c r="C379" s="2">
        <v>0</v>
      </c>
      <c r="D379" s="7">
        <f t="shared" si="44"/>
        <v>0</v>
      </c>
      <c r="E379" s="7">
        <f t="shared" si="45"/>
        <v>0</v>
      </c>
      <c r="F379" s="8">
        <f t="shared" si="46"/>
        <v>1.2526639810754095E-10</v>
      </c>
      <c r="G379" s="9">
        <f t="shared" si="47"/>
        <v>9.8967656559574058E-9</v>
      </c>
      <c r="AC379" s="12">
        <f t="shared" si="48"/>
        <v>0</v>
      </c>
      <c r="AD379" s="12">
        <f t="shared" si="49"/>
        <v>3.8675448218182735E-8</v>
      </c>
    </row>
    <row r="380" spans="1:30" x14ac:dyDescent="0.4">
      <c r="A380" s="6">
        <f t="shared" si="42"/>
        <v>362</v>
      </c>
      <c r="B380" s="7">
        <f t="shared" si="43"/>
        <v>1.8099999999999834</v>
      </c>
      <c r="C380" s="2">
        <v>0</v>
      </c>
      <c r="D380" s="7">
        <f t="shared" si="44"/>
        <v>0</v>
      </c>
      <c r="E380" s="7">
        <f t="shared" si="45"/>
        <v>0</v>
      </c>
      <c r="F380" s="8">
        <f t="shared" si="46"/>
        <v>1.2923245460286847E-10</v>
      </c>
      <c r="G380" s="9">
        <f t="shared" si="47"/>
        <v>-8.148338943738295E-9</v>
      </c>
      <c r="AC380" s="12">
        <f t="shared" si="48"/>
        <v>0</v>
      </c>
      <c r="AD380" s="12">
        <f t="shared" si="49"/>
        <v>1.2526639810754094E-7</v>
      </c>
    </row>
    <row r="381" spans="1:30" x14ac:dyDescent="0.4">
      <c r="A381" s="6">
        <f t="shared" si="42"/>
        <v>363</v>
      </c>
      <c r="B381" s="7">
        <f t="shared" si="43"/>
        <v>1.8149999999999833</v>
      </c>
      <c r="C381" s="2">
        <v>0</v>
      </c>
      <c r="D381" s="7">
        <f t="shared" si="44"/>
        <v>0</v>
      </c>
      <c r="E381" s="7">
        <f t="shared" si="45"/>
        <v>0</v>
      </c>
      <c r="F381" s="8">
        <f t="shared" si="46"/>
        <v>5.4650808373056454E-11</v>
      </c>
      <c r="G381" s="9">
        <f t="shared" si="47"/>
        <v>-1.9845645543438304E-8</v>
      </c>
      <c r="AC381" s="12">
        <f t="shared" si="48"/>
        <v>0</v>
      </c>
      <c r="AD381" s="12">
        <f t="shared" si="49"/>
        <v>1.2923245460286848E-7</v>
      </c>
    </row>
    <row r="382" spans="1:30" x14ac:dyDescent="0.4">
      <c r="A382" s="6">
        <f t="shared" si="42"/>
        <v>364</v>
      </c>
      <c r="B382" s="7">
        <f t="shared" si="43"/>
        <v>1.8199999999999832</v>
      </c>
      <c r="C382" s="2">
        <v>0</v>
      </c>
      <c r="D382" s="7">
        <f t="shared" si="44"/>
        <v>0</v>
      </c>
      <c r="E382" s="7">
        <f t="shared" si="45"/>
        <v>0</v>
      </c>
      <c r="F382" s="8">
        <f t="shared" si="46"/>
        <v>-4.7168599201014928E-11</v>
      </c>
      <c r="G382" s="9">
        <f t="shared" si="47"/>
        <v>-1.8611358191664586E-8</v>
      </c>
      <c r="AC382" s="12">
        <f t="shared" si="48"/>
        <v>0</v>
      </c>
      <c r="AD382" s="12">
        <f t="shared" si="49"/>
        <v>5.4650808373056454E-8</v>
      </c>
    </row>
    <row r="383" spans="1:30" x14ac:dyDescent="0.4">
      <c r="A383" s="6">
        <f t="shared" ref="A383:A446" si="50">A382+1</f>
        <v>365</v>
      </c>
      <c r="B383" s="7">
        <f t="shared" ref="B383:B446" si="51">B382+$D$12</f>
        <v>1.8249999999999831</v>
      </c>
      <c r="C383" s="2">
        <v>0</v>
      </c>
      <c r="D383" s="7">
        <f t="shared" si="44"/>
        <v>0</v>
      </c>
      <c r="E383" s="7">
        <f t="shared" si="45"/>
        <v>0</v>
      </c>
      <c r="F383" s="8">
        <f t="shared" si="46"/>
        <v>-1.124491767625275E-10</v>
      </c>
      <c r="G383" s="9">
        <f t="shared" si="47"/>
        <v>-6.2066133934029449E-9</v>
      </c>
      <c r="AC383" s="12">
        <f t="shared" si="48"/>
        <v>0</v>
      </c>
      <c r="AD383" s="12">
        <f t="shared" si="49"/>
        <v>-4.7168599201014926E-8</v>
      </c>
    </row>
    <row r="384" spans="1:30" x14ac:dyDescent="0.4">
      <c r="A384" s="6">
        <f t="shared" si="50"/>
        <v>366</v>
      </c>
      <c r="B384" s="7">
        <f t="shared" si="51"/>
        <v>1.829999999999983</v>
      </c>
      <c r="C384" s="2">
        <v>0</v>
      </c>
      <c r="D384" s="7">
        <f t="shared" si="44"/>
        <v>0</v>
      </c>
      <c r="E384" s="7">
        <f t="shared" si="45"/>
        <v>0</v>
      </c>
      <c r="F384" s="8">
        <f t="shared" si="46"/>
        <v>-1.0453519325625452E-10</v>
      </c>
      <c r="G384" s="9">
        <f t="shared" si="47"/>
        <v>8.9829902633748367E-9</v>
      </c>
      <c r="AC384" s="12">
        <f t="shared" si="48"/>
        <v>0</v>
      </c>
      <c r="AD384" s="12">
        <f t="shared" si="49"/>
        <v>-1.1244917676252751E-7</v>
      </c>
    </row>
    <row r="385" spans="1:30" x14ac:dyDescent="0.4">
      <c r="A385" s="6">
        <f t="shared" si="50"/>
        <v>367</v>
      </c>
      <c r="B385" s="7">
        <f t="shared" si="51"/>
        <v>1.8349999999999829</v>
      </c>
      <c r="C385" s="2">
        <v>0</v>
      </c>
      <c r="D385" s="7">
        <f t="shared" si="44"/>
        <v>0</v>
      </c>
      <c r="E385" s="7">
        <f t="shared" si="45"/>
        <v>0</v>
      </c>
      <c r="F385" s="8">
        <f t="shared" si="46"/>
        <v>-3.3956574480978712E-11</v>
      </c>
      <c r="G385" s="9">
        <f t="shared" si="47"/>
        <v>1.7543387981193356E-8</v>
      </c>
      <c r="AC385" s="12">
        <f t="shared" si="48"/>
        <v>0</v>
      </c>
      <c r="AD385" s="12">
        <f t="shared" si="49"/>
        <v>-1.0453519325625452E-7</v>
      </c>
    </row>
    <row r="386" spans="1:30" x14ac:dyDescent="0.4">
      <c r="A386" s="6">
        <f t="shared" si="50"/>
        <v>368</v>
      </c>
      <c r="B386" s="7">
        <f t="shared" si="51"/>
        <v>1.8399999999999828</v>
      </c>
      <c r="C386" s="2">
        <v>0</v>
      </c>
      <c r="D386" s="7">
        <f t="shared" si="44"/>
        <v>0</v>
      </c>
      <c r="E386" s="7">
        <f t="shared" si="45"/>
        <v>0</v>
      </c>
      <c r="F386" s="8">
        <f t="shared" si="46"/>
        <v>5.164546835866663E-11</v>
      </c>
      <c r="G386" s="9">
        <f t="shared" si="47"/>
        <v>1.4811918102233925E-8</v>
      </c>
      <c r="AC386" s="12">
        <f t="shared" si="48"/>
        <v>0</v>
      </c>
      <c r="AD386" s="12">
        <f t="shared" si="49"/>
        <v>-3.3956574480978713E-8</v>
      </c>
    </row>
    <row r="387" spans="1:30" x14ac:dyDescent="0.4">
      <c r="A387" s="6">
        <f t="shared" si="50"/>
        <v>369</v>
      </c>
      <c r="B387" s="7">
        <f t="shared" si="51"/>
        <v>1.8449999999999827</v>
      </c>
      <c r="C387" s="2">
        <v>0</v>
      </c>
      <c r="D387" s="7">
        <f t="shared" si="44"/>
        <v>0</v>
      </c>
      <c r="E387" s="7">
        <f t="shared" si="45"/>
        <v>0</v>
      </c>
      <c r="F387" s="8">
        <f t="shared" si="46"/>
        <v>9.9269930981948207E-11</v>
      </c>
      <c r="G387" s="9">
        <f t="shared" si="47"/>
        <v>3.3275415448430024E-9</v>
      </c>
      <c r="AC387" s="12">
        <f t="shared" si="48"/>
        <v>0</v>
      </c>
      <c r="AD387" s="12">
        <f t="shared" si="49"/>
        <v>5.1645468358666632E-8</v>
      </c>
    </row>
    <row r="388" spans="1:30" x14ac:dyDescent="0.4">
      <c r="A388" s="6">
        <f t="shared" si="50"/>
        <v>370</v>
      </c>
      <c r="B388" s="7">
        <f t="shared" si="51"/>
        <v>1.8499999999999825</v>
      </c>
      <c r="C388" s="2">
        <v>0</v>
      </c>
      <c r="D388" s="7">
        <f t="shared" si="44"/>
        <v>0</v>
      </c>
      <c r="E388" s="7">
        <f t="shared" si="45"/>
        <v>0</v>
      </c>
      <c r="F388" s="8">
        <f t="shared" si="46"/>
        <v>8.3062819947319201E-11</v>
      </c>
      <c r="G388" s="9">
        <f t="shared" si="47"/>
        <v>-9.2708784818150216E-9</v>
      </c>
      <c r="AC388" s="12">
        <f t="shared" si="48"/>
        <v>0</v>
      </c>
      <c r="AD388" s="12">
        <f t="shared" si="49"/>
        <v>9.9269930981948209E-8</v>
      </c>
    </row>
    <row r="389" spans="1:30" x14ac:dyDescent="0.4">
      <c r="A389" s="6">
        <f t="shared" si="50"/>
        <v>371</v>
      </c>
      <c r="B389" s="7">
        <f t="shared" si="51"/>
        <v>1.8549999999999824</v>
      </c>
      <c r="C389" s="2">
        <v>0</v>
      </c>
      <c r="D389" s="7">
        <f t="shared" si="44"/>
        <v>0</v>
      </c>
      <c r="E389" s="7">
        <f t="shared" si="45"/>
        <v>0</v>
      </c>
      <c r="F389" s="8">
        <f t="shared" si="46"/>
        <v>1.7840575798022014E-11</v>
      </c>
      <c r="G389" s="9">
        <f t="shared" si="47"/>
        <v>-1.5268968679365944E-8</v>
      </c>
      <c r="AC389" s="12">
        <f t="shared" si="48"/>
        <v>0</v>
      </c>
      <c r="AD389" s="12">
        <f t="shared" si="49"/>
        <v>8.3062819947319199E-8</v>
      </c>
    </row>
    <row r="390" spans="1:30" x14ac:dyDescent="0.4">
      <c r="A390" s="6">
        <f t="shared" si="50"/>
        <v>372</v>
      </c>
      <c r="B390" s="7">
        <f t="shared" si="51"/>
        <v>1.8599999999999823</v>
      </c>
      <c r="C390" s="2">
        <v>0</v>
      </c>
      <c r="D390" s="7">
        <f t="shared" si="44"/>
        <v>0</v>
      </c>
      <c r="E390" s="7">
        <f t="shared" si="45"/>
        <v>0</v>
      </c>
      <c r="F390" s="8">
        <f t="shared" si="46"/>
        <v>-5.3068507501463255E-11</v>
      </c>
      <c r="G390" s="9">
        <f t="shared" si="47"/>
        <v>-1.1553012729156533E-8</v>
      </c>
      <c r="AC390" s="12">
        <f t="shared" si="48"/>
        <v>0</v>
      </c>
      <c r="AD390" s="12">
        <f t="shared" si="49"/>
        <v>1.7840575798022014E-8</v>
      </c>
    </row>
    <row r="391" spans="1:30" x14ac:dyDescent="0.4">
      <c r="A391" s="6">
        <f t="shared" si="50"/>
        <v>373</v>
      </c>
      <c r="B391" s="7">
        <f t="shared" si="51"/>
        <v>1.8649999999999822</v>
      </c>
      <c r="C391" s="2">
        <v>0</v>
      </c>
      <c r="D391" s="7">
        <f t="shared" si="44"/>
        <v>0</v>
      </c>
      <c r="E391" s="7">
        <f t="shared" si="45"/>
        <v>0</v>
      </c>
      <c r="F391" s="8">
        <f t="shared" si="46"/>
        <v>-8.6290513920047714E-11</v>
      </c>
      <c r="G391" s="9">
        <f t="shared" si="47"/>
        <v>-1.1342655167115165E-9</v>
      </c>
      <c r="AC391" s="12">
        <f t="shared" si="48"/>
        <v>0</v>
      </c>
      <c r="AD391" s="12">
        <f t="shared" si="49"/>
        <v>-5.3068507501463253E-8</v>
      </c>
    </row>
    <row r="392" spans="1:30" x14ac:dyDescent="0.4">
      <c r="A392" s="6">
        <f t="shared" si="50"/>
        <v>374</v>
      </c>
      <c r="B392" s="7">
        <f t="shared" si="51"/>
        <v>1.8699999999999821</v>
      </c>
      <c r="C392" s="2">
        <v>0</v>
      </c>
      <c r="D392" s="7">
        <f t="shared" si="44"/>
        <v>0</v>
      </c>
      <c r="E392" s="7">
        <f t="shared" si="45"/>
        <v>0</v>
      </c>
      <c r="F392" s="8">
        <f t="shared" si="46"/>
        <v>-6.4667854844911962E-11</v>
      </c>
      <c r="G392" s="9">
        <f t="shared" si="47"/>
        <v>9.1542766913572424E-9</v>
      </c>
      <c r="AC392" s="12">
        <f t="shared" si="48"/>
        <v>0</v>
      </c>
      <c r="AD392" s="12">
        <f t="shared" si="49"/>
        <v>-8.6290513920047712E-8</v>
      </c>
    </row>
    <row r="393" spans="1:30" x14ac:dyDescent="0.4">
      <c r="A393" s="6">
        <f t="shared" si="50"/>
        <v>375</v>
      </c>
      <c r="B393" s="7">
        <f t="shared" si="51"/>
        <v>1.874999999999982</v>
      </c>
      <c r="C393" s="2">
        <v>0</v>
      </c>
      <c r="D393" s="7">
        <f t="shared" si="44"/>
        <v>0</v>
      </c>
      <c r="E393" s="7">
        <f t="shared" si="45"/>
        <v>0</v>
      </c>
      <c r="F393" s="8">
        <f t="shared" si="46"/>
        <v>-5.5908985420235687E-12</v>
      </c>
      <c r="G393" s="9">
        <f t="shared" si="47"/>
        <v>1.3094185755707993E-8</v>
      </c>
      <c r="AC393" s="12">
        <f t="shared" si="48"/>
        <v>0</v>
      </c>
      <c r="AD393" s="12">
        <f t="shared" si="49"/>
        <v>-6.4667854844911957E-8</v>
      </c>
    </row>
    <row r="394" spans="1:30" x14ac:dyDescent="0.4">
      <c r="A394" s="6">
        <f t="shared" si="50"/>
        <v>376</v>
      </c>
      <c r="B394" s="7">
        <f t="shared" si="51"/>
        <v>1.8799999999999819</v>
      </c>
      <c r="C394" s="2">
        <v>0</v>
      </c>
      <c r="D394" s="7">
        <f t="shared" si="44"/>
        <v>0</v>
      </c>
      <c r="E394" s="7">
        <f t="shared" si="45"/>
        <v>0</v>
      </c>
      <c r="F394" s="8">
        <f t="shared" si="46"/>
        <v>5.2238820409933557E-11</v>
      </c>
      <c r="G394" s="9">
        <f t="shared" si="47"/>
        <v>8.7980245662801941E-9</v>
      </c>
      <c r="AC394" s="12">
        <f t="shared" si="48"/>
        <v>0</v>
      </c>
      <c r="AD394" s="12">
        <f t="shared" si="49"/>
        <v>-5.5908985420235686E-9</v>
      </c>
    </row>
    <row r="395" spans="1:30" x14ac:dyDescent="0.4">
      <c r="A395" s="6">
        <f t="shared" si="50"/>
        <v>377</v>
      </c>
      <c r="B395" s="7">
        <f t="shared" si="51"/>
        <v>1.8849999999999818</v>
      </c>
      <c r="C395" s="2">
        <v>0</v>
      </c>
      <c r="D395" s="7">
        <f t="shared" si="44"/>
        <v>0</v>
      </c>
      <c r="E395" s="7">
        <f t="shared" si="45"/>
        <v>0</v>
      </c>
      <c r="F395" s="8">
        <f t="shared" si="46"/>
        <v>7.3909241790532493E-11</v>
      </c>
      <c r="G395" s="9">
        <f t="shared" si="47"/>
        <v>-4.8757939719530424E-10</v>
      </c>
      <c r="AC395" s="12">
        <f t="shared" si="48"/>
        <v>0</v>
      </c>
      <c r="AD395" s="12">
        <f t="shared" si="49"/>
        <v>5.2238820409933557E-8</v>
      </c>
    </row>
    <row r="396" spans="1:30" x14ac:dyDescent="0.4">
      <c r="A396" s="6">
        <f t="shared" si="50"/>
        <v>378</v>
      </c>
      <c r="B396" s="7">
        <f t="shared" si="51"/>
        <v>1.8899999999999817</v>
      </c>
      <c r="C396" s="2">
        <v>0</v>
      </c>
      <c r="D396" s="7">
        <f t="shared" si="44"/>
        <v>0</v>
      </c>
      <c r="E396" s="7">
        <f t="shared" si="45"/>
        <v>0</v>
      </c>
      <c r="F396" s="8">
        <f t="shared" si="46"/>
        <v>4.9136268412355954E-11</v>
      </c>
      <c r="G396" s="9">
        <f t="shared" si="47"/>
        <v>-8.7499651359979401E-9</v>
      </c>
      <c r="AC396" s="12">
        <f t="shared" si="48"/>
        <v>0</v>
      </c>
      <c r="AD396" s="12">
        <f t="shared" si="49"/>
        <v>7.3909241790532492E-8</v>
      </c>
    </row>
    <row r="397" spans="1:30" x14ac:dyDescent="0.4">
      <c r="A397" s="6">
        <f t="shared" si="50"/>
        <v>379</v>
      </c>
      <c r="B397" s="7">
        <f t="shared" si="51"/>
        <v>1.8949999999999816</v>
      </c>
      <c r="C397" s="2">
        <v>0</v>
      </c>
      <c r="D397" s="7">
        <f t="shared" si="44"/>
        <v>0</v>
      </c>
      <c r="E397" s="7">
        <f t="shared" si="45"/>
        <v>0</v>
      </c>
      <c r="F397" s="8">
        <f t="shared" si="46"/>
        <v>-3.4412489550819346E-12</v>
      </c>
      <c r="G397" s="9">
        <f t="shared" si="47"/>
        <v>-1.1067347369999186E-8</v>
      </c>
      <c r="AC397" s="12">
        <f t="shared" si="48"/>
        <v>0</v>
      </c>
      <c r="AD397" s="12">
        <f t="shared" si="49"/>
        <v>4.9136268412355951E-8</v>
      </c>
    </row>
    <row r="398" spans="1:30" x14ac:dyDescent="0.4">
      <c r="A398" s="6">
        <f t="shared" si="50"/>
        <v>380</v>
      </c>
      <c r="B398" s="7">
        <f t="shared" si="51"/>
        <v>1.8999999999999815</v>
      </c>
      <c r="C398" s="2">
        <v>0</v>
      </c>
      <c r="D398" s="7">
        <f t="shared" si="44"/>
        <v>0</v>
      </c>
      <c r="E398" s="7">
        <f t="shared" si="45"/>
        <v>0</v>
      </c>
      <c r="F398" s="8">
        <f t="shared" si="46"/>
        <v>-4.9813097721240178E-11</v>
      </c>
      <c r="G398" s="9">
        <f t="shared" si="47"/>
        <v>-6.5029127169965952E-9</v>
      </c>
      <c r="AC398" s="12">
        <f t="shared" si="48"/>
        <v>0</v>
      </c>
      <c r="AD398" s="12">
        <f t="shared" si="49"/>
        <v>-3.4412489550819346E-9</v>
      </c>
    </row>
    <row r="399" spans="1:30" x14ac:dyDescent="0.4">
      <c r="A399" s="6">
        <f t="shared" si="50"/>
        <v>381</v>
      </c>
      <c r="B399" s="7">
        <f t="shared" si="51"/>
        <v>1.9049999999999814</v>
      </c>
      <c r="C399" s="2">
        <v>0</v>
      </c>
      <c r="D399" s="7">
        <f t="shared" si="44"/>
        <v>0</v>
      </c>
      <c r="E399" s="7">
        <f t="shared" si="45"/>
        <v>0</v>
      </c>
      <c r="F399" s="8">
        <f t="shared" si="46"/>
        <v>-6.239252733933267E-11</v>
      </c>
      <c r="G399" s="9">
        <f t="shared" si="47"/>
        <v>1.6404803418680389E-9</v>
      </c>
      <c r="AC399" s="12">
        <f t="shared" si="48"/>
        <v>0</v>
      </c>
      <c r="AD399" s="12">
        <f t="shared" si="49"/>
        <v>-4.9813097721240175E-8</v>
      </c>
    </row>
    <row r="400" spans="1:30" x14ac:dyDescent="0.4">
      <c r="A400" s="6">
        <f t="shared" si="50"/>
        <v>382</v>
      </c>
      <c r="B400" s="7">
        <f t="shared" si="51"/>
        <v>1.9099999999999813</v>
      </c>
      <c r="C400" s="2">
        <v>0</v>
      </c>
      <c r="D400" s="7">
        <f t="shared" si="44"/>
        <v>0</v>
      </c>
      <c r="E400" s="7">
        <f t="shared" si="45"/>
        <v>0</v>
      </c>
      <c r="F400" s="8">
        <f t="shared" si="46"/>
        <v>-3.6213510259326118E-11</v>
      </c>
      <c r="G400" s="9">
        <f t="shared" si="47"/>
        <v>8.1522494641079046E-9</v>
      </c>
      <c r="AC400" s="12">
        <f t="shared" si="48"/>
        <v>0</v>
      </c>
      <c r="AD400" s="12">
        <f t="shared" si="49"/>
        <v>-6.2392527339332674E-8</v>
      </c>
    </row>
    <row r="401" spans="1:30" x14ac:dyDescent="0.4">
      <c r="A401" s="6">
        <f t="shared" si="50"/>
        <v>383</v>
      </c>
      <c r="B401" s="7">
        <f t="shared" si="51"/>
        <v>1.9149999999999812</v>
      </c>
      <c r="C401" s="2">
        <v>0</v>
      </c>
      <c r="D401" s="7">
        <f t="shared" si="44"/>
        <v>0</v>
      </c>
      <c r="E401" s="7">
        <f t="shared" si="45"/>
        <v>0</v>
      </c>
      <c r="F401" s="8">
        <f t="shared" si="46"/>
        <v>9.8364303338421715E-12</v>
      </c>
      <c r="G401" s="9">
        <f t="shared" si="47"/>
        <v>9.2181269333271062E-9</v>
      </c>
      <c r="AC401" s="12">
        <f t="shared" si="48"/>
        <v>0</v>
      </c>
      <c r="AD401" s="12">
        <f t="shared" si="49"/>
        <v>-3.6213510259326117E-8</v>
      </c>
    </row>
    <row r="402" spans="1:30" x14ac:dyDescent="0.4">
      <c r="A402" s="6">
        <f t="shared" si="50"/>
        <v>384</v>
      </c>
      <c r="B402" s="7">
        <f t="shared" si="51"/>
        <v>1.9199999999999811</v>
      </c>
      <c r="C402" s="2">
        <v>0</v>
      </c>
      <c r="D402" s="7">
        <f t="shared" si="44"/>
        <v>0</v>
      </c>
      <c r="E402" s="7">
        <f t="shared" si="45"/>
        <v>0</v>
      </c>
      <c r="F402" s="8">
        <f t="shared" si="46"/>
        <v>4.6320884583406506E-11</v>
      </c>
      <c r="G402" s="9">
        <f t="shared" si="47"/>
        <v>4.619821711404294E-9</v>
      </c>
      <c r="AC402" s="12">
        <f t="shared" si="48"/>
        <v>0</v>
      </c>
      <c r="AD402" s="12">
        <f t="shared" si="49"/>
        <v>9.8364303338421718E-9</v>
      </c>
    </row>
    <row r="403" spans="1:30" x14ac:dyDescent="0.4">
      <c r="A403" s="6">
        <f t="shared" si="50"/>
        <v>385</v>
      </c>
      <c r="B403" s="7">
        <f t="shared" si="51"/>
        <v>1.9249999999999809</v>
      </c>
      <c r="C403" s="2">
        <v>0</v>
      </c>
      <c r="D403" s="7">
        <f t="shared" ref="D403:D466" si="52">C403*1000/$D$3</f>
        <v>0</v>
      </c>
      <c r="E403" s="7">
        <f t="shared" ref="E403:E466" si="53">C403/$D$4</f>
        <v>0</v>
      </c>
      <c r="F403" s="8">
        <f t="shared" ref="F403:F466" si="54">(F402*$H$7+G402*$H$8+D402*$H$11+D403*$H$12)</f>
        <v>5.1902313102155585E-11</v>
      </c>
      <c r="G403" s="9">
        <f t="shared" ref="G403:G466" si="55">(F402*$H$9+G402*$H$10+D402*$H$13+D403*$H$14)</f>
        <v>-2.4147715139631532E-9</v>
      </c>
      <c r="AC403" s="12">
        <f t="shared" si="48"/>
        <v>0</v>
      </c>
      <c r="AD403" s="12">
        <f t="shared" si="49"/>
        <v>4.6320884583406507E-8</v>
      </c>
    </row>
    <row r="404" spans="1:30" x14ac:dyDescent="0.4">
      <c r="A404" s="6">
        <f t="shared" si="50"/>
        <v>386</v>
      </c>
      <c r="B404" s="7">
        <f t="shared" si="51"/>
        <v>1.9299999999999808</v>
      </c>
      <c r="C404" s="2">
        <v>0</v>
      </c>
      <c r="D404" s="7">
        <f t="shared" si="52"/>
        <v>0</v>
      </c>
      <c r="E404" s="7">
        <f t="shared" si="53"/>
        <v>0</v>
      </c>
      <c r="F404" s="8">
        <f t="shared" si="54"/>
        <v>2.5624702996343925E-11</v>
      </c>
      <c r="G404" s="9">
        <f t="shared" si="55"/>
        <v>-7.4359241311390745E-9</v>
      </c>
      <c r="AC404" s="12">
        <f t="shared" ref="AC404:AC467" si="56">E403*1000</f>
        <v>0</v>
      </c>
      <c r="AD404" s="12">
        <f t="shared" ref="AD404:AD467" si="57">F403*1000</f>
        <v>5.1902313102155582E-8</v>
      </c>
    </row>
    <row r="405" spans="1:30" x14ac:dyDescent="0.4">
      <c r="A405" s="6">
        <f t="shared" si="50"/>
        <v>387</v>
      </c>
      <c r="B405" s="7">
        <f t="shared" si="51"/>
        <v>1.9349999999999807</v>
      </c>
      <c r="C405" s="2">
        <v>0</v>
      </c>
      <c r="D405" s="7">
        <f t="shared" si="52"/>
        <v>0</v>
      </c>
      <c r="E405" s="7">
        <f t="shared" si="53"/>
        <v>0</v>
      </c>
      <c r="F405" s="8">
        <f t="shared" si="54"/>
        <v>-1.4105684416952385E-11</v>
      </c>
      <c r="G405" s="9">
        <f t="shared" si="55"/>
        <v>-7.5617173319900962E-9</v>
      </c>
      <c r="AC405" s="12">
        <f t="shared" si="56"/>
        <v>0</v>
      </c>
      <c r="AD405" s="12">
        <f t="shared" si="57"/>
        <v>2.5624702996343925E-8</v>
      </c>
    </row>
    <row r="406" spans="1:30" x14ac:dyDescent="0.4">
      <c r="A406" s="6">
        <f t="shared" si="50"/>
        <v>388</v>
      </c>
      <c r="B406" s="7">
        <f t="shared" si="51"/>
        <v>1.9399999999999806</v>
      </c>
      <c r="C406" s="2">
        <v>0</v>
      </c>
      <c r="D406" s="7">
        <f t="shared" si="52"/>
        <v>0</v>
      </c>
      <c r="E406" s="7">
        <f t="shared" si="53"/>
        <v>0</v>
      </c>
      <c r="F406" s="8">
        <f t="shared" si="54"/>
        <v>-4.2181484371582353E-11</v>
      </c>
      <c r="G406" s="9">
        <f t="shared" si="55"/>
        <v>-3.0998182364534852E-9</v>
      </c>
      <c r="AC406" s="12">
        <f t="shared" si="56"/>
        <v>0</v>
      </c>
      <c r="AD406" s="12">
        <f t="shared" si="57"/>
        <v>-1.4105684416952384E-8</v>
      </c>
    </row>
    <row r="407" spans="1:30" x14ac:dyDescent="0.4">
      <c r="A407" s="6">
        <f t="shared" si="50"/>
        <v>389</v>
      </c>
      <c r="B407" s="7">
        <f t="shared" si="51"/>
        <v>1.9449999999999805</v>
      </c>
      <c r="C407" s="2">
        <v>0</v>
      </c>
      <c r="D407" s="7">
        <f t="shared" si="52"/>
        <v>0</v>
      </c>
      <c r="E407" s="7">
        <f t="shared" si="53"/>
        <v>0</v>
      </c>
      <c r="F407" s="8">
        <f t="shared" si="54"/>
        <v>-4.2519515179215107E-11</v>
      </c>
      <c r="G407" s="9">
        <f t="shared" si="55"/>
        <v>2.8888605905444327E-9</v>
      </c>
      <c r="AC407" s="12">
        <f t="shared" si="56"/>
        <v>0</v>
      </c>
      <c r="AD407" s="12">
        <f t="shared" si="57"/>
        <v>-4.218148437158235E-8</v>
      </c>
    </row>
    <row r="408" spans="1:30" x14ac:dyDescent="0.4">
      <c r="A408" s="6">
        <f t="shared" si="50"/>
        <v>390</v>
      </c>
      <c r="B408" s="7">
        <f t="shared" si="51"/>
        <v>1.9499999999999804</v>
      </c>
      <c r="C408" s="2">
        <v>0</v>
      </c>
      <c r="D408" s="7">
        <f t="shared" si="52"/>
        <v>0</v>
      </c>
      <c r="E408" s="7">
        <f t="shared" si="53"/>
        <v>0</v>
      </c>
      <c r="F408" s="8">
        <f t="shared" si="54"/>
        <v>-1.7089920538091388E-11</v>
      </c>
      <c r="G408" s="9">
        <f t="shared" si="55"/>
        <v>6.6590925811788841E-9</v>
      </c>
      <c r="AC408" s="12">
        <f t="shared" si="56"/>
        <v>0</v>
      </c>
      <c r="AD408" s="12">
        <f t="shared" si="57"/>
        <v>-4.2519515179215106E-8</v>
      </c>
    </row>
    <row r="409" spans="1:30" x14ac:dyDescent="0.4">
      <c r="A409" s="6">
        <f t="shared" si="50"/>
        <v>391</v>
      </c>
      <c r="B409" s="7">
        <f t="shared" si="51"/>
        <v>1.9549999999999803</v>
      </c>
      <c r="C409" s="2">
        <v>0</v>
      </c>
      <c r="D409" s="7">
        <f t="shared" si="52"/>
        <v>0</v>
      </c>
      <c r="E409" s="7">
        <f t="shared" si="53"/>
        <v>0</v>
      </c>
      <c r="F409" s="8">
        <f t="shared" si="54"/>
        <v>1.6692021577420929E-11</v>
      </c>
      <c r="G409" s="9">
        <f t="shared" si="55"/>
        <v>6.1023341729424404E-9</v>
      </c>
      <c r="AC409" s="12">
        <f t="shared" si="56"/>
        <v>0</v>
      </c>
      <c r="AD409" s="12">
        <f t="shared" si="57"/>
        <v>-1.7089920538091388E-8</v>
      </c>
    </row>
    <row r="410" spans="1:30" x14ac:dyDescent="0.4">
      <c r="A410" s="6">
        <f t="shared" si="50"/>
        <v>392</v>
      </c>
      <c r="B410" s="7">
        <f t="shared" si="51"/>
        <v>1.9599999999999802</v>
      </c>
      <c r="C410" s="2">
        <v>0</v>
      </c>
      <c r="D410" s="7">
        <f t="shared" si="52"/>
        <v>0</v>
      </c>
      <c r="E410" s="7">
        <f t="shared" si="53"/>
        <v>0</v>
      </c>
      <c r="F410" s="8">
        <f t="shared" si="54"/>
        <v>3.7720008611288849E-11</v>
      </c>
      <c r="G410" s="9">
        <f t="shared" si="55"/>
        <v>1.8949030405656687E-9</v>
      </c>
      <c r="AC410" s="12">
        <f t="shared" si="56"/>
        <v>0</v>
      </c>
      <c r="AD410" s="12">
        <f t="shared" si="57"/>
        <v>1.6692021577420929E-8</v>
      </c>
    </row>
    <row r="411" spans="1:30" x14ac:dyDescent="0.4">
      <c r="A411" s="6">
        <f t="shared" si="50"/>
        <v>393</v>
      </c>
      <c r="B411" s="7">
        <f t="shared" si="51"/>
        <v>1.9649999999999801</v>
      </c>
      <c r="C411" s="2">
        <v>0</v>
      </c>
      <c r="D411" s="7">
        <f t="shared" si="52"/>
        <v>0</v>
      </c>
      <c r="E411" s="7">
        <f t="shared" si="53"/>
        <v>0</v>
      </c>
      <c r="F411" s="8">
        <f t="shared" si="54"/>
        <v>3.4263769087902711E-11</v>
      </c>
      <c r="G411" s="9">
        <f t="shared" si="55"/>
        <v>-3.1298092343283504E-9</v>
      </c>
      <c r="AC411" s="12">
        <f t="shared" si="56"/>
        <v>0</v>
      </c>
      <c r="AD411" s="12">
        <f t="shared" si="57"/>
        <v>3.7720008611288847E-8</v>
      </c>
    </row>
    <row r="412" spans="1:30" x14ac:dyDescent="0.4">
      <c r="A412" s="6">
        <f t="shared" si="50"/>
        <v>394</v>
      </c>
      <c r="B412" s="7">
        <f t="shared" si="51"/>
        <v>1.96999999999998</v>
      </c>
      <c r="C412" s="2">
        <v>0</v>
      </c>
      <c r="D412" s="7">
        <f t="shared" si="52"/>
        <v>0</v>
      </c>
      <c r="E412" s="7">
        <f t="shared" si="53"/>
        <v>0</v>
      </c>
      <c r="F412" s="8">
        <f t="shared" si="54"/>
        <v>1.0335386055484458E-11</v>
      </c>
      <c r="G412" s="9">
        <f t="shared" si="55"/>
        <v>-5.8657854683344993E-9</v>
      </c>
      <c r="AC412" s="12">
        <f t="shared" si="56"/>
        <v>0</v>
      </c>
      <c r="AD412" s="12">
        <f t="shared" si="57"/>
        <v>3.4263769087902708E-8</v>
      </c>
    </row>
    <row r="413" spans="1:30" x14ac:dyDescent="0.4">
      <c r="A413" s="6">
        <f t="shared" si="50"/>
        <v>395</v>
      </c>
      <c r="B413" s="7">
        <f t="shared" si="51"/>
        <v>1.9749999999999799</v>
      </c>
      <c r="C413" s="2">
        <v>0</v>
      </c>
      <c r="D413" s="7">
        <f t="shared" si="52"/>
        <v>0</v>
      </c>
      <c r="E413" s="7">
        <f t="shared" si="53"/>
        <v>0</v>
      </c>
      <c r="F413" s="8">
        <f t="shared" si="54"/>
        <v>-1.7973882676536272E-11</v>
      </c>
      <c r="G413" s="9">
        <f t="shared" si="55"/>
        <v>-4.8361268943487113E-9</v>
      </c>
      <c r="AC413" s="12">
        <f t="shared" si="56"/>
        <v>0</v>
      </c>
      <c r="AD413" s="12">
        <f t="shared" si="57"/>
        <v>1.0335386055484458E-8</v>
      </c>
    </row>
    <row r="414" spans="1:30" x14ac:dyDescent="0.4">
      <c r="A414" s="6">
        <f t="shared" si="50"/>
        <v>396</v>
      </c>
      <c r="B414" s="7">
        <f t="shared" si="51"/>
        <v>1.9799999999999798</v>
      </c>
      <c r="C414" s="2">
        <v>0</v>
      </c>
      <c r="D414" s="7">
        <f t="shared" si="52"/>
        <v>0</v>
      </c>
      <c r="E414" s="7">
        <f t="shared" si="53"/>
        <v>0</v>
      </c>
      <c r="F414" s="8">
        <f t="shared" si="54"/>
        <v>-3.3182249604278684E-11</v>
      </c>
      <c r="G414" s="9">
        <f t="shared" si="55"/>
        <v>-9.5942959616159425E-10</v>
      </c>
      <c r="AC414" s="12">
        <f t="shared" si="56"/>
        <v>0</v>
      </c>
      <c r="AD414" s="12">
        <f t="shared" si="57"/>
        <v>-1.7973882676536271E-8</v>
      </c>
    </row>
    <row r="415" spans="1:30" x14ac:dyDescent="0.4">
      <c r="A415" s="6">
        <f t="shared" si="50"/>
        <v>397</v>
      </c>
      <c r="B415" s="7">
        <f t="shared" si="51"/>
        <v>1.9849999999999797</v>
      </c>
      <c r="C415" s="2">
        <v>0</v>
      </c>
      <c r="D415" s="7">
        <f t="shared" si="52"/>
        <v>0</v>
      </c>
      <c r="E415" s="7">
        <f t="shared" si="53"/>
        <v>0</v>
      </c>
      <c r="F415" s="8">
        <f t="shared" si="54"/>
        <v>-2.7109817363388784E-11</v>
      </c>
      <c r="G415" s="9">
        <f t="shared" si="55"/>
        <v>3.1941487153340912E-9</v>
      </c>
      <c r="AC415" s="12">
        <f t="shared" si="56"/>
        <v>0</v>
      </c>
      <c r="AD415" s="12">
        <f t="shared" si="57"/>
        <v>-3.3182249604278687E-8</v>
      </c>
    </row>
    <row r="416" spans="1:30" x14ac:dyDescent="0.4">
      <c r="A416" s="6">
        <f t="shared" si="50"/>
        <v>398</v>
      </c>
      <c r="B416" s="7">
        <f t="shared" si="51"/>
        <v>1.9899999999999796</v>
      </c>
      <c r="C416" s="2">
        <v>0</v>
      </c>
      <c r="D416" s="7">
        <f t="shared" si="52"/>
        <v>0</v>
      </c>
      <c r="E416" s="7">
        <f t="shared" si="53"/>
        <v>0</v>
      </c>
      <c r="F416" s="8">
        <f t="shared" si="54"/>
        <v>-5.1013347898386262E-12</v>
      </c>
      <c r="G416" s="9">
        <f t="shared" si="55"/>
        <v>5.0883416093522317E-9</v>
      </c>
      <c r="AC416" s="12">
        <f t="shared" si="56"/>
        <v>0</v>
      </c>
      <c r="AD416" s="12">
        <f t="shared" si="57"/>
        <v>-2.7109817363388785E-8</v>
      </c>
    </row>
    <row r="417" spans="1:30" x14ac:dyDescent="0.4">
      <c r="A417" s="6">
        <f t="shared" si="50"/>
        <v>399</v>
      </c>
      <c r="B417" s="7">
        <f t="shared" si="51"/>
        <v>1.9949999999999795</v>
      </c>
      <c r="C417" s="2">
        <v>0</v>
      </c>
      <c r="D417" s="7">
        <f t="shared" si="52"/>
        <v>0</v>
      </c>
      <c r="E417" s="7">
        <f t="shared" si="53"/>
        <v>0</v>
      </c>
      <c r="F417" s="8">
        <f t="shared" si="54"/>
        <v>1.82698927604548E-11</v>
      </c>
      <c r="G417" s="9">
        <f t="shared" si="55"/>
        <v>3.7535609011055872E-9</v>
      </c>
      <c r="AC417" s="12">
        <f t="shared" si="56"/>
        <v>0</v>
      </c>
      <c r="AD417" s="12">
        <f t="shared" si="57"/>
        <v>-5.101334789838626E-9</v>
      </c>
    </row>
    <row r="418" spans="1:30" x14ac:dyDescent="0.4">
      <c r="A418" s="6">
        <f t="shared" si="50"/>
        <v>400</v>
      </c>
      <c r="B418" s="7">
        <f t="shared" si="51"/>
        <v>1.9999999999999793</v>
      </c>
      <c r="C418" s="2">
        <v>0</v>
      </c>
      <c r="D418" s="7">
        <f t="shared" si="52"/>
        <v>0</v>
      </c>
      <c r="E418" s="7">
        <f t="shared" si="53"/>
        <v>0</v>
      </c>
      <c r="F418" s="8">
        <f t="shared" si="54"/>
        <v>2.8748183569116869E-11</v>
      </c>
      <c r="G418" s="9">
        <f t="shared" si="55"/>
        <v>2.5104519127519006E-10</v>
      </c>
      <c r="AC418" s="12">
        <f t="shared" si="56"/>
        <v>0</v>
      </c>
      <c r="AD418" s="12">
        <f t="shared" si="57"/>
        <v>1.8269892760454801E-8</v>
      </c>
    </row>
    <row r="419" spans="1:30" x14ac:dyDescent="0.4">
      <c r="A419" s="6">
        <f t="shared" si="50"/>
        <v>401</v>
      </c>
      <c r="B419" s="7">
        <f t="shared" si="51"/>
        <v>2.0049999999999795</v>
      </c>
      <c r="C419" s="2">
        <v>0</v>
      </c>
      <c r="D419" s="7">
        <f t="shared" si="52"/>
        <v>0</v>
      </c>
      <c r="E419" s="7">
        <f t="shared" si="53"/>
        <v>0</v>
      </c>
      <c r="F419" s="8">
        <f t="shared" si="54"/>
        <v>2.1000901400875928E-11</v>
      </c>
      <c r="G419" s="9">
        <f t="shared" si="55"/>
        <v>-3.1288366104104364E-9</v>
      </c>
      <c r="AC419" s="12">
        <f t="shared" si="56"/>
        <v>0</v>
      </c>
      <c r="AD419" s="12">
        <f t="shared" si="57"/>
        <v>2.8748183569116867E-8</v>
      </c>
    </row>
    <row r="420" spans="1:30" x14ac:dyDescent="0.4">
      <c r="A420" s="6">
        <f t="shared" si="50"/>
        <v>402</v>
      </c>
      <c r="B420" s="7">
        <f t="shared" si="51"/>
        <v>2.0099999999999794</v>
      </c>
      <c r="C420" s="2">
        <v>0</v>
      </c>
      <c r="D420" s="7">
        <f t="shared" si="52"/>
        <v>0</v>
      </c>
      <c r="E420" s="7">
        <f t="shared" si="53"/>
        <v>0</v>
      </c>
      <c r="F420" s="8">
        <f t="shared" si="54"/>
        <v>1.1471959624698066E-12</v>
      </c>
      <c r="G420" s="9">
        <f t="shared" si="55"/>
        <v>-4.3495344959805968E-9</v>
      </c>
      <c r="AC420" s="12">
        <f t="shared" si="56"/>
        <v>0</v>
      </c>
      <c r="AD420" s="12">
        <f t="shared" si="57"/>
        <v>2.1000901400875927E-8</v>
      </c>
    </row>
    <row r="421" spans="1:30" x14ac:dyDescent="0.4">
      <c r="A421" s="6">
        <f t="shared" si="50"/>
        <v>403</v>
      </c>
      <c r="B421" s="7">
        <f t="shared" si="51"/>
        <v>2.0149999999999793</v>
      </c>
      <c r="C421" s="2">
        <v>0</v>
      </c>
      <c r="D421" s="7">
        <f t="shared" si="52"/>
        <v>0</v>
      </c>
      <c r="E421" s="7">
        <f t="shared" si="53"/>
        <v>0</v>
      </c>
      <c r="F421" s="8">
        <f t="shared" si="54"/>
        <v>-1.7844382486260539E-11</v>
      </c>
      <c r="G421" s="9">
        <f t="shared" si="55"/>
        <v>-2.8413347896418744E-9</v>
      </c>
      <c r="AC421" s="12">
        <f t="shared" si="56"/>
        <v>0</v>
      </c>
      <c r="AD421" s="12">
        <f t="shared" si="57"/>
        <v>1.1471959624698065E-9</v>
      </c>
    </row>
    <row r="422" spans="1:30" x14ac:dyDescent="0.4">
      <c r="A422" s="6">
        <f t="shared" si="50"/>
        <v>404</v>
      </c>
      <c r="B422" s="7">
        <f t="shared" si="51"/>
        <v>2.0199999999999791</v>
      </c>
      <c r="C422" s="2">
        <v>0</v>
      </c>
      <c r="D422" s="7">
        <f t="shared" si="52"/>
        <v>0</v>
      </c>
      <c r="E422" s="7">
        <f t="shared" si="53"/>
        <v>0</v>
      </c>
      <c r="F422" s="8">
        <f t="shared" si="54"/>
        <v>-2.4544013559115451E-11</v>
      </c>
      <c r="G422" s="9">
        <f t="shared" si="55"/>
        <v>2.687454031885905E-10</v>
      </c>
      <c r="AC422" s="12">
        <f t="shared" si="56"/>
        <v>0</v>
      </c>
      <c r="AD422" s="12">
        <f t="shared" si="57"/>
        <v>-1.7844382486260539E-8</v>
      </c>
    </row>
    <row r="423" spans="1:30" x14ac:dyDescent="0.4">
      <c r="A423" s="6">
        <f t="shared" si="50"/>
        <v>405</v>
      </c>
      <c r="B423" s="7">
        <f t="shared" si="51"/>
        <v>2.024999999999979</v>
      </c>
      <c r="C423" s="2">
        <v>0</v>
      </c>
      <c r="D423" s="7">
        <f t="shared" si="52"/>
        <v>0</v>
      </c>
      <c r="E423" s="7">
        <f t="shared" si="53"/>
        <v>0</v>
      </c>
      <c r="F423" s="8">
        <f t="shared" si="54"/>
        <v>-1.585952381835615E-11</v>
      </c>
      <c r="G423" s="9">
        <f t="shared" si="55"/>
        <v>2.9722818091440405E-9</v>
      </c>
      <c r="AC423" s="12">
        <f t="shared" si="56"/>
        <v>0</v>
      </c>
      <c r="AD423" s="12">
        <f t="shared" si="57"/>
        <v>-2.4544013559115452E-8</v>
      </c>
    </row>
    <row r="424" spans="1:30" x14ac:dyDescent="0.4">
      <c r="A424" s="6">
        <f t="shared" si="50"/>
        <v>406</v>
      </c>
      <c r="B424" s="7">
        <f t="shared" si="51"/>
        <v>2.0299999999999789</v>
      </c>
      <c r="C424" s="2">
        <v>0</v>
      </c>
      <c r="D424" s="7">
        <f t="shared" si="52"/>
        <v>0</v>
      </c>
      <c r="E424" s="7">
        <f t="shared" si="53"/>
        <v>0</v>
      </c>
      <c r="F424" s="8">
        <f t="shared" si="54"/>
        <v>1.7453405012178399E-12</v>
      </c>
      <c r="G424" s="9">
        <f t="shared" si="55"/>
        <v>3.6644408798301285E-9</v>
      </c>
      <c r="AC424" s="12">
        <f t="shared" si="56"/>
        <v>0</v>
      </c>
      <c r="AD424" s="12">
        <f t="shared" si="57"/>
        <v>-1.5859523818356148E-8</v>
      </c>
    </row>
    <row r="425" spans="1:30" x14ac:dyDescent="0.4">
      <c r="A425" s="6">
        <f t="shared" si="50"/>
        <v>407</v>
      </c>
      <c r="B425" s="7">
        <f t="shared" si="51"/>
        <v>2.0349999999999788</v>
      </c>
      <c r="C425" s="2">
        <v>0</v>
      </c>
      <c r="D425" s="7">
        <f t="shared" si="52"/>
        <v>0</v>
      </c>
      <c r="E425" s="7">
        <f t="shared" si="53"/>
        <v>0</v>
      </c>
      <c r="F425" s="8">
        <f t="shared" si="54"/>
        <v>1.691327023915283E-11</v>
      </c>
      <c r="G425" s="9">
        <f t="shared" si="55"/>
        <v>2.0838951379148688E-9</v>
      </c>
      <c r="AC425" s="12">
        <f t="shared" si="56"/>
        <v>0</v>
      </c>
      <c r="AD425" s="12">
        <f t="shared" si="57"/>
        <v>1.7453405012178399E-9</v>
      </c>
    </row>
    <row r="426" spans="1:30" x14ac:dyDescent="0.4">
      <c r="A426" s="6">
        <f t="shared" si="50"/>
        <v>408</v>
      </c>
      <c r="B426" s="7">
        <f t="shared" si="51"/>
        <v>2.0399999999999787</v>
      </c>
      <c r="C426" s="2">
        <v>0</v>
      </c>
      <c r="D426" s="7">
        <f t="shared" si="52"/>
        <v>0</v>
      </c>
      <c r="E426" s="7">
        <f t="shared" si="53"/>
        <v>0</v>
      </c>
      <c r="F426" s="8">
        <f t="shared" si="54"/>
        <v>2.0652737777760834E-11</v>
      </c>
      <c r="G426" s="9">
        <f t="shared" si="55"/>
        <v>-6.3430824596374937E-10</v>
      </c>
      <c r="AC426" s="12">
        <f t="shared" si="56"/>
        <v>0</v>
      </c>
      <c r="AD426" s="12">
        <f t="shared" si="57"/>
        <v>1.6913270239152831E-8</v>
      </c>
    </row>
    <row r="427" spans="1:30" x14ac:dyDescent="0.4">
      <c r="A427" s="6">
        <f t="shared" si="50"/>
        <v>409</v>
      </c>
      <c r="B427" s="7">
        <f t="shared" si="51"/>
        <v>2.0449999999999786</v>
      </c>
      <c r="C427" s="2">
        <v>0</v>
      </c>
      <c r="D427" s="7">
        <f t="shared" si="52"/>
        <v>0</v>
      </c>
      <c r="E427" s="7">
        <f t="shared" si="53"/>
        <v>0</v>
      </c>
      <c r="F427" s="8">
        <f t="shared" si="54"/>
        <v>1.1595937537519659E-11</v>
      </c>
      <c r="G427" s="9">
        <f t="shared" si="55"/>
        <v>-2.7553829415214936E-9</v>
      </c>
      <c r="AC427" s="12">
        <f t="shared" si="56"/>
        <v>0</v>
      </c>
      <c r="AD427" s="12">
        <f t="shared" si="57"/>
        <v>2.0652737777760834E-8</v>
      </c>
    </row>
    <row r="428" spans="1:30" x14ac:dyDescent="0.4">
      <c r="A428" s="6">
        <f t="shared" si="50"/>
        <v>410</v>
      </c>
      <c r="B428" s="7">
        <f t="shared" si="51"/>
        <v>2.0499999999999785</v>
      </c>
      <c r="C428" s="2">
        <v>0</v>
      </c>
      <c r="D428" s="7">
        <f t="shared" si="52"/>
        <v>0</v>
      </c>
      <c r="E428" s="7">
        <f t="shared" si="53"/>
        <v>0</v>
      </c>
      <c r="F428" s="8">
        <f t="shared" si="54"/>
        <v>-3.7708903536570645E-12</v>
      </c>
      <c r="G428" s="9">
        <f t="shared" si="55"/>
        <v>-3.0420579359075889E-9</v>
      </c>
      <c r="AC428" s="12">
        <f t="shared" si="56"/>
        <v>0</v>
      </c>
      <c r="AD428" s="12">
        <f t="shared" si="57"/>
        <v>1.1595937537519659E-8</v>
      </c>
    </row>
    <row r="429" spans="1:30" x14ac:dyDescent="0.4">
      <c r="A429" s="6">
        <f t="shared" si="50"/>
        <v>411</v>
      </c>
      <c r="B429" s="7">
        <f t="shared" si="51"/>
        <v>2.0549999999999784</v>
      </c>
      <c r="C429" s="2">
        <v>0</v>
      </c>
      <c r="D429" s="7">
        <f t="shared" si="52"/>
        <v>0</v>
      </c>
      <c r="E429" s="7">
        <f t="shared" si="53"/>
        <v>0</v>
      </c>
      <c r="F429" s="8">
        <f t="shared" si="54"/>
        <v>-1.5649998697952057E-11</v>
      </c>
      <c r="G429" s="9">
        <f t="shared" si="55"/>
        <v>-1.4646080054155436E-9</v>
      </c>
      <c r="AC429" s="12">
        <f t="shared" si="56"/>
        <v>0</v>
      </c>
      <c r="AD429" s="12">
        <f t="shared" si="57"/>
        <v>-3.7708903536570649E-9</v>
      </c>
    </row>
    <row r="430" spans="1:30" x14ac:dyDescent="0.4">
      <c r="A430" s="6">
        <f t="shared" si="50"/>
        <v>412</v>
      </c>
      <c r="B430" s="7">
        <f t="shared" si="51"/>
        <v>2.0599999999999783</v>
      </c>
      <c r="C430" s="2">
        <v>0</v>
      </c>
      <c r="D430" s="7">
        <f t="shared" si="52"/>
        <v>0</v>
      </c>
      <c r="E430" s="7">
        <f t="shared" si="53"/>
        <v>0</v>
      </c>
      <c r="F430" s="8">
        <f t="shared" si="54"/>
        <v>-1.7123284497009985E-11</v>
      </c>
      <c r="G430" s="9">
        <f t="shared" si="55"/>
        <v>8.7582866739951159E-10</v>
      </c>
      <c r="AC430" s="12">
        <f t="shared" si="56"/>
        <v>0</v>
      </c>
      <c r="AD430" s="12">
        <f t="shared" si="57"/>
        <v>-1.5649998697952059E-8</v>
      </c>
    </row>
    <row r="431" spans="1:30" x14ac:dyDescent="0.4">
      <c r="A431" s="6">
        <f t="shared" si="50"/>
        <v>413</v>
      </c>
      <c r="B431" s="7">
        <f t="shared" si="51"/>
        <v>2.0649999999999782</v>
      </c>
      <c r="C431" s="2">
        <v>0</v>
      </c>
      <c r="D431" s="7">
        <f t="shared" si="52"/>
        <v>0</v>
      </c>
      <c r="E431" s="7">
        <f t="shared" si="53"/>
        <v>0</v>
      </c>
      <c r="F431" s="8">
        <f t="shared" si="54"/>
        <v>-8.1146980490762697E-12</v>
      </c>
      <c r="G431" s="9">
        <f t="shared" si="55"/>
        <v>2.5025401655787135E-9</v>
      </c>
      <c r="AC431" s="12">
        <f t="shared" si="56"/>
        <v>0</v>
      </c>
      <c r="AD431" s="12">
        <f t="shared" si="57"/>
        <v>-1.7123284497009984E-8</v>
      </c>
    </row>
    <row r="432" spans="1:30" x14ac:dyDescent="0.4">
      <c r="A432" s="6">
        <f t="shared" si="50"/>
        <v>414</v>
      </c>
      <c r="B432" s="7">
        <f t="shared" si="51"/>
        <v>2.0699999999999781</v>
      </c>
      <c r="C432" s="2">
        <v>0</v>
      </c>
      <c r="D432" s="7">
        <f t="shared" si="52"/>
        <v>0</v>
      </c>
      <c r="E432" s="7">
        <f t="shared" si="53"/>
        <v>0</v>
      </c>
      <c r="F432" s="8">
        <f t="shared" si="54"/>
        <v>5.1001696310577367E-12</v>
      </c>
      <c r="G432" s="9">
        <f t="shared" si="55"/>
        <v>2.4866824924180761E-9</v>
      </c>
      <c r="AC432" s="12">
        <f t="shared" si="56"/>
        <v>0</v>
      </c>
      <c r="AD432" s="12">
        <f t="shared" si="57"/>
        <v>-8.1146980490762699E-9</v>
      </c>
    </row>
    <row r="433" spans="1:30" x14ac:dyDescent="0.4">
      <c r="A433" s="6">
        <f t="shared" si="50"/>
        <v>415</v>
      </c>
      <c r="B433" s="7">
        <f t="shared" si="51"/>
        <v>2.074999999999978</v>
      </c>
      <c r="C433" s="2">
        <v>0</v>
      </c>
      <c r="D433" s="7">
        <f t="shared" si="52"/>
        <v>0</v>
      </c>
      <c r="E433" s="7">
        <f t="shared" si="53"/>
        <v>0</v>
      </c>
      <c r="F433" s="8">
        <f t="shared" si="54"/>
        <v>1.4191303029069097E-11</v>
      </c>
      <c r="G433" s="9">
        <f t="shared" si="55"/>
        <v>9.6664181625838015E-10</v>
      </c>
      <c r="AC433" s="12">
        <f t="shared" si="56"/>
        <v>0</v>
      </c>
      <c r="AD433" s="12">
        <f t="shared" si="57"/>
        <v>5.1001696310577365E-9</v>
      </c>
    </row>
    <row r="434" spans="1:30" x14ac:dyDescent="0.4">
      <c r="A434" s="6">
        <f t="shared" si="50"/>
        <v>416</v>
      </c>
      <c r="B434" s="7">
        <f t="shared" si="51"/>
        <v>2.0799999999999779</v>
      </c>
      <c r="C434" s="2">
        <v>0</v>
      </c>
      <c r="D434" s="7">
        <f t="shared" si="52"/>
        <v>0</v>
      </c>
      <c r="E434" s="7">
        <f t="shared" si="53"/>
        <v>0</v>
      </c>
      <c r="F434" s="8">
        <f t="shared" si="54"/>
        <v>1.3978293440252977E-11</v>
      </c>
      <c r="G434" s="9">
        <f t="shared" si="55"/>
        <v>-1.0194203103344204E-9</v>
      </c>
      <c r="AC434" s="12">
        <f t="shared" si="56"/>
        <v>0</v>
      </c>
      <c r="AD434" s="12">
        <f t="shared" si="57"/>
        <v>1.4191303029069097E-8</v>
      </c>
    </row>
    <row r="435" spans="1:30" x14ac:dyDescent="0.4">
      <c r="A435" s="6">
        <f t="shared" si="50"/>
        <v>417</v>
      </c>
      <c r="B435" s="7">
        <f t="shared" si="51"/>
        <v>2.0849999999999778</v>
      </c>
      <c r="C435" s="2">
        <v>0</v>
      </c>
      <c r="D435" s="7">
        <f t="shared" si="52"/>
        <v>0</v>
      </c>
      <c r="E435" s="7">
        <f t="shared" si="53"/>
        <v>0</v>
      </c>
      <c r="F435" s="8">
        <f t="shared" si="54"/>
        <v>5.31958932614503E-12</v>
      </c>
      <c r="G435" s="9">
        <f t="shared" si="55"/>
        <v>-2.2326123473660896E-9</v>
      </c>
      <c r="AC435" s="12">
        <f t="shared" si="56"/>
        <v>0</v>
      </c>
      <c r="AD435" s="12">
        <f t="shared" si="57"/>
        <v>1.3978293440252976E-8</v>
      </c>
    </row>
    <row r="436" spans="1:30" x14ac:dyDescent="0.4">
      <c r="A436" s="6">
        <f t="shared" si="50"/>
        <v>418</v>
      </c>
      <c r="B436" s="7">
        <f t="shared" si="51"/>
        <v>2.0899999999999777</v>
      </c>
      <c r="C436" s="2">
        <v>0</v>
      </c>
      <c r="D436" s="7">
        <f t="shared" si="52"/>
        <v>0</v>
      </c>
      <c r="E436" s="7">
        <f t="shared" si="53"/>
        <v>0</v>
      </c>
      <c r="F436" s="8">
        <f t="shared" si="54"/>
        <v>-5.8806824515308057E-12</v>
      </c>
      <c r="G436" s="9">
        <f t="shared" si="55"/>
        <v>-1.9990703788661263E-9</v>
      </c>
      <c r="AC436" s="12">
        <f t="shared" si="56"/>
        <v>0</v>
      </c>
      <c r="AD436" s="12">
        <f t="shared" si="57"/>
        <v>5.3195893261450297E-9</v>
      </c>
    </row>
    <row r="437" spans="1:30" x14ac:dyDescent="0.4">
      <c r="A437" s="6">
        <f t="shared" si="50"/>
        <v>419</v>
      </c>
      <c r="B437" s="7">
        <f t="shared" si="51"/>
        <v>2.0949999999999775</v>
      </c>
      <c r="C437" s="2">
        <v>0</v>
      </c>
      <c r="D437" s="7">
        <f t="shared" si="52"/>
        <v>0</v>
      </c>
      <c r="E437" s="7">
        <f t="shared" si="53"/>
        <v>0</v>
      </c>
      <c r="F437" s="8">
        <f t="shared" si="54"/>
        <v>-1.2642655861959273E-11</v>
      </c>
      <c r="G437" s="9">
        <f t="shared" si="55"/>
        <v>-5.7361116028654792E-10</v>
      </c>
      <c r="AC437" s="12">
        <f t="shared" si="56"/>
        <v>0</v>
      </c>
      <c r="AD437" s="12">
        <f t="shared" si="57"/>
        <v>-5.8806824515308056E-9</v>
      </c>
    </row>
    <row r="438" spans="1:30" x14ac:dyDescent="0.4">
      <c r="A438" s="6">
        <f t="shared" si="50"/>
        <v>420</v>
      </c>
      <c r="B438" s="7">
        <f t="shared" si="51"/>
        <v>2.0999999999999774</v>
      </c>
      <c r="C438" s="2">
        <v>0</v>
      </c>
      <c r="D438" s="7">
        <f t="shared" si="52"/>
        <v>0</v>
      </c>
      <c r="E438" s="7">
        <f t="shared" si="53"/>
        <v>0</v>
      </c>
      <c r="F438" s="8">
        <f t="shared" si="54"/>
        <v>-1.1220648584041428E-11</v>
      </c>
      <c r="G438" s="9">
        <f t="shared" si="55"/>
        <v>1.0873462086846325E-9</v>
      </c>
      <c r="AC438" s="12">
        <f t="shared" si="56"/>
        <v>0</v>
      </c>
      <c r="AD438" s="12">
        <f t="shared" si="57"/>
        <v>-1.2642655861959273E-8</v>
      </c>
    </row>
    <row r="439" spans="1:30" x14ac:dyDescent="0.4">
      <c r="A439" s="6">
        <f t="shared" si="50"/>
        <v>421</v>
      </c>
      <c r="B439" s="7">
        <f t="shared" si="51"/>
        <v>2.1049999999999773</v>
      </c>
      <c r="C439" s="2">
        <v>0</v>
      </c>
      <c r="D439" s="7">
        <f t="shared" si="52"/>
        <v>0</v>
      </c>
      <c r="E439" s="7">
        <f t="shared" si="53"/>
        <v>0</v>
      </c>
      <c r="F439" s="8">
        <f t="shared" si="54"/>
        <v>-3.1172042323916016E-12</v>
      </c>
      <c r="G439" s="9">
        <f t="shared" si="55"/>
        <v>1.9598013681667873E-9</v>
      </c>
      <c r="AC439" s="12">
        <f t="shared" si="56"/>
        <v>0</v>
      </c>
      <c r="AD439" s="12">
        <f t="shared" si="57"/>
        <v>-1.1220648584041428E-8</v>
      </c>
    </row>
    <row r="440" spans="1:30" x14ac:dyDescent="0.4">
      <c r="A440" s="6">
        <f t="shared" si="50"/>
        <v>422</v>
      </c>
      <c r="B440" s="7">
        <f t="shared" si="51"/>
        <v>2.1099999999999772</v>
      </c>
      <c r="C440" s="2">
        <v>0</v>
      </c>
      <c r="D440" s="7">
        <f t="shared" si="52"/>
        <v>0</v>
      </c>
      <c r="E440" s="7">
        <f t="shared" si="53"/>
        <v>0</v>
      </c>
      <c r="F440" s="8">
        <f t="shared" si="54"/>
        <v>6.2380290803426494E-12</v>
      </c>
      <c r="G440" s="9">
        <f t="shared" si="55"/>
        <v>1.5773966057263138E-9</v>
      </c>
      <c r="AC440" s="12">
        <f t="shared" si="56"/>
        <v>0</v>
      </c>
      <c r="AD440" s="12">
        <f t="shared" si="57"/>
        <v>-3.1172042323916016E-9</v>
      </c>
    </row>
    <row r="441" spans="1:30" x14ac:dyDescent="0.4">
      <c r="A441" s="6">
        <f t="shared" si="50"/>
        <v>423</v>
      </c>
      <c r="B441" s="7">
        <f t="shared" si="51"/>
        <v>2.1149999999999771</v>
      </c>
      <c r="C441" s="2">
        <v>0</v>
      </c>
      <c r="D441" s="7">
        <f t="shared" si="52"/>
        <v>0</v>
      </c>
      <c r="E441" s="7">
        <f t="shared" si="53"/>
        <v>0</v>
      </c>
      <c r="F441" s="8">
        <f t="shared" si="54"/>
        <v>1.1083288649128957E-11</v>
      </c>
      <c r="G441" s="9">
        <f t="shared" si="55"/>
        <v>2.7002560797085248E-10</v>
      </c>
      <c r="AC441" s="12">
        <f t="shared" si="56"/>
        <v>0</v>
      </c>
      <c r="AD441" s="12">
        <f t="shared" si="57"/>
        <v>6.2380290803426495E-9</v>
      </c>
    </row>
    <row r="442" spans="1:30" x14ac:dyDescent="0.4">
      <c r="A442" s="6">
        <f t="shared" si="50"/>
        <v>424</v>
      </c>
      <c r="B442" s="7">
        <f t="shared" si="51"/>
        <v>2.119999999999977</v>
      </c>
      <c r="C442" s="2">
        <v>0</v>
      </c>
      <c r="D442" s="7">
        <f t="shared" si="52"/>
        <v>0</v>
      </c>
      <c r="E442" s="7">
        <f t="shared" si="53"/>
        <v>0</v>
      </c>
      <c r="F442" s="8">
        <f t="shared" si="54"/>
        <v>8.8388817625145377E-12</v>
      </c>
      <c r="G442" s="9">
        <f t="shared" si="55"/>
        <v>-1.0983129541555676E-9</v>
      </c>
      <c r="AC442" s="12">
        <f t="shared" si="56"/>
        <v>0</v>
      </c>
      <c r="AD442" s="12">
        <f t="shared" si="57"/>
        <v>1.1083288649128957E-8</v>
      </c>
    </row>
    <row r="443" spans="1:30" x14ac:dyDescent="0.4">
      <c r="A443" s="6">
        <f t="shared" si="50"/>
        <v>425</v>
      </c>
      <c r="B443" s="7">
        <f t="shared" si="51"/>
        <v>2.1249999999999769</v>
      </c>
      <c r="C443" s="2">
        <v>0</v>
      </c>
      <c r="D443" s="7">
        <f t="shared" si="52"/>
        <v>0</v>
      </c>
      <c r="E443" s="7">
        <f t="shared" si="53"/>
        <v>0</v>
      </c>
      <c r="F443" s="8">
        <f t="shared" si="54"/>
        <v>1.419429083248679E-12</v>
      </c>
      <c r="G443" s="9">
        <f t="shared" si="55"/>
        <v>-1.6944529319829754E-9</v>
      </c>
      <c r="AC443" s="12">
        <f t="shared" si="56"/>
        <v>0</v>
      </c>
      <c r="AD443" s="12">
        <f t="shared" si="57"/>
        <v>8.838881762514538E-9</v>
      </c>
    </row>
    <row r="444" spans="1:30" x14ac:dyDescent="0.4">
      <c r="A444" s="6">
        <f t="shared" si="50"/>
        <v>426</v>
      </c>
      <c r="B444" s="7">
        <f t="shared" si="51"/>
        <v>2.1299999999999768</v>
      </c>
      <c r="C444" s="2">
        <v>0</v>
      </c>
      <c r="D444" s="7">
        <f t="shared" si="52"/>
        <v>0</v>
      </c>
      <c r="E444" s="7">
        <f t="shared" si="53"/>
        <v>0</v>
      </c>
      <c r="F444" s="8">
        <f t="shared" si="54"/>
        <v>-6.2776156857811191E-12</v>
      </c>
      <c r="G444" s="9">
        <f t="shared" si="55"/>
        <v>-1.2180382841922343E-9</v>
      </c>
      <c r="AC444" s="12">
        <f t="shared" si="56"/>
        <v>0</v>
      </c>
      <c r="AD444" s="12">
        <f t="shared" si="57"/>
        <v>1.419429083248679E-9</v>
      </c>
    </row>
    <row r="445" spans="1:30" x14ac:dyDescent="0.4">
      <c r="A445" s="6">
        <f t="shared" si="50"/>
        <v>427</v>
      </c>
      <c r="B445" s="7">
        <f t="shared" si="51"/>
        <v>2.1349999999999767</v>
      </c>
      <c r="C445" s="2">
        <v>0</v>
      </c>
      <c r="D445" s="7">
        <f t="shared" si="52"/>
        <v>0</v>
      </c>
      <c r="E445" s="7">
        <f t="shared" si="53"/>
        <v>0</v>
      </c>
      <c r="F445" s="8">
        <f t="shared" si="54"/>
        <v>-9.5707318042511249E-12</v>
      </c>
      <c r="G445" s="9">
        <f t="shared" si="55"/>
        <v>-4.1582168840600931E-11</v>
      </c>
      <c r="AC445" s="12">
        <f t="shared" si="56"/>
        <v>0</v>
      </c>
      <c r="AD445" s="12">
        <f t="shared" si="57"/>
        <v>-6.2776156857811193E-9</v>
      </c>
    </row>
    <row r="446" spans="1:30" x14ac:dyDescent="0.4">
      <c r="A446" s="6">
        <f t="shared" si="50"/>
        <v>428</v>
      </c>
      <c r="B446" s="7">
        <f t="shared" si="51"/>
        <v>2.1399999999999766</v>
      </c>
      <c r="C446" s="2">
        <v>0</v>
      </c>
      <c r="D446" s="7">
        <f t="shared" si="52"/>
        <v>0</v>
      </c>
      <c r="E446" s="7">
        <f t="shared" si="53"/>
        <v>0</v>
      </c>
      <c r="F446" s="8">
        <f t="shared" si="54"/>
        <v>-6.8115726919394514E-12</v>
      </c>
      <c r="G446" s="9">
        <f t="shared" si="55"/>
        <v>1.0678072974098878E-9</v>
      </c>
      <c r="AC446" s="12">
        <f t="shared" si="56"/>
        <v>0</v>
      </c>
      <c r="AD446" s="12">
        <f t="shared" si="57"/>
        <v>-9.570731804251125E-9</v>
      </c>
    </row>
    <row r="447" spans="1:30" x14ac:dyDescent="0.4">
      <c r="A447" s="6">
        <f t="shared" ref="A447:A510" si="58">A446+1</f>
        <v>429</v>
      </c>
      <c r="B447" s="7">
        <f t="shared" ref="B447:B510" si="59">B446+$D$12</f>
        <v>2.1449999999999765</v>
      </c>
      <c r="C447" s="2">
        <v>0</v>
      </c>
      <c r="D447" s="7">
        <f t="shared" si="52"/>
        <v>0</v>
      </c>
      <c r="E447" s="7">
        <f t="shared" si="53"/>
        <v>0</v>
      </c>
      <c r="F447" s="8">
        <f t="shared" si="54"/>
        <v>-1.4505078757307192E-13</v>
      </c>
      <c r="G447" s="9">
        <f t="shared" si="55"/>
        <v>1.4437691279197168E-9</v>
      </c>
      <c r="AC447" s="12">
        <f t="shared" si="56"/>
        <v>0</v>
      </c>
      <c r="AD447" s="12">
        <f t="shared" si="57"/>
        <v>-6.8115726919394512E-9</v>
      </c>
    </row>
    <row r="448" spans="1:30" x14ac:dyDescent="0.4">
      <c r="A448" s="6">
        <f t="shared" si="58"/>
        <v>430</v>
      </c>
      <c r="B448" s="7">
        <f t="shared" si="59"/>
        <v>2.1499999999999764</v>
      </c>
      <c r="C448" s="2">
        <v>0</v>
      </c>
      <c r="D448" s="7">
        <f t="shared" si="52"/>
        <v>0</v>
      </c>
      <c r="E448" s="7">
        <f t="shared" si="53"/>
        <v>0</v>
      </c>
      <c r="F448" s="8">
        <f t="shared" si="54"/>
        <v>6.0865940600581181E-12</v>
      </c>
      <c r="G448" s="9">
        <f t="shared" si="55"/>
        <v>9.1620229041023657E-10</v>
      </c>
      <c r="AC448" s="12">
        <f t="shared" si="56"/>
        <v>0</v>
      </c>
      <c r="AD448" s="12">
        <f t="shared" si="57"/>
        <v>-1.4505078757307192E-10</v>
      </c>
    </row>
    <row r="449" spans="1:30" x14ac:dyDescent="0.4">
      <c r="A449" s="6">
        <f t="shared" si="58"/>
        <v>431</v>
      </c>
      <c r="B449" s="7">
        <f t="shared" si="59"/>
        <v>2.1549999999999763</v>
      </c>
      <c r="C449" s="2">
        <v>0</v>
      </c>
      <c r="D449" s="7">
        <f t="shared" si="52"/>
        <v>0</v>
      </c>
      <c r="E449" s="7">
        <f t="shared" si="53"/>
        <v>0</v>
      </c>
      <c r="F449" s="8">
        <f t="shared" si="54"/>
        <v>8.144848894815844E-12</v>
      </c>
      <c r="G449" s="9">
        <f t="shared" si="55"/>
        <v>-1.2466527106090367E-10</v>
      </c>
      <c r="AC449" s="12">
        <f t="shared" si="56"/>
        <v>0</v>
      </c>
      <c r="AD449" s="12">
        <f t="shared" si="57"/>
        <v>6.0865940600581182E-9</v>
      </c>
    </row>
    <row r="450" spans="1:30" x14ac:dyDescent="0.4">
      <c r="A450" s="6">
        <f t="shared" si="58"/>
        <v>432</v>
      </c>
      <c r="B450" s="7">
        <f t="shared" si="59"/>
        <v>2.1599999999999762</v>
      </c>
      <c r="C450" s="2">
        <v>0</v>
      </c>
      <c r="D450" s="7">
        <f t="shared" si="52"/>
        <v>0</v>
      </c>
      <c r="E450" s="7">
        <f t="shared" si="53"/>
        <v>0</v>
      </c>
      <c r="F450" s="8">
        <f t="shared" si="54"/>
        <v>5.110871135608035E-12</v>
      </c>
      <c r="G450" s="9">
        <f t="shared" si="55"/>
        <v>-1.0084515866855508E-9</v>
      </c>
      <c r="AC450" s="12">
        <f t="shared" si="56"/>
        <v>0</v>
      </c>
      <c r="AD450" s="12">
        <f t="shared" si="57"/>
        <v>8.1448488948158433E-9</v>
      </c>
    </row>
    <row r="451" spans="1:30" x14ac:dyDescent="0.4">
      <c r="A451" s="6">
        <f t="shared" si="58"/>
        <v>433</v>
      </c>
      <c r="B451" s="7">
        <f t="shared" si="59"/>
        <v>2.1649999999999761</v>
      </c>
      <c r="C451" s="2">
        <v>0</v>
      </c>
      <c r="D451" s="7">
        <f t="shared" si="52"/>
        <v>0</v>
      </c>
      <c r="E451" s="7">
        <f t="shared" si="53"/>
        <v>0</v>
      </c>
      <c r="F451" s="8">
        <f t="shared" si="54"/>
        <v>-7.7932517224916212E-13</v>
      </c>
      <c r="G451" s="9">
        <f t="shared" si="55"/>
        <v>-1.2124324109193166E-9</v>
      </c>
      <c r="AC451" s="12">
        <f t="shared" si="56"/>
        <v>0</v>
      </c>
      <c r="AD451" s="12">
        <f t="shared" si="57"/>
        <v>5.1108711356080348E-9</v>
      </c>
    </row>
    <row r="452" spans="1:30" x14ac:dyDescent="0.4">
      <c r="A452" s="6">
        <f t="shared" si="58"/>
        <v>434</v>
      </c>
      <c r="B452" s="7">
        <f t="shared" si="59"/>
        <v>2.1699999999999759</v>
      </c>
      <c r="C452" s="2">
        <v>0</v>
      </c>
      <c r="D452" s="7">
        <f t="shared" si="52"/>
        <v>0</v>
      </c>
      <c r="E452" s="7">
        <f t="shared" si="53"/>
        <v>0</v>
      </c>
      <c r="F452" s="8">
        <f t="shared" si="54"/>
        <v>-5.7358993833039869E-12</v>
      </c>
      <c r="G452" s="9">
        <f t="shared" si="55"/>
        <v>-6.6641897811237474E-10</v>
      </c>
      <c r="AC452" s="12">
        <f t="shared" si="56"/>
        <v>0</v>
      </c>
      <c r="AD452" s="12">
        <f t="shared" si="57"/>
        <v>-7.7932517224916212E-10</v>
      </c>
    </row>
    <row r="453" spans="1:30" x14ac:dyDescent="0.4">
      <c r="A453" s="6">
        <f t="shared" si="58"/>
        <v>435</v>
      </c>
      <c r="B453" s="7">
        <f t="shared" si="59"/>
        <v>2.1749999999999758</v>
      </c>
      <c r="C453" s="2">
        <v>0</v>
      </c>
      <c r="D453" s="7">
        <f t="shared" si="52"/>
        <v>0</v>
      </c>
      <c r="E453" s="7">
        <f t="shared" si="53"/>
        <v>0</v>
      </c>
      <c r="F453" s="8">
        <f t="shared" si="54"/>
        <v>-6.8313647513439423E-12</v>
      </c>
      <c r="G453" s="9">
        <f t="shared" si="55"/>
        <v>2.402311823387489E-10</v>
      </c>
      <c r="AC453" s="12">
        <f t="shared" si="56"/>
        <v>0</v>
      </c>
      <c r="AD453" s="12">
        <f t="shared" si="57"/>
        <v>-5.7358993833039866E-9</v>
      </c>
    </row>
    <row r="454" spans="1:30" x14ac:dyDescent="0.4">
      <c r="A454" s="6">
        <f t="shared" si="58"/>
        <v>436</v>
      </c>
      <c r="B454" s="7">
        <f t="shared" si="59"/>
        <v>2.1799999999999757</v>
      </c>
      <c r="C454" s="2">
        <v>0</v>
      </c>
      <c r="D454" s="7">
        <f t="shared" si="52"/>
        <v>0</v>
      </c>
      <c r="E454" s="7">
        <f t="shared" si="53"/>
        <v>0</v>
      </c>
      <c r="F454" s="8">
        <f t="shared" si="54"/>
        <v>-3.7052626060666927E-12</v>
      </c>
      <c r="G454" s="9">
        <f t="shared" si="55"/>
        <v>9.3036036271949754E-10</v>
      </c>
      <c r="AC454" s="12">
        <f t="shared" si="56"/>
        <v>0</v>
      </c>
      <c r="AD454" s="12">
        <f t="shared" si="57"/>
        <v>-6.8313647513439424E-9</v>
      </c>
    </row>
    <row r="455" spans="1:30" x14ac:dyDescent="0.4">
      <c r="A455" s="6">
        <f t="shared" si="58"/>
        <v>437</v>
      </c>
      <c r="B455" s="7">
        <f t="shared" si="59"/>
        <v>2.1849999999999756</v>
      </c>
      <c r="C455" s="2">
        <v>0</v>
      </c>
      <c r="D455" s="7">
        <f t="shared" si="52"/>
        <v>0</v>
      </c>
      <c r="E455" s="7">
        <f t="shared" si="53"/>
        <v>0</v>
      </c>
      <c r="F455" s="8">
        <f t="shared" si="54"/>
        <v>1.418886011979688E-12</v>
      </c>
      <c r="G455" s="9">
        <f t="shared" si="55"/>
        <v>1.0031438564775082E-9</v>
      </c>
      <c r="AC455" s="12">
        <f t="shared" si="56"/>
        <v>0</v>
      </c>
      <c r="AD455" s="12">
        <f t="shared" si="57"/>
        <v>-3.7052626060666928E-9</v>
      </c>
    </row>
    <row r="456" spans="1:30" x14ac:dyDescent="0.4">
      <c r="A456" s="6">
        <f t="shared" si="58"/>
        <v>438</v>
      </c>
      <c r="B456" s="7">
        <f t="shared" si="59"/>
        <v>2.1899999999999755</v>
      </c>
      <c r="C456" s="2">
        <v>0</v>
      </c>
      <c r="D456" s="7">
        <f t="shared" si="52"/>
        <v>0</v>
      </c>
      <c r="E456" s="7">
        <f t="shared" si="53"/>
        <v>0</v>
      </c>
      <c r="F456" s="8">
        <f t="shared" si="54"/>
        <v>5.282287436345849E-12</v>
      </c>
      <c r="G456" s="9">
        <f t="shared" si="55"/>
        <v>4.6292199307895904E-10</v>
      </c>
      <c r="AC456" s="12">
        <f t="shared" si="56"/>
        <v>0</v>
      </c>
      <c r="AD456" s="12">
        <f t="shared" si="57"/>
        <v>1.4188860119796879E-9</v>
      </c>
    </row>
    <row r="457" spans="1:30" x14ac:dyDescent="0.4">
      <c r="A457" s="6">
        <f t="shared" si="58"/>
        <v>439</v>
      </c>
      <c r="B457" s="7">
        <f t="shared" si="59"/>
        <v>2.1949999999999754</v>
      </c>
      <c r="C457" s="2">
        <v>0</v>
      </c>
      <c r="D457" s="7">
        <f t="shared" si="52"/>
        <v>0</v>
      </c>
      <c r="E457" s="7">
        <f t="shared" si="53"/>
        <v>0</v>
      </c>
      <c r="F457" s="8">
        <f t="shared" si="54"/>
        <v>5.6449050954132322E-12</v>
      </c>
      <c r="G457" s="9">
        <f t="shared" si="55"/>
        <v>-3.1519453345060703E-10</v>
      </c>
      <c r="AC457" s="12">
        <f t="shared" si="56"/>
        <v>0</v>
      </c>
      <c r="AD457" s="12">
        <f t="shared" si="57"/>
        <v>5.2822874363458491E-9</v>
      </c>
    </row>
    <row r="458" spans="1:30" x14ac:dyDescent="0.4">
      <c r="A458" s="6">
        <f t="shared" si="58"/>
        <v>440</v>
      </c>
      <c r="B458" s="7">
        <f t="shared" si="59"/>
        <v>2.1999999999999753</v>
      </c>
      <c r="C458" s="2">
        <v>0</v>
      </c>
      <c r="D458" s="7">
        <f t="shared" si="52"/>
        <v>0</v>
      </c>
      <c r="E458" s="7">
        <f t="shared" si="53"/>
        <v>0</v>
      </c>
      <c r="F458" s="8">
        <f t="shared" si="54"/>
        <v>2.5616916367466153E-12</v>
      </c>
      <c r="G458" s="9">
        <f t="shared" si="55"/>
        <v>-8.4148531482762174E-10</v>
      </c>
      <c r="AC458" s="12">
        <f t="shared" si="56"/>
        <v>0</v>
      </c>
      <c r="AD458" s="12">
        <f t="shared" si="57"/>
        <v>5.644905095413232E-9</v>
      </c>
    </row>
    <row r="459" spans="1:30" x14ac:dyDescent="0.4">
      <c r="A459" s="6">
        <f t="shared" si="58"/>
        <v>441</v>
      </c>
      <c r="B459" s="7">
        <f t="shared" si="59"/>
        <v>2.2049999999999752</v>
      </c>
      <c r="C459" s="2">
        <v>0</v>
      </c>
      <c r="D459" s="7">
        <f t="shared" si="52"/>
        <v>0</v>
      </c>
      <c r="E459" s="7">
        <f t="shared" si="53"/>
        <v>0</v>
      </c>
      <c r="F459" s="8">
        <f t="shared" si="54"/>
        <v>-1.8306183022006845E-12</v>
      </c>
      <c r="G459" s="9">
        <f t="shared" si="55"/>
        <v>-8.1708074784080979E-10</v>
      </c>
      <c r="AC459" s="12">
        <f t="shared" si="56"/>
        <v>0</v>
      </c>
      <c r="AD459" s="12">
        <f t="shared" si="57"/>
        <v>2.5616916367466155E-9</v>
      </c>
    </row>
    <row r="460" spans="1:30" x14ac:dyDescent="0.4">
      <c r="A460" s="6">
        <f t="shared" si="58"/>
        <v>442</v>
      </c>
      <c r="B460" s="7">
        <f t="shared" si="59"/>
        <v>2.2099999999999751</v>
      </c>
      <c r="C460" s="2">
        <v>0</v>
      </c>
      <c r="D460" s="7">
        <f t="shared" si="52"/>
        <v>0</v>
      </c>
      <c r="E460" s="7">
        <f t="shared" si="53"/>
        <v>0</v>
      </c>
      <c r="F460" s="8">
        <f t="shared" si="54"/>
        <v>-4.7703001582569068E-12</v>
      </c>
      <c r="G460" s="9">
        <f t="shared" si="55"/>
        <v>-2.9993263936677855E-10</v>
      </c>
      <c r="AC460" s="12">
        <f t="shared" si="56"/>
        <v>0</v>
      </c>
      <c r="AD460" s="12">
        <f t="shared" si="57"/>
        <v>-1.8306183022006846E-9</v>
      </c>
    </row>
    <row r="461" spans="1:30" x14ac:dyDescent="0.4">
      <c r="A461" s="6">
        <f t="shared" si="58"/>
        <v>443</v>
      </c>
      <c r="B461" s="7">
        <f t="shared" si="59"/>
        <v>2.214999999999975</v>
      </c>
      <c r="C461" s="2">
        <v>0</v>
      </c>
      <c r="D461" s="7">
        <f t="shared" si="52"/>
        <v>0</v>
      </c>
      <c r="E461" s="7">
        <f t="shared" si="53"/>
        <v>0</v>
      </c>
      <c r="F461" s="8">
        <f t="shared" si="54"/>
        <v>-4.5915774703759609E-12</v>
      </c>
      <c r="G461" s="9">
        <f t="shared" si="55"/>
        <v>3.5824621804632501E-10</v>
      </c>
      <c r="AC461" s="12">
        <f t="shared" si="56"/>
        <v>0</v>
      </c>
      <c r="AD461" s="12">
        <f t="shared" si="57"/>
        <v>-4.7703001582569065E-9</v>
      </c>
    </row>
    <row r="462" spans="1:30" x14ac:dyDescent="0.4">
      <c r="A462" s="6">
        <f t="shared" si="58"/>
        <v>444</v>
      </c>
      <c r="B462" s="7">
        <f t="shared" si="59"/>
        <v>2.2199999999999749</v>
      </c>
      <c r="C462" s="2">
        <v>0</v>
      </c>
      <c r="D462" s="7">
        <f t="shared" si="52"/>
        <v>0</v>
      </c>
      <c r="E462" s="7">
        <f t="shared" si="53"/>
        <v>0</v>
      </c>
      <c r="F462" s="8">
        <f t="shared" si="54"/>
        <v>-1.6471473536015815E-12</v>
      </c>
      <c r="G462" s="9">
        <f t="shared" si="55"/>
        <v>7.4793977516622053E-10</v>
      </c>
      <c r="AC462" s="12">
        <f t="shared" si="56"/>
        <v>0</v>
      </c>
      <c r="AD462" s="12">
        <f t="shared" si="57"/>
        <v>-4.5915774703759607E-9</v>
      </c>
    </row>
    <row r="463" spans="1:30" x14ac:dyDescent="0.4">
      <c r="A463" s="6">
        <f t="shared" si="58"/>
        <v>445</v>
      </c>
      <c r="B463" s="7">
        <f t="shared" si="59"/>
        <v>2.2249999999999748</v>
      </c>
      <c r="C463" s="2">
        <v>0</v>
      </c>
      <c r="D463" s="7">
        <f t="shared" si="52"/>
        <v>0</v>
      </c>
      <c r="E463" s="7">
        <f t="shared" si="53"/>
        <v>0</v>
      </c>
      <c r="F463" s="8">
        <f t="shared" si="54"/>
        <v>2.0635996122985334E-12</v>
      </c>
      <c r="G463" s="9">
        <f t="shared" si="55"/>
        <v>6.5427996633822023E-10</v>
      </c>
      <c r="AC463" s="12">
        <f t="shared" si="56"/>
        <v>0</v>
      </c>
      <c r="AD463" s="12">
        <f t="shared" si="57"/>
        <v>-1.6471473536015816E-9</v>
      </c>
    </row>
    <row r="464" spans="1:30" x14ac:dyDescent="0.4">
      <c r="A464" s="6">
        <f t="shared" si="58"/>
        <v>446</v>
      </c>
      <c r="B464" s="7">
        <f t="shared" si="59"/>
        <v>2.2299999999999747</v>
      </c>
      <c r="C464" s="2">
        <v>0</v>
      </c>
      <c r="D464" s="7">
        <f t="shared" si="52"/>
        <v>0</v>
      </c>
      <c r="E464" s="7">
        <f t="shared" si="53"/>
        <v>0</v>
      </c>
      <c r="F464" s="8">
        <f t="shared" si="54"/>
        <v>4.2341107625013341E-12</v>
      </c>
      <c r="G464" s="9">
        <f t="shared" si="55"/>
        <v>1.7186544517965088E-10</v>
      </c>
      <c r="AC464" s="12">
        <f t="shared" si="56"/>
        <v>0</v>
      </c>
      <c r="AD464" s="12">
        <f t="shared" si="57"/>
        <v>2.0635996122985334E-9</v>
      </c>
    </row>
    <row r="465" spans="1:30" x14ac:dyDescent="0.4">
      <c r="A465" s="6">
        <f t="shared" si="58"/>
        <v>447</v>
      </c>
      <c r="B465" s="7">
        <f t="shared" si="59"/>
        <v>2.2349999999999746</v>
      </c>
      <c r="C465" s="2">
        <v>0</v>
      </c>
      <c r="D465" s="7">
        <f t="shared" si="52"/>
        <v>0</v>
      </c>
      <c r="E465" s="7">
        <f t="shared" si="53"/>
        <v>0</v>
      </c>
      <c r="F465" s="8">
        <f t="shared" si="54"/>
        <v>3.6711310043671684E-12</v>
      </c>
      <c r="G465" s="9">
        <f t="shared" si="55"/>
        <v>-3.7677181983944928E-10</v>
      </c>
      <c r="AC465" s="12">
        <f t="shared" si="56"/>
        <v>0</v>
      </c>
      <c r="AD465" s="12">
        <f t="shared" si="57"/>
        <v>4.2341107625013342E-9</v>
      </c>
    </row>
    <row r="466" spans="1:30" x14ac:dyDescent="0.4">
      <c r="A466" s="6">
        <f t="shared" si="58"/>
        <v>448</v>
      </c>
      <c r="B466" s="7">
        <f t="shared" si="59"/>
        <v>2.2399999999999745</v>
      </c>
      <c r="C466" s="2">
        <v>0</v>
      </c>
      <c r="D466" s="7">
        <f t="shared" si="52"/>
        <v>0</v>
      </c>
      <c r="E466" s="7">
        <f t="shared" si="53"/>
        <v>0</v>
      </c>
      <c r="F466" s="8">
        <f t="shared" si="54"/>
        <v>9.2980570427054387E-13</v>
      </c>
      <c r="G466" s="9">
        <f t="shared" si="55"/>
        <v>-6.542971022303364E-10</v>
      </c>
      <c r="AC466" s="12">
        <f t="shared" si="56"/>
        <v>0</v>
      </c>
      <c r="AD466" s="12">
        <f t="shared" si="57"/>
        <v>3.6711310043671685E-9</v>
      </c>
    </row>
    <row r="467" spans="1:30" x14ac:dyDescent="0.4">
      <c r="A467" s="6">
        <f t="shared" si="58"/>
        <v>449</v>
      </c>
      <c r="B467" s="7">
        <f t="shared" si="59"/>
        <v>2.2449999999999743</v>
      </c>
      <c r="C467" s="2">
        <v>0</v>
      </c>
      <c r="D467" s="7">
        <f t="shared" ref="D467:D518" si="60">C467*1000/$D$3</f>
        <v>0</v>
      </c>
      <c r="E467" s="7">
        <f t="shared" ref="E467:E518" si="61">C467/$D$4</f>
        <v>0</v>
      </c>
      <c r="F467" s="8">
        <f t="shared" ref="F467:F518" si="62">(F466*$H$7+G466*$H$8+D466*$H$11+D467*$H$12)</f>
        <v>-2.1594855355431657E-12</v>
      </c>
      <c r="G467" s="9">
        <f t="shared" ref="G467:G518" si="63">(F466*$H$9+G466*$H$10+D466*$H$13+D467*$H$14)</f>
        <v>-5.1395444785995703E-10</v>
      </c>
      <c r="AC467" s="12">
        <f t="shared" si="56"/>
        <v>0</v>
      </c>
      <c r="AD467" s="12">
        <f t="shared" si="57"/>
        <v>9.2980570427054386E-10</v>
      </c>
    </row>
    <row r="468" spans="1:30" x14ac:dyDescent="0.4">
      <c r="A468" s="6">
        <f t="shared" si="58"/>
        <v>450</v>
      </c>
      <c r="B468" s="7">
        <f t="shared" si="59"/>
        <v>2.2499999999999742</v>
      </c>
      <c r="C468" s="2">
        <v>0</v>
      </c>
      <c r="D468" s="7">
        <f t="shared" si="60"/>
        <v>0</v>
      </c>
      <c r="E468" s="7">
        <f t="shared" si="61"/>
        <v>0</v>
      </c>
      <c r="F468" s="8">
        <f t="shared" si="62"/>
        <v>-3.6992174314318145E-12</v>
      </c>
      <c r="G468" s="9">
        <f t="shared" si="63"/>
        <v>-7.3469693991366041E-11</v>
      </c>
      <c r="AC468" s="12">
        <f t="shared" ref="AC468:AC518" si="64">E467*1000</f>
        <v>0</v>
      </c>
      <c r="AD468" s="12">
        <f t="shared" ref="AD468:AD516" si="65">F467*1000</f>
        <v>-2.1594855355431657E-9</v>
      </c>
    </row>
    <row r="469" spans="1:30" x14ac:dyDescent="0.4">
      <c r="A469" s="6">
        <f t="shared" si="58"/>
        <v>451</v>
      </c>
      <c r="B469" s="7">
        <f t="shared" si="59"/>
        <v>2.2549999999999741</v>
      </c>
      <c r="C469" s="2">
        <v>0</v>
      </c>
      <c r="D469" s="7">
        <f t="shared" si="60"/>
        <v>0</v>
      </c>
      <c r="E469" s="7">
        <f t="shared" si="61"/>
        <v>0</v>
      </c>
      <c r="F469" s="8">
        <f t="shared" si="62"/>
        <v>-2.8787368100496956E-12</v>
      </c>
      <c r="G469" s="9">
        <f t="shared" si="63"/>
        <v>3.7695697407960148E-10</v>
      </c>
      <c r="AC469" s="12">
        <f t="shared" si="64"/>
        <v>0</v>
      </c>
      <c r="AD469" s="12">
        <f t="shared" si="65"/>
        <v>-3.6992174314318144E-9</v>
      </c>
    </row>
    <row r="470" spans="1:30" x14ac:dyDescent="0.4">
      <c r="A470" s="6">
        <f t="shared" si="58"/>
        <v>452</v>
      </c>
      <c r="B470" s="7">
        <f t="shared" si="59"/>
        <v>2.259999999999974</v>
      </c>
      <c r="C470" s="2">
        <v>0</v>
      </c>
      <c r="D470" s="7">
        <f t="shared" si="60"/>
        <v>0</v>
      </c>
      <c r="E470" s="7">
        <f t="shared" si="61"/>
        <v>0</v>
      </c>
      <c r="F470" s="8">
        <f t="shared" si="62"/>
        <v>-3.7981191897728067E-13</v>
      </c>
      <c r="G470" s="9">
        <f t="shared" si="63"/>
        <v>5.6385979189350664E-10</v>
      </c>
      <c r="AC470" s="12">
        <f t="shared" si="64"/>
        <v>0</v>
      </c>
      <c r="AD470" s="12">
        <f t="shared" si="65"/>
        <v>-2.8787368100496958E-9</v>
      </c>
    </row>
    <row r="471" spans="1:30" x14ac:dyDescent="0.4">
      <c r="A471" s="6">
        <f t="shared" si="58"/>
        <v>453</v>
      </c>
      <c r="B471" s="7">
        <f t="shared" si="59"/>
        <v>2.2649999999999739</v>
      </c>
      <c r="C471" s="2">
        <v>0</v>
      </c>
      <c r="D471" s="7">
        <f t="shared" si="60"/>
        <v>0</v>
      </c>
      <c r="E471" s="7">
        <f t="shared" si="61"/>
        <v>0</v>
      </c>
      <c r="F471" s="8">
        <f t="shared" si="62"/>
        <v>2.1531206217021064E-12</v>
      </c>
      <c r="G471" s="9">
        <f t="shared" si="63"/>
        <v>3.9475028603737174E-10</v>
      </c>
      <c r="AC471" s="12">
        <f t="shared" si="64"/>
        <v>0</v>
      </c>
      <c r="AD471" s="12">
        <f t="shared" si="65"/>
        <v>-3.7981191897728069E-10</v>
      </c>
    </row>
    <row r="472" spans="1:30" x14ac:dyDescent="0.4">
      <c r="A472" s="6">
        <f t="shared" si="58"/>
        <v>454</v>
      </c>
      <c r="B472" s="7">
        <f t="shared" si="59"/>
        <v>2.2699999999999738</v>
      </c>
      <c r="C472" s="2">
        <v>0</v>
      </c>
      <c r="D472" s="7">
        <f t="shared" si="60"/>
        <v>0</v>
      </c>
      <c r="E472" s="7">
        <f t="shared" si="61"/>
        <v>0</v>
      </c>
      <c r="F472" s="8">
        <f t="shared" si="62"/>
        <v>3.1839685372461357E-12</v>
      </c>
      <c r="G472" s="9">
        <f t="shared" si="63"/>
        <v>-8.0187756884632113E-14</v>
      </c>
      <c r="AC472" s="12">
        <f t="shared" si="64"/>
        <v>0</v>
      </c>
      <c r="AD472" s="12">
        <f t="shared" si="65"/>
        <v>2.1531206217021065E-9</v>
      </c>
    </row>
    <row r="473" spans="1:30" x14ac:dyDescent="0.4">
      <c r="A473" s="6">
        <f t="shared" si="58"/>
        <v>455</v>
      </c>
      <c r="B473" s="7">
        <f t="shared" si="59"/>
        <v>2.2749999999999737</v>
      </c>
      <c r="C473" s="2">
        <v>0</v>
      </c>
      <c r="D473" s="7">
        <f t="shared" si="60"/>
        <v>0</v>
      </c>
      <c r="E473" s="7">
        <f t="shared" si="61"/>
        <v>0</v>
      </c>
      <c r="F473" s="8">
        <f t="shared" si="62"/>
        <v>2.2064324470657679E-12</v>
      </c>
      <c r="G473" s="9">
        <f t="shared" si="63"/>
        <v>-3.6390534427566346E-10</v>
      </c>
      <c r="AC473" s="12">
        <f t="shared" si="64"/>
        <v>0</v>
      </c>
      <c r="AD473" s="12">
        <f t="shared" si="65"/>
        <v>3.1839685372461357E-9</v>
      </c>
    </row>
    <row r="474" spans="1:30" x14ac:dyDescent="0.4">
      <c r="A474" s="6">
        <f t="shared" si="58"/>
        <v>456</v>
      </c>
      <c r="B474" s="7">
        <f t="shared" si="59"/>
        <v>2.2799999999999736</v>
      </c>
      <c r="C474" s="2">
        <v>0</v>
      </c>
      <c r="D474" s="7">
        <f t="shared" si="60"/>
        <v>0</v>
      </c>
      <c r="E474" s="7">
        <f t="shared" si="61"/>
        <v>0</v>
      </c>
      <c r="F474" s="8">
        <f t="shared" si="62"/>
        <v>-3.0223924665584864E-14</v>
      </c>
      <c r="G474" s="9">
        <f t="shared" si="63"/>
        <v>-4.7889805911805611E-10</v>
      </c>
      <c r="AC474" s="12">
        <f t="shared" si="64"/>
        <v>0</v>
      </c>
      <c r="AD474" s="12">
        <f t="shared" si="65"/>
        <v>2.206432447065768E-9</v>
      </c>
    </row>
    <row r="475" spans="1:30" x14ac:dyDescent="0.4">
      <c r="A475" s="6">
        <f t="shared" si="58"/>
        <v>457</v>
      </c>
      <c r="B475" s="7">
        <f t="shared" si="59"/>
        <v>2.2849999999999735</v>
      </c>
      <c r="C475" s="2">
        <v>0</v>
      </c>
      <c r="D475" s="7">
        <f t="shared" si="60"/>
        <v>0</v>
      </c>
      <c r="E475" s="7">
        <f t="shared" si="61"/>
        <v>0</v>
      </c>
      <c r="F475" s="8">
        <f t="shared" si="62"/>
        <v>-2.073217324040523E-12</v>
      </c>
      <c r="G475" s="9">
        <f t="shared" si="63"/>
        <v>-2.9495202659154102E-10</v>
      </c>
      <c r="AC475" s="12">
        <f t="shared" si="64"/>
        <v>0</v>
      </c>
      <c r="AD475" s="12">
        <f t="shared" si="65"/>
        <v>-3.022392466558486E-11</v>
      </c>
    </row>
    <row r="476" spans="1:30" x14ac:dyDescent="0.4">
      <c r="A476" s="6">
        <f t="shared" si="58"/>
        <v>458</v>
      </c>
      <c r="B476" s="7">
        <f t="shared" si="59"/>
        <v>2.2899999999999734</v>
      </c>
      <c r="C476" s="2">
        <v>0</v>
      </c>
      <c r="D476" s="7">
        <f t="shared" si="60"/>
        <v>0</v>
      </c>
      <c r="E476" s="7">
        <f t="shared" si="61"/>
        <v>0</v>
      </c>
      <c r="F476" s="8">
        <f t="shared" si="62"/>
        <v>-2.7009129814882817E-12</v>
      </c>
      <c r="G476" s="9">
        <f t="shared" si="63"/>
        <v>5.3134298036126688E-11</v>
      </c>
      <c r="AC476" s="12">
        <f t="shared" si="64"/>
        <v>0</v>
      </c>
      <c r="AD476" s="12">
        <f t="shared" si="65"/>
        <v>-2.073217324040523E-9</v>
      </c>
    </row>
    <row r="477" spans="1:30" x14ac:dyDescent="0.4">
      <c r="A477" s="6">
        <f t="shared" si="58"/>
        <v>459</v>
      </c>
      <c r="B477" s="7">
        <f t="shared" si="59"/>
        <v>2.2949999999999733</v>
      </c>
      <c r="C477" s="2">
        <v>0</v>
      </c>
      <c r="D477" s="7">
        <f t="shared" si="60"/>
        <v>0</v>
      </c>
      <c r="E477" s="7">
        <f t="shared" si="61"/>
        <v>0</v>
      </c>
      <c r="F477" s="8">
        <f t="shared" si="62"/>
        <v>-1.6442735239363001E-12</v>
      </c>
      <c r="G477" s="9">
        <f t="shared" si="63"/>
        <v>3.4176157263510149E-10</v>
      </c>
      <c r="AC477" s="12">
        <f t="shared" si="64"/>
        <v>0</v>
      </c>
      <c r="AD477" s="12">
        <f t="shared" si="65"/>
        <v>-2.7009129814882815E-9</v>
      </c>
    </row>
    <row r="478" spans="1:30" x14ac:dyDescent="0.4">
      <c r="A478" s="6">
        <f t="shared" si="58"/>
        <v>460</v>
      </c>
      <c r="B478" s="7">
        <f t="shared" si="59"/>
        <v>2.2999999999999732</v>
      </c>
      <c r="C478" s="2">
        <v>0</v>
      </c>
      <c r="D478" s="7">
        <f t="shared" si="60"/>
        <v>0</v>
      </c>
      <c r="E478" s="7">
        <f t="shared" si="61"/>
        <v>0</v>
      </c>
      <c r="F478" s="8">
        <f t="shared" si="62"/>
        <v>3.2495562987102445E-13</v>
      </c>
      <c r="G478" s="9">
        <f t="shared" si="63"/>
        <v>4.0085805151735995E-10</v>
      </c>
      <c r="AC478" s="12">
        <f t="shared" si="64"/>
        <v>0</v>
      </c>
      <c r="AD478" s="12">
        <f t="shared" si="65"/>
        <v>-1.6442735239363002E-9</v>
      </c>
    </row>
    <row r="479" spans="1:30" x14ac:dyDescent="0.4">
      <c r="A479" s="6">
        <f t="shared" si="58"/>
        <v>461</v>
      </c>
      <c r="B479" s="7">
        <f t="shared" si="59"/>
        <v>2.3049999999999731</v>
      </c>
      <c r="C479" s="2">
        <v>0</v>
      </c>
      <c r="D479" s="7">
        <f t="shared" si="60"/>
        <v>0</v>
      </c>
      <c r="E479" s="7">
        <f t="shared" si="61"/>
        <v>0</v>
      </c>
      <c r="F479" s="8">
        <f t="shared" si="62"/>
        <v>1.9430602618804734E-12</v>
      </c>
      <c r="G479" s="9">
        <f t="shared" si="63"/>
        <v>2.126434073958429E-10</v>
      </c>
      <c r="AC479" s="12">
        <f t="shared" si="64"/>
        <v>0</v>
      </c>
      <c r="AD479" s="12">
        <f t="shared" si="65"/>
        <v>3.2495562987102445E-10</v>
      </c>
    </row>
    <row r="480" spans="1:30" x14ac:dyDescent="0.4">
      <c r="A480" s="6">
        <f t="shared" si="58"/>
        <v>462</v>
      </c>
      <c r="B480" s="7">
        <f t="shared" si="59"/>
        <v>2.309999999999973</v>
      </c>
      <c r="C480" s="2">
        <v>0</v>
      </c>
      <c r="D480" s="7">
        <f t="shared" si="60"/>
        <v>0</v>
      </c>
      <c r="E480" s="7">
        <f t="shared" si="61"/>
        <v>0</v>
      </c>
      <c r="F480" s="8">
        <f t="shared" si="62"/>
        <v>2.2579771475968654E-12</v>
      </c>
      <c r="G480" s="9">
        <f t="shared" si="63"/>
        <v>-8.9547581802762561E-11</v>
      </c>
      <c r="AC480" s="12">
        <f t="shared" si="64"/>
        <v>0</v>
      </c>
      <c r="AD480" s="12">
        <f t="shared" si="65"/>
        <v>1.9430602618804736E-9</v>
      </c>
    </row>
    <row r="481" spans="1:30" x14ac:dyDescent="0.4">
      <c r="A481" s="6">
        <f t="shared" si="58"/>
        <v>463</v>
      </c>
      <c r="B481" s="7">
        <f t="shared" si="59"/>
        <v>2.3149999999999729</v>
      </c>
      <c r="C481" s="2">
        <v>0</v>
      </c>
      <c r="D481" s="7">
        <f t="shared" si="60"/>
        <v>0</v>
      </c>
      <c r="E481" s="7">
        <f t="shared" si="61"/>
        <v>0</v>
      </c>
      <c r="F481" s="8">
        <f t="shared" si="62"/>
        <v>1.1812337574872362E-12</v>
      </c>
      <c r="G481" s="9">
        <f t="shared" si="63"/>
        <v>-3.138335178503859E-10</v>
      </c>
      <c r="AC481" s="12">
        <f t="shared" si="64"/>
        <v>0</v>
      </c>
      <c r="AD481" s="12">
        <f t="shared" si="65"/>
        <v>2.2579771475968654E-9</v>
      </c>
    </row>
    <row r="482" spans="1:30" x14ac:dyDescent="0.4">
      <c r="A482" s="6">
        <f t="shared" si="58"/>
        <v>464</v>
      </c>
      <c r="B482" s="7">
        <f t="shared" si="59"/>
        <v>2.3199999999999728</v>
      </c>
      <c r="C482" s="2">
        <v>0</v>
      </c>
      <c r="D482" s="7">
        <f t="shared" si="60"/>
        <v>0</v>
      </c>
      <c r="E482" s="7">
        <f t="shared" si="61"/>
        <v>0</v>
      </c>
      <c r="F482" s="8">
        <f t="shared" si="62"/>
        <v>-5.2620089640942387E-13</v>
      </c>
      <c r="G482" s="9">
        <f t="shared" si="63"/>
        <v>-3.305408732586445E-10</v>
      </c>
      <c r="AC482" s="12">
        <f t="shared" si="64"/>
        <v>0</v>
      </c>
      <c r="AD482" s="12">
        <f t="shared" si="65"/>
        <v>1.1812337574872361E-9</v>
      </c>
    </row>
    <row r="483" spans="1:30" x14ac:dyDescent="0.4">
      <c r="A483" s="6">
        <f t="shared" si="58"/>
        <v>465</v>
      </c>
      <c r="B483" s="7">
        <f t="shared" si="59"/>
        <v>2.3249999999999726</v>
      </c>
      <c r="C483" s="2">
        <v>0</v>
      </c>
      <c r="D483" s="7">
        <f t="shared" si="60"/>
        <v>0</v>
      </c>
      <c r="E483" s="7">
        <f t="shared" si="61"/>
        <v>0</v>
      </c>
      <c r="F483" s="8">
        <f t="shared" si="62"/>
        <v>-1.7812041114419012E-12</v>
      </c>
      <c r="G483" s="9">
        <f t="shared" si="63"/>
        <v>-1.4583033590634691E-10</v>
      </c>
      <c r="AC483" s="12">
        <f t="shared" si="64"/>
        <v>0</v>
      </c>
      <c r="AD483" s="12">
        <f t="shared" si="65"/>
        <v>-5.262008964094239E-10</v>
      </c>
    </row>
    <row r="484" spans="1:30" x14ac:dyDescent="0.4">
      <c r="A484" s="6">
        <f t="shared" si="58"/>
        <v>466</v>
      </c>
      <c r="B484" s="7">
        <f t="shared" si="59"/>
        <v>2.3299999999999725</v>
      </c>
      <c r="C484" s="2">
        <v>0</v>
      </c>
      <c r="D484" s="7">
        <f t="shared" si="60"/>
        <v>0</v>
      </c>
      <c r="E484" s="7">
        <f t="shared" si="61"/>
        <v>0</v>
      </c>
      <c r="F484" s="8">
        <f t="shared" si="62"/>
        <v>-1.8594756093213436E-12</v>
      </c>
      <c r="G484" s="9">
        <f t="shared" si="63"/>
        <v>1.1268295568415849E-10</v>
      </c>
      <c r="AC484" s="12">
        <f t="shared" si="64"/>
        <v>0</v>
      </c>
      <c r="AD484" s="12">
        <f t="shared" si="65"/>
        <v>-1.7812041114419012E-9</v>
      </c>
    </row>
    <row r="485" spans="1:30" x14ac:dyDescent="0.4">
      <c r="A485" s="6">
        <f t="shared" si="58"/>
        <v>467</v>
      </c>
      <c r="B485" s="7">
        <f t="shared" si="59"/>
        <v>2.3349999999999724</v>
      </c>
      <c r="C485" s="2">
        <v>0</v>
      </c>
      <c r="D485" s="7">
        <f t="shared" si="60"/>
        <v>0</v>
      </c>
      <c r="E485" s="7">
        <f t="shared" si="61"/>
        <v>0</v>
      </c>
      <c r="F485" s="8">
        <f t="shared" si="62"/>
        <v>-8.0589209400752874E-13</v>
      </c>
      <c r="G485" s="9">
        <f t="shared" si="63"/>
        <v>2.8270970316531793E-10</v>
      </c>
      <c r="AC485" s="12">
        <f t="shared" si="64"/>
        <v>0</v>
      </c>
      <c r="AD485" s="12">
        <f t="shared" si="65"/>
        <v>-1.8594756093213436E-9</v>
      </c>
    </row>
    <row r="486" spans="1:30" x14ac:dyDescent="0.4">
      <c r="A486" s="6">
        <f t="shared" si="58"/>
        <v>468</v>
      </c>
      <c r="B486" s="7">
        <f t="shared" si="59"/>
        <v>2.3399999999999723</v>
      </c>
      <c r="C486" s="2">
        <v>0</v>
      </c>
      <c r="D486" s="7">
        <f t="shared" si="60"/>
        <v>0</v>
      </c>
      <c r="E486" s="7">
        <f t="shared" si="61"/>
        <v>0</v>
      </c>
      <c r="F486" s="8">
        <f t="shared" si="62"/>
        <v>6.5296839581665419E-13</v>
      </c>
      <c r="G486" s="9">
        <f t="shared" si="63"/>
        <v>2.682542904318692E-10</v>
      </c>
      <c r="AC486" s="12">
        <f t="shared" si="64"/>
        <v>0</v>
      </c>
      <c r="AD486" s="12">
        <f t="shared" si="65"/>
        <v>-8.0589209400752877E-10</v>
      </c>
    </row>
    <row r="487" spans="1:30" x14ac:dyDescent="0.4">
      <c r="A487" s="6">
        <f t="shared" si="58"/>
        <v>469</v>
      </c>
      <c r="B487" s="7">
        <f t="shared" si="59"/>
        <v>2.3449999999999722</v>
      </c>
      <c r="C487" s="2">
        <v>0</v>
      </c>
      <c r="D487" s="7">
        <f t="shared" si="60"/>
        <v>0</v>
      </c>
      <c r="E487" s="7">
        <f t="shared" si="61"/>
        <v>0</v>
      </c>
      <c r="F487" s="8">
        <f t="shared" si="62"/>
        <v>1.6021424894818457E-12</v>
      </c>
      <c r="G487" s="9">
        <f t="shared" si="63"/>
        <v>9.2532324137973145E-11</v>
      </c>
      <c r="AC487" s="12">
        <f t="shared" si="64"/>
        <v>0</v>
      </c>
      <c r="AD487" s="12">
        <f t="shared" si="65"/>
        <v>6.5296839581665418E-10</v>
      </c>
    </row>
    <row r="488" spans="1:30" x14ac:dyDescent="0.4">
      <c r="A488" s="6">
        <f t="shared" si="58"/>
        <v>470</v>
      </c>
      <c r="B488" s="7">
        <f t="shared" si="59"/>
        <v>2.3499999999999721</v>
      </c>
      <c r="C488" s="2">
        <v>0</v>
      </c>
      <c r="D488" s="7">
        <f t="shared" si="60"/>
        <v>0</v>
      </c>
      <c r="E488" s="7">
        <f t="shared" si="61"/>
        <v>0</v>
      </c>
      <c r="F488" s="8">
        <f t="shared" si="62"/>
        <v>1.5069665625300388E-12</v>
      </c>
      <c r="G488" s="9">
        <f t="shared" si="63"/>
        <v>-1.2543077220230959E-10</v>
      </c>
      <c r="AC488" s="12">
        <f t="shared" si="64"/>
        <v>0</v>
      </c>
      <c r="AD488" s="12">
        <f t="shared" si="65"/>
        <v>1.6021424894818457E-9</v>
      </c>
    </row>
    <row r="489" spans="1:30" x14ac:dyDescent="0.4">
      <c r="A489" s="6">
        <f t="shared" si="58"/>
        <v>471</v>
      </c>
      <c r="B489" s="7">
        <f t="shared" si="59"/>
        <v>2.354999999999972</v>
      </c>
      <c r="C489" s="2">
        <v>0</v>
      </c>
      <c r="D489" s="7">
        <f t="shared" si="60"/>
        <v>0</v>
      </c>
      <c r="E489" s="7">
        <f t="shared" si="61"/>
        <v>0</v>
      </c>
      <c r="F489" s="8">
        <f t="shared" si="62"/>
        <v>5.0694218832958472E-13</v>
      </c>
      <c r="G489" s="9">
        <f t="shared" si="63"/>
        <v>-2.5036920116892913E-10</v>
      </c>
      <c r="AC489" s="12">
        <f t="shared" si="64"/>
        <v>0</v>
      </c>
      <c r="AD489" s="12">
        <f t="shared" si="65"/>
        <v>1.5069665625300388E-9</v>
      </c>
    </row>
    <row r="490" spans="1:30" x14ac:dyDescent="0.4">
      <c r="A490" s="6">
        <f t="shared" si="58"/>
        <v>472</v>
      </c>
      <c r="B490" s="7">
        <f t="shared" si="59"/>
        <v>2.3599999999999719</v>
      </c>
      <c r="C490" s="2">
        <v>0</v>
      </c>
      <c r="D490" s="7">
        <f t="shared" si="60"/>
        <v>0</v>
      </c>
      <c r="E490" s="7">
        <f t="shared" si="61"/>
        <v>0</v>
      </c>
      <c r="F490" s="8">
        <f t="shared" si="62"/>
        <v>-7.2157555686955828E-13</v>
      </c>
      <c r="G490" s="9">
        <f t="shared" si="63"/>
        <v>-2.1393942321180091E-10</v>
      </c>
      <c r="AC490" s="12">
        <f t="shared" si="64"/>
        <v>0</v>
      </c>
      <c r="AD490" s="12">
        <f t="shared" si="65"/>
        <v>5.0694218832958469E-10</v>
      </c>
    </row>
    <row r="491" spans="1:30" x14ac:dyDescent="0.4">
      <c r="A491" s="6">
        <f t="shared" si="58"/>
        <v>473</v>
      </c>
      <c r="B491" s="7">
        <f t="shared" si="59"/>
        <v>2.3649999999999718</v>
      </c>
      <c r="C491" s="2">
        <v>0</v>
      </c>
      <c r="D491" s="7">
        <f t="shared" si="60"/>
        <v>0</v>
      </c>
      <c r="E491" s="7">
        <f t="shared" si="61"/>
        <v>0</v>
      </c>
      <c r="F491" s="8">
        <f t="shared" si="62"/>
        <v>-1.4169325157136556E-12</v>
      </c>
      <c r="G491" s="9">
        <f t="shared" si="63"/>
        <v>-5.0847971547690548E-11</v>
      </c>
      <c r="AC491" s="12">
        <f t="shared" si="64"/>
        <v>0</v>
      </c>
      <c r="AD491" s="12">
        <f t="shared" si="65"/>
        <v>-7.2157555686955831E-10</v>
      </c>
    </row>
    <row r="492" spans="1:30" x14ac:dyDescent="0.4">
      <c r="A492" s="6">
        <f t="shared" si="58"/>
        <v>474</v>
      </c>
      <c r="B492" s="7">
        <f t="shared" si="59"/>
        <v>2.3699999999999717</v>
      </c>
      <c r="C492" s="2">
        <v>0</v>
      </c>
      <c r="D492" s="7">
        <f t="shared" si="60"/>
        <v>0</v>
      </c>
      <c r="E492" s="7">
        <f t="shared" si="61"/>
        <v>0</v>
      </c>
      <c r="F492" s="8">
        <f t="shared" si="62"/>
        <v>-1.1999653233508591E-12</v>
      </c>
      <c r="G492" s="9">
        <f t="shared" si="63"/>
        <v>1.3023939008340563E-10</v>
      </c>
      <c r="AC492" s="12">
        <f t="shared" si="64"/>
        <v>0</v>
      </c>
      <c r="AD492" s="12">
        <f t="shared" si="65"/>
        <v>-1.4169325157136556E-9</v>
      </c>
    </row>
    <row r="493" spans="1:30" x14ac:dyDescent="0.4">
      <c r="A493" s="6">
        <f t="shared" si="58"/>
        <v>475</v>
      </c>
      <c r="B493" s="7">
        <f t="shared" si="59"/>
        <v>2.3749999999999716</v>
      </c>
      <c r="C493" s="2">
        <v>0</v>
      </c>
      <c r="D493" s="7">
        <f t="shared" si="60"/>
        <v>0</v>
      </c>
      <c r="E493" s="7">
        <f t="shared" si="61"/>
        <v>0</v>
      </c>
      <c r="F493" s="8">
        <f t="shared" si="62"/>
        <v>-2.7355591612081568E-13</v>
      </c>
      <c r="G493" s="9">
        <f t="shared" si="63"/>
        <v>2.1828221909859519E-10</v>
      </c>
      <c r="AC493" s="12">
        <f t="shared" si="64"/>
        <v>0</v>
      </c>
      <c r="AD493" s="12">
        <f t="shared" si="65"/>
        <v>-1.199965323350859E-9</v>
      </c>
    </row>
    <row r="494" spans="1:30" x14ac:dyDescent="0.4">
      <c r="A494" s="6">
        <f t="shared" si="58"/>
        <v>476</v>
      </c>
      <c r="B494" s="7">
        <f t="shared" si="59"/>
        <v>2.3799999999999715</v>
      </c>
      <c r="C494" s="2">
        <v>0</v>
      </c>
      <c r="D494" s="7">
        <f t="shared" si="60"/>
        <v>0</v>
      </c>
      <c r="E494" s="7">
        <f t="shared" si="61"/>
        <v>0</v>
      </c>
      <c r="F494" s="8">
        <f t="shared" si="62"/>
        <v>7.458276671206896E-13</v>
      </c>
      <c r="G494" s="9">
        <f t="shared" si="63"/>
        <v>1.6727496272607649E-10</v>
      </c>
      <c r="AC494" s="12">
        <f t="shared" si="64"/>
        <v>0</v>
      </c>
      <c r="AD494" s="12">
        <f t="shared" si="65"/>
        <v>-2.7355591612081565E-10</v>
      </c>
    </row>
    <row r="495" spans="1:30" x14ac:dyDescent="0.4">
      <c r="A495" s="6">
        <f t="shared" si="58"/>
        <v>477</v>
      </c>
      <c r="B495" s="7">
        <f t="shared" si="59"/>
        <v>2.3849999999999714</v>
      </c>
      <c r="C495" s="2">
        <v>0</v>
      </c>
      <c r="D495" s="7">
        <f t="shared" si="60"/>
        <v>0</v>
      </c>
      <c r="E495" s="7">
        <f t="shared" si="61"/>
        <v>0</v>
      </c>
      <c r="F495" s="8">
        <f t="shared" si="62"/>
        <v>1.2337655571504996E-12</v>
      </c>
      <c r="G495" s="9">
        <f t="shared" si="63"/>
        <v>1.8999436313571604E-11</v>
      </c>
      <c r="AC495" s="12">
        <f t="shared" si="64"/>
        <v>0</v>
      </c>
      <c r="AD495" s="12">
        <f t="shared" si="65"/>
        <v>7.4582766712068961E-10</v>
      </c>
    </row>
    <row r="496" spans="1:30" x14ac:dyDescent="0.4">
      <c r="A496" s="6">
        <f t="shared" si="58"/>
        <v>478</v>
      </c>
      <c r="B496" s="7">
        <f t="shared" si="59"/>
        <v>2.3899999999999713</v>
      </c>
      <c r="C496" s="2">
        <v>0</v>
      </c>
      <c r="D496" s="7">
        <f t="shared" si="60"/>
        <v>0</v>
      </c>
      <c r="E496" s="7">
        <f t="shared" si="61"/>
        <v>0</v>
      </c>
      <c r="F496" s="8">
        <f t="shared" si="62"/>
        <v>9.3653048243854537E-13</v>
      </c>
      <c r="G496" s="9">
        <f t="shared" si="63"/>
        <v>-1.2915268691254524E-10</v>
      </c>
      <c r="AC496" s="12">
        <f t="shared" si="64"/>
        <v>0</v>
      </c>
      <c r="AD496" s="12">
        <f t="shared" si="65"/>
        <v>1.2337655571504995E-9</v>
      </c>
    </row>
    <row r="497" spans="1:30" x14ac:dyDescent="0.4">
      <c r="A497" s="6">
        <f t="shared" si="58"/>
        <v>479</v>
      </c>
      <c r="B497" s="7">
        <f t="shared" si="59"/>
        <v>2.3949999999999712</v>
      </c>
      <c r="C497" s="2">
        <v>0</v>
      </c>
      <c r="D497" s="7">
        <f t="shared" si="60"/>
        <v>0</v>
      </c>
      <c r="E497" s="7">
        <f t="shared" si="61"/>
        <v>0</v>
      </c>
      <c r="F497" s="8">
        <f t="shared" si="62"/>
        <v>9.562887471534377E-14</v>
      </c>
      <c r="G497" s="9">
        <f t="shared" si="63"/>
        <v>-1.8750045746837946E-10</v>
      </c>
      <c r="AC497" s="12">
        <f t="shared" si="64"/>
        <v>0</v>
      </c>
      <c r="AD497" s="12">
        <f t="shared" si="65"/>
        <v>9.3653048243854534E-10</v>
      </c>
    </row>
    <row r="498" spans="1:30" x14ac:dyDescent="0.4">
      <c r="A498" s="6">
        <f t="shared" si="58"/>
        <v>480</v>
      </c>
      <c r="B498" s="7">
        <f t="shared" si="59"/>
        <v>2.399999999999971</v>
      </c>
      <c r="C498" s="2">
        <v>0</v>
      </c>
      <c r="D498" s="7">
        <f t="shared" si="60"/>
        <v>0</v>
      </c>
      <c r="E498" s="7">
        <f t="shared" si="61"/>
        <v>0</v>
      </c>
      <c r="F498" s="8">
        <f t="shared" si="62"/>
        <v>-7.372349415855335E-13</v>
      </c>
      <c r="G498" s="9">
        <f t="shared" si="63"/>
        <v>-1.277615295520636E-10</v>
      </c>
      <c r="AC498" s="12">
        <f t="shared" si="64"/>
        <v>0</v>
      </c>
      <c r="AD498" s="12">
        <f t="shared" si="65"/>
        <v>9.5628874715343771E-11</v>
      </c>
    </row>
    <row r="499" spans="1:30" x14ac:dyDescent="0.4">
      <c r="A499" s="6">
        <f t="shared" si="58"/>
        <v>481</v>
      </c>
      <c r="B499" s="7">
        <f t="shared" si="59"/>
        <v>2.4049999999999709</v>
      </c>
      <c r="C499" s="2">
        <v>0</v>
      </c>
      <c r="D499" s="7">
        <f t="shared" si="60"/>
        <v>0</v>
      </c>
      <c r="E499" s="7">
        <f t="shared" si="61"/>
        <v>0</v>
      </c>
      <c r="F499" s="8">
        <f t="shared" si="62"/>
        <v>-1.0584791860435966E-12</v>
      </c>
      <c r="G499" s="9">
        <f t="shared" si="63"/>
        <v>4.6398061104084758E-12</v>
      </c>
      <c r="AC499" s="12">
        <f t="shared" si="64"/>
        <v>0</v>
      </c>
      <c r="AD499" s="12">
        <f t="shared" si="65"/>
        <v>-7.3723494158553352E-10</v>
      </c>
    </row>
    <row r="500" spans="1:30" x14ac:dyDescent="0.4">
      <c r="A500" s="6">
        <f t="shared" si="58"/>
        <v>482</v>
      </c>
      <c r="B500" s="7">
        <f t="shared" si="59"/>
        <v>2.4099999999999708</v>
      </c>
      <c r="C500" s="2">
        <v>0</v>
      </c>
      <c r="D500" s="7">
        <f t="shared" si="60"/>
        <v>0</v>
      </c>
      <c r="E500" s="7">
        <f t="shared" si="61"/>
        <v>0</v>
      </c>
      <c r="F500" s="8">
        <f t="shared" si="62"/>
        <v>-7.1373769428701978E-13</v>
      </c>
      <c r="G500" s="9">
        <f t="shared" si="63"/>
        <v>1.2385126769328332E-10</v>
      </c>
      <c r="AC500" s="12">
        <f t="shared" si="64"/>
        <v>0</v>
      </c>
      <c r="AD500" s="12">
        <f t="shared" si="65"/>
        <v>-1.0584791860435965E-9</v>
      </c>
    </row>
    <row r="501" spans="1:30" x14ac:dyDescent="0.4">
      <c r="A501" s="6">
        <f t="shared" si="58"/>
        <v>483</v>
      </c>
      <c r="B501" s="7">
        <f t="shared" si="59"/>
        <v>2.4149999999999707</v>
      </c>
      <c r="C501" s="2">
        <v>0</v>
      </c>
      <c r="D501" s="7">
        <f t="shared" si="60"/>
        <v>0</v>
      </c>
      <c r="E501" s="7">
        <f t="shared" si="61"/>
        <v>0</v>
      </c>
      <c r="F501" s="8">
        <f t="shared" si="62"/>
        <v>3.60678334854108E-14</v>
      </c>
      <c r="G501" s="9">
        <f t="shared" si="63"/>
        <v>1.587369308853771E-10</v>
      </c>
      <c r="AC501" s="12">
        <f t="shared" si="64"/>
        <v>0</v>
      </c>
      <c r="AD501" s="12">
        <f t="shared" si="65"/>
        <v>-7.1373769428701976E-10</v>
      </c>
    </row>
    <row r="502" spans="1:30" x14ac:dyDescent="0.4">
      <c r="A502" s="6">
        <f t="shared" si="58"/>
        <v>484</v>
      </c>
      <c r="B502" s="7">
        <f t="shared" si="59"/>
        <v>2.4199999999999706</v>
      </c>
      <c r="C502" s="2">
        <v>0</v>
      </c>
      <c r="D502" s="7">
        <f t="shared" si="60"/>
        <v>0</v>
      </c>
      <c r="E502" s="7">
        <f t="shared" si="61"/>
        <v>0</v>
      </c>
      <c r="F502" s="8">
        <f t="shared" si="62"/>
        <v>7.0524938729166873E-13</v>
      </c>
      <c r="G502" s="9">
        <f t="shared" si="63"/>
        <v>9.4788756226350435E-11</v>
      </c>
      <c r="AC502" s="12">
        <f t="shared" si="64"/>
        <v>0</v>
      </c>
      <c r="AD502" s="12">
        <f t="shared" si="65"/>
        <v>3.60678334854108E-11</v>
      </c>
    </row>
    <row r="503" spans="1:30" x14ac:dyDescent="0.4">
      <c r="A503" s="6">
        <f t="shared" si="58"/>
        <v>485</v>
      </c>
      <c r="B503" s="7">
        <f t="shared" si="59"/>
        <v>2.4249999999999705</v>
      </c>
      <c r="C503" s="2">
        <v>0</v>
      </c>
      <c r="D503" s="7">
        <f t="shared" si="60"/>
        <v>0</v>
      </c>
      <c r="E503" s="7">
        <f t="shared" si="61"/>
        <v>0</v>
      </c>
      <c r="F503" s="8">
        <f t="shared" si="62"/>
        <v>8.9500882362521266E-13</v>
      </c>
      <c r="G503" s="9">
        <f t="shared" si="63"/>
        <v>-2.1530231489589606E-11</v>
      </c>
      <c r="AC503" s="12">
        <f t="shared" si="64"/>
        <v>0</v>
      </c>
      <c r="AD503" s="12">
        <f t="shared" si="65"/>
        <v>7.052493872916687E-10</v>
      </c>
    </row>
    <row r="504" spans="1:30" x14ac:dyDescent="0.4">
      <c r="A504" s="6">
        <f t="shared" si="58"/>
        <v>486</v>
      </c>
      <c r="B504" s="7">
        <f t="shared" si="59"/>
        <v>2.4299999999999704</v>
      </c>
      <c r="C504" s="2">
        <v>0</v>
      </c>
      <c r="D504" s="7">
        <f t="shared" si="60"/>
        <v>0</v>
      </c>
      <c r="E504" s="7">
        <f t="shared" si="61"/>
        <v>0</v>
      </c>
      <c r="F504" s="8">
        <f t="shared" si="62"/>
        <v>5.2805583727719367E-13</v>
      </c>
      <c r="G504" s="9">
        <f t="shared" si="63"/>
        <v>-1.1569489814160324E-10</v>
      </c>
      <c r="AC504" s="12">
        <f t="shared" si="64"/>
        <v>0</v>
      </c>
      <c r="AD504" s="12">
        <f t="shared" si="65"/>
        <v>8.9500882362521262E-10</v>
      </c>
    </row>
    <row r="505" spans="1:30" x14ac:dyDescent="0.4">
      <c r="A505" s="6">
        <f t="shared" si="58"/>
        <v>487</v>
      </c>
      <c r="B505" s="7">
        <f t="shared" si="59"/>
        <v>2.4349999999999703</v>
      </c>
      <c r="C505" s="2">
        <v>0</v>
      </c>
      <c r="D505" s="7">
        <f t="shared" si="60"/>
        <v>0</v>
      </c>
      <c r="E505" s="7">
        <f t="shared" si="61"/>
        <v>0</v>
      </c>
      <c r="F505" s="8">
        <f t="shared" si="62"/>
        <v>-1.29808731934667E-13</v>
      </c>
      <c r="G505" s="9">
        <f t="shared" si="63"/>
        <v>-1.3243539519941783E-10</v>
      </c>
      <c r="AC505" s="12">
        <f t="shared" si="64"/>
        <v>0</v>
      </c>
      <c r="AD505" s="12">
        <f t="shared" si="65"/>
        <v>5.2805583727719368E-10</v>
      </c>
    </row>
    <row r="506" spans="1:30" x14ac:dyDescent="0.4">
      <c r="A506" s="6">
        <f t="shared" si="58"/>
        <v>488</v>
      </c>
      <c r="B506" s="7">
        <f t="shared" si="59"/>
        <v>2.4399999999999702</v>
      </c>
      <c r="C506" s="2">
        <v>0</v>
      </c>
      <c r="D506" s="7">
        <f t="shared" si="60"/>
        <v>0</v>
      </c>
      <c r="E506" s="7">
        <f t="shared" si="61"/>
        <v>0</v>
      </c>
      <c r="F506" s="8">
        <f t="shared" si="62"/>
        <v>-6.5750766298813749E-13</v>
      </c>
      <c r="G506" s="9">
        <f t="shared" si="63"/>
        <v>-6.7687560908620681E-11</v>
      </c>
      <c r="AC506" s="12">
        <f t="shared" si="64"/>
        <v>0</v>
      </c>
      <c r="AD506" s="12">
        <f t="shared" si="65"/>
        <v>-1.2980873193466701E-10</v>
      </c>
    </row>
    <row r="507" spans="1:30" x14ac:dyDescent="0.4">
      <c r="A507" s="6">
        <f t="shared" si="58"/>
        <v>489</v>
      </c>
      <c r="B507" s="7">
        <f t="shared" si="59"/>
        <v>2.4449999999999701</v>
      </c>
      <c r="C507" s="2">
        <v>0</v>
      </c>
      <c r="D507" s="7">
        <f t="shared" si="60"/>
        <v>0</v>
      </c>
      <c r="E507" s="7">
        <f t="shared" si="61"/>
        <v>0</v>
      </c>
      <c r="F507" s="8">
        <f t="shared" si="62"/>
        <v>-7.4578007721863868E-13</v>
      </c>
      <c r="G507" s="9">
        <f t="shared" si="63"/>
        <v>3.2961447947216355E-11</v>
      </c>
      <c r="AC507" s="12">
        <f t="shared" si="64"/>
        <v>0</v>
      </c>
      <c r="AD507" s="12">
        <f t="shared" si="65"/>
        <v>-6.5750766298813749E-10</v>
      </c>
    </row>
    <row r="508" spans="1:30" x14ac:dyDescent="0.4">
      <c r="A508" s="6">
        <f t="shared" si="58"/>
        <v>490</v>
      </c>
      <c r="B508" s="7">
        <f t="shared" si="59"/>
        <v>2.44999999999997</v>
      </c>
      <c r="C508" s="2">
        <v>0</v>
      </c>
      <c r="D508" s="7">
        <f t="shared" si="60"/>
        <v>0</v>
      </c>
      <c r="E508" s="7">
        <f t="shared" si="61"/>
        <v>0</v>
      </c>
      <c r="F508" s="8">
        <f t="shared" si="62"/>
        <v>-3.7563958926752913E-13</v>
      </c>
      <c r="G508" s="9">
        <f t="shared" si="63"/>
        <v>1.0576433723941587E-10</v>
      </c>
      <c r="AC508" s="12">
        <f t="shared" si="64"/>
        <v>0</v>
      </c>
      <c r="AD508" s="12">
        <f t="shared" si="65"/>
        <v>-7.4578007721863872E-10</v>
      </c>
    </row>
    <row r="509" spans="1:30" x14ac:dyDescent="0.4">
      <c r="A509" s="6">
        <f t="shared" si="58"/>
        <v>491</v>
      </c>
      <c r="B509" s="7">
        <f t="shared" si="59"/>
        <v>2.4549999999999699</v>
      </c>
      <c r="C509" s="2">
        <v>0</v>
      </c>
      <c r="D509" s="7">
        <f t="shared" si="60"/>
        <v>0</v>
      </c>
      <c r="E509" s="7">
        <f t="shared" si="61"/>
        <v>0</v>
      </c>
      <c r="F509" s="8">
        <f t="shared" si="62"/>
        <v>1.928904579832762E-13</v>
      </c>
      <c r="G509" s="9">
        <f t="shared" si="63"/>
        <v>1.0882984851823689E-10</v>
      </c>
      <c r="AC509" s="12">
        <f t="shared" si="64"/>
        <v>0</v>
      </c>
      <c r="AD509" s="12">
        <f t="shared" si="65"/>
        <v>-3.7563958926752913E-10</v>
      </c>
    </row>
    <row r="510" spans="1:30" x14ac:dyDescent="0.4">
      <c r="A510" s="6">
        <f t="shared" si="58"/>
        <v>492</v>
      </c>
      <c r="B510" s="7">
        <f t="shared" si="59"/>
        <v>2.4599999999999698</v>
      </c>
      <c r="C510" s="2">
        <v>0</v>
      </c>
      <c r="D510" s="7">
        <f t="shared" si="60"/>
        <v>0</v>
      </c>
      <c r="E510" s="7">
        <f t="shared" si="61"/>
        <v>0</v>
      </c>
      <c r="F510" s="8">
        <f t="shared" si="62"/>
        <v>6.0006976885974729E-13</v>
      </c>
      <c r="G510" s="9">
        <f t="shared" si="63"/>
        <v>4.576990991347824E-11</v>
      </c>
      <c r="AC510" s="12">
        <f t="shared" si="64"/>
        <v>0</v>
      </c>
      <c r="AD510" s="12">
        <f t="shared" si="65"/>
        <v>1.928904579832762E-10</v>
      </c>
    </row>
    <row r="511" spans="1:30" x14ac:dyDescent="0.4">
      <c r="A511" s="6">
        <f t="shared" ref="A511:A518" si="66">A510+1</f>
        <v>493</v>
      </c>
      <c r="B511" s="7">
        <f t="shared" ref="B511:B518" si="67">B510+$D$12</f>
        <v>2.4649999999999697</v>
      </c>
      <c r="C511" s="2">
        <v>0</v>
      </c>
      <c r="D511" s="7">
        <f t="shared" si="60"/>
        <v>0</v>
      </c>
      <c r="E511" s="7">
        <f t="shared" si="61"/>
        <v>0</v>
      </c>
      <c r="F511" s="8">
        <f t="shared" si="62"/>
        <v>6.1204457197002803E-13</v>
      </c>
      <c r="G511" s="9">
        <f t="shared" si="63"/>
        <v>-4.0054696372560962E-11</v>
      </c>
      <c r="AC511" s="12">
        <f t="shared" si="64"/>
        <v>0</v>
      </c>
      <c r="AD511" s="12">
        <f t="shared" si="65"/>
        <v>6.0006976885974733E-10</v>
      </c>
    </row>
    <row r="512" spans="1:30" x14ac:dyDescent="0.4">
      <c r="A512" s="6">
        <f t="shared" si="66"/>
        <v>494</v>
      </c>
      <c r="B512" s="7">
        <f t="shared" si="67"/>
        <v>2.4699999999999696</v>
      </c>
      <c r="C512" s="2">
        <v>0</v>
      </c>
      <c r="D512" s="7">
        <f t="shared" si="60"/>
        <v>0</v>
      </c>
      <c r="E512" s="7">
        <f t="shared" si="61"/>
        <v>0</v>
      </c>
      <c r="F512" s="8">
        <f t="shared" si="62"/>
        <v>2.5255147389106449E-13</v>
      </c>
      <c r="G512" s="9">
        <f t="shared" si="63"/>
        <v>-9.4901273211570294E-11</v>
      </c>
      <c r="AC512" s="12">
        <f t="shared" si="64"/>
        <v>0</v>
      </c>
      <c r="AD512" s="12">
        <f t="shared" si="65"/>
        <v>6.1204457197002801E-10</v>
      </c>
    </row>
    <row r="513" spans="1:30" x14ac:dyDescent="0.4">
      <c r="A513" s="6">
        <f t="shared" si="66"/>
        <v>495</v>
      </c>
      <c r="B513" s="7">
        <f t="shared" si="67"/>
        <v>2.4749999999999694</v>
      </c>
      <c r="C513" s="2">
        <v>0</v>
      </c>
      <c r="D513" s="7">
        <f t="shared" si="60"/>
        <v>0</v>
      </c>
      <c r="E513" s="7">
        <f t="shared" si="61"/>
        <v>0</v>
      </c>
      <c r="F513" s="8">
        <f t="shared" si="62"/>
        <v>-2.316490064682884E-13</v>
      </c>
      <c r="G513" s="9">
        <f t="shared" si="63"/>
        <v>-8.7994790549434957E-11</v>
      </c>
      <c r="AC513" s="12">
        <f t="shared" si="64"/>
        <v>0</v>
      </c>
      <c r="AD513" s="12">
        <f t="shared" si="65"/>
        <v>2.5255147389106448E-10</v>
      </c>
    </row>
    <row r="514" spans="1:30" x14ac:dyDescent="0.4">
      <c r="A514" s="6">
        <f t="shared" si="66"/>
        <v>496</v>
      </c>
      <c r="B514" s="7">
        <f t="shared" si="67"/>
        <v>2.4799999999999693</v>
      </c>
      <c r="C514" s="2">
        <v>0</v>
      </c>
      <c r="D514" s="7">
        <f t="shared" si="60"/>
        <v>0</v>
      </c>
      <c r="E514" s="7">
        <f t="shared" si="61"/>
        <v>0</v>
      </c>
      <c r="F514" s="8">
        <f t="shared" si="62"/>
        <v>-5.3764637923352447E-13</v>
      </c>
      <c r="G514" s="9">
        <f t="shared" si="63"/>
        <v>-2.8358164233435419E-11</v>
      </c>
      <c r="AC514" s="12">
        <f t="shared" si="64"/>
        <v>0</v>
      </c>
      <c r="AD514" s="12">
        <f t="shared" si="65"/>
        <v>-2.316490064682884E-10</v>
      </c>
    </row>
    <row r="515" spans="1:30" x14ac:dyDescent="0.4">
      <c r="A515" s="6">
        <f t="shared" si="66"/>
        <v>497</v>
      </c>
      <c r="B515" s="7">
        <f t="shared" si="67"/>
        <v>2.4849999999999692</v>
      </c>
      <c r="C515" s="2">
        <v>0</v>
      </c>
      <c r="D515" s="7">
        <f t="shared" si="60"/>
        <v>0</v>
      </c>
      <c r="E515" s="7">
        <f t="shared" si="61"/>
        <v>0</v>
      </c>
      <c r="F515" s="8">
        <f t="shared" si="62"/>
        <v>-4.9416327439657423E-13</v>
      </c>
      <c r="G515" s="9">
        <f t="shared" si="63"/>
        <v>4.3770543294848146E-11</v>
      </c>
      <c r="AC515" s="12">
        <f t="shared" si="64"/>
        <v>0</v>
      </c>
      <c r="AD515" s="12">
        <f t="shared" si="65"/>
        <v>-5.3764637923352452E-10</v>
      </c>
    </row>
    <row r="516" spans="1:30" x14ac:dyDescent="0.4">
      <c r="A516" s="6">
        <f t="shared" si="66"/>
        <v>498</v>
      </c>
      <c r="B516" s="7">
        <f t="shared" si="67"/>
        <v>2.4899999999999691</v>
      </c>
      <c r="C516" s="2">
        <v>0</v>
      </c>
      <c r="D516" s="7">
        <f t="shared" si="60"/>
        <v>0</v>
      </c>
      <c r="E516" s="7">
        <f t="shared" si="61"/>
        <v>0</v>
      </c>
      <c r="F516" s="8">
        <f t="shared" si="62"/>
        <v>-1.5492526217690948E-13</v>
      </c>
      <c r="G516" s="9">
        <f t="shared" si="63"/>
        <v>8.3745494483398164E-11</v>
      </c>
      <c r="AC516" s="12">
        <f t="shared" si="64"/>
        <v>0</v>
      </c>
      <c r="AD516" s="12">
        <f t="shared" si="65"/>
        <v>-4.9416327439657421E-10</v>
      </c>
    </row>
    <row r="517" spans="1:30" x14ac:dyDescent="0.4">
      <c r="A517" s="6">
        <f t="shared" si="66"/>
        <v>499</v>
      </c>
      <c r="B517" s="7">
        <f t="shared" si="67"/>
        <v>2.494999999999969</v>
      </c>
      <c r="C517" s="2">
        <v>0</v>
      </c>
      <c r="D517" s="7">
        <f t="shared" si="60"/>
        <v>0</v>
      </c>
      <c r="E517" s="7">
        <f t="shared" si="61"/>
        <v>0</v>
      </c>
      <c r="F517" s="8">
        <f t="shared" si="62"/>
        <v>2.5150577011472274E-13</v>
      </c>
      <c r="G517" s="9">
        <f t="shared" si="63"/>
        <v>6.988705727639553E-11</v>
      </c>
      <c r="AC517" s="12">
        <f t="shared" si="64"/>
        <v>0</v>
      </c>
      <c r="AD517" s="12">
        <f>F516*1000</f>
        <v>-1.5492526217690947E-10</v>
      </c>
    </row>
    <row r="518" spans="1:30" x14ac:dyDescent="0.4">
      <c r="A518" s="6">
        <f t="shared" si="66"/>
        <v>500</v>
      </c>
      <c r="B518" s="7">
        <f t="shared" si="67"/>
        <v>2.4999999999999689</v>
      </c>
      <c r="C518" s="2">
        <v>0</v>
      </c>
      <c r="D518" s="7">
        <f t="shared" si="60"/>
        <v>0</v>
      </c>
      <c r="E518" s="7">
        <f t="shared" si="61"/>
        <v>0</v>
      </c>
      <c r="F518" s="8">
        <f t="shared" si="62"/>
        <v>4.7381003100400444E-13</v>
      </c>
      <c r="G518" s="9">
        <f t="shared" si="63"/>
        <v>1.4805885749839359E-11</v>
      </c>
      <c r="AC518" s="12">
        <f t="shared" si="64"/>
        <v>0</v>
      </c>
      <c r="AD518" s="12">
        <f t="shared" ref="AD518" si="68">F517*1000</f>
        <v>2.5150577011472273E-10</v>
      </c>
    </row>
    <row r="519" spans="1:30" x14ac:dyDescent="0.4">
      <c r="A519" s="6"/>
      <c r="B519" s="7"/>
      <c r="C519" s="4"/>
      <c r="D519" s="7"/>
      <c r="E519" s="8"/>
      <c r="F519" s="9"/>
      <c r="AC519" s="12"/>
    </row>
    <row r="520" spans="1:30" x14ac:dyDescent="0.4">
      <c r="A520" s="6"/>
      <c r="B520" s="7"/>
      <c r="C520" s="4"/>
      <c r="D520" s="7"/>
      <c r="E520" s="8"/>
      <c r="F520" s="9"/>
      <c r="AC520" s="12"/>
    </row>
    <row r="521" spans="1:30" x14ac:dyDescent="0.4">
      <c r="AC521" s="12"/>
    </row>
    <row r="522" spans="1:30" x14ac:dyDescent="0.4">
      <c r="AC522" s="12"/>
    </row>
    <row r="523" spans="1:30" x14ac:dyDescent="0.4">
      <c r="AC523" s="12"/>
    </row>
    <row r="524" spans="1:30" x14ac:dyDescent="0.4">
      <c r="AC524" s="12"/>
    </row>
    <row r="525" spans="1:30" x14ac:dyDescent="0.4">
      <c r="AC525" s="12"/>
    </row>
    <row r="526" spans="1:30" x14ac:dyDescent="0.4">
      <c r="AC526" s="12"/>
    </row>
    <row r="527" spans="1:30" x14ac:dyDescent="0.4">
      <c r="AC527" s="12"/>
    </row>
    <row r="528" spans="1:30" x14ac:dyDescent="0.4">
      <c r="AC528" s="12"/>
    </row>
    <row r="529" spans="29:29" x14ac:dyDescent="0.4">
      <c r="AC529" s="12"/>
    </row>
    <row r="530" spans="29:29" x14ac:dyDescent="0.4">
      <c r="AC530" s="12"/>
    </row>
    <row r="531" spans="29:29" x14ac:dyDescent="0.4">
      <c r="AC531" s="12"/>
    </row>
    <row r="532" spans="29:29" x14ac:dyDescent="0.4">
      <c r="AC532" s="12"/>
    </row>
    <row r="533" spans="29:29" x14ac:dyDescent="0.4">
      <c r="AC533" s="12"/>
    </row>
    <row r="534" spans="29:29" x14ac:dyDescent="0.4">
      <c r="AC534" s="12"/>
    </row>
    <row r="535" spans="29:29" x14ac:dyDescent="0.4">
      <c r="AC535" s="12"/>
    </row>
    <row r="536" spans="29:29" x14ac:dyDescent="0.4">
      <c r="AC536" s="12"/>
    </row>
    <row r="537" spans="29:29" x14ac:dyDescent="0.4">
      <c r="AC537" s="12"/>
    </row>
    <row r="538" spans="29:29" x14ac:dyDescent="0.4">
      <c r="AC538" s="12"/>
    </row>
    <row r="539" spans="29:29" x14ac:dyDescent="0.4">
      <c r="AC539" s="12"/>
    </row>
    <row r="540" spans="29:29" x14ac:dyDescent="0.4">
      <c r="AC540" s="12"/>
    </row>
    <row r="541" spans="29:29" x14ac:dyDescent="0.4">
      <c r="AC541" s="12"/>
    </row>
    <row r="542" spans="29:29" x14ac:dyDescent="0.4">
      <c r="AC542" s="12"/>
    </row>
    <row r="543" spans="29:29" x14ac:dyDescent="0.4">
      <c r="AC543" s="12"/>
    </row>
    <row r="544" spans="29:29" x14ac:dyDescent="0.4">
      <c r="AC544" s="12"/>
    </row>
    <row r="545" spans="29:29" x14ac:dyDescent="0.4">
      <c r="AC545" s="12"/>
    </row>
    <row r="546" spans="29:29" x14ac:dyDescent="0.4">
      <c r="AC546" s="12"/>
    </row>
    <row r="547" spans="29:29" x14ac:dyDescent="0.4">
      <c r="AC547" s="12"/>
    </row>
    <row r="548" spans="29:29" x14ac:dyDescent="0.4">
      <c r="AC548" s="12"/>
    </row>
    <row r="549" spans="29:29" x14ac:dyDescent="0.4">
      <c r="AC549" s="12"/>
    </row>
    <row r="550" spans="29:29" x14ac:dyDescent="0.4">
      <c r="AC550" s="12"/>
    </row>
    <row r="551" spans="29:29" x14ac:dyDescent="0.4">
      <c r="AC551" s="12"/>
    </row>
    <row r="552" spans="29:29" x14ac:dyDescent="0.4">
      <c r="AC552" s="12"/>
    </row>
    <row r="553" spans="29:29" x14ac:dyDescent="0.4">
      <c r="AC553" s="12"/>
    </row>
    <row r="554" spans="29:29" x14ac:dyDescent="0.4">
      <c r="AC554" s="12"/>
    </row>
    <row r="555" spans="29:29" x14ac:dyDescent="0.4">
      <c r="AC555" s="12"/>
    </row>
    <row r="556" spans="29:29" x14ac:dyDescent="0.4">
      <c r="AC556" s="12"/>
    </row>
    <row r="557" spans="29:29" x14ac:dyDescent="0.4">
      <c r="AC557" s="12"/>
    </row>
    <row r="558" spans="29:29" x14ac:dyDescent="0.4">
      <c r="AC558" s="12"/>
    </row>
    <row r="559" spans="29:29" x14ac:dyDescent="0.4">
      <c r="AC559" s="12"/>
    </row>
    <row r="560" spans="29:29" x14ac:dyDescent="0.4">
      <c r="AC560" s="12"/>
    </row>
    <row r="561" spans="29:29" x14ac:dyDescent="0.4">
      <c r="AC561" s="12"/>
    </row>
    <row r="562" spans="29:29" x14ac:dyDescent="0.4">
      <c r="AC562" s="12"/>
    </row>
    <row r="563" spans="29:29" x14ac:dyDescent="0.4">
      <c r="AC563" s="12"/>
    </row>
    <row r="564" spans="29:29" x14ac:dyDescent="0.4">
      <c r="AC564" s="12"/>
    </row>
    <row r="565" spans="29:29" x14ac:dyDescent="0.4">
      <c r="AC565" s="12"/>
    </row>
    <row r="566" spans="29:29" x14ac:dyDescent="0.4">
      <c r="AC566" s="12"/>
    </row>
    <row r="567" spans="29:29" x14ac:dyDescent="0.4">
      <c r="AC567" s="12"/>
    </row>
    <row r="568" spans="29:29" x14ac:dyDescent="0.4">
      <c r="AC568" s="12"/>
    </row>
    <row r="569" spans="29:29" x14ac:dyDescent="0.4">
      <c r="AC569" s="12"/>
    </row>
    <row r="570" spans="29:29" x14ac:dyDescent="0.4">
      <c r="AC570" s="12"/>
    </row>
    <row r="571" spans="29:29" x14ac:dyDescent="0.4">
      <c r="AC571" s="12"/>
    </row>
    <row r="572" spans="29:29" x14ac:dyDescent="0.4">
      <c r="AC572" s="12"/>
    </row>
    <row r="573" spans="29:29" x14ac:dyDescent="0.4">
      <c r="AC573" s="12"/>
    </row>
    <row r="574" spans="29:29" x14ac:dyDescent="0.4">
      <c r="AC574" s="12"/>
    </row>
    <row r="575" spans="29:29" x14ac:dyDescent="0.4">
      <c r="AC575" s="12"/>
    </row>
    <row r="576" spans="29:29" x14ac:dyDescent="0.4">
      <c r="AC576" s="12"/>
    </row>
    <row r="577" spans="29:29" x14ac:dyDescent="0.4">
      <c r="AC577" s="12"/>
    </row>
    <row r="578" spans="29:29" x14ac:dyDescent="0.4">
      <c r="AC578" s="12"/>
    </row>
    <row r="579" spans="29:29" x14ac:dyDescent="0.4">
      <c r="AC579" s="12"/>
    </row>
    <row r="580" spans="29:29" x14ac:dyDescent="0.4">
      <c r="AC580" s="12"/>
    </row>
    <row r="581" spans="29:29" x14ac:dyDescent="0.4">
      <c r="AC581" s="12"/>
    </row>
    <row r="582" spans="29:29" x14ac:dyDescent="0.4">
      <c r="AC582" s="12"/>
    </row>
    <row r="583" spans="29:29" x14ac:dyDescent="0.4">
      <c r="AC583" s="12"/>
    </row>
    <row r="584" spans="29:29" x14ac:dyDescent="0.4">
      <c r="AC584" s="12"/>
    </row>
    <row r="585" spans="29:29" x14ac:dyDescent="0.4">
      <c r="AC585" s="12"/>
    </row>
    <row r="586" spans="29:29" x14ac:dyDescent="0.4">
      <c r="AC586" s="12"/>
    </row>
    <row r="587" spans="29:29" x14ac:dyDescent="0.4">
      <c r="AC587" s="12"/>
    </row>
    <row r="588" spans="29:29" x14ac:dyDescent="0.4">
      <c r="AC588" s="12"/>
    </row>
    <row r="589" spans="29:29" x14ac:dyDescent="0.4">
      <c r="AC589" s="12"/>
    </row>
    <row r="590" spans="29:29" x14ac:dyDescent="0.4">
      <c r="AC590" s="12"/>
    </row>
    <row r="591" spans="29:29" x14ac:dyDescent="0.4">
      <c r="AC591" s="12"/>
    </row>
    <row r="592" spans="29:29" x14ac:dyDescent="0.4">
      <c r="AC592" s="12"/>
    </row>
    <row r="593" spans="29:29" x14ac:dyDescent="0.4">
      <c r="AC593" s="12"/>
    </row>
    <row r="594" spans="29:29" x14ac:dyDescent="0.4">
      <c r="AC594" s="12"/>
    </row>
    <row r="595" spans="29:29" x14ac:dyDescent="0.4">
      <c r="AC595" s="12"/>
    </row>
    <row r="596" spans="29:29" x14ac:dyDescent="0.4">
      <c r="AC596" s="12"/>
    </row>
    <row r="597" spans="29:29" x14ac:dyDescent="0.4">
      <c r="AC597" s="12"/>
    </row>
    <row r="598" spans="29:29" x14ac:dyDescent="0.4">
      <c r="AC598" s="12"/>
    </row>
    <row r="599" spans="29:29" x14ac:dyDescent="0.4">
      <c r="AC599" s="12"/>
    </row>
    <row r="600" spans="29:29" x14ac:dyDescent="0.4">
      <c r="AC600" s="12"/>
    </row>
    <row r="601" spans="29:29" x14ac:dyDescent="0.4">
      <c r="AC601" s="12"/>
    </row>
    <row r="602" spans="29:29" x14ac:dyDescent="0.4">
      <c r="AC602" s="12"/>
    </row>
    <row r="603" spans="29:29" x14ac:dyDescent="0.4">
      <c r="AC603" s="12"/>
    </row>
    <row r="604" spans="29:29" x14ac:dyDescent="0.4">
      <c r="AC604" s="12"/>
    </row>
    <row r="605" spans="29:29" x14ac:dyDescent="0.4">
      <c r="AC605" s="12"/>
    </row>
    <row r="606" spans="29:29" x14ac:dyDescent="0.4">
      <c r="AC606" s="12"/>
    </row>
    <row r="607" spans="29:29" x14ac:dyDescent="0.4">
      <c r="AC607" s="12"/>
    </row>
    <row r="608" spans="29:29" x14ac:dyDescent="0.4">
      <c r="AC608" s="12"/>
    </row>
    <row r="609" spans="29:29" x14ac:dyDescent="0.4">
      <c r="AC609" s="12"/>
    </row>
    <row r="610" spans="29:29" x14ac:dyDescent="0.4">
      <c r="AC610" s="12"/>
    </row>
    <row r="611" spans="29:29" x14ac:dyDescent="0.4">
      <c r="AC611" s="12"/>
    </row>
    <row r="612" spans="29:29" x14ac:dyDescent="0.4">
      <c r="AC612" s="12"/>
    </row>
    <row r="613" spans="29:29" x14ac:dyDescent="0.4">
      <c r="AC613" s="12"/>
    </row>
    <row r="614" spans="29:29" x14ac:dyDescent="0.4">
      <c r="AC614" s="12"/>
    </row>
    <row r="615" spans="29:29" x14ac:dyDescent="0.4">
      <c r="AC615" s="12"/>
    </row>
    <row r="616" spans="29:29" x14ac:dyDescent="0.4">
      <c r="AC616" s="12"/>
    </row>
    <row r="617" spans="29:29" x14ac:dyDescent="0.4">
      <c r="AC617" s="12"/>
    </row>
    <row r="618" spans="29:29" x14ac:dyDescent="0.4">
      <c r="AC618" s="12"/>
    </row>
    <row r="619" spans="29:29" x14ac:dyDescent="0.4">
      <c r="AC619" s="12"/>
    </row>
    <row r="620" spans="29:29" x14ac:dyDescent="0.4">
      <c r="AC620" s="12"/>
    </row>
    <row r="621" spans="29:29" x14ac:dyDescent="0.4">
      <c r="AC621" s="12"/>
    </row>
    <row r="622" spans="29:29" x14ac:dyDescent="0.4">
      <c r="AC622" s="12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E576-1250-4F0F-9FC7-492723CE8775}">
  <dimension ref="A3:Y524"/>
  <sheetViews>
    <sheetView zoomScale="90" zoomScaleNormal="90" workbookViewId="0">
      <selection activeCell="F22" sqref="F22"/>
    </sheetView>
  </sheetViews>
  <sheetFormatPr defaultRowHeight="13.15" x14ac:dyDescent="0.4"/>
  <cols>
    <col min="3" max="3" width="9.28515625" bestFit="1" customWidth="1"/>
    <col min="5" max="7" width="12.5703125" customWidth="1"/>
  </cols>
  <sheetData>
    <row r="3" spans="2:8" ht="14.65" x14ac:dyDescent="0.5">
      <c r="C3" s="1" t="s">
        <v>0</v>
      </c>
      <c r="D3" s="2">
        <v>500000</v>
      </c>
      <c r="E3" t="s">
        <v>1</v>
      </c>
      <c r="F3" s="1" t="s">
        <v>45</v>
      </c>
      <c r="G3" s="15">
        <f>1/D14^2</f>
        <v>10000</v>
      </c>
    </row>
    <row r="4" spans="2:8" ht="14.65" x14ac:dyDescent="0.5">
      <c r="C4" s="1" t="s">
        <v>2</v>
      </c>
      <c r="D4" s="2">
        <v>300000</v>
      </c>
      <c r="E4" t="s">
        <v>3</v>
      </c>
      <c r="F4" s="1" t="s">
        <v>46</v>
      </c>
      <c r="G4" s="15">
        <f>0.5/D14</f>
        <v>50</v>
      </c>
    </row>
    <row r="5" spans="2:8" ht="14.65" x14ac:dyDescent="0.5">
      <c r="C5" s="3" t="s">
        <v>4</v>
      </c>
      <c r="D5" s="4">
        <f>SQRT(D4*1000/D3)</f>
        <v>24.494897427831781</v>
      </c>
      <c r="E5" t="s">
        <v>5</v>
      </c>
      <c r="F5" s="1" t="s">
        <v>47</v>
      </c>
      <c r="G5" s="15">
        <f>2*G3</f>
        <v>20000</v>
      </c>
    </row>
    <row r="6" spans="2:8" ht="14.65" x14ac:dyDescent="0.5">
      <c r="C6" s="1" t="s">
        <v>6</v>
      </c>
      <c r="D6" s="4">
        <f>2*PI()/D5</f>
        <v>0.2565099660323728</v>
      </c>
      <c r="E6" t="s">
        <v>7</v>
      </c>
      <c r="F6" s="1" t="s">
        <v>48</v>
      </c>
      <c r="G6" s="15">
        <f>1/G5</f>
        <v>5.0000000000000002E-5</v>
      </c>
    </row>
    <row r="7" spans="2:8" ht="14.65" x14ac:dyDescent="0.5">
      <c r="C7" s="1" t="s">
        <v>8</v>
      </c>
      <c r="D7" s="4">
        <f>2*D5*D3/1000</f>
        <v>24494.89742783178</v>
      </c>
      <c r="E7" t="s">
        <v>9</v>
      </c>
      <c r="F7" s="1" t="s">
        <v>53</v>
      </c>
      <c r="G7" s="15">
        <f>G3*D3+G4*D9*1000</f>
        <v>6212497422.6776733</v>
      </c>
      <c r="H7" t="s">
        <v>54</v>
      </c>
    </row>
    <row r="8" spans="2:8" x14ac:dyDescent="0.4">
      <c r="C8" s="1" t="s">
        <v>15</v>
      </c>
      <c r="D8" s="5">
        <v>0.99</v>
      </c>
    </row>
    <row r="9" spans="2:8" x14ac:dyDescent="0.4">
      <c r="C9" s="1" t="s">
        <v>49</v>
      </c>
      <c r="D9" s="9">
        <f>D7*D8</f>
        <v>24249.948453553461</v>
      </c>
      <c r="E9" t="s">
        <v>9</v>
      </c>
    </row>
    <row r="10" spans="2:8" ht="14.65" x14ac:dyDescent="0.5">
      <c r="C10" s="3" t="s">
        <v>17</v>
      </c>
      <c r="D10" s="9">
        <f>D5*SQRT(1-D8^2)</f>
        <v>3.4554305086342012</v>
      </c>
    </row>
    <row r="11" spans="2:8" ht="14.65" x14ac:dyDescent="0.5">
      <c r="C11" s="1" t="s">
        <v>10</v>
      </c>
      <c r="D11" s="5">
        <v>0.05</v>
      </c>
      <c r="E11" t="s">
        <v>40</v>
      </c>
    </row>
    <row r="12" spans="2:8" x14ac:dyDescent="0.4">
      <c r="C12" s="1" t="s">
        <v>11</v>
      </c>
      <c r="D12" s="5">
        <v>0</v>
      </c>
      <c r="E12" t="s">
        <v>39</v>
      </c>
    </row>
    <row r="13" spans="2:8" ht="14.65" x14ac:dyDescent="0.5">
      <c r="B13" s="13"/>
      <c r="C13" s="3" t="s">
        <v>44</v>
      </c>
      <c r="D13" s="8">
        <f>D6/PI()</f>
        <v>8.1649658092772595E-2</v>
      </c>
      <c r="E13" t="s">
        <v>7</v>
      </c>
    </row>
    <row r="14" spans="2:8" x14ac:dyDescent="0.4">
      <c r="C14" s="3" t="s">
        <v>43</v>
      </c>
      <c r="D14" s="10">
        <v>0.01</v>
      </c>
      <c r="E14" t="s">
        <v>7</v>
      </c>
    </row>
    <row r="17" spans="1:25" x14ac:dyDescent="0.4">
      <c r="C17" s="16" t="s">
        <v>50</v>
      </c>
      <c r="D17" s="6" t="s">
        <v>51</v>
      </c>
    </row>
    <row r="18" spans="1:25" x14ac:dyDescent="0.4">
      <c r="A18" s="6" t="s">
        <v>18</v>
      </c>
      <c r="B18" s="6" t="s">
        <v>21</v>
      </c>
      <c r="C18" s="6" t="s">
        <v>20</v>
      </c>
      <c r="D18" s="6" t="s">
        <v>52</v>
      </c>
      <c r="E18" s="6" t="s">
        <v>55</v>
      </c>
      <c r="F18" s="6" t="s">
        <v>56</v>
      </c>
      <c r="G18" s="6" t="s">
        <v>57</v>
      </c>
    </row>
    <row r="19" spans="1:25" ht="15" x14ac:dyDescent="0.4">
      <c r="A19" s="6" t="s">
        <v>16</v>
      </c>
      <c r="B19" s="6" t="s">
        <v>13</v>
      </c>
      <c r="C19" s="6" t="s">
        <v>14</v>
      </c>
      <c r="D19" s="6" t="s">
        <v>14</v>
      </c>
      <c r="E19" s="6" t="s">
        <v>37</v>
      </c>
      <c r="F19" s="6" t="s">
        <v>38</v>
      </c>
      <c r="G19" s="6" t="s">
        <v>58</v>
      </c>
    </row>
    <row r="20" spans="1:25" x14ac:dyDescent="0.4">
      <c r="A20" s="6">
        <v>-1</v>
      </c>
      <c r="B20" s="6"/>
      <c r="C20" s="6"/>
      <c r="D20" s="14"/>
      <c r="E20" s="7">
        <f>E21-D14*F21+G6*G21</f>
        <v>4.8500000000000001E-2</v>
      </c>
    </row>
    <row r="21" spans="1:25" x14ac:dyDescent="0.4">
      <c r="A21" s="6">
        <v>0</v>
      </c>
      <c r="B21" s="7">
        <f>A21</f>
        <v>0</v>
      </c>
      <c r="C21" s="2">
        <f>B21*5000</f>
        <v>0</v>
      </c>
      <c r="D21" s="17">
        <f>(1000*C21-($G$3*$D$3-$G$4*$D$9*1000)*E20-(1000*$D$4-$G$5*$D$3)*E21)/1000</f>
        <v>301306.12499986717</v>
      </c>
      <c r="E21" s="7">
        <f>D11</f>
        <v>0.05</v>
      </c>
      <c r="F21" s="7">
        <f>D12</f>
        <v>0</v>
      </c>
      <c r="G21" s="7">
        <f>1000*(C21-D9*D12-D4*D11)/D3</f>
        <v>-30</v>
      </c>
      <c r="Y21" s="12">
        <f>E21*1000</f>
        <v>50</v>
      </c>
    </row>
    <row r="22" spans="1:25" x14ac:dyDescent="0.4">
      <c r="A22" s="6">
        <f>A21+1</f>
        <v>1</v>
      </c>
      <c r="B22" s="7">
        <f>B21+$D$14</f>
        <v>0.01</v>
      </c>
      <c r="C22" s="2">
        <f>B22*5000</f>
        <v>50</v>
      </c>
      <c r="D22" s="17">
        <f t="shared" ref="D22:D85" si="0">(1000*C22-($G$3*$D$3-$G$4*$D$9*1000)*E21-(1000*$D$4-$G$5*$D$3)*E22)/1000</f>
        <v>281124.8711338836</v>
      </c>
      <c r="E22" s="7">
        <f>1000*D21/$G$7</f>
        <v>4.8499999999999995E-2</v>
      </c>
      <c r="F22" s="7">
        <f>$G$4*(E23-E21)</f>
        <v>-0.23742464578186651</v>
      </c>
      <c r="G22" s="7">
        <f>$G$3*(E23-2*E22+E21)</f>
        <v>-17.484929156373134</v>
      </c>
      <c r="Y22" s="12">
        <f t="shared" ref="Y22:Y85" si="1">E22*1000</f>
        <v>48.499999999999993</v>
      </c>
    </row>
    <row r="23" spans="1:25" x14ac:dyDescent="0.4">
      <c r="A23" s="6">
        <f t="shared" ref="A23:A86" si="2">A22+1</f>
        <v>2</v>
      </c>
      <c r="B23" s="7">
        <f t="shared" ref="B23:B86" si="3">B22+$D$14</f>
        <v>0.02</v>
      </c>
      <c r="C23" s="2">
        <f t="shared" ref="C23:C41" si="4">B23*5000</f>
        <v>100</v>
      </c>
      <c r="D23" s="17">
        <f t="shared" si="0"/>
        <v>255345.74371818508</v>
      </c>
      <c r="E23" s="7">
        <f t="shared" ref="E23:E86" si="5">1000*D22/$G$7</f>
        <v>4.5251507084362673E-2</v>
      </c>
      <c r="F23" s="7">
        <f t="shared" ref="F23:F86" si="6">$G$4*(E24-E22)</f>
        <v>-0.36990261850179118</v>
      </c>
      <c r="G23" s="7">
        <f t="shared" ref="G23:G86" si="7">$G$3*(E24-2*E23+E22)</f>
        <v>-9.0106653876118052</v>
      </c>
      <c r="Y23" s="12">
        <f t="shared" si="1"/>
        <v>45.251507084362672</v>
      </c>
    </row>
    <row r="24" spans="1:25" x14ac:dyDescent="0.4">
      <c r="A24" s="6">
        <f t="shared" si="2"/>
        <v>3</v>
      </c>
      <c r="B24" s="7">
        <f t="shared" si="3"/>
        <v>0.03</v>
      </c>
      <c r="C24" s="2">
        <f t="shared" si="4"/>
        <v>150</v>
      </c>
      <c r="D24" s="17">
        <f t="shared" si="0"/>
        <v>227448.69230090934</v>
      </c>
      <c r="E24" s="7">
        <f t="shared" si="5"/>
        <v>4.1101947629964171E-2</v>
      </c>
      <c r="F24" s="7">
        <f t="shared" si="6"/>
        <v>-0.43200161852010099</v>
      </c>
      <c r="G24" s="7">
        <f t="shared" si="7"/>
        <v>-3.4091346160501637</v>
      </c>
      <c r="Y24" s="12">
        <f t="shared" si="1"/>
        <v>41.101947629964172</v>
      </c>
    </row>
    <row r="25" spans="1:25" x14ac:dyDescent="0.4">
      <c r="A25" s="6">
        <f t="shared" si="2"/>
        <v>4</v>
      </c>
      <c r="B25" s="7">
        <f t="shared" si="3"/>
        <v>0.04</v>
      </c>
      <c r="C25" s="2">
        <f t="shared" si="4"/>
        <v>200</v>
      </c>
      <c r="D25" s="17">
        <f t="shared" si="0"/>
        <v>199657.57214396173</v>
      </c>
      <c r="E25" s="7">
        <f t="shared" si="5"/>
        <v>3.6611474713960653E-2</v>
      </c>
      <c r="F25" s="7">
        <f t="shared" si="6"/>
        <v>-0.44819472577117792</v>
      </c>
      <c r="G25" s="7">
        <f t="shared" si="7"/>
        <v>0.17051316583478748</v>
      </c>
      <c r="Y25" s="12">
        <f t="shared" si="1"/>
        <v>36.611474713960654</v>
      </c>
    </row>
    <row r="26" spans="1:25" x14ac:dyDescent="0.4">
      <c r="A26" s="6">
        <f t="shared" si="2"/>
        <v>5</v>
      </c>
      <c r="B26" s="7">
        <f t="shared" si="3"/>
        <v>0.05</v>
      </c>
      <c r="C26" s="2">
        <f t="shared" si="4"/>
        <v>250</v>
      </c>
      <c r="D26" s="17">
        <f t="shared" si="0"/>
        <v>173323.06037234678</v>
      </c>
      <c r="E26" s="7">
        <f t="shared" si="5"/>
        <v>3.2138053114540613E-2</v>
      </c>
      <c r="F26" s="7">
        <f t="shared" si="6"/>
        <v>-0.43561894875791884</v>
      </c>
      <c r="G26" s="7">
        <f t="shared" si="7"/>
        <v>2.3446422368170183</v>
      </c>
      <c r="Y26" s="12">
        <f t="shared" si="1"/>
        <v>32.138053114540611</v>
      </c>
    </row>
    <row r="27" spans="1:25" x14ac:dyDescent="0.4">
      <c r="A27" s="6">
        <f t="shared" si="2"/>
        <v>6</v>
      </c>
      <c r="B27" s="7">
        <f t="shared" si="3"/>
        <v>6.0000000000000005E-2</v>
      </c>
      <c r="C27" s="2">
        <f t="shared" si="4"/>
        <v>300</v>
      </c>
      <c r="D27" s="17">
        <f t="shared" si="0"/>
        <v>149198.26966493769</v>
      </c>
      <c r="E27" s="7">
        <f t="shared" si="5"/>
        <v>2.7899095738802275E-2</v>
      </c>
      <c r="F27" s="7">
        <f t="shared" si="6"/>
        <v>-0.40611125482990851</v>
      </c>
      <c r="G27" s="7">
        <f t="shared" si="7"/>
        <v>3.556896548785049</v>
      </c>
      <c r="Y27" s="12">
        <f t="shared" si="1"/>
        <v>27.899095738802274</v>
      </c>
    </row>
    <row r="28" spans="1:25" x14ac:dyDescent="0.4">
      <c r="A28" s="6">
        <f t="shared" si="2"/>
        <v>7</v>
      </c>
      <c r="B28" s="7">
        <f t="shared" si="3"/>
        <v>7.0000000000000007E-2</v>
      </c>
      <c r="C28" s="2">
        <f t="shared" si="4"/>
        <v>350.00000000000006</v>
      </c>
      <c r="D28" s="17">
        <f t="shared" si="0"/>
        <v>127635.63475836572</v>
      </c>
      <c r="E28" s="7">
        <f t="shared" si="5"/>
        <v>2.4015828017942442E-2</v>
      </c>
      <c r="F28" s="7">
        <f t="shared" si="6"/>
        <v>-0.36770579129100989</v>
      </c>
      <c r="G28" s="7">
        <f t="shared" si="7"/>
        <v>4.1241961589946747</v>
      </c>
      <c r="Y28" s="12">
        <f t="shared" si="1"/>
        <v>24.015828017942443</v>
      </c>
    </row>
    <row r="29" spans="1:25" x14ac:dyDescent="0.4">
      <c r="A29" s="6">
        <f t="shared" si="2"/>
        <v>8</v>
      </c>
      <c r="B29" s="7">
        <f t="shared" si="3"/>
        <v>0.08</v>
      </c>
      <c r="C29" s="2">
        <f t="shared" si="4"/>
        <v>400</v>
      </c>
      <c r="D29" s="17">
        <f t="shared" si="0"/>
        <v>108726.2946414394</v>
      </c>
      <c r="E29" s="7">
        <f t="shared" si="5"/>
        <v>2.0544979912982077E-2</v>
      </c>
      <c r="F29" s="7">
        <f t="shared" si="6"/>
        <v>-0.3257303164083592</v>
      </c>
      <c r="G29" s="7">
        <f t="shared" si="7"/>
        <v>4.2708988175354721</v>
      </c>
      <c r="Y29" s="12">
        <f t="shared" si="1"/>
        <v>20.544979912982075</v>
      </c>
    </row>
    <row r="30" spans="1:25" x14ac:dyDescent="0.4">
      <c r="A30" s="6">
        <f t="shared" si="2"/>
        <v>9</v>
      </c>
      <c r="B30" s="7">
        <f t="shared" si="3"/>
        <v>0.09</v>
      </c>
      <c r="C30" s="2">
        <f t="shared" si="4"/>
        <v>450</v>
      </c>
      <c r="D30" s="17">
        <f t="shared" si="0"/>
        <v>92397.686019364948</v>
      </c>
      <c r="E30" s="7">
        <f t="shared" si="5"/>
        <v>1.7501221689775259E-2</v>
      </c>
      <c r="F30" s="7">
        <f t="shared" si="6"/>
        <v>-0.28360533889616268</v>
      </c>
      <c r="G30" s="7">
        <f t="shared" si="7"/>
        <v>4.1540966849038314</v>
      </c>
      <c r="Y30" s="12">
        <f t="shared" si="1"/>
        <v>17.50122168977526</v>
      </c>
    </row>
    <row r="31" spans="1:25" x14ac:dyDescent="0.4">
      <c r="A31" s="6">
        <f t="shared" si="2"/>
        <v>10</v>
      </c>
      <c r="B31" s="7">
        <f t="shared" si="3"/>
        <v>9.9999999999999992E-2</v>
      </c>
      <c r="C31" s="2">
        <f t="shared" si="4"/>
        <v>499.99999999999994</v>
      </c>
      <c r="D31" s="17">
        <f t="shared" si="0"/>
        <v>78480.947153757399</v>
      </c>
      <c r="E31" s="7">
        <f t="shared" si="5"/>
        <v>1.4872873135058823E-2</v>
      </c>
      <c r="F31" s="7">
        <f t="shared" si="6"/>
        <v>-0.24342342080719792</v>
      </c>
      <c r="G31" s="7">
        <f t="shared" si="7"/>
        <v>3.8822869328891327</v>
      </c>
      <c r="Y31" s="12">
        <f t="shared" si="1"/>
        <v>14.872873135058823</v>
      </c>
    </row>
    <row r="32" spans="1:25" x14ac:dyDescent="0.4">
      <c r="A32" s="6">
        <f t="shared" si="2"/>
        <v>11</v>
      </c>
      <c r="B32" s="7">
        <f t="shared" si="3"/>
        <v>0.10999999999999999</v>
      </c>
      <c r="C32" s="2">
        <f t="shared" si="4"/>
        <v>549.99999999999989</v>
      </c>
      <c r="D32" s="17">
        <f t="shared" si="0"/>
        <v>66756.661423000332</v>
      </c>
      <c r="E32" s="7">
        <f t="shared" si="5"/>
        <v>1.26327532736313E-2</v>
      </c>
      <c r="F32" s="7">
        <f t="shared" si="6"/>
        <v>-0.20636648075511776</v>
      </c>
      <c r="G32" s="7">
        <f t="shared" si="7"/>
        <v>3.5291010775269185</v>
      </c>
      <c r="Y32" s="12">
        <f t="shared" si="1"/>
        <v>12.6327532736313</v>
      </c>
    </row>
    <row r="33" spans="1:25" x14ac:dyDescent="0.4">
      <c r="A33" s="6">
        <f t="shared" si="2"/>
        <v>12</v>
      </c>
      <c r="B33" s="7">
        <f t="shared" si="3"/>
        <v>0.11999999999999998</v>
      </c>
      <c r="C33" s="2">
        <f t="shared" si="4"/>
        <v>599.99999999999989</v>
      </c>
      <c r="D33" s="17">
        <f t="shared" si="0"/>
        <v>56985.186561022136</v>
      </c>
      <c r="E33" s="7">
        <f t="shared" si="5"/>
        <v>1.0745543519956468E-2</v>
      </c>
      <c r="F33" s="7">
        <f t="shared" si="6"/>
        <v>-0.17300418117091373</v>
      </c>
      <c r="G33" s="7">
        <f t="shared" si="7"/>
        <v>3.1433588393138883</v>
      </c>
      <c r="Y33" s="12">
        <f t="shared" si="1"/>
        <v>10.745543519956469</v>
      </c>
    </row>
    <row r="34" spans="1:25" x14ac:dyDescent="0.4">
      <c r="A34" s="6">
        <f t="shared" si="2"/>
        <v>13</v>
      </c>
      <c r="B34" s="7">
        <f t="shared" si="3"/>
        <v>0.12999999999999998</v>
      </c>
      <c r="C34" s="2">
        <f t="shared" si="4"/>
        <v>649.99999999999989</v>
      </c>
      <c r="D34" s="17">
        <f t="shared" si="0"/>
        <v>48926.121830501994</v>
      </c>
      <c r="E34" s="7">
        <f t="shared" si="5"/>
        <v>9.1726696502130254E-3</v>
      </c>
      <c r="F34" s="7">
        <f t="shared" si="6"/>
        <v>-0.14350540836774406</v>
      </c>
      <c r="G34" s="7">
        <f t="shared" si="7"/>
        <v>2.7563957213200436</v>
      </c>
      <c r="Y34" s="12">
        <f t="shared" si="1"/>
        <v>9.1726696502130256</v>
      </c>
    </row>
    <row r="35" spans="1:25" x14ac:dyDescent="0.4">
      <c r="A35" s="6">
        <f t="shared" si="2"/>
        <v>14</v>
      </c>
      <c r="B35" s="7">
        <f t="shared" si="3"/>
        <v>0.13999999999999999</v>
      </c>
      <c r="C35" s="2">
        <f t="shared" si="4"/>
        <v>699.99999999999989</v>
      </c>
      <c r="D35" s="17">
        <f t="shared" si="0"/>
        <v>42350.212979127282</v>
      </c>
      <c r="E35" s="7">
        <f t="shared" si="5"/>
        <v>7.8754353526015869E-3</v>
      </c>
      <c r="F35" s="7">
        <f t="shared" si="6"/>
        <v>-0.11778655656638466</v>
      </c>
      <c r="G35" s="7">
        <f t="shared" si="7"/>
        <v>2.3873746389518371</v>
      </c>
      <c r="Y35" s="12">
        <f t="shared" si="1"/>
        <v>7.8754353526015866</v>
      </c>
    </row>
    <row r="36" spans="1:25" x14ac:dyDescent="0.4">
      <c r="A36" s="6">
        <f t="shared" si="2"/>
        <v>15</v>
      </c>
      <c r="B36" s="7">
        <f t="shared" si="3"/>
        <v>0.15</v>
      </c>
      <c r="C36" s="2">
        <f t="shared" si="4"/>
        <v>750</v>
      </c>
      <c r="D36" s="17">
        <f t="shared" si="0"/>
        <v>37046.071937673834</v>
      </c>
      <c r="E36" s="7">
        <f t="shared" si="5"/>
        <v>6.8169385188853321E-3</v>
      </c>
      <c r="F36" s="7">
        <f t="shared" si="6"/>
        <v>-9.5614123311037844E-2</v>
      </c>
      <c r="G36" s="7">
        <f t="shared" si="7"/>
        <v>2.0471120121175277</v>
      </c>
      <c r="K36" s="18" t="s">
        <v>60</v>
      </c>
      <c r="Y36" s="12">
        <f t="shared" si="1"/>
        <v>6.8169385188853324</v>
      </c>
    </row>
    <row r="37" spans="1:25" x14ac:dyDescent="0.4">
      <c r="A37" s="6">
        <f t="shared" si="2"/>
        <v>16</v>
      </c>
      <c r="B37" s="7">
        <f t="shared" si="3"/>
        <v>0.16</v>
      </c>
      <c r="C37" s="2">
        <f t="shared" si="4"/>
        <v>800</v>
      </c>
      <c r="D37" s="17">
        <f t="shared" si="0"/>
        <v>32823.41078816801</v>
      </c>
      <c r="E37" s="7">
        <f t="shared" si="5"/>
        <v>5.9631528863808301E-3</v>
      </c>
      <c r="F37" s="7">
        <f t="shared" si="6"/>
        <v>-7.6674496122793465E-2</v>
      </c>
      <c r="G37" s="7">
        <f t="shared" si="7"/>
        <v>1.740813425531347</v>
      </c>
      <c r="Y37" s="12">
        <f t="shared" si="1"/>
        <v>5.9631528863808301</v>
      </c>
    </row>
    <row r="38" spans="1:25" x14ac:dyDescent="0.4">
      <c r="A38" s="6">
        <f t="shared" si="2"/>
        <v>17</v>
      </c>
      <c r="B38" s="7">
        <f t="shared" si="3"/>
        <v>0.17</v>
      </c>
      <c r="C38" s="2">
        <f t="shared" si="4"/>
        <v>850.00000000000011</v>
      </c>
      <c r="D38" s="17">
        <f t="shared" si="0"/>
        <v>29513.99445923133</v>
      </c>
      <c r="E38" s="7">
        <f t="shared" si="5"/>
        <v>5.2834485964294627E-3</v>
      </c>
      <c r="F38" s="7">
        <f t="shared" si="6"/>
        <v>-6.0620367027823051E-2</v>
      </c>
      <c r="G38" s="7">
        <f t="shared" si="7"/>
        <v>1.470012393462736</v>
      </c>
      <c r="Y38" s="12">
        <f t="shared" si="1"/>
        <v>5.2834485964294631</v>
      </c>
    </row>
    <row r="39" spans="1:25" x14ac:dyDescent="0.4">
      <c r="A39" s="6">
        <f t="shared" si="2"/>
        <v>18</v>
      </c>
      <c r="B39" s="7">
        <f t="shared" si="3"/>
        <v>0.18000000000000002</v>
      </c>
      <c r="C39" s="2">
        <f t="shared" si="4"/>
        <v>900.00000000000011</v>
      </c>
      <c r="D39" s="17">
        <f t="shared" si="0"/>
        <v>26971.156618369761</v>
      </c>
      <c r="E39" s="7">
        <f t="shared" si="5"/>
        <v>4.750745545824369E-3</v>
      </c>
      <c r="F39" s="7">
        <f t="shared" si="6"/>
        <v>-4.7100656721687978E-2</v>
      </c>
      <c r="G39" s="7">
        <f t="shared" si="7"/>
        <v>1.2339296677642795</v>
      </c>
      <c r="Y39" s="12">
        <f t="shared" si="1"/>
        <v>4.750745545824369</v>
      </c>
    </row>
    <row r="40" spans="1:25" x14ac:dyDescent="0.4">
      <c r="A40" s="6">
        <f t="shared" si="2"/>
        <v>19</v>
      </c>
      <c r="B40" s="7">
        <f t="shared" si="3"/>
        <v>0.19000000000000003</v>
      </c>
      <c r="C40" s="2">
        <f t="shared" si="4"/>
        <v>950.00000000000011</v>
      </c>
      <c r="D40" s="17">
        <f t="shared" si="0"/>
        <v>25068.462982345958</v>
      </c>
      <c r="E40" s="7">
        <f t="shared" si="5"/>
        <v>4.3414354619957032E-3</v>
      </c>
      <c r="F40" s="7">
        <f t="shared" si="6"/>
        <v>-3.57789402105642E-2</v>
      </c>
      <c r="G40" s="7">
        <f t="shared" si="7"/>
        <v>1.0304136344604746</v>
      </c>
      <c r="Y40" s="12">
        <f t="shared" si="1"/>
        <v>4.3414354619957036</v>
      </c>
    </row>
    <row r="41" spans="1:25" x14ac:dyDescent="0.4">
      <c r="A41" s="6">
        <f t="shared" si="2"/>
        <v>20</v>
      </c>
      <c r="B41" s="7">
        <f t="shared" si="3"/>
        <v>0.20000000000000004</v>
      </c>
      <c r="C41" s="2">
        <f t="shared" si="4"/>
        <v>1000.0000000000002</v>
      </c>
      <c r="D41" s="17">
        <f t="shared" si="0"/>
        <v>23697.919392059655</v>
      </c>
      <c r="E41" s="7">
        <f t="shared" si="5"/>
        <v>4.0351667416130849E-3</v>
      </c>
      <c r="F41" s="7">
        <f t="shared" si="6"/>
        <v>-2.634397250904047E-2</v>
      </c>
      <c r="G41" s="7">
        <f t="shared" si="7"/>
        <v>0.85657990584427257</v>
      </c>
      <c r="Y41" s="12">
        <f t="shared" si="1"/>
        <v>4.035166741613085</v>
      </c>
    </row>
    <row r="42" spans="1:25" x14ac:dyDescent="0.4">
      <c r="A42" s="6">
        <f t="shared" si="2"/>
        <v>21</v>
      </c>
      <c r="B42" s="7">
        <f t="shared" si="3"/>
        <v>0.21000000000000005</v>
      </c>
      <c r="C42" s="2">
        <f>C41+200</f>
        <v>1200.0000000000002</v>
      </c>
      <c r="D42" s="17">
        <f t="shared" si="0"/>
        <v>22917.988880819576</v>
      </c>
      <c r="E42" s="7">
        <f t="shared" si="5"/>
        <v>3.8145560118148939E-3</v>
      </c>
      <c r="F42" s="7">
        <f t="shared" si="6"/>
        <v>-1.7307645824338191E-2</v>
      </c>
      <c r="G42" s="7">
        <f t="shared" si="7"/>
        <v>0.95068543109618275</v>
      </c>
      <c r="Y42" s="12">
        <f t="shared" si="1"/>
        <v>3.814556011814894</v>
      </c>
    </row>
    <row r="43" spans="1:25" x14ac:dyDescent="0.4">
      <c r="A43" s="6">
        <f t="shared" si="2"/>
        <v>22</v>
      </c>
      <c r="B43" s="7">
        <f t="shared" si="3"/>
        <v>0.22000000000000006</v>
      </c>
      <c r="C43" s="2">
        <f t="shared" ref="C43:C61" si="8">C42+200</f>
        <v>1400.0000000000002</v>
      </c>
      <c r="D43" s="17">
        <f t="shared" si="0"/>
        <v>22735.79337763603</v>
      </c>
      <c r="E43" s="7">
        <f t="shared" si="5"/>
        <v>3.6890138251263211E-3</v>
      </c>
      <c r="F43" s="7">
        <f t="shared" si="6"/>
        <v>-7.7434721414253128E-3</v>
      </c>
      <c r="G43" s="7">
        <f t="shared" si="7"/>
        <v>0.96214930548639299</v>
      </c>
      <c r="Y43" s="12">
        <f t="shared" si="1"/>
        <v>3.6890138251263211</v>
      </c>
    </row>
    <row r="44" spans="1:25" x14ac:dyDescent="0.4">
      <c r="A44" s="6">
        <f t="shared" si="2"/>
        <v>23</v>
      </c>
      <c r="B44" s="7">
        <f t="shared" si="3"/>
        <v>0.23000000000000007</v>
      </c>
      <c r="C44" s="2">
        <f t="shared" si="8"/>
        <v>1600.0000000000002</v>
      </c>
      <c r="D44" s="17">
        <f t="shared" si="0"/>
        <v>23126.810348724328</v>
      </c>
      <c r="E44" s="7">
        <f t="shared" si="5"/>
        <v>3.6596865689863876E-3</v>
      </c>
      <c r="F44" s="7">
        <f t="shared" si="6"/>
        <v>1.6806563745401775E-3</v>
      </c>
      <c r="G44" s="7">
        <f t="shared" si="7"/>
        <v>0.92267639770670518</v>
      </c>
      <c r="Y44" s="12">
        <f t="shared" si="1"/>
        <v>3.6596865689863876</v>
      </c>
    </row>
    <row r="45" spans="1:25" x14ac:dyDescent="0.4">
      <c r="A45" s="6">
        <f t="shared" si="2"/>
        <v>24</v>
      </c>
      <c r="B45" s="7">
        <f t="shared" si="3"/>
        <v>0.24000000000000007</v>
      </c>
      <c r="C45" s="2">
        <f t="shared" si="8"/>
        <v>1800.0000000000002</v>
      </c>
      <c r="D45" s="17">
        <f t="shared" si="0"/>
        <v>24048.409128158262</v>
      </c>
      <c r="E45" s="7">
        <f t="shared" si="5"/>
        <v>3.7226269526171247E-3</v>
      </c>
      <c r="F45" s="7">
        <f t="shared" si="6"/>
        <v>1.0564316258150477E-2</v>
      </c>
      <c r="G45" s="7">
        <f t="shared" si="7"/>
        <v>0.854055579015355</v>
      </c>
      <c r="Y45" s="12">
        <f t="shared" si="1"/>
        <v>3.7226269526171247</v>
      </c>
    </row>
    <row r="46" spans="1:25" x14ac:dyDescent="0.4">
      <c r="A46" s="6">
        <f t="shared" si="2"/>
        <v>25</v>
      </c>
      <c r="B46" s="7">
        <f t="shared" si="3"/>
        <v>0.25000000000000006</v>
      </c>
      <c r="C46" s="2">
        <f t="shared" si="8"/>
        <v>2000.0000000000002</v>
      </c>
      <c r="D46" s="17">
        <f t="shared" si="0"/>
        <v>25448.977895802236</v>
      </c>
      <c r="E46" s="7">
        <f t="shared" si="5"/>
        <v>3.8709728941493972E-3</v>
      </c>
      <c r="F46" s="7">
        <f t="shared" si="6"/>
        <v>1.8689484993597183E-2</v>
      </c>
      <c r="G46" s="7">
        <f t="shared" si="7"/>
        <v>0.77097816807398556</v>
      </c>
      <c r="Y46" s="12">
        <f t="shared" si="1"/>
        <v>3.8709728941493973</v>
      </c>
    </row>
    <row r="47" spans="1:25" x14ac:dyDescent="0.4">
      <c r="A47" s="6">
        <f t="shared" si="2"/>
        <v>26</v>
      </c>
      <c r="B47" s="7">
        <f t="shared" si="3"/>
        <v>0.26000000000000006</v>
      </c>
      <c r="C47" s="2">
        <f t="shared" si="8"/>
        <v>2200</v>
      </c>
      <c r="D47" s="17">
        <f t="shared" si="0"/>
        <v>27273.92171580825</v>
      </c>
      <c r="E47" s="7">
        <f t="shared" si="5"/>
        <v>4.0964166524890683E-3</v>
      </c>
      <c r="F47" s="7">
        <f t="shared" si="6"/>
        <v>2.5959870630093113E-2</v>
      </c>
      <c r="G47" s="7">
        <f t="shared" si="7"/>
        <v>0.68309895922520103</v>
      </c>
      <c r="Y47" s="12">
        <f t="shared" si="1"/>
        <v>4.0964166524890686</v>
      </c>
    </row>
    <row r="48" spans="1:25" x14ac:dyDescent="0.4">
      <c r="A48" s="6">
        <f t="shared" si="2"/>
        <v>27</v>
      </c>
      <c r="B48" s="7">
        <f t="shared" si="3"/>
        <v>0.27000000000000007</v>
      </c>
      <c r="C48" s="2">
        <f t="shared" si="8"/>
        <v>2400</v>
      </c>
      <c r="D48" s="17">
        <f t="shared" si="0"/>
        <v>29469.46334639877</v>
      </c>
      <c r="E48" s="7">
        <f t="shared" si="5"/>
        <v>4.3901703067512595E-3</v>
      </c>
      <c r="F48" s="7">
        <f t="shared" si="6"/>
        <v>3.2358045219627998E-2</v>
      </c>
      <c r="G48" s="7">
        <f t="shared" si="7"/>
        <v>0.59653595868177511</v>
      </c>
      <c r="Y48" s="12">
        <f t="shared" si="1"/>
        <v>4.3901703067512594</v>
      </c>
    </row>
    <row r="49" spans="1:25" x14ac:dyDescent="0.4">
      <c r="A49" s="6">
        <f t="shared" si="2"/>
        <v>28</v>
      </c>
      <c r="B49" s="7">
        <f t="shared" si="3"/>
        <v>0.28000000000000008</v>
      </c>
      <c r="C49" s="2">
        <f t="shared" si="8"/>
        <v>2600</v>
      </c>
      <c r="D49" s="17">
        <f t="shared" si="0"/>
        <v>31984.92095004745</v>
      </c>
      <c r="E49" s="7">
        <f t="shared" si="5"/>
        <v>4.7435775568816282E-3</v>
      </c>
      <c r="F49" s="7">
        <f t="shared" si="6"/>
        <v>3.7915502524334989E-2</v>
      </c>
      <c r="G49" s="7">
        <f t="shared" si="7"/>
        <v>0.51495550225962372</v>
      </c>
      <c r="Y49" s="12">
        <f t="shared" si="1"/>
        <v>4.7435775568816281</v>
      </c>
    </row>
    <row r="50" spans="1:25" x14ac:dyDescent="0.4">
      <c r="A50" s="6">
        <f t="shared" si="2"/>
        <v>29</v>
      </c>
      <c r="B50" s="7">
        <f t="shared" si="3"/>
        <v>0.29000000000000009</v>
      </c>
      <c r="C50" s="2">
        <f t="shared" si="8"/>
        <v>2800</v>
      </c>
      <c r="D50" s="17">
        <f t="shared" si="0"/>
        <v>34773.947242790695</v>
      </c>
      <c r="E50" s="7">
        <f t="shared" si="5"/>
        <v>5.1484803572379592E-3</v>
      </c>
      <c r="F50" s="7">
        <f t="shared" si="6"/>
        <v>4.2692041022252991E-2</v>
      </c>
      <c r="G50" s="7">
        <f t="shared" si="7"/>
        <v>0.44035219732397635</v>
      </c>
      <c r="Y50" s="12">
        <f t="shared" si="1"/>
        <v>5.1484803572379594</v>
      </c>
    </row>
    <row r="51" spans="1:25" x14ac:dyDescent="0.4">
      <c r="A51" s="6">
        <f t="shared" si="2"/>
        <v>30</v>
      </c>
      <c r="B51" s="7">
        <f t="shared" si="3"/>
        <v>0.3000000000000001</v>
      </c>
      <c r="C51" s="2">
        <f t="shared" si="8"/>
        <v>3000</v>
      </c>
      <c r="D51" s="17">
        <f t="shared" si="0"/>
        <v>37795.075637736722</v>
      </c>
      <c r="E51" s="7">
        <f t="shared" si="5"/>
        <v>5.597418377326688E-3</v>
      </c>
      <c r="F51" s="7">
        <f t="shared" si="6"/>
        <v>4.6761827751270246E-2</v>
      </c>
      <c r="G51" s="7">
        <f t="shared" si="7"/>
        <v>0.37360514847947435</v>
      </c>
      <c r="Y51" s="12">
        <f t="shared" si="1"/>
        <v>5.5974183773266883</v>
      </c>
    </row>
    <row r="52" spans="1:25" x14ac:dyDescent="0.4">
      <c r="A52" s="6">
        <f t="shared" si="2"/>
        <v>31</v>
      </c>
      <c r="B52" s="7">
        <f t="shared" si="3"/>
        <v>0.31000000000000011</v>
      </c>
      <c r="C52" s="2">
        <f t="shared" si="8"/>
        <v>3200</v>
      </c>
      <c r="D52" s="17">
        <f t="shared" si="0"/>
        <v>41011.817518478441</v>
      </c>
      <c r="E52" s="7">
        <f t="shared" si="5"/>
        <v>6.0837169122633641E-3</v>
      </c>
      <c r="F52" s="7">
        <f t="shared" si="6"/>
        <v>5.0204208157233601E-2</v>
      </c>
      <c r="G52" s="7">
        <f t="shared" si="7"/>
        <v>0.31487093271319666</v>
      </c>
      <c r="Y52" s="12">
        <f t="shared" si="1"/>
        <v>6.0837169122633643</v>
      </c>
    </row>
    <row r="53" spans="1:25" x14ac:dyDescent="0.4">
      <c r="A53" s="6">
        <f t="shared" si="2"/>
        <v>32</v>
      </c>
      <c r="B53" s="7">
        <f t="shared" si="3"/>
        <v>0.32000000000000012</v>
      </c>
      <c r="C53" s="2">
        <f t="shared" si="8"/>
        <v>3400</v>
      </c>
      <c r="D53" s="17">
        <f t="shared" si="0"/>
        <v>44392.481157675284</v>
      </c>
      <c r="E53" s="7">
        <f t="shared" si="5"/>
        <v>6.6015025404713599E-3</v>
      </c>
      <c r="F53" s="7">
        <f t="shared" si="6"/>
        <v>5.3097853174601278E-2</v>
      </c>
      <c r="G53" s="7">
        <f t="shared" si="7"/>
        <v>0.26385807076033907</v>
      </c>
      <c r="Y53" s="12">
        <f t="shared" si="1"/>
        <v>6.6015025404713601</v>
      </c>
    </row>
    <row r="54" spans="1:25" x14ac:dyDescent="0.4">
      <c r="A54" s="6">
        <f t="shared" si="2"/>
        <v>33</v>
      </c>
      <c r="B54" s="7">
        <f t="shared" si="3"/>
        <v>0.33000000000000013</v>
      </c>
      <c r="C54" s="2">
        <f t="shared" si="8"/>
        <v>3600</v>
      </c>
      <c r="D54" s="17">
        <f t="shared" si="0"/>
        <v>47909.829678592112</v>
      </c>
      <c r="E54" s="7">
        <f t="shared" si="5"/>
        <v>7.1456739757553896E-3</v>
      </c>
      <c r="F54" s="7">
        <f t="shared" si="6"/>
        <v>5.5517223515728562E-2</v>
      </c>
      <c r="G54" s="7">
        <f t="shared" si="7"/>
        <v>0.22001599746511794</v>
      </c>
      <c r="Y54" s="12">
        <f t="shared" si="1"/>
        <v>7.1456739757553898</v>
      </c>
    </row>
    <row r="55" spans="1:25" x14ac:dyDescent="0.4">
      <c r="A55" s="6">
        <f t="shared" si="2"/>
        <v>34</v>
      </c>
      <c r="B55" s="7">
        <f t="shared" si="3"/>
        <v>0.34000000000000014</v>
      </c>
      <c r="C55" s="2">
        <f t="shared" si="8"/>
        <v>3800</v>
      </c>
      <c r="D55" s="17">
        <f t="shared" si="0"/>
        <v>51540.657404744918</v>
      </c>
      <c r="E55" s="7">
        <f t="shared" si="5"/>
        <v>7.7118470107859311E-3</v>
      </c>
      <c r="F55" s="7">
        <f t="shared" si="6"/>
        <v>5.7530617404978092E-2</v>
      </c>
      <c r="G55" s="7">
        <f t="shared" si="7"/>
        <v>0.18266278038478814</v>
      </c>
      <c r="Y55" s="12">
        <f t="shared" si="1"/>
        <v>7.7118470107859309</v>
      </c>
    </row>
    <row r="56" spans="1:25" x14ac:dyDescent="0.4">
      <c r="A56" s="6">
        <f t="shared" si="2"/>
        <v>35</v>
      </c>
      <c r="B56" s="7">
        <f t="shared" si="3"/>
        <v>0.35000000000000014</v>
      </c>
      <c r="C56" s="2">
        <f t="shared" si="8"/>
        <v>4000</v>
      </c>
      <c r="D56" s="17">
        <f t="shared" si="0"/>
        <v>55265.336912125829</v>
      </c>
      <c r="E56" s="7">
        <f t="shared" si="5"/>
        <v>8.2962863238549515E-3</v>
      </c>
      <c r="F56" s="7">
        <f t="shared" si="6"/>
        <v>5.9199277948057377E-2</v>
      </c>
      <c r="G56" s="7">
        <f t="shared" si="7"/>
        <v>0.15106932823106928</v>
      </c>
      <c r="Y56" s="12">
        <f t="shared" si="1"/>
        <v>8.296286323854952</v>
      </c>
    </row>
    <row r="57" spans="1:25" x14ac:dyDescent="0.4">
      <c r="A57" s="6">
        <f t="shared" si="2"/>
        <v>36</v>
      </c>
      <c r="B57" s="7">
        <f t="shared" si="3"/>
        <v>0.36000000000000015</v>
      </c>
      <c r="C57" s="2">
        <f t="shared" si="8"/>
        <v>4200</v>
      </c>
      <c r="D57" s="17">
        <f t="shared" si="0"/>
        <v>59067.370092742065</v>
      </c>
      <c r="E57" s="7">
        <f t="shared" si="5"/>
        <v>8.8958325697470787E-3</v>
      </c>
      <c r="F57" s="7">
        <f t="shared" si="6"/>
        <v>6.0577189622020196E-2</v>
      </c>
      <c r="G57" s="7">
        <f t="shared" si="7"/>
        <v>0.12451300656149411</v>
      </c>
      <c r="Y57" s="12">
        <f t="shared" si="1"/>
        <v>8.8958325697470784</v>
      </c>
    </row>
    <row r="58" spans="1:25" x14ac:dyDescent="0.4">
      <c r="A58" s="6">
        <f t="shared" si="2"/>
        <v>37</v>
      </c>
      <c r="B58" s="7">
        <f t="shared" si="3"/>
        <v>0.37000000000000016</v>
      </c>
      <c r="C58" s="2">
        <f>C57+200</f>
        <v>4400</v>
      </c>
      <c r="D58" s="17">
        <f t="shared" si="0"/>
        <v>62932.963342719988</v>
      </c>
      <c r="E58" s="7">
        <f t="shared" si="5"/>
        <v>9.5078301162953554E-3</v>
      </c>
      <c r="F58" s="7">
        <f t="shared" si="6"/>
        <v>6.171130472106745E-2</v>
      </c>
      <c r="G58" s="7">
        <f t="shared" si="7"/>
        <v>0.10231001324795611</v>
      </c>
      <c r="Y58" s="12">
        <f t="shared" si="1"/>
        <v>9.5078301162953558</v>
      </c>
    </row>
    <row r="59" spans="1:25" x14ac:dyDescent="0.4">
      <c r="A59" s="6">
        <f t="shared" si="2"/>
        <v>38</v>
      </c>
      <c r="B59" s="7">
        <f t="shared" si="3"/>
        <v>0.38000000000000017</v>
      </c>
      <c r="C59" s="2">
        <f t="shared" si="8"/>
        <v>4600</v>
      </c>
      <c r="D59" s="17">
        <f t="shared" si="0"/>
        <v>66850.637972222263</v>
      </c>
      <c r="E59" s="7">
        <f t="shared" si="5"/>
        <v>1.0130058664168428E-2</v>
      </c>
      <c r="F59" s="7">
        <f t="shared" si="6"/>
        <v>6.264202099359184E-2</v>
      </c>
      <c r="G59" s="7">
        <f t="shared" si="7"/>
        <v>8.3833241256922597E-2</v>
      </c>
      <c r="Y59" s="12">
        <f t="shared" si="1"/>
        <v>10.130058664168427</v>
      </c>
    </row>
    <row r="60" spans="1:25" x14ac:dyDescent="0.4">
      <c r="A60" s="6">
        <f t="shared" si="2"/>
        <v>39</v>
      </c>
      <c r="B60" s="7">
        <f t="shared" si="3"/>
        <v>0.39000000000000018</v>
      </c>
      <c r="C60" s="2">
        <f t="shared" si="8"/>
        <v>4800</v>
      </c>
      <c r="D60" s="17">
        <f t="shared" si="0"/>
        <v>70810.880901857468</v>
      </c>
      <c r="E60" s="7">
        <f t="shared" si="5"/>
        <v>1.0760670536167192E-2</v>
      </c>
      <c r="F60" s="7">
        <f t="shared" si="6"/>
        <v>6.3403789355151022E-2</v>
      </c>
      <c r="G60" s="7">
        <f t="shared" si="7"/>
        <v>6.8520431054912984E-2</v>
      </c>
      <c r="Y60" s="12">
        <f t="shared" si="1"/>
        <v>10.760670536167192</v>
      </c>
    </row>
    <row r="61" spans="1:25" x14ac:dyDescent="0.4">
      <c r="A61" s="6">
        <f t="shared" si="2"/>
        <v>40</v>
      </c>
      <c r="B61" s="7">
        <f t="shared" si="3"/>
        <v>0.40000000000000019</v>
      </c>
      <c r="C61" s="2">
        <f t="shared" si="8"/>
        <v>5000</v>
      </c>
      <c r="D61" s="17">
        <f t="shared" si="0"/>
        <v>74805.836787883367</v>
      </c>
      <c r="E61" s="7">
        <f t="shared" si="5"/>
        <v>1.1398134451271448E-2</v>
      </c>
      <c r="F61" s="7">
        <f t="shared" si="6"/>
        <v>6.4025771557039202E-2</v>
      </c>
      <c r="G61" s="7">
        <f t="shared" si="7"/>
        <v>5.5876009322722991E-2</v>
      </c>
      <c r="Y61" s="12">
        <f t="shared" si="1"/>
        <v>11.398134451271448</v>
      </c>
    </row>
    <row r="62" spans="1:25" x14ac:dyDescent="0.4">
      <c r="A62" s="6">
        <f t="shared" si="2"/>
        <v>41</v>
      </c>
      <c r="B62" s="7">
        <f t="shared" si="3"/>
        <v>0.4100000000000002</v>
      </c>
      <c r="C62" s="2">
        <v>0</v>
      </c>
      <c r="D62" s="17">
        <f t="shared" si="0"/>
        <v>73629.040272030354</v>
      </c>
      <c r="E62" s="7">
        <f t="shared" si="5"/>
        <v>1.2041185967307976E-2</v>
      </c>
      <c r="F62" s="7">
        <f t="shared" si="6"/>
        <v>2.2681372549835342E-2</v>
      </c>
      <c r="G62" s="7">
        <f t="shared" si="7"/>
        <v>-8.3247558107634934</v>
      </c>
      <c r="Y62" s="12">
        <f t="shared" si="1"/>
        <v>12.041185967307976</v>
      </c>
    </row>
    <row r="63" spans="1:25" x14ac:dyDescent="0.4">
      <c r="A63" s="6">
        <f t="shared" si="2"/>
        <v>42</v>
      </c>
      <c r="B63" s="7">
        <f t="shared" si="3"/>
        <v>0.42000000000000021</v>
      </c>
      <c r="C63" s="2">
        <f>300*(1+2*B63)^2-1000</f>
        <v>15.680000000000291</v>
      </c>
      <c r="D63" s="17">
        <f t="shared" si="0"/>
        <v>69371.747566804712</v>
      </c>
      <c r="E63" s="7">
        <f t="shared" si="5"/>
        <v>1.1851761902268155E-2</v>
      </c>
      <c r="F63" s="7">
        <f t="shared" si="6"/>
        <v>-4.3735142659717154E-2</v>
      </c>
      <c r="G63" s="7">
        <f t="shared" si="7"/>
        <v>-4.9585472311470049</v>
      </c>
      <c r="Y63" s="12">
        <f t="shared" si="1"/>
        <v>11.851761902268155</v>
      </c>
    </row>
    <row r="64" spans="1:25" x14ac:dyDescent="0.4">
      <c r="A64" s="6">
        <f t="shared" si="2"/>
        <v>43</v>
      </c>
      <c r="B64" s="7">
        <f t="shared" si="3"/>
        <v>0.43000000000000022</v>
      </c>
      <c r="C64" s="2">
        <f t="shared" ref="C64:C127" si="9">300*(1+2*B64)^2-1000</f>
        <v>37.880000000000337</v>
      </c>
      <c r="D64" s="17">
        <f t="shared" si="0"/>
        <v>63464.187456251042</v>
      </c>
      <c r="E64" s="7">
        <f t="shared" si="5"/>
        <v>1.1166483114113633E-2</v>
      </c>
      <c r="F64" s="7">
        <f t="shared" si="6"/>
        <v>-8.1809714549532259E-2</v>
      </c>
      <c r="G64" s="7">
        <f t="shared" si="7"/>
        <v>-2.6563671468160175</v>
      </c>
      <c r="Y64" s="12">
        <f t="shared" si="1"/>
        <v>11.166483114113634</v>
      </c>
    </row>
    <row r="65" spans="1:25" x14ac:dyDescent="0.4">
      <c r="A65" s="6">
        <f t="shared" si="2"/>
        <v>44</v>
      </c>
      <c r="B65" s="7">
        <f t="shared" si="3"/>
        <v>0.44000000000000022</v>
      </c>
      <c r="C65" s="2">
        <f t="shared" si="9"/>
        <v>60.320000000000391</v>
      </c>
      <c r="D65" s="17">
        <f t="shared" si="0"/>
        <v>56858.242255060213</v>
      </c>
      <c r="E65" s="7">
        <f t="shared" si="5"/>
        <v>1.021556761127751E-2</v>
      </c>
      <c r="F65" s="7">
        <f t="shared" si="6"/>
        <v>-0.10071235817391294</v>
      </c>
      <c r="G65" s="7">
        <f t="shared" si="7"/>
        <v>-1.1241615780601191</v>
      </c>
      <c r="Y65" s="12">
        <f t="shared" si="1"/>
        <v>10.21556761127751</v>
      </c>
    </row>
    <row r="66" spans="1:25" x14ac:dyDescent="0.4">
      <c r="A66" s="6">
        <f t="shared" si="2"/>
        <v>45</v>
      </c>
      <c r="B66" s="7">
        <f t="shared" si="3"/>
        <v>0.45000000000000023</v>
      </c>
      <c r="C66" s="2">
        <f t="shared" si="9"/>
        <v>83.000000000000455</v>
      </c>
      <c r="D66" s="17">
        <f t="shared" si="0"/>
        <v>50168.200064639066</v>
      </c>
      <c r="E66" s="7">
        <f t="shared" si="5"/>
        <v>9.1522359506353741E-3</v>
      </c>
      <c r="F66" s="7">
        <f t="shared" si="6"/>
        <v>-0.10701000328046184</v>
      </c>
      <c r="G66" s="7">
        <f t="shared" si="7"/>
        <v>-0.13536744324966002</v>
      </c>
      <c r="Y66" s="12">
        <f t="shared" si="1"/>
        <v>9.1522359506353741</v>
      </c>
    </row>
    <row r="67" spans="1:25" x14ac:dyDescent="0.4">
      <c r="A67" s="6">
        <f t="shared" si="2"/>
        <v>46</v>
      </c>
      <c r="B67" s="7">
        <f t="shared" si="3"/>
        <v>0.46000000000000024</v>
      </c>
      <c r="C67" s="2">
        <f t="shared" si="9"/>
        <v>105.9200000000003</v>
      </c>
      <c r="D67" s="17">
        <f t="shared" si="0"/>
        <v>43772.86794168871</v>
      </c>
      <c r="E67" s="7">
        <f t="shared" si="5"/>
        <v>8.0753675456682727E-3</v>
      </c>
      <c r="F67" s="7">
        <f t="shared" si="6"/>
        <v>-0.10531492750085938</v>
      </c>
      <c r="G67" s="7">
        <f t="shared" si="7"/>
        <v>0.47438259917015335</v>
      </c>
      <c r="Y67" s="12">
        <f t="shared" si="1"/>
        <v>8.0753675456682732</v>
      </c>
    </row>
    <row r="68" spans="1:25" x14ac:dyDescent="0.4">
      <c r="A68" s="6">
        <f t="shared" si="2"/>
        <v>47</v>
      </c>
      <c r="B68" s="7">
        <f t="shared" si="3"/>
        <v>0.47000000000000025</v>
      </c>
      <c r="C68" s="2">
        <f t="shared" si="9"/>
        <v>129.08000000000038</v>
      </c>
      <c r="D68" s="17">
        <f t="shared" si="0"/>
        <v>37889.19739395276</v>
      </c>
      <c r="E68" s="7">
        <f t="shared" si="5"/>
        <v>7.0459374006181866E-3</v>
      </c>
      <c r="F68" s="7">
        <f t="shared" si="6"/>
        <v>-9.8825012191263745E-2</v>
      </c>
      <c r="G68" s="7">
        <f t="shared" si="7"/>
        <v>0.82360046274897181</v>
      </c>
      <c r="Y68" s="12">
        <f t="shared" si="1"/>
        <v>7.045937400618187</v>
      </c>
    </row>
    <row r="69" spans="1:25" x14ac:dyDescent="0.4">
      <c r="A69" s="6">
        <f t="shared" si="2"/>
        <v>48</v>
      </c>
      <c r="B69" s="7">
        <f t="shared" si="3"/>
        <v>0.48000000000000026</v>
      </c>
      <c r="C69" s="2">
        <f t="shared" si="9"/>
        <v>152.48000000000047</v>
      </c>
      <c r="D69" s="17">
        <f t="shared" si="0"/>
        <v>32624.986763383917</v>
      </c>
      <c r="E69" s="7">
        <f t="shared" si="5"/>
        <v>6.0988673018429976E-3</v>
      </c>
      <c r="F69" s="7">
        <f t="shared" si="6"/>
        <v>-8.9721414914486181E-2</v>
      </c>
      <c r="G69" s="7">
        <f t="shared" si="7"/>
        <v>0.9971189926065438</v>
      </c>
      <c r="Y69" s="12">
        <f t="shared" si="1"/>
        <v>6.098867301842998</v>
      </c>
    </row>
    <row r="70" spans="1:25" x14ac:dyDescent="0.4">
      <c r="A70" s="6">
        <f t="shared" si="2"/>
        <v>49</v>
      </c>
      <c r="B70" s="7">
        <f t="shared" si="3"/>
        <v>0.49000000000000027</v>
      </c>
      <c r="C70" s="2">
        <f t="shared" si="9"/>
        <v>176.12000000000057</v>
      </c>
      <c r="D70" s="17">
        <f t="shared" si="0"/>
        <v>28016.282668108877</v>
      </c>
      <c r="E70" s="7">
        <f t="shared" si="5"/>
        <v>5.2515091023284631E-3</v>
      </c>
      <c r="F70" s="7">
        <f t="shared" si="6"/>
        <v>-7.946011124128978E-2</v>
      </c>
      <c r="G70" s="7">
        <f t="shared" si="7"/>
        <v>1.0551417420327347</v>
      </c>
      <c r="Y70" s="12">
        <f t="shared" si="1"/>
        <v>5.2515091023284635</v>
      </c>
    </row>
    <row r="71" spans="1:25" x14ac:dyDescent="0.4">
      <c r="A71" s="6">
        <f t="shared" si="2"/>
        <v>50</v>
      </c>
      <c r="B71" s="7">
        <f t="shared" si="3"/>
        <v>0.50000000000000022</v>
      </c>
      <c r="C71" s="2">
        <f t="shared" si="9"/>
        <v>200.00000000000045</v>
      </c>
      <c r="D71" s="17">
        <f t="shared" si="0"/>
        <v>24053.64698716615</v>
      </c>
      <c r="E71" s="7">
        <f t="shared" si="5"/>
        <v>4.509665077017202E-3</v>
      </c>
      <c r="F71" s="7">
        <f t="shared" si="6"/>
        <v>-6.8984654584559962E-2</v>
      </c>
      <c r="G71" s="7">
        <f t="shared" si="7"/>
        <v>1.0399495893132285</v>
      </c>
      <c r="Y71" s="12">
        <f t="shared" si="1"/>
        <v>4.5096650770172024</v>
      </c>
    </row>
    <row r="72" spans="1:25" x14ac:dyDescent="0.4">
      <c r="A72" s="6">
        <f t="shared" si="2"/>
        <v>51</v>
      </c>
      <c r="B72" s="7">
        <f t="shared" si="3"/>
        <v>0.51000000000000023</v>
      </c>
      <c r="C72" s="2">
        <f t="shared" si="9"/>
        <v>224.12000000000057</v>
      </c>
      <c r="D72" s="17">
        <f t="shared" si="0"/>
        <v>20700.367201118319</v>
      </c>
      <c r="E72" s="7">
        <f t="shared" si="5"/>
        <v>3.8718160106372638E-3</v>
      </c>
      <c r="F72" s="7">
        <f t="shared" si="6"/>
        <v>-5.8880631807467998E-2</v>
      </c>
      <c r="G72" s="7">
        <f t="shared" si="7"/>
        <v>0.98085496610516953</v>
      </c>
      <c r="Y72" s="12">
        <f t="shared" si="1"/>
        <v>3.8718160106372639</v>
      </c>
    </row>
    <row r="73" spans="1:25" x14ac:dyDescent="0.4">
      <c r="A73" s="6">
        <f t="shared" si="2"/>
        <v>52</v>
      </c>
      <c r="B73" s="7">
        <f t="shared" si="3"/>
        <v>0.52000000000000024</v>
      </c>
      <c r="C73" s="2">
        <f t="shared" si="9"/>
        <v>248.48000000000047</v>
      </c>
      <c r="D73" s="17">
        <f t="shared" si="0"/>
        <v>17904.875557211584</v>
      </c>
      <c r="E73" s="7">
        <f t="shared" si="5"/>
        <v>3.3320524408678421E-3</v>
      </c>
      <c r="F73" s="7">
        <f t="shared" si="6"/>
        <v>-4.9487114533919276E-2</v>
      </c>
      <c r="G73" s="7">
        <f t="shared" si="7"/>
        <v>0.89784848860457922</v>
      </c>
      <c r="Y73" s="12">
        <f t="shared" si="1"/>
        <v>3.3320524408678422</v>
      </c>
    </row>
    <row r="74" spans="1:25" x14ac:dyDescent="0.4">
      <c r="A74" s="6">
        <f t="shared" si="2"/>
        <v>53</v>
      </c>
      <c r="B74" s="7">
        <f t="shared" si="3"/>
        <v>0.53000000000000025</v>
      </c>
      <c r="C74" s="2">
        <f t="shared" si="9"/>
        <v>273.08000000000084</v>
      </c>
      <c r="D74" s="17">
        <f t="shared" si="0"/>
        <v>15609.037876041019</v>
      </c>
      <c r="E74" s="7">
        <f t="shared" si="5"/>
        <v>2.8820737199588783E-3</v>
      </c>
      <c r="F74" s="7">
        <f t="shared" si="6"/>
        <v>-4.0976510561535701E-2</v>
      </c>
      <c r="G74" s="7">
        <f t="shared" si="7"/>
        <v>0.80427230587213483</v>
      </c>
      <c r="Y74" s="12">
        <f t="shared" si="1"/>
        <v>2.8820737199588784</v>
      </c>
    </row>
    <row r="75" spans="1:25" x14ac:dyDescent="0.4">
      <c r="A75" s="6">
        <f t="shared" si="2"/>
        <v>54</v>
      </c>
      <c r="B75" s="7">
        <f t="shared" si="3"/>
        <v>0.54000000000000026</v>
      </c>
      <c r="C75" s="2">
        <f t="shared" si="9"/>
        <v>297.92000000000075</v>
      </c>
      <c r="D75" s="17">
        <f t="shared" si="0"/>
        <v>13753.523985102944</v>
      </c>
      <c r="E75" s="7">
        <f t="shared" si="5"/>
        <v>2.512522229637128E-3</v>
      </c>
      <c r="F75" s="7">
        <f t="shared" si="6"/>
        <v>-3.3411294119453733E-2</v>
      </c>
      <c r="G75" s="7">
        <f t="shared" si="7"/>
        <v>0.70877098254425874</v>
      </c>
      <c r="Y75" s="12">
        <f t="shared" si="1"/>
        <v>2.5125222296371281</v>
      </c>
    </row>
    <row r="76" spans="1:25" x14ac:dyDescent="0.4">
      <c r="A76" s="6">
        <f t="shared" si="2"/>
        <v>55</v>
      </c>
      <c r="B76" s="7">
        <f t="shared" si="3"/>
        <v>0.55000000000000027</v>
      </c>
      <c r="C76" s="2">
        <f t="shared" si="9"/>
        <v>323.00000000000068</v>
      </c>
      <c r="D76" s="17">
        <f t="shared" si="0"/>
        <v>12281.139604096832</v>
      </c>
      <c r="E76" s="7">
        <f t="shared" si="5"/>
        <v>2.2138478375698036E-3</v>
      </c>
      <c r="F76" s="7">
        <f t="shared" si="6"/>
        <v>-2.6783900624218013E-2</v>
      </c>
      <c r="G76" s="7">
        <f t="shared" si="7"/>
        <v>0.61670771650288581</v>
      </c>
      <c r="Y76" s="12">
        <f t="shared" si="1"/>
        <v>2.2138478375698036</v>
      </c>
    </row>
    <row r="77" spans="1:25" x14ac:dyDescent="0.4">
      <c r="A77" s="6">
        <f t="shared" si="2"/>
        <v>56</v>
      </c>
      <c r="B77" s="7">
        <f t="shared" si="3"/>
        <v>0.56000000000000028</v>
      </c>
      <c r="C77" s="2">
        <f t="shared" si="9"/>
        <v>348.32000000000062</v>
      </c>
      <c r="D77" s="17">
        <f t="shared" si="0"/>
        <v>11138.754515786755</v>
      </c>
      <c r="E77" s="7">
        <f t="shared" si="5"/>
        <v>1.9768442171527677E-3</v>
      </c>
      <c r="F77" s="7">
        <f t="shared" si="6"/>
        <v>-2.1044431018767226E-2</v>
      </c>
      <c r="G77" s="7">
        <f t="shared" si="7"/>
        <v>0.53118620458726928</v>
      </c>
      <c r="Y77" s="12">
        <f t="shared" si="1"/>
        <v>1.9768442171527678</v>
      </c>
    </row>
    <row r="78" spans="1:25" x14ac:dyDescent="0.4">
      <c r="A78" s="6">
        <f t="shared" si="2"/>
        <v>57</v>
      </c>
      <c r="B78" s="7">
        <f t="shared" si="3"/>
        <v>0.57000000000000028</v>
      </c>
      <c r="C78" s="2">
        <f t="shared" si="9"/>
        <v>373.88000000000079</v>
      </c>
      <c r="D78" s="17">
        <f t="shared" si="0"/>
        <v>10278.28183935541</v>
      </c>
      <c r="E78" s="7">
        <f t="shared" si="5"/>
        <v>1.792959217194459E-3</v>
      </c>
      <c r="F78" s="7">
        <f t="shared" si="6"/>
        <v>-1.611958628288785E-2</v>
      </c>
      <c r="G78" s="7">
        <f t="shared" si="7"/>
        <v>0.45378274258860413</v>
      </c>
      <c r="Y78" s="12">
        <f t="shared" si="1"/>
        <v>1.7929592171944591</v>
      </c>
    </row>
    <row r="79" spans="1:25" x14ac:dyDescent="0.4">
      <c r="A79" s="6">
        <f t="shared" si="2"/>
        <v>58</v>
      </c>
      <c r="B79" s="7">
        <f t="shared" si="3"/>
        <v>0.58000000000000029</v>
      </c>
      <c r="C79" s="2">
        <f t="shared" si="9"/>
        <v>399.68000000000075</v>
      </c>
      <c r="D79" s="17">
        <f t="shared" si="0"/>
        <v>9657.03151134377</v>
      </c>
      <c r="E79" s="7">
        <f t="shared" si="5"/>
        <v>1.6544524914950108E-3</v>
      </c>
      <c r="F79" s="7">
        <f t="shared" si="6"/>
        <v>-1.1925340999210769E-2</v>
      </c>
      <c r="G79" s="7">
        <f t="shared" si="7"/>
        <v>0.38506631414681175</v>
      </c>
      <c r="Y79" s="12">
        <f t="shared" si="1"/>
        <v>1.6544524914950107</v>
      </c>
    </row>
    <row r="80" spans="1:25" x14ac:dyDescent="0.4">
      <c r="A80" s="6">
        <f t="shared" si="2"/>
        <v>59</v>
      </c>
      <c r="B80" s="7">
        <f t="shared" si="3"/>
        <v>0.5900000000000003</v>
      </c>
      <c r="C80" s="2">
        <f t="shared" si="9"/>
        <v>425.72000000000071</v>
      </c>
      <c r="D80" s="17">
        <f t="shared" si="0"/>
        <v>9237.6651773446665</v>
      </c>
      <c r="E80" s="7">
        <f t="shared" si="5"/>
        <v>1.5544523972102437E-3</v>
      </c>
      <c r="F80" s="7">
        <f t="shared" si="6"/>
        <v>-8.3751878770375668E-3</v>
      </c>
      <c r="G80" s="7">
        <f t="shared" si="7"/>
        <v>0.32496431028782891</v>
      </c>
      <c r="Y80" s="12">
        <f t="shared" si="1"/>
        <v>1.5544523972102438</v>
      </c>
    </row>
    <row r="81" spans="1:25" x14ac:dyDescent="0.4">
      <c r="A81" s="6">
        <f t="shared" si="2"/>
        <v>60</v>
      </c>
      <c r="B81" s="7">
        <f t="shared" si="3"/>
        <v>0.60000000000000031</v>
      </c>
      <c r="C81" s="2">
        <f t="shared" si="9"/>
        <v>452.00000000000068</v>
      </c>
      <c r="D81" s="17">
        <f t="shared" si="0"/>
        <v>8987.9102585976507</v>
      </c>
      <c r="E81" s="7">
        <f t="shared" si="5"/>
        <v>1.4869487339542594E-3</v>
      </c>
      <c r="F81" s="7">
        <f t="shared" si="6"/>
        <v>-5.3852839463852664E-3</v>
      </c>
      <c r="G81" s="7">
        <f t="shared" si="7"/>
        <v>0.273016475842631</v>
      </c>
      <c r="Y81" s="12">
        <f t="shared" si="1"/>
        <v>1.4869487339542595</v>
      </c>
    </row>
    <row r="82" spans="1:25" x14ac:dyDescent="0.4">
      <c r="A82" s="6">
        <f t="shared" si="2"/>
        <v>61</v>
      </c>
      <c r="B82" s="7">
        <f t="shared" si="3"/>
        <v>0.61000000000000032</v>
      </c>
      <c r="C82" s="2">
        <f t="shared" si="9"/>
        <v>478.52000000000066</v>
      </c>
      <c r="D82" s="17">
        <f t="shared" si="0"/>
        <v>8880.1410051426938</v>
      </c>
      <c r="E82" s="7">
        <f t="shared" si="5"/>
        <v>1.4467467182825383E-3</v>
      </c>
      <c r="F82" s="7">
        <f t="shared" si="6"/>
        <v>-2.877459320118909E-3</v>
      </c>
      <c r="G82" s="7">
        <f t="shared" si="7"/>
        <v>0.22854844941064051</v>
      </c>
      <c r="Y82" s="12">
        <f t="shared" si="1"/>
        <v>1.4467467182825384</v>
      </c>
    </row>
    <row r="83" spans="1:25" x14ac:dyDescent="0.4">
      <c r="A83" s="6">
        <f t="shared" si="2"/>
        <v>62</v>
      </c>
      <c r="B83" s="7">
        <f t="shared" si="3"/>
        <v>0.62000000000000033</v>
      </c>
      <c r="C83" s="2">
        <f t="shared" si="9"/>
        <v>505.28000000000065</v>
      </c>
      <c r="D83" s="17">
        <f t="shared" si="0"/>
        <v>8890.8986870255176</v>
      </c>
      <c r="E83" s="7">
        <f t="shared" si="5"/>
        <v>1.4293995475518813E-3</v>
      </c>
      <c r="F83" s="7">
        <f t="shared" si="6"/>
        <v>-7.8077755990698609E-4</v>
      </c>
      <c r="G83" s="7">
        <f t="shared" si="7"/>
        <v>0.19078790263174408</v>
      </c>
      <c r="Y83" s="12">
        <f t="shared" si="1"/>
        <v>1.4293995475518813</v>
      </c>
    </row>
    <row r="84" spans="1:25" x14ac:dyDescent="0.4">
      <c r="A84" s="6">
        <f t="shared" si="2"/>
        <v>63</v>
      </c>
      <c r="B84" s="7">
        <f t="shared" si="3"/>
        <v>0.63000000000000034</v>
      </c>
      <c r="C84" s="2">
        <f t="shared" si="9"/>
        <v>532.28000000000088</v>
      </c>
      <c r="D84" s="17">
        <f t="shared" si="0"/>
        <v>9000.3978503425496</v>
      </c>
      <c r="E84" s="7">
        <f t="shared" si="5"/>
        <v>1.4311311670843986E-3</v>
      </c>
      <c r="F84" s="7">
        <f t="shared" si="6"/>
        <v>9.6786233472611217E-4</v>
      </c>
      <c r="G84" s="7">
        <f t="shared" si="7"/>
        <v>0.15894007629487558</v>
      </c>
      <c r="Y84" s="12">
        <f t="shared" si="1"/>
        <v>1.4311311670843987</v>
      </c>
    </row>
    <row r="85" spans="1:25" x14ac:dyDescent="0.4">
      <c r="A85" s="6">
        <f t="shared" si="2"/>
        <v>64</v>
      </c>
      <c r="B85" s="7">
        <f t="shared" si="3"/>
        <v>0.64000000000000035</v>
      </c>
      <c r="C85" s="2">
        <f t="shared" si="9"/>
        <v>559.52000000000089</v>
      </c>
      <c r="D85" s="17">
        <f t="shared" si="0"/>
        <v>9192.0479203716459</v>
      </c>
      <c r="E85" s="7">
        <f t="shared" si="5"/>
        <v>1.4487567942464035E-3</v>
      </c>
      <c r="F85" s="7">
        <f t="shared" si="6"/>
        <v>2.4237372899893234E-3</v>
      </c>
      <c r="G85" s="7">
        <f t="shared" si="7"/>
        <v>0.13223491475776666</v>
      </c>
      <c r="Y85" s="12">
        <f t="shared" si="1"/>
        <v>1.4487567942464035</v>
      </c>
    </row>
    <row r="86" spans="1:25" x14ac:dyDescent="0.4">
      <c r="A86" s="6">
        <f t="shared" si="2"/>
        <v>65</v>
      </c>
      <c r="B86" s="7">
        <f t="shared" si="3"/>
        <v>0.65000000000000036</v>
      </c>
      <c r="C86" s="2">
        <f t="shared" si="9"/>
        <v>587.00000000000114</v>
      </c>
      <c r="D86" s="17">
        <f t="shared" ref="D86:D149" si="10">(1000*C86-($G$3*$D$3-$G$4*$D$9*1000)*E85-(1000*$D$4-$G$5*$D$3)*E86)/1000</f>
        <v>9452.0072628551115</v>
      </c>
      <c r="E86" s="7">
        <f t="shared" si="5"/>
        <v>1.4796059128841851E-3</v>
      </c>
      <c r="F86" s="7">
        <f t="shared" si="6"/>
        <v>3.6346849083915625E-3</v>
      </c>
      <c r="G86" s="7">
        <f t="shared" si="7"/>
        <v>0.10995460892268116</v>
      </c>
      <c r="Y86" s="12">
        <f t="shared" ref="Y86:Y149" si="11">E86*1000</f>
        <v>1.479605912884185</v>
      </c>
    </row>
    <row r="87" spans="1:25" x14ac:dyDescent="0.4">
      <c r="A87" s="6">
        <f t="shared" ref="A87:A150" si="12">A86+1</f>
        <v>66</v>
      </c>
      <c r="B87" s="7">
        <f t="shared" ref="B87:B150" si="13">B86+$D$14</f>
        <v>0.66000000000000036</v>
      </c>
      <c r="C87" s="2">
        <f t="shared" si="9"/>
        <v>614.72000000000094</v>
      </c>
      <c r="D87" s="17">
        <f t="shared" si="10"/>
        <v>9768.7785679478711</v>
      </c>
      <c r="E87" s="7">
        <f t="shared" ref="E87:E150" si="14">1000*D86/$G$7</f>
        <v>1.5214504924142348E-3</v>
      </c>
      <c r="F87" s="7">
        <f t="shared" ref="F87:F150" si="15">$G$4*(E88-E86)</f>
        <v>4.6416972783841189E-3</v>
      </c>
      <c r="G87" s="7">
        <f t="shared" ref="G87:G150" si="16">$G$3*(E88-2*E87+E86)</f>
        <v>9.1447865075830123E-2</v>
      </c>
      <c r="Y87" s="12">
        <f t="shared" si="11"/>
        <v>1.5214504924142347</v>
      </c>
    </row>
    <row r="88" spans="1:25" x14ac:dyDescent="0.4">
      <c r="A88" s="6">
        <f t="shared" si="12"/>
        <v>67</v>
      </c>
      <c r="B88" s="7">
        <f t="shared" si="13"/>
        <v>0.67000000000000037</v>
      </c>
      <c r="C88" s="2">
        <f t="shared" si="9"/>
        <v>642.68000000000097</v>
      </c>
      <c r="D88" s="17">
        <f t="shared" si="10"/>
        <v>10132.848965695877</v>
      </c>
      <c r="E88" s="7">
        <f t="shared" si="14"/>
        <v>1.5724398584518674E-3</v>
      </c>
      <c r="F88" s="7">
        <f t="shared" si="15"/>
        <v>5.4796135637454682E-3</v>
      </c>
      <c r="G88" s="7">
        <f t="shared" si="16"/>
        <v>7.613539199643983E-2</v>
      </c>
      <c r="Y88" s="12">
        <f t="shared" si="11"/>
        <v>1.5724398584518675</v>
      </c>
    </row>
    <row r="89" spans="1:25" x14ac:dyDescent="0.4">
      <c r="A89" s="6">
        <f t="shared" si="12"/>
        <v>68</v>
      </c>
      <c r="B89" s="7">
        <f t="shared" si="13"/>
        <v>0.68000000000000038</v>
      </c>
      <c r="C89" s="2">
        <f t="shared" si="9"/>
        <v>670.88000000000125</v>
      </c>
      <c r="D89" s="17">
        <f t="shared" si="10"/>
        <v>10536.374791213897</v>
      </c>
      <c r="E89" s="7">
        <f t="shared" si="14"/>
        <v>1.6310427636891441E-3</v>
      </c>
      <c r="F89" s="7">
        <f t="shared" si="15"/>
        <v>6.1778393699130005E-3</v>
      </c>
      <c r="G89" s="7">
        <f t="shared" si="16"/>
        <v>6.3509769237066624E-2</v>
      </c>
      <c r="Y89" s="12">
        <f t="shared" si="11"/>
        <v>1.631042763689144</v>
      </c>
    </row>
    <row r="90" spans="1:25" x14ac:dyDescent="0.4">
      <c r="A90" s="6">
        <f t="shared" si="12"/>
        <v>69</v>
      </c>
      <c r="B90" s="7">
        <f t="shared" si="13"/>
        <v>0.69000000000000039</v>
      </c>
      <c r="C90" s="2">
        <f t="shared" si="9"/>
        <v>699.3200000000013</v>
      </c>
      <c r="D90" s="17">
        <f t="shared" si="10"/>
        <v>10972.908793550674</v>
      </c>
      <c r="E90" s="7">
        <f t="shared" si="14"/>
        <v>1.6959966458501275E-3</v>
      </c>
      <c r="F90" s="7">
        <f t="shared" si="15"/>
        <v>6.7610476970847537E-3</v>
      </c>
      <c r="G90" s="7">
        <f t="shared" si="16"/>
        <v>5.313189619728402E-2</v>
      </c>
      <c r="Y90" s="12">
        <f t="shared" si="11"/>
        <v>1.6959966458501274</v>
      </c>
    </row>
    <row r="91" spans="1:25" x14ac:dyDescent="0.4">
      <c r="A91" s="6">
        <f t="shared" si="12"/>
        <v>70</v>
      </c>
      <c r="B91" s="7">
        <f t="shared" si="13"/>
        <v>0.7000000000000004</v>
      </c>
      <c r="C91" s="2">
        <f t="shared" si="9"/>
        <v>728.00000000000136</v>
      </c>
      <c r="D91" s="17">
        <f t="shared" si="10"/>
        <v>11437.166393731764</v>
      </c>
      <c r="E91" s="7">
        <f t="shared" si="14"/>
        <v>1.7662637176308392E-3</v>
      </c>
      <c r="F91" s="7">
        <f t="shared" si="15"/>
        <v>7.2498348186808108E-3</v>
      </c>
      <c r="G91" s="7">
        <f t="shared" si="16"/>
        <v>4.462552812192723E-2</v>
      </c>
      <c r="Y91" s="12">
        <f t="shared" si="11"/>
        <v>1.7662637176308391</v>
      </c>
    </row>
    <row r="92" spans="1:25" x14ac:dyDescent="0.4">
      <c r="A92" s="6">
        <f t="shared" si="12"/>
        <v>71</v>
      </c>
      <c r="B92" s="7">
        <f t="shared" si="13"/>
        <v>0.71000000000000041</v>
      </c>
      <c r="C92" s="2">
        <f t="shared" si="9"/>
        <v>756.92000000000121</v>
      </c>
      <c r="D92" s="17">
        <f t="shared" si="10"/>
        <v>11924.827036812596</v>
      </c>
      <c r="E92" s="7">
        <f t="shared" si="14"/>
        <v>1.8409933422237437E-3</v>
      </c>
      <c r="F92" s="7">
        <f t="shared" si="15"/>
        <v>7.66131700744941E-3</v>
      </c>
      <c r="G92" s="7">
        <f t="shared" si="16"/>
        <v>3.7670909631792697E-2</v>
      </c>
      <c r="Y92" s="12">
        <f t="shared" si="11"/>
        <v>1.8409933422237437</v>
      </c>
    </row>
    <row r="93" spans="1:25" x14ac:dyDescent="0.4">
      <c r="A93" s="6">
        <f t="shared" si="12"/>
        <v>72</v>
      </c>
      <c r="B93" s="7">
        <f t="shared" si="13"/>
        <v>0.72000000000000042</v>
      </c>
      <c r="C93" s="2">
        <f t="shared" si="9"/>
        <v>786.08000000000129</v>
      </c>
      <c r="D93" s="17">
        <f t="shared" si="10"/>
        <v>12432.366531958654</v>
      </c>
      <c r="E93" s="7">
        <f t="shared" si="14"/>
        <v>1.9194900577798274E-3</v>
      </c>
      <c r="F93" s="7">
        <f t="shared" si="15"/>
        <v>8.0096623830706263E-3</v>
      </c>
      <c r="G93" s="7">
        <f t="shared" si="16"/>
        <v>3.1998165492450568E-2</v>
      </c>
      <c r="Y93" s="12">
        <f t="shared" si="11"/>
        <v>1.9194900577798275</v>
      </c>
    </row>
    <row r="94" spans="1:25" x14ac:dyDescent="0.4">
      <c r="A94" s="6">
        <f t="shared" si="12"/>
        <v>73</v>
      </c>
      <c r="B94" s="7">
        <f t="shared" si="13"/>
        <v>0.73000000000000043</v>
      </c>
      <c r="C94" s="2">
        <f t="shared" si="9"/>
        <v>815.48000000000116</v>
      </c>
      <c r="D94" s="17">
        <f t="shared" si="10"/>
        <v>12956.916380900338</v>
      </c>
      <c r="E94" s="7">
        <f t="shared" si="14"/>
        <v>2.0011865898851562E-3</v>
      </c>
      <c r="F94" s="7">
        <f t="shared" si="15"/>
        <v>8.3065575232295075E-3</v>
      </c>
      <c r="G94" s="7">
        <f t="shared" si="16"/>
        <v>2.738086253932558E-2</v>
      </c>
      <c r="Y94" s="12">
        <f t="shared" si="11"/>
        <v>2.0011865898851564</v>
      </c>
    </row>
    <row r="95" spans="1:25" x14ac:dyDescent="0.4">
      <c r="A95" s="6">
        <f t="shared" si="12"/>
        <v>74</v>
      </c>
      <c r="B95" s="7">
        <f t="shared" si="13"/>
        <v>0.74000000000000044</v>
      </c>
      <c r="C95" s="2">
        <f t="shared" si="9"/>
        <v>845.12000000000148</v>
      </c>
      <c r="D95" s="17">
        <f t="shared" si="10"/>
        <v>13496.146353077944</v>
      </c>
      <c r="E95" s="7">
        <f t="shared" si="14"/>
        <v>2.0856212082444175E-3</v>
      </c>
      <c r="F95" s="7">
        <f t="shared" si="15"/>
        <v>8.5616117701404551E-3</v>
      </c>
      <c r="G95" s="7">
        <f t="shared" si="16"/>
        <v>2.3629986842864208E-2</v>
      </c>
      <c r="Y95" s="12">
        <f t="shared" si="11"/>
        <v>2.0856212082444174</v>
      </c>
    </row>
    <row r="96" spans="1:25" x14ac:dyDescent="0.4">
      <c r="A96" s="6">
        <f t="shared" si="12"/>
        <v>75</v>
      </c>
      <c r="B96" s="7">
        <f t="shared" si="13"/>
        <v>0.75000000000000044</v>
      </c>
      <c r="C96" s="2">
        <f t="shared" si="9"/>
        <v>875.00000000000136</v>
      </c>
      <c r="D96" s="17">
        <f t="shared" si="10"/>
        <v>14048.166903749427</v>
      </c>
      <c r="E96" s="7">
        <f t="shared" si="14"/>
        <v>2.1724188252879653E-3</v>
      </c>
      <c r="F96" s="7">
        <f t="shared" si="15"/>
        <v>8.78270402870239E-3</v>
      </c>
      <c r="G96" s="7">
        <f t="shared" si="16"/>
        <v>2.058846486952242E-2</v>
      </c>
      <c r="Y96" s="12">
        <f t="shared" si="11"/>
        <v>2.1724188252879655</v>
      </c>
    </row>
    <row r="97" spans="1:25" x14ac:dyDescent="0.4">
      <c r="A97" s="6">
        <f t="shared" si="12"/>
        <v>76</v>
      </c>
      <c r="B97" s="7">
        <f t="shared" si="13"/>
        <v>0.76000000000000045</v>
      </c>
      <c r="C97" s="2">
        <f t="shared" si="9"/>
        <v>905.12000000000148</v>
      </c>
      <c r="D97" s="17">
        <f t="shared" si="10"/>
        <v>14611.448401737403</v>
      </c>
      <c r="E97" s="7">
        <f t="shared" si="14"/>
        <v>2.2612752888184653E-3</v>
      </c>
      <c r="F97" s="7">
        <f t="shared" si="15"/>
        <v>8.976277757381735E-3</v>
      </c>
      <c r="G97" s="7">
        <f t="shared" si="16"/>
        <v>1.8126280866346926E-2</v>
      </c>
      <c r="Y97" s="12">
        <f t="shared" si="11"/>
        <v>2.2612752888184655</v>
      </c>
    </row>
    <row r="98" spans="1:25" x14ac:dyDescent="0.4">
      <c r="A98" s="6">
        <f t="shared" si="12"/>
        <v>77</v>
      </c>
      <c r="B98" s="7">
        <f t="shared" si="13"/>
        <v>0.77000000000000046</v>
      </c>
      <c r="C98" s="2">
        <f t="shared" si="9"/>
        <v>935.48000000000138</v>
      </c>
      <c r="D98" s="17">
        <f t="shared" si="10"/>
        <v>15184.754505790093</v>
      </c>
      <c r="E98" s="7">
        <f t="shared" si="14"/>
        <v>2.3519443804356E-3</v>
      </c>
      <c r="F98" s="7">
        <f t="shared" si="15"/>
        <v>9.1475901293073085E-3</v>
      </c>
      <c r="G98" s="7">
        <f t="shared" si="16"/>
        <v>1.6136193518767779E-2</v>
      </c>
      <c r="Y98" s="12">
        <f t="shared" si="11"/>
        <v>2.3519443804355999</v>
      </c>
    </row>
    <row r="99" spans="1:25" x14ac:dyDescent="0.4">
      <c r="A99" s="6">
        <f t="shared" si="12"/>
        <v>78</v>
      </c>
      <c r="B99" s="7">
        <f t="shared" si="13"/>
        <v>0.78000000000000047</v>
      </c>
      <c r="C99" s="2">
        <f t="shared" si="9"/>
        <v>966.08000000000152</v>
      </c>
      <c r="D99" s="17">
        <f t="shared" si="10"/>
        <v>15767.087384006138</v>
      </c>
      <c r="E99" s="7">
        <f t="shared" si="14"/>
        <v>2.4442270914046115E-3</v>
      </c>
      <c r="F99" s="7">
        <f t="shared" si="15"/>
        <v>9.3009212209108592E-3</v>
      </c>
      <c r="G99" s="7">
        <f t="shared" si="16"/>
        <v>1.4530024801942196E-2</v>
      </c>
      <c r="Y99" s="12">
        <f t="shared" si="11"/>
        <v>2.4442270914046116</v>
      </c>
    </row>
    <row r="100" spans="1:25" x14ac:dyDescent="0.4">
      <c r="A100" s="6">
        <f t="shared" si="12"/>
        <v>79</v>
      </c>
      <c r="B100" s="7">
        <f t="shared" si="13"/>
        <v>0.79000000000000048</v>
      </c>
      <c r="C100" s="2">
        <f t="shared" si="9"/>
        <v>996.92000000000144</v>
      </c>
      <c r="D100" s="17">
        <f t="shared" si="10"/>
        <v>16357.642798826007</v>
      </c>
      <c r="E100" s="7">
        <f t="shared" si="14"/>
        <v>2.5379628048538172E-3</v>
      </c>
      <c r="F100" s="7">
        <f t="shared" si="15"/>
        <v>9.4397487293473997E-3</v>
      </c>
      <c r="G100" s="7">
        <f t="shared" si="16"/>
        <v>1.3235476885365728E-2</v>
      </c>
      <c r="Y100" s="12">
        <f t="shared" si="11"/>
        <v>2.5379628048538172</v>
      </c>
    </row>
    <row r="101" spans="1:25" x14ac:dyDescent="0.4">
      <c r="A101" s="6">
        <f t="shared" si="12"/>
        <v>80</v>
      </c>
      <c r="B101" s="7">
        <f t="shared" si="13"/>
        <v>0.80000000000000049</v>
      </c>
      <c r="C101" s="2">
        <f t="shared" si="9"/>
        <v>1028.0000000000016</v>
      </c>
      <c r="D101" s="17">
        <f t="shared" si="10"/>
        <v>16955.773375586097</v>
      </c>
      <c r="E101" s="7">
        <f t="shared" si="14"/>
        <v>2.6330220659915595E-3</v>
      </c>
      <c r="F101" s="7">
        <f t="shared" si="15"/>
        <v>9.5668932371775414E-3</v>
      </c>
      <c r="G101" s="7">
        <f t="shared" si="16"/>
        <v>1.2193424680662784E-2</v>
      </c>
      <c r="Y101" s="12">
        <f t="shared" si="11"/>
        <v>2.6330220659915593</v>
      </c>
    </row>
    <row r="102" spans="1:25" x14ac:dyDescent="0.4">
      <c r="A102" s="6">
        <f t="shared" si="12"/>
        <v>81</v>
      </c>
      <c r="B102" s="7">
        <f t="shared" si="13"/>
        <v>0.8100000000000005</v>
      </c>
      <c r="C102" s="2">
        <f t="shared" si="9"/>
        <v>1059.3200000000015</v>
      </c>
      <c r="D102" s="17">
        <f t="shared" si="10"/>
        <v>17560.958634004885</v>
      </c>
      <c r="E102" s="7">
        <f t="shared" si="14"/>
        <v>2.729300669597368E-3</v>
      </c>
      <c r="F102" s="7">
        <f t="shared" si="15"/>
        <v>9.6846385061374538E-3</v>
      </c>
      <c r="G102" s="7">
        <f t="shared" si="16"/>
        <v>1.1355629111319682E-2</v>
      </c>
      <c r="Y102" s="12">
        <f t="shared" si="11"/>
        <v>2.7293006695973681</v>
      </c>
    </row>
    <row r="103" spans="1:25" x14ac:dyDescent="0.4">
      <c r="A103" s="6">
        <f t="shared" si="12"/>
        <v>82</v>
      </c>
      <c r="B103" s="7">
        <f t="shared" si="13"/>
        <v>0.82000000000000051</v>
      </c>
      <c r="C103" s="2">
        <f t="shared" si="9"/>
        <v>1090.8800000000015</v>
      </c>
      <c r="D103" s="17">
        <f t="shared" si="10"/>
        <v>18172.780589921214</v>
      </c>
      <c r="E103" s="7">
        <f t="shared" si="14"/>
        <v>2.8267148361143086E-3</v>
      </c>
      <c r="F103" s="7">
        <f t="shared" si="15"/>
        <v>9.7948307382200034E-3</v>
      </c>
      <c r="G103" s="7">
        <f t="shared" si="16"/>
        <v>1.0682817305190245E-2</v>
      </c>
      <c r="Y103" s="12">
        <f t="shared" si="11"/>
        <v>2.8267148361143084</v>
      </c>
    </row>
    <row r="104" spans="1:25" x14ac:dyDescent="0.4">
      <c r="A104" s="6">
        <f t="shared" si="12"/>
        <v>83</v>
      </c>
      <c r="B104" s="7">
        <f t="shared" si="13"/>
        <v>0.83000000000000052</v>
      </c>
      <c r="C104" s="2">
        <f t="shared" si="9"/>
        <v>1122.6800000000017</v>
      </c>
      <c r="D104" s="17">
        <f t="shared" si="10"/>
        <v>18790.903931170949</v>
      </c>
      <c r="E104" s="7">
        <f t="shared" si="14"/>
        <v>2.9251972843617681E-3</v>
      </c>
      <c r="F104" s="7">
        <f t="shared" si="15"/>
        <v>9.8989602207025205E-3</v>
      </c>
      <c r="G104" s="7">
        <f t="shared" si="16"/>
        <v>1.0143079191313013E-2</v>
      </c>
      <c r="Y104" s="12">
        <f t="shared" si="11"/>
        <v>2.9251972843617682</v>
      </c>
    </row>
    <row r="105" spans="1:25" x14ac:dyDescent="0.4">
      <c r="A105" s="6">
        <f t="shared" si="12"/>
        <v>84</v>
      </c>
      <c r="B105" s="7">
        <f t="shared" si="13"/>
        <v>0.84000000000000052</v>
      </c>
      <c r="C105" s="2">
        <f t="shared" si="9"/>
        <v>1154.7200000000016</v>
      </c>
      <c r="D105" s="17">
        <f t="shared" si="10"/>
        <v>19415.059939428611</v>
      </c>
      <c r="E105" s="7">
        <f t="shared" si="14"/>
        <v>3.024694040528359E-3</v>
      </c>
      <c r="F105" s="7">
        <f t="shared" si="15"/>
        <v>9.9982282887769829E-3</v>
      </c>
      <c r="G105" s="7">
        <f t="shared" si="16"/>
        <v>9.7105344235796226E-3</v>
      </c>
      <c r="Y105" s="12">
        <f t="shared" si="11"/>
        <v>3.0246940405283591</v>
      </c>
    </row>
    <row r="106" spans="1:25" x14ac:dyDescent="0.4">
      <c r="A106" s="6">
        <f t="shared" si="12"/>
        <v>85</v>
      </c>
      <c r="B106" s="7">
        <f t="shared" si="13"/>
        <v>0.85000000000000053</v>
      </c>
      <c r="C106" s="2">
        <f t="shared" si="9"/>
        <v>1187.0000000000018</v>
      </c>
      <c r="D106" s="17">
        <f t="shared" si="10"/>
        <v>20045.033472219242</v>
      </c>
      <c r="E106" s="7">
        <f t="shared" si="14"/>
        <v>3.1251618501373078E-3</v>
      </c>
      <c r="F106" s="7">
        <f t="shared" si="15"/>
        <v>1.0093602103320862E-2</v>
      </c>
      <c r="G106" s="7">
        <f t="shared" si="16"/>
        <v>9.3642284851964616E-3</v>
      </c>
      <c r="Y106" s="12">
        <f t="shared" si="11"/>
        <v>3.125161850137308</v>
      </c>
    </row>
    <row r="107" spans="1:25" x14ac:dyDescent="0.4">
      <c r="A107" s="6">
        <f t="shared" si="12"/>
        <v>86</v>
      </c>
      <c r="B107" s="7">
        <f t="shared" si="13"/>
        <v>0.86000000000000054</v>
      </c>
      <c r="C107" s="2">
        <f t="shared" si="9"/>
        <v>1219.5200000000018</v>
      </c>
      <c r="D107" s="17">
        <f t="shared" si="10"/>
        <v>20680.652439224865</v>
      </c>
      <c r="E107" s="7">
        <f t="shared" si="14"/>
        <v>3.2265660825947762E-3</v>
      </c>
      <c r="F107" s="7">
        <f t="shared" si="15"/>
        <v>1.0185859354857989E-2</v>
      </c>
      <c r="G107" s="7">
        <f t="shared" si="16"/>
        <v>9.087221822228625E-3</v>
      </c>
      <c r="Y107" s="12">
        <f t="shared" si="11"/>
        <v>3.2265660825947764</v>
      </c>
    </row>
    <row r="108" spans="1:25" x14ac:dyDescent="0.4">
      <c r="A108" s="6">
        <f t="shared" si="12"/>
        <v>87</v>
      </c>
      <c r="B108" s="7">
        <f t="shared" si="13"/>
        <v>0.87000000000000055</v>
      </c>
      <c r="C108" s="2">
        <f t="shared" si="9"/>
        <v>1252.280000000002</v>
      </c>
      <c r="D108" s="17">
        <f t="shared" si="10"/>
        <v>21321.779307445817</v>
      </c>
      <c r="E108" s="7">
        <f t="shared" si="14"/>
        <v>3.3288790372344675E-3</v>
      </c>
      <c r="F108" s="7">
        <f t="shared" si="15"/>
        <v>1.0275624667191235E-2</v>
      </c>
      <c r="G108" s="7">
        <f t="shared" si="16"/>
        <v>8.8658406444206556E-3</v>
      </c>
      <c r="Y108" s="12">
        <f t="shared" si="11"/>
        <v>3.3288790372344677</v>
      </c>
    </row>
    <row r="109" spans="1:25" x14ac:dyDescent="0.4">
      <c r="A109" s="6">
        <f t="shared" si="12"/>
        <v>88</v>
      </c>
      <c r="B109" s="7">
        <f t="shared" si="13"/>
        <v>0.88000000000000056</v>
      </c>
      <c r="C109" s="2">
        <f t="shared" si="9"/>
        <v>1285.280000000002</v>
      </c>
      <c r="D109" s="17">
        <f t="shared" si="10"/>
        <v>21968.304253484621</v>
      </c>
      <c r="E109" s="7">
        <f t="shared" si="14"/>
        <v>3.4320785759386009E-3</v>
      </c>
      <c r="F109" s="7">
        <f t="shared" si="15"/>
        <v>1.0363399182745751E-2</v>
      </c>
      <c r="G109" s="7">
        <f t="shared" si="16"/>
        <v>8.6890624664825999E-3</v>
      </c>
      <c r="Y109" s="12">
        <f t="shared" si="11"/>
        <v>3.432078575938601</v>
      </c>
    </row>
    <row r="110" spans="1:25" x14ac:dyDescent="0.4">
      <c r="A110" s="6">
        <f t="shared" si="12"/>
        <v>89</v>
      </c>
      <c r="B110" s="7">
        <f t="shared" si="13"/>
        <v>0.89000000000000057</v>
      </c>
      <c r="C110" s="2">
        <f t="shared" si="9"/>
        <v>1318.5200000000018</v>
      </c>
      <c r="D110" s="17">
        <f t="shared" si="10"/>
        <v>22620.139650686819</v>
      </c>
      <c r="E110" s="7">
        <f t="shared" si="14"/>
        <v>3.5361470208893826E-3</v>
      </c>
      <c r="F110" s="7">
        <f t="shared" si="15"/>
        <v>1.0449584562414104E-2</v>
      </c>
      <c r="G110" s="7">
        <f t="shared" si="16"/>
        <v>8.5480134671880176E-3</v>
      </c>
      <c r="Y110" s="12">
        <f t="shared" si="11"/>
        <v>3.5361470208893824</v>
      </c>
    </row>
    <row r="111" spans="1:25" x14ac:dyDescent="0.4">
      <c r="A111" s="6">
        <f t="shared" si="12"/>
        <v>90</v>
      </c>
      <c r="B111" s="7">
        <f t="shared" si="13"/>
        <v>0.90000000000000058</v>
      </c>
      <c r="C111" s="2">
        <f t="shared" si="9"/>
        <v>1352.0000000000018</v>
      </c>
      <c r="D111" s="17">
        <f t="shared" si="10"/>
        <v>23277.215636303561</v>
      </c>
      <c r="E111" s="7">
        <f t="shared" si="14"/>
        <v>3.641070267186883E-3</v>
      </c>
      <c r="F111" s="7">
        <f t="shared" si="15"/>
        <v>1.0534502421208108E-2</v>
      </c>
      <c r="G111" s="7">
        <f t="shared" si="16"/>
        <v>8.4355582916128061E-3</v>
      </c>
      <c r="Y111" s="12">
        <f t="shared" si="11"/>
        <v>3.6410702671868829</v>
      </c>
    </row>
    <row r="112" spans="1:25" x14ac:dyDescent="0.4">
      <c r="A112" s="6">
        <f t="shared" si="12"/>
        <v>91</v>
      </c>
      <c r="B112" s="7">
        <f t="shared" si="13"/>
        <v>0.91000000000000059</v>
      </c>
      <c r="C112" s="2">
        <f t="shared" si="9"/>
        <v>1385.7200000000021</v>
      </c>
      <c r="D112" s="17">
        <f t="shared" si="10"/>
        <v>23939.476551159376</v>
      </c>
      <c r="E112" s="7">
        <f t="shared" si="14"/>
        <v>3.7468370693135447E-3</v>
      </c>
      <c r="F112" s="7">
        <f t="shared" si="15"/>
        <v>1.0618410042767491E-2</v>
      </c>
      <c r="G112" s="7">
        <f t="shared" si="16"/>
        <v>8.3459660202636621E-3</v>
      </c>
      <c r="Y112" s="12">
        <f t="shared" si="11"/>
        <v>3.7468370693135449</v>
      </c>
    </row>
    <row r="113" spans="1:25" x14ac:dyDescent="0.4">
      <c r="A113" s="6">
        <f t="shared" si="12"/>
        <v>92</v>
      </c>
      <c r="B113" s="7">
        <f t="shared" si="13"/>
        <v>0.9200000000000006</v>
      </c>
      <c r="C113" s="2">
        <f t="shared" si="9"/>
        <v>1419.6800000000021</v>
      </c>
      <c r="D113" s="17">
        <f t="shared" si="10"/>
        <v>24606.878083177777</v>
      </c>
      <c r="E113" s="7">
        <f t="shared" si="14"/>
        <v>3.8534384680422328E-3</v>
      </c>
      <c r="F113" s="7">
        <f t="shared" si="15"/>
        <v>1.0701513066391829E-2</v>
      </c>
      <c r="G113" s="7">
        <f t="shared" si="16"/>
        <v>8.2746387046039177E-3</v>
      </c>
      <c r="Y113" s="12">
        <f t="shared" si="11"/>
        <v>3.8534384680422327</v>
      </c>
    </row>
    <row r="114" spans="1:25" x14ac:dyDescent="0.4">
      <c r="A114" s="6">
        <f t="shared" si="12"/>
        <v>93</v>
      </c>
      <c r="B114" s="7">
        <f t="shared" si="13"/>
        <v>0.9300000000000006</v>
      </c>
      <c r="C114" s="2">
        <f t="shared" si="9"/>
        <v>1453.8800000000024</v>
      </c>
      <c r="D114" s="17">
        <f t="shared" si="10"/>
        <v>25279.384977958449</v>
      </c>
      <c r="E114" s="7">
        <f t="shared" si="14"/>
        <v>3.9608673306413813E-3</v>
      </c>
      <c r="F114" s="7">
        <f t="shared" si="15"/>
        <v>1.0783975715691788E-2</v>
      </c>
      <c r="G114" s="7">
        <f t="shared" si="16"/>
        <v>8.2178911553877979E-3</v>
      </c>
      <c r="Y114" s="12">
        <f t="shared" si="11"/>
        <v>3.9608673306413813</v>
      </c>
    </row>
    <row r="115" spans="1:25" x14ac:dyDescent="0.4">
      <c r="A115" s="6">
        <f t="shared" si="12"/>
        <v>94</v>
      </c>
      <c r="B115" s="7">
        <f t="shared" si="13"/>
        <v>0.94000000000000061</v>
      </c>
      <c r="C115" s="2">
        <f t="shared" si="9"/>
        <v>1488.320000000002</v>
      </c>
      <c r="D115" s="17">
        <f t="shared" si="10"/>
        <v>25956.969205617832</v>
      </c>
      <c r="E115" s="7">
        <f t="shared" si="14"/>
        <v>4.0691179823560686E-3</v>
      </c>
      <c r="F115" s="7">
        <f t="shared" si="15"/>
        <v>1.086592903452783E-2</v>
      </c>
      <c r="G115" s="7">
        <f t="shared" si="16"/>
        <v>8.1727726118207417E-3</v>
      </c>
      <c r="Y115" s="12">
        <f t="shared" si="11"/>
        <v>4.0691179823560688</v>
      </c>
    </row>
    <row r="116" spans="1:25" x14ac:dyDescent="0.4">
      <c r="A116" s="6">
        <f t="shared" si="12"/>
        <v>95</v>
      </c>
      <c r="B116" s="7">
        <f t="shared" si="13"/>
        <v>0.95000000000000062</v>
      </c>
      <c r="C116" s="2">
        <f t="shared" si="9"/>
        <v>1523.0000000000023</v>
      </c>
      <c r="D116" s="17">
        <f t="shared" si="10"/>
        <v>26639.608494317567</v>
      </c>
      <c r="E116" s="7">
        <f t="shared" si="14"/>
        <v>4.1781859113319379E-3</v>
      </c>
      <c r="F116" s="7">
        <f t="shared" si="15"/>
        <v>1.0947477510363625E-2</v>
      </c>
      <c r="G116" s="7">
        <f t="shared" si="16"/>
        <v>8.1369225553382801E-3</v>
      </c>
      <c r="Y116" s="12">
        <f t="shared" si="11"/>
        <v>4.178185911331938</v>
      </c>
    </row>
    <row r="117" spans="1:25" x14ac:dyDescent="0.4">
      <c r="A117" s="6">
        <f t="shared" si="12"/>
        <v>96</v>
      </c>
      <c r="B117" s="7">
        <f t="shared" si="13"/>
        <v>0.96000000000000063</v>
      </c>
      <c r="C117" s="2">
        <f t="shared" si="9"/>
        <v>1557.9200000000023</v>
      </c>
      <c r="D117" s="17">
        <f t="shared" si="10"/>
        <v>27327.285158162864</v>
      </c>
      <c r="E117" s="7">
        <f t="shared" si="14"/>
        <v>4.2880675325633411E-3</v>
      </c>
      <c r="F117" s="7">
        <f t="shared" si="15"/>
        <v>1.1028704394652322E-2</v>
      </c>
      <c r="G117" s="7">
        <f t="shared" si="16"/>
        <v>8.1084543024009803E-3</v>
      </c>
      <c r="Y117" s="12">
        <f t="shared" si="11"/>
        <v>4.2880675325633408</v>
      </c>
    </row>
    <row r="118" spans="1:25" x14ac:dyDescent="0.4">
      <c r="A118" s="6">
        <f t="shared" si="12"/>
        <v>97</v>
      </c>
      <c r="B118" s="7">
        <f t="shared" si="13"/>
        <v>0.97000000000000064</v>
      </c>
      <c r="C118" s="2">
        <f t="shared" si="9"/>
        <v>1593.0800000000027</v>
      </c>
      <c r="D118" s="17">
        <f t="shared" si="10"/>
        <v>28019.985161166507</v>
      </c>
      <c r="E118" s="7">
        <f t="shared" si="14"/>
        <v>4.3987599992249844E-3</v>
      </c>
      <c r="F118" s="7">
        <f t="shared" si="15"/>
        <v>1.1109675971937702E-2</v>
      </c>
      <c r="G118" s="7">
        <f t="shared" si="16"/>
        <v>8.0858611546750364E-3</v>
      </c>
      <c r="Y118" s="12">
        <f t="shared" si="11"/>
        <v>4.3987599992249846</v>
      </c>
    </row>
    <row r="119" spans="1:25" x14ac:dyDescent="0.4">
      <c r="A119" s="6">
        <f t="shared" si="12"/>
        <v>98</v>
      </c>
      <c r="B119" s="7">
        <f t="shared" si="13"/>
        <v>0.98000000000000065</v>
      </c>
      <c r="C119" s="2">
        <f t="shared" si="9"/>
        <v>1628.4800000000027</v>
      </c>
      <c r="D119" s="17">
        <f t="shared" si="10"/>
        <v>28717.697370333339</v>
      </c>
      <c r="E119" s="7">
        <f t="shared" si="14"/>
        <v>4.5102610520020951E-3</v>
      </c>
      <c r="F119" s="7">
        <f t="shared" si="15"/>
        <v>1.1190444981876504E-2</v>
      </c>
      <c r="G119" s="7">
        <f t="shared" si="16"/>
        <v>8.0679408330855407E-3</v>
      </c>
      <c r="Y119" s="12">
        <f t="shared" si="11"/>
        <v>4.5102610520020949</v>
      </c>
    </row>
    <row r="120" spans="1:25" x14ac:dyDescent="0.4">
      <c r="A120" s="6">
        <f t="shared" si="12"/>
        <v>99</v>
      </c>
      <c r="B120" s="7">
        <f t="shared" si="13"/>
        <v>0.99000000000000066</v>
      </c>
      <c r="C120" s="2">
        <f t="shared" si="9"/>
        <v>1664.1200000000022</v>
      </c>
      <c r="D120" s="17">
        <f t="shared" si="10"/>
        <v>29420.412960111946</v>
      </c>
      <c r="E120" s="7">
        <f t="shared" si="14"/>
        <v>4.6225688988625144E-3</v>
      </c>
      <c r="F120" s="7">
        <f t="shared" si="15"/>
        <v>1.1271053359583009E-2</v>
      </c>
      <c r="G120" s="7">
        <f t="shared" si="16"/>
        <v>8.0537347082153266E-3</v>
      </c>
      <c r="Y120" s="12">
        <f t="shared" si="11"/>
        <v>4.6225688988625144</v>
      </c>
    </row>
    <row r="121" spans="1:25" x14ac:dyDescent="0.4">
      <c r="A121" s="6">
        <f t="shared" si="12"/>
        <v>100</v>
      </c>
      <c r="B121" s="7">
        <f t="shared" si="13"/>
        <v>1.0000000000000007</v>
      </c>
      <c r="C121" s="2">
        <f t="shared" si="9"/>
        <v>1700.0000000000023</v>
      </c>
      <c r="D121" s="17">
        <f t="shared" si="10"/>
        <v>30128.124937887624</v>
      </c>
      <c r="E121" s="7">
        <f t="shared" si="14"/>
        <v>4.7356821191937553E-3</v>
      </c>
      <c r="F121" s="7">
        <f t="shared" si="15"/>
        <v>1.1351534428052663E-2</v>
      </c>
      <c r="G121" s="7">
        <f t="shared" si="16"/>
        <v>8.0424789857154455E-3</v>
      </c>
      <c r="Y121" s="12">
        <f t="shared" si="11"/>
        <v>4.735682119193755</v>
      </c>
    </row>
    <row r="122" spans="1:25" x14ac:dyDescent="0.4">
      <c r="A122" s="6">
        <f t="shared" si="12"/>
        <v>101</v>
      </c>
      <c r="B122" s="7">
        <f t="shared" si="13"/>
        <v>1.0100000000000007</v>
      </c>
      <c r="C122" s="2">
        <f t="shared" si="9"/>
        <v>1736.1200000000026</v>
      </c>
      <c r="D122" s="17">
        <f t="shared" si="10"/>
        <v>30840.827766183003</v>
      </c>
      <c r="E122" s="7">
        <f t="shared" si="14"/>
        <v>4.8495995874235677E-3</v>
      </c>
      <c r="F122" s="7">
        <f t="shared" si="15"/>
        <v>1.1431914650669077E-2</v>
      </c>
      <c r="G122" s="7">
        <f t="shared" si="16"/>
        <v>8.0335655375674692E-3</v>
      </c>
      <c r="Y122" s="12">
        <f t="shared" si="11"/>
        <v>4.849599587423568</v>
      </c>
    </row>
    <row r="123" spans="1:25" x14ac:dyDescent="0.4">
      <c r="A123" s="6">
        <f t="shared" si="12"/>
        <v>102</v>
      </c>
      <c r="B123" s="7">
        <f t="shared" si="13"/>
        <v>1.0200000000000007</v>
      </c>
      <c r="C123" s="2">
        <f t="shared" si="9"/>
        <v>1772.4800000000027</v>
      </c>
      <c r="D123" s="17">
        <f t="shared" si="10"/>
        <v>31558.517062061175</v>
      </c>
      <c r="E123" s="7">
        <f t="shared" si="14"/>
        <v>4.9643204122071368E-3</v>
      </c>
      <c r="F123" s="7">
        <f t="shared" si="15"/>
        <v>1.1512215030883965E-2</v>
      </c>
      <c r="G123" s="7">
        <f t="shared" si="16"/>
        <v>8.0265105054100339E-3</v>
      </c>
      <c r="Y123" s="12">
        <f t="shared" si="11"/>
        <v>4.9643204122071367</v>
      </c>
    </row>
    <row r="124" spans="1:25" x14ac:dyDescent="0.4">
      <c r="A124" s="6">
        <f t="shared" si="12"/>
        <v>103</v>
      </c>
      <c r="B124" s="7">
        <f t="shared" si="13"/>
        <v>1.0300000000000007</v>
      </c>
      <c r="C124" s="2">
        <f t="shared" si="9"/>
        <v>1809.0800000000027</v>
      </c>
      <c r="D124" s="17">
        <f t="shared" si="10"/>
        <v>32281.189358111737</v>
      </c>
      <c r="E124" s="7">
        <f t="shared" si="14"/>
        <v>5.079843888041247E-3</v>
      </c>
      <c r="F124" s="7">
        <f t="shared" si="15"/>
        <v>1.1592452229202852E-2</v>
      </c>
      <c r="G124" s="7">
        <f t="shared" si="16"/>
        <v>8.0209291583675096E-3</v>
      </c>
      <c r="Y124" s="12">
        <f t="shared" si="11"/>
        <v>5.0798438880412471</v>
      </c>
    </row>
    <row r="125" spans="1:25" x14ac:dyDescent="0.4">
      <c r="A125" s="6">
        <f t="shared" si="12"/>
        <v>104</v>
      </c>
      <c r="B125" s="7">
        <f t="shared" si="13"/>
        <v>1.0400000000000007</v>
      </c>
      <c r="C125" s="2">
        <f t="shared" si="9"/>
        <v>1845.9200000000028</v>
      </c>
      <c r="D125" s="17">
        <f t="shared" si="10"/>
        <v>33008.841912523298</v>
      </c>
      <c r="E125" s="7">
        <f t="shared" si="14"/>
        <v>5.1961694567911939E-3</v>
      </c>
      <c r="F125" s="7">
        <f t="shared" si="15"/>
        <v>1.1672639453884966E-2</v>
      </c>
      <c r="G125" s="7">
        <f t="shared" si="16"/>
        <v>8.0165157780552609E-3</v>
      </c>
      <c r="Y125" s="12">
        <f t="shared" si="11"/>
        <v>5.1961694567911936</v>
      </c>
    </row>
    <row r="126" spans="1:25" x14ac:dyDescent="0.4">
      <c r="A126" s="6">
        <f t="shared" si="12"/>
        <v>105</v>
      </c>
      <c r="B126" s="7">
        <f t="shared" si="13"/>
        <v>1.0500000000000007</v>
      </c>
      <c r="C126" s="2">
        <f t="shared" si="9"/>
        <v>1883.0000000000023</v>
      </c>
      <c r="D126" s="17">
        <f t="shared" si="10"/>
        <v>33741.472558253576</v>
      </c>
      <c r="E126" s="7">
        <f t="shared" si="14"/>
        <v>5.3132966771189463E-3</v>
      </c>
      <c r="F126" s="7">
        <f t="shared" si="15"/>
        <v>1.1752787170674116E-2</v>
      </c>
      <c r="G126" s="7">
        <f t="shared" si="16"/>
        <v>8.0130275797746925E-3</v>
      </c>
      <c r="Y126" s="12">
        <f t="shared" si="11"/>
        <v>5.313296677118946</v>
      </c>
    </row>
    <row r="127" spans="1:25" x14ac:dyDescent="0.4">
      <c r="A127" s="6">
        <f t="shared" si="12"/>
        <v>106</v>
      </c>
      <c r="B127" s="7">
        <f t="shared" si="13"/>
        <v>1.0600000000000007</v>
      </c>
      <c r="C127" s="2">
        <f t="shared" si="9"/>
        <v>1920.3200000000029</v>
      </c>
      <c r="D127" s="17">
        <f t="shared" si="10"/>
        <v>34479.079583319202</v>
      </c>
      <c r="E127" s="7">
        <f t="shared" si="14"/>
        <v>5.4312252002046762E-3</v>
      </c>
      <c r="F127" s="7">
        <f t="shared" si="15"/>
        <v>1.1832903667927889E-2</v>
      </c>
      <c r="G127" s="7">
        <f t="shared" si="16"/>
        <v>8.010271870979857E-3</v>
      </c>
      <c r="Y127" s="12">
        <f t="shared" si="11"/>
        <v>5.4312252002046764</v>
      </c>
    </row>
    <row r="128" spans="1:25" x14ac:dyDescent="0.4">
      <c r="A128" s="6">
        <f t="shared" si="12"/>
        <v>107</v>
      </c>
      <c r="B128" s="7">
        <f t="shared" si="13"/>
        <v>1.0700000000000007</v>
      </c>
      <c r="C128" s="2">
        <f t="shared" ref="C128:C191" si="17">300*(1+2*B128)^2-1000</f>
        <v>1957.8800000000028</v>
      </c>
      <c r="D128" s="17">
        <f t="shared" si="10"/>
        <v>35221.661635838616</v>
      </c>
      <c r="E128" s="7">
        <f t="shared" si="14"/>
        <v>5.5499547504775041E-3</v>
      </c>
      <c r="F128" s="7">
        <f t="shared" si="15"/>
        <v>1.191299550629874E-2</v>
      </c>
      <c r="G128" s="7">
        <f t="shared" si="16"/>
        <v>8.0080958031903543E-3</v>
      </c>
      <c r="Y128" s="12">
        <f t="shared" si="11"/>
        <v>5.5499547504775038</v>
      </c>
    </row>
    <row r="129" spans="1:25" x14ac:dyDescent="0.4">
      <c r="A129" s="6">
        <f t="shared" si="12"/>
        <v>108</v>
      </c>
      <c r="B129" s="7">
        <f t="shared" si="13"/>
        <v>1.0800000000000007</v>
      </c>
      <c r="C129" s="2">
        <f t="shared" si="17"/>
        <v>1995.6800000000026</v>
      </c>
      <c r="D129" s="17">
        <f t="shared" si="10"/>
        <v>35969.217648751481</v>
      </c>
      <c r="E129" s="7">
        <f t="shared" si="14"/>
        <v>5.669485110330651E-3</v>
      </c>
      <c r="F129" s="7">
        <f t="shared" si="15"/>
        <v>1.1993067876316403E-2</v>
      </c>
      <c r="G129" s="7">
        <f t="shared" si="16"/>
        <v>8.0063782003422096E-3</v>
      </c>
      <c r="Y129" s="12">
        <f t="shared" si="11"/>
        <v>5.6694851103306512</v>
      </c>
    </row>
    <row r="130" spans="1:25" x14ac:dyDescent="0.4">
      <c r="A130" s="6">
        <f t="shared" si="12"/>
        <v>109</v>
      </c>
      <c r="B130" s="7">
        <f t="shared" si="13"/>
        <v>1.0900000000000007</v>
      </c>
      <c r="C130" s="2">
        <f t="shared" si="17"/>
        <v>2033.720000000003</v>
      </c>
      <c r="D130" s="17">
        <f t="shared" si="10"/>
        <v>36721.746780169276</v>
      </c>
      <c r="E130" s="7">
        <f t="shared" si="14"/>
        <v>5.7898161080038322E-3</v>
      </c>
      <c r="F130" s="7">
        <f t="shared" si="15"/>
        <v>1.2073124882554112E-2</v>
      </c>
      <c r="G130" s="7">
        <f t="shared" si="16"/>
        <v>8.0050230471997302E-3</v>
      </c>
      <c r="Y130" s="12">
        <f t="shared" si="11"/>
        <v>5.7898161080038317</v>
      </c>
    </row>
    <row r="131" spans="1:25" x14ac:dyDescent="0.4">
      <c r="A131" s="6">
        <f t="shared" si="12"/>
        <v>110</v>
      </c>
      <c r="B131" s="7">
        <f t="shared" si="13"/>
        <v>1.1000000000000008</v>
      </c>
      <c r="C131" s="2">
        <f t="shared" si="17"/>
        <v>2072.0000000000027</v>
      </c>
      <c r="D131" s="17">
        <f t="shared" si="10"/>
        <v>37479.24836613598</v>
      </c>
      <c r="E131" s="7">
        <f t="shared" si="14"/>
        <v>5.9109476079817333E-3</v>
      </c>
      <c r="F131" s="7">
        <f t="shared" si="15"/>
        <v>1.2153169769313528E-2</v>
      </c>
      <c r="G131" s="7">
        <f t="shared" si="16"/>
        <v>8.0039543046833694E-3</v>
      </c>
      <c r="Y131" s="12">
        <f t="shared" si="11"/>
        <v>5.9109476079817336</v>
      </c>
    </row>
    <row r="132" spans="1:25" x14ac:dyDescent="0.4">
      <c r="A132" s="6">
        <f t="shared" si="12"/>
        <v>111</v>
      </c>
      <c r="B132" s="7">
        <f t="shared" si="13"/>
        <v>1.1100000000000008</v>
      </c>
      <c r="C132" s="2">
        <f t="shared" si="17"/>
        <v>2110.5200000000032</v>
      </c>
      <c r="D132" s="17">
        <f t="shared" si="10"/>
        <v>38241.721883235936</v>
      </c>
      <c r="E132" s="7">
        <f t="shared" si="14"/>
        <v>6.0328795033901027E-3</v>
      </c>
      <c r="F132" s="7">
        <f t="shared" si="15"/>
        <v>1.2233205099757873E-2</v>
      </c>
      <c r="G132" s="7">
        <f t="shared" si="16"/>
        <v>8.003111784185557E-3</v>
      </c>
      <c r="Y132" s="12">
        <f t="shared" si="11"/>
        <v>6.0328795033901024</v>
      </c>
    </row>
    <row r="133" spans="1:25" x14ac:dyDescent="0.4">
      <c r="A133" s="6">
        <f t="shared" si="12"/>
        <v>112</v>
      </c>
      <c r="B133" s="7">
        <f t="shared" si="13"/>
        <v>1.1200000000000008</v>
      </c>
      <c r="C133" s="2">
        <f t="shared" si="17"/>
        <v>2149.2800000000029</v>
      </c>
      <c r="D133" s="17">
        <f t="shared" si="10"/>
        <v>39009.166919010786</v>
      </c>
      <c r="E133" s="7">
        <f t="shared" si="14"/>
        <v>6.1556117099768907E-3</v>
      </c>
      <c r="F133" s="7">
        <f t="shared" si="15"/>
        <v>1.2313232898013803E-2</v>
      </c>
      <c r="G133" s="7">
        <f t="shared" si="16"/>
        <v>8.0024478670004395E-3</v>
      </c>
      <c r="Y133" s="12">
        <f t="shared" si="11"/>
        <v>6.155611709976891</v>
      </c>
    </row>
    <row r="134" spans="1:25" x14ac:dyDescent="0.4">
      <c r="A134" s="6">
        <f t="shared" si="12"/>
        <v>113</v>
      </c>
      <c r="B134" s="7">
        <f t="shared" si="13"/>
        <v>1.1300000000000008</v>
      </c>
      <c r="C134" s="2">
        <f t="shared" si="17"/>
        <v>2188.2800000000029</v>
      </c>
      <c r="D134" s="17">
        <f t="shared" si="10"/>
        <v>39781.583148565711</v>
      </c>
      <c r="E134" s="7">
        <f t="shared" si="14"/>
        <v>6.2791441613503788E-3</v>
      </c>
      <c r="F134" s="7">
        <f t="shared" si="15"/>
        <v>1.2393254761835105E-2</v>
      </c>
      <c r="G134" s="7">
        <f t="shared" si="16"/>
        <v>8.0019248972600099E-3</v>
      </c>
      <c r="Y134" s="12">
        <f t="shared" si="11"/>
        <v>6.2791441613503789</v>
      </c>
    </row>
    <row r="135" spans="1:25" x14ac:dyDescent="0.4">
      <c r="A135" s="6">
        <f t="shared" si="12"/>
        <v>114</v>
      </c>
      <c r="B135" s="7">
        <f t="shared" si="13"/>
        <v>1.1400000000000008</v>
      </c>
      <c r="C135" s="2">
        <f t="shared" si="17"/>
        <v>2227.5200000000032</v>
      </c>
      <c r="D135" s="17">
        <f t="shared" si="10"/>
        <v>40558.970316078856</v>
      </c>
      <c r="E135" s="7">
        <f t="shared" si="14"/>
        <v>6.4034768052135928E-3</v>
      </c>
      <c r="F135" s="7">
        <f t="shared" si="15"/>
        <v>1.2473271951878593E-2</v>
      </c>
      <c r="G135" s="7">
        <f t="shared" si="16"/>
        <v>8.0015131114375554E-3</v>
      </c>
      <c r="Y135" s="12">
        <f t="shared" si="11"/>
        <v>6.4034768052135931</v>
      </c>
    </row>
    <row r="136" spans="1:25" x14ac:dyDescent="0.4">
      <c r="A136" s="6">
        <f t="shared" si="12"/>
        <v>115</v>
      </c>
      <c r="B136" s="7">
        <f t="shared" si="13"/>
        <v>1.1500000000000008</v>
      </c>
      <c r="C136" s="2">
        <f t="shared" si="17"/>
        <v>2267.0000000000032</v>
      </c>
      <c r="D136" s="17">
        <f t="shared" si="10"/>
        <v>41341.328220192911</v>
      </c>
      <c r="E136" s="7">
        <f t="shared" si="14"/>
        <v>6.5286096003879506E-3</v>
      </c>
      <c r="F136" s="7">
        <f t="shared" si="15"/>
        <v>1.2553285462410134E-2</v>
      </c>
      <c r="G136" s="7">
        <f t="shared" si="16"/>
        <v>8.0011889948706366E-3</v>
      </c>
      <c r="Y136" s="12">
        <f t="shared" si="11"/>
        <v>6.5286096003879504</v>
      </c>
    </row>
    <row r="137" spans="1:25" x14ac:dyDescent="0.4">
      <c r="A137" s="6">
        <f t="shared" si="12"/>
        <v>116</v>
      </c>
      <c r="B137" s="7">
        <f t="shared" si="13"/>
        <v>1.1600000000000008</v>
      </c>
      <c r="C137" s="2">
        <f t="shared" si="17"/>
        <v>2306.720000000003</v>
      </c>
      <c r="D137" s="17">
        <f t="shared" si="10"/>
        <v>42128.656702478773</v>
      </c>
      <c r="E137" s="7">
        <f t="shared" si="14"/>
        <v>6.6545425144617955E-3</v>
      </c>
      <c r="F137" s="7">
        <f t="shared" si="15"/>
        <v>1.2633296077275155E-2</v>
      </c>
      <c r="G137" s="7">
        <f t="shared" si="16"/>
        <v>8.0009339781337424E-3</v>
      </c>
      <c r="Y137" s="12">
        <f t="shared" si="11"/>
        <v>6.6545425144617951</v>
      </c>
    </row>
    <row r="138" spans="1:25" x14ac:dyDescent="0.4">
      <c r="A138" s="6">
        <f t="shared" si="12"/>
        <v>117</v>
      </c>
      <c r="B138" s="7">
        <f t="shared" si="13"/>
        <v>1.1700000000000008</v>
      </c>
      <c r="C138" s="2">
        <f t="shared" si="17"/>
        <v>2346.680000000003</v>
      </c>
      <c r="D138" s="17">
        <f t="shared" si="10"/>
        <v>42920.955638329462</v>
      </c>
      <c r="E138" s="7">
        <f t="shared" si="14"/>
        <v>6.7812755219334537E-3</v>
      </c>
      <c r="F138" s="7">
        <f t="shared" si="15"/>
        <v>1.2713304414182841E-2</v>
      </c>
      <c r="G138" s="7">
        <f t="shared" si="16"/>
        <v>8.0007334034033067E-3</v>
      </c>
      <c r="Y138" s="12">
        <f t="shared" si="11"/>
        <v>6.7812755219334537</v>
      </c>
    </row>
    <row r="139" spans="1:25" x14ac:dyDescent="0.4">
      <c r="A139" s="6">
        <f t="shared" si="12"/>
        <v>118</v>
      </c>
      <c r="B139" s="7">
        <f t="shared" si="13"/>
        <v>1.1800000000000008</v>
      </c>
      <c r="C139" s="2">
        <f t="shared" si="17"/>
        <v>2386.8800000000033</v>
      </c>
      <c r="D139" s="17">
        <f t="shared" si="10"/>
        <v>43718.224929775133</v>
      </c>
      <c r="E139" s="7">
        <f t="shared" si="14"/>
        <v>6.9088086027454523E-3</v>
      </c>
      <c r="F139" s="7">
        <f t="shared" si="15"/>
        <v>1.2793310959726984E-2</v>
      </c>
      <c r="G139" s="7">
        <f t="shared" si="16"/>
        <v>8.0005757054253668E-3</v>
      </c>
      <c r="Y139" s="12">
        <f t="shared" si="11"/>
        <v>6.9088086027454523</v>
      </c>
    </row>
    <row r="140" spans="1:25" x14ac:dyDescent="0.4">
      <c r="A140" s="6">
        <f t="shared" si="12"/>
        <v>119</v>
      </c>
      <c r="B140" s="7">
        <f t="shared" si="13"/>
        <v>1.1900000000000008</v>
      </c>
      <c r="C140" s="2">
        <f t="shared" si="17"/>
        <v>2427.3200000000033</v>
      </c>
      <c r="D140" s="17">
        <f t="shared" si="10"/>
        <v>44520.46449981648</v>
      </c>
      <c r="E140" s="7">
        <f t="shared" si="14"/>
        <v>7.0371417411279934E-3</v>
      </c>
      <c r="F140" s="7">
        <f t="shared" si="15"/>
        <v>1.2873316097068146E-2</v>
      </c>
      <c r="G140" s="7">
        <f t="shared" si="16"/>
        <v>8.0004517628070454E-3</v>
      </c>
      <c r="Y140" s="12">
        <f t="shared" si="11"/>
        <v>7.0371417411279937</v>
      </c>
    </row>
    <row r="141" spans="1:25" x14ac:dyDescent="0.4">
      <c r="A141" s="6">
        <f t="shared" si="12"/>
        <v>120</v>
      </c>
      <c r="B141" s="7">
        <f t="shared" si="13"/>
        <v>1.2000000000000008</v>
      </c>
      <c r="C141" s="2">
        <f t="shared" si="17"/>
        <v>2468.0000000000032</v>
      </c>
      <c r="D141" s="17">
        <f t="shared" si="10"/>
        <v>45327.674287957314</v>
      </c>
      <c r="E141" s="7">
        <f t="shared" si="14"/>
        <v>7.1662749246868152E-3</v>
      </c>
      <c r="F141" s="7">
        <f t="shared" si="15"/>
        <v>1.295332012780522E-2</v>
      </c>
      <c r="G141" s="7">
        <f t="shared" si="16"/>
        <v>8.0003543846077912E-3</v>
      </c>
      <c r="Y141" s="12">
        <f t="shared" si="11"/>
        <v>7.1662749246868156</v>
      </c>
    </row>
    <row r="142" spans="1:25" x14ac:dyDescent="0.4">
      <c r="A142" s="6">
        <f t="shared" si="12"/>
        <v>121</v>
      </c>
      <c r="B142" s="7">
        <f t="shared" si="13"/>
        <v>1.2100000000000009</v>
      </c>
      <c r="C142" s="2">
        <f t="shared" si="17"/>
        <v>2508.9200000000033</v>
      </c>
      <c r="D142" s="17">
        <f t="shared" si="10"/>
        <v>46139.854246684074</v>
      </c>
      <c r="E142" s="7">
        <f t="shared" si="14"/>
        <v>7.2962081436840978E-3</v>
      </c>
      <c r="F142" s="7">
        <f t="shared" si="15"/>
        <v>1.3033323289248291E-2</v>
      </c>
      <c r="G142" s="7">
        <f t="shared" si="16"/>
        <v>8.0002779040064254E-3</v>
      </c>
      <c r="Y142" s="12">
        <f t="shared" si="11"/>
        <v>7.2962081436840975</v>
      </c>
    </row>
    <row r="143" spans="1:25" x14ac:dyDescent="0.4">
      <c r="A143" s="6">
        <f t="shared" si="12"/>
        <v>122</v>
      </c>
      <c r="B143" s="7">
        <f t="shared" si="13"/>
        <v>1.2200000000000009</v>
      </c>
      <c r="C143" s="2">
        <f t="shared" si="17"/>
        <v>2550.0800000000036</v>
      </c>
      <c r="D143" s="17">
        <f t="shared" si="10"/>
        <v>46957.004338692605</v>
      </c>
      <c r="E143" s="7">
        <f t="shared" si="14"/>
        <v>7.426941390471781E-3</v>
      </c>
      <c r="F143" s="7">
        <f t="shared" si="15"/>
        <v>1.3113325768053475E-2</v>
      </c>
      <c r="G143" s="7">
        <f t="shared" si="16"/>
        <v>8.0002178570303534E-3</v>
      </c>
      <c r="Y143" s="12">
        <f t="shared" si="11"/>
        <v>7.4269413904717814</v>
      </c>
    </row>
    <row r="144" spans="1:25" x14ac:dyDescent="0.4">
      <c r="A144" s="6">
        <f t="shared" si="12"/>
        <v>123</v>
      </c>
      <c r="B144" s="7">
        <f t="shared" si="13"/>
        <v>1.2300000000000009</v>
      </c>
      <c r="C144" s="2">
        <f t="shared" si="17"/>
        <v>2591.4800000000037</v>
      </c>
      <c r="D144" s="17">
        <f t="shared" si="10"/>
        <v>47779.124534704388</v>
      </c>
      <c r="E144" s="7">
        <f t="shared" si="14"/>
        <v>7.5584746590451673E-3</v>
      </c>
      <c r="F144" s="7">
        <f t="shared" si="15"/>
        <v>1.3193327710981674E-2</v>
      </c>
      <c r="G144" s="7">
        <f t="shared" si="16"/>
        <v>8.0001707286093959E-3</v>
      </c>
      <c r="Y144" s="12">
        <f t="shared" si="11"/>
        <v>7.5584746590451672</v>
      </c>
    </row>
    <row r="145" spans="1:25" x14ac:dyDescent="0.4">
      <c r="A145" s="6">
        <f t="shared" si="12"/>
        <v>124</v>
      </c>
      <c r="B145" s="7">
        <f t="shared" si="13"/>
        <v>1.2400000000000009</v>
      </c>
      <c r="C145" s="2">
        <f t="shared" si="17"/>
        <v>2633.120000000004</v>
      </c>
      <c r="D145" s="17">
        <f t="shared" si="10"/>
        <v>48606.214811747654</v>
      </c>
      <c r="E145" s="7">
        <f t="shared" si="14"/>
        <v>7.6908079446914145E-3</v>
      </c>
      <c r="F145" s="7">
        <f t="shared" si="15"/>
        <v>1.3273329233384366E-2</v>
      </c>
      <c r="G145" s="7">
        <f t="shared" si="16"/>
        <v>8.0001337519289978E-3</v>
      </c>
      <c r="Y145" s="12">
        <f t="shared" si="11"/>
        <v>7.6908079446914144</v>
      </c>
    </row>
    <row r="146" spans="1:25" x14ac:dyDescent="0.4">
      <c r="A146" s="6">
        <f t="shared" si="12"/>
        <v>125</v>
      </c>
      <c r="B146" s="7">
        <f t="shared" si="13"/>
        <v>1.2500000000000009</v>
      </c>
      <c r="C146" s="2">
        <f t="shared" si="17"/>
        <v>2675.0000000000036</v>
      </c>
      <c r="D146" s="17">
        <f t="shared" si="10"/>
        <v>49438.275151804941</v>
      </c>
      <c r="E146" s="7">
        <f t="shared" si="14"/>
        <v>7.8239412437128546E-3</v>
      </c>
      <c r="F146" s="7">
        <f t="shared" si="15"/>
        <v>1.3353330425893654E-2</v>
      </c>
      <c r="G146" s="7">
        <f t="shared" si="16"/>
        <v>8.0001047499285438E-3</v>
      </c>
      <c r="Y146" s="12">
        <f t="shared" si="11"/>
        <v>7.8239412437128548</v>
      </c>
    </row>
    <row r="147" spans="1:25" x14ac:dyDescent="0.4">
      <c r="A147" s="6">
        <f t="shared" si="12"/>
        <v>126</v>
      </c>
      <c r="B147" s="7">
        <f t="shared" si="13"/>
        <v>1.2600000000000009</v>
      </c>
      <c r="C147" s="2">
        <f t="shared" si="17"/>
        <v>2717.1200000000035</v>
      </c>
      <c r="D147" s="17">
        <f t="shared" si="10"/>
        <v>50275.305540749207</v>
      </c>
      <c r="E147" s="7">
        <f t="shared" si="14"/>
        <v>7.9578745532092876E-3</v>
      </c>
      <c r="F147" s="7">
        <f t="shared" si="15"/>
        <v>1.3433331359694479E-2</v>
      </c>
      <c r="G147" s="7">
        <f t="shared" si="16"/>
        <v>8.00008201023647E-3</v>
      </c>
      <c r="Y147" s="12">
        <f t="shared" si="11"/>
        <v>7.9578745532092876</v>
      </c>
    </row>
    <row r="148" spans="1:25" x14ac:dyDescent="0.4">
      <c r="A148" s="6">
        <f t="shared" si="12"/>
        <v>127</v>
      </c>
      <c r="B148" s="7">
        <f t="shared" si="13"/>
        <v>1.2700000000000009</v>
      </c>
      <c r="C148" s="2">
        <f t="shared" si="17"/>
        <v>2759.4800000000041</v>
      </c>
      <c r="D148" s="17">
        <f t="shared" si="10"/>
        <v>51117.305967507484</v>
      </c>
      <c r="E148" s="7">
        <f t="shared" si="14"/>
        <v>8.0926078709067442E-3</v>
      </c>
      <c r="F148" s="7">
        <f t="shared" si="15"/>
        <v>1.3513332090678374E-2</v>
      </c>
      <c r="G148" s="7">
        <f t="shared" si="16"/>
        <v>8.0000641865425604E-3</v>
      </c>
      <c r="Y148" s="12">
        <f t="shared" si="11"/>
        <v>8.092607870906745</v>
      </c>
    </row>
    <row r="149" spans="1:25" x14ac:dyDescent="0.4">
      <c r="A149" s="6">
        <f t="shared" si="12"/>
        <v>128</v>
      </c>
      <c r="B149" s="7">
        <f t="shared" si="13"/>
        <v>1.2800000000000009</v>
      </c>
      <c r="C149" s="2">
        <f t="shared" si="17"/>
        <v>2802.080000000004</v>
      </c>
      <c r="D149" s="17">
        <f t="shared" si="10"/>
        <v>51964.276423403455</v>
      </c>
      <c r="E149" s="7">
        <f t="shared" si="14"/>
        <v>8.2281411950228551E-3</v>
      </c>
      <c r="F149" s="7">
        <f t="shared" si="15"/>
        <v>1.3593332662714327E-2</v>
      </c>
      <c r="G149" s="7">
        <f t="shared" si="16"/>
        <v>8.0000502206481472E-3</v>
      </c>
      <c r="Y149" s="12">
        <f t="shared" si="11"/>
        <v>8.2281411950228556</v>
      </c>
    </row>
    <row r="150" spans="1:25" x14ac:dyDescent="0.4">
      <c r="A150" s="6">
        <f t="shared" si="12"/>
        <v>129</v>
      </c>
      <c r="B150" s="7">
        <f t="shared" si="13"/>
        <v>1.2900000000000009</v>
      </c>
      <c r="C150" s="2">
        <f t="shared" si="17"/>
        <v>2844.9200000000042</v>
      </c>
      <c r="D150" s="17">
        <f t="shared" ref="D150:D213" si="18">(1000*C150-($G$3*$D$3-$G$4*$D$9*1000)*E149-(1000*$D$4-$G$5*$D$3)*E150)/1000</f>
        <v>52816.216901640932</v>
      </c>
      <c r="E150" s="7">
        <f t="shared" si="14"/>
        <v>8.3644745241610308E-3</v>
      </c>
      <c r="F150" s="7">
        <f t="shared" si="15"/>
        <v>1.3673333110222809E-2</v>
      </c>
      <c r="G150" s="7">
        <f t="shared" si="16"/>
        <v>8.0000392810482268E-3</v>
      </c>
      <c r="Y150" s="12">
        <f t="shared" ref="Y150:Y213" si="19">E150*1000</f>
        <v>8.3644745241610305</v>
      </c>
    </row>
    <row r="151" spans="1:25" x14ac:dyDescent="0.4">
      <c r="A151" s="6">
        <f t="shared" ref="A151:A214" si="20">A150+1</f>
        <v>130</v>
      </c>
      <c r="B151" s="7">
        <f t="shared" ref="B151:B214" si="21">B150+$D$14</f>
        <v>1.3000000000000009</v>
      </c>
      <c r="C151" s="2">
        <f t="shared" si="17"/>
        <v>2888.0000000000041</v>
      </c>
      <c r="D151" s="17">
        <f t="shared" si="18"/>
        <v>53673.127396898075</v>
      </c>
      <c r="E151" s="7">
        <f t="shared" ref="E151:E214" si="22">1000*D150/$G$7</f>
        <v>8.5016078572273113E-3</v>
      </c>
      <c r="F151" s="7">
        <f t="shared" ref="F151:F214" si="23">$G$4*(E152-E150)</f>
        <v>1.3753333460201841E-2</v>
      </c>
      <c r="G151" s="7">
        <f t="shared" ref="G151:G214" si="24">$G$3*(E152-2*E151+E150)</f>
        <v>8.0000307147581884E-3</v>
      </c>
      <c r="Y151" s="12">
        <f t="shared" si="19"/>
        <v>8.5016078572273113</v>
      </c>
    </row>
    <row r="152" spans="1:25" x14ac:dyDescent="0.4">
      <c r="A152" s="6">
        <f t="shared" si="20"/>
        <v>131</v>
      </c>
      <c r="B152" s="7">
        <f t="shared" si="21"/>
        <v>1.3100000000000009</v>
      </c>
      <c r="C152" s="2">
        <f t="shared" si="17"/>
        <v>2931.3200000000043</v>
      </c>
      <c r="D152" s="17">
        <f t="shared" si="18"/>
        <v>54535.00790500897</v>
      </c>
      <c r="E152" s="7">
        <f t="shared" si="22"/>
        <v>8.6395411933650676E-3</v>
      </c>
      <c r="F152" s="7">
        <f t="shared" si="23"/>
        <v>1.3833333733820861E-2</v>
      </c>
      <c r="G152" s="7">
        <f t="shared" si="24"/>
        <v>8.0000240090458141E-3</v>
      </c>
      <c r="Y152" s="12">
        <f t="shared" si="19"/>
        <v>8.6395411933650674</v>
      </c>
    </row>
    <row r="153" spans="1:25" x14ac:dyDescent="0.4">
      <c r="A153" s="6">
        <f t="shared" si="20"/>
        <v>132</v>
      </c>
      <c r="B153" s="7">
        <f t="shared" si="21"/>
        <v>1.320000000000001</v>
      </c>
      <c r="C153" s="2">
        <f t="shared" si="17"/>
        <v>2974.8800000000042</v>
      </c>
      <c r="D153" s="17">
        <f t="shared" si="18"/>
        <v>55401.858422713565</v>
      </c>
      <c r="E153" s="7">
        <f t="shared" si="22"/>
        <v>8.7782745319037285E-3</v>
      </c>
      <c r="F153" s="7">
        <f t="shared" si="23"/>
        <v>1.3913333947673367E-2</v>
      </c>
      <c r="G153" s="7">
        <f t="shared" si="24"/>
        <v>8.0000187614552576E-3</v>
      </c>
      <c r="Y153" s="12">
        <f t="shared" si="19"/>
        <v>8.7782745319037279</v>
      </c>
    </row>
    <row r="154" spans="1:25" x14ac:dyDescent="0.4">
      <c r="A154" s="6">
        <f t="shared" si="20"/>
        <v>133</v>
      </c>
      <c r="B154" s="7">
        <f t="shared" si="21"/>
        <v>1.330000000000001</v>
      </c>
      <c r="C154" s="2">
        <f t="shared" si="17"/>
        <v>3018.6800000000044</v>
      </c>
      <c r="D154" s="17">
        <f t="shared" si="18"/>
        <v>56273.678947461478</v>
      </c>
      <c r="E154" s="7">
        <f t="shared" si="22"/>
        <v>8.9178078723185349E-3</v>
      </c>
      <c r="F154" s="7">
        <f t="shared" si="23"/>
        <v>1.3993334114761804E-2</v>
      </c>
      <c r="G154" s="7">
        <f t="shared" si="24"/>
        <v>8.0000146562321517E-3</v>
      </c>
      <c r="Y154" s="12">
        <f t="shared" si="19"/>
        <v>8.9178078723185354</v>
      </c>
    </row>
    <row r="155" spans="1:25" x14ac:dyDescent="0.4">
      <c r="A155" s="6">
        <f t="shared" si="20"/>
        <v>134</v>
      </c>
      <c r="B155" s="7">
        <f t="shared" si="21"/>
        <v>1.340000000000001</v>
      </c>
      <c r="C155" s="2">
        <f t="shared" si="17"/>
        <v>3062.7200000000043</v>
      </c>
      <c r="D155" s="17">
        <f t="shared" si="18"/>
        <v>57150.469477258179</v>
      </c>
      <c r="E155" s="7">
        <f t="shared" si="22"/>
        <v>9.0581412141989646E-3</v>
      </c>
      <c r="F155" s="7">
        <f t="shared" si="23"/>
        <v>1.4073334245271515E-2</v>
      </c>
      <c r="G155" s="7">
        <f t="shared" si="24"/>
        <v>8.0000114457100258E-3</v>
      </c>
      <c r="Y155" s="12">
        <f t="shared" si="19"/>
        <v>9.0581412141989652</v>
      </c>
    </row>
    <row r="156" spans="1:25" x14ac:dyDescent="0.4">
      <c r="A156" s="6">
        <f t="shared" si="20"/>
        <v>135</v>
      </c>
      <c r="B156" s="7">
        <f t="shared" si="21"/>
        <v>1.350000000000001</v>
      </c>
      <c r="C156" s="2">
        <f t="shared" si="17"/>
        <v>3107.0000000000045</v>
      </c>
      <c r="D156" s="17">
        <f t="shared" si="18"/>
        <v>58032.230010544299</v>
      </c>
      <c r="E156" s="7">
        <f t="shared" si="22"/>
        <v>9.1992745572239652E-3</v>
      </c>
      <c r="F156" s="7">
        <f t="shared" si="23"/>
        <v>1.4153334347178411E-2</v>
      </c>
      <c r="G156" s="7">
        <f t="shared" si="24"/>
        <v>8.0000089356692394E-3</v>
      </c>
      <c r="Y156" s="12">
        <f t="shared" si="19"/>
        <v>9.1992745572239656</v>
      </c>
    </row>
    <row r="157" spans="1:25" x14ac:dyDescent="0.4">
      <c r="A157" s="6">
        <f t="shared" si="20"/>
        <v>136</v>
      </c>
      <c r="B157" s="7">
        <f t="shared" si="21"/>
        <v>1.360000000000001</v>
      </c>
      <c r="C157" s="2">
        <f t="shared" si="17"/>
        <v>3151.5200000000041</v>
      </c>
      <c r="D157" s="17">
        <f t="shared" si="18"/>
        <v>58918.960546101094</v>
      </c>
      <c r="E157" s="7">
        <f t="shared" si="22"/>
        <v>9.3412079011425328E-3</v>
      </c>
      <c r="F157" s="7">
        <f t="shared" si="23"/>
        <v>1.4233334426726196E-2</v>
      </c>
      <c r="G157" s="7">
        <f t="shared" si="24"/>
        <v>8.0000069738878077E-3</v>
      </c>
      <c r="Y157" s="12">
        <f t="shared" si="19"/>
        <v>9.341207901142532</v>
      </c>
    </row>
    <row r="158" spans="1:25" x14ac:dyDescent="0.4">
      <c r="A158" s="6">
        <f t="shared" si="20"/>
        <v>137</v>
      </c>
      <c r="B158" s="7">
        <f t="shared" si="21"/>
        <v>1.370000000000001</v>
      </c>
      <c r="C158" s="2">
        <f t="shared" si="17"/>
        <v>3196.2800000000043</v>
      </c>
      <c r="D158" s="17">
        <f t="shared" si="18"/>
        <v>59810.661082976323</v>
      </c>
      <c r="E158" s="7">
        <f t="shared" si="22"/>
        <v>9.4839412457584892E-3</v>
      </c>
      <c r="F158" s="7">
        <f t="shared" si="23"/>
        <v>1.431333448880124E-2</v>
      </c>
      <c r="G158" s="7">
        <f t="shared" si="24"/>
        <v>8.0000054411208388E-3</v>
      </c>
      <c r="Y158" s="12">
        <f t="shared" si="19"/>
        <v>9.4839412457584888</v>
      </c>
    </row>
    <row r="159" spans="1:25" x14ac:dyDescent="0.4">
      <c r="A159" s="6">
        <f t="shared" si="20"/>
        <v>138</v>
      </c>
      <c r="B159" s="7">
        <f t="shared" si="21"/>
        <v>1.380000000000001</v>
      </c>
      <c r="C159" s="2">
        <f t="shared" si="17"/>
        <v>3241.2800000000043</v>
      </c>
      <c r="D159" s="17">
        <f t="shared" si="18"/>
        <v>60707.331620426208</v>
      </c>
      <c r="E159" s="7">
        <f t="shared" si="22"/>
        <v>9.6274745909185576E-3</v>
      </c>
      <c r="F159" s="7">
        <f t="shared" si="23"/>
        <v>1.4393334537226264E-2</v>
      </c>
      <c r="G159" s="7">
        <f t="shared" si="24"/>
        <v>8.0000042438840846E-3</v>
      </c>
      <c r="Y159" s="12">
        <f t="shared" si="19"/>
        <v>9.627474590918558</v>
      </c>
    </row>
    <row r="160" spans="1:25" x14ac:dyDescent="0.4">
      <c r="A160" s="6">
        <f t="shared" si="20"/>
        <v>139</v>
      </c>
      <c r="B160" s="7">
        <f t="shared" si="21"/>
        <v>1.390000000000001</v>
      </c>
      <c r="C160" s="2">
        <f t="shared" si="17"/>
        <v>3286.520000000005</v>
      </c>
      <c r="D160" s="17">
        <f t="shared" si="18"/>
        <v>61608.972157869997</v>
      </c>
      <c r="E160" s="7">
        <f t="shared" si="22"/>
        <v>9.7718079365030144E-3</v>
      </c>
      <c r="F160" s="7">
        <f t="shared" si="23"/>
        <v>1.4473334574991066E-2</v>
      </c>
      <c r="G160" s="7">
        <f t="shared" si="24"/>
        <v>8.0000033090762979E-3</v>
      </c>
      <c r="Y160" s="12">
        <f t="shared" si="19"/>
        <v>9.7718079365030146</v>
      </c>
    </row>
    <row r="161" spans="1:25" x14ac:dyDescent="0.4">
      <c r="A161" s="6">
        <f t="shared" si="20"/>
        <v>140</v>
      </c>
      <c r="B161" s="7">
        <f t="shared" si="21"/>
        <v>1.400000000000001</v>
      </c>
      <c r="C161" s="2">
        <f t="shared" si="17"/>
        <v>3332.0000000000045</v>
      </c>
      <c r="D161" s="17">
        <f t="shared" si="18"/>
        <v>62515.582694854354</v>
      </c>
      <c r="E161" s="7">
        <f t="shared" si="22"/>
        <v>9.9169412824183789E-3</v>
      </c>
      <c r="F161" s="7">
        <f t="shared" si="23"/>
        <v>1.4553334604433272E-2</v>
      </c>
      <c r="G161" s="7">
        <f t="shared" si="24"/>
        <v>8.0000025793648677E-3</v>
      </c>
      <c r="Y161" s="12">
        <f t="shared" si="19"/>
        <v>9.916941282418378</v>
      </c>
    </row>
    <row r="162" spans="1:25" x14ac:dyDescent="0.4">
      <c r="A162" s="6">
        <f t="shared" si="20"/>
        <v>141</v>
      </c>
      <c r="B162" s="7">
        <f t="shared" si="21"/>
        <v>1.410000000000001</v>
      </c>
      <c r="C162" s="2">
        <f t="shared" si="17"/>
        <v>3377.7200000000048</v>
      </c>
      <c r="D162" s="17">
        <f t="shared" si="18"/>
        <v>63427.163231025515</v>
      </c>
      <c r="E162" s="7">
        <f t="shared" si="22"/>
        <v>1.006287462859168E-2</v>
      </c>
      <c r="F162" s="7">
        <f t="shared" si="23"/>
        <v>1.4633334627379632E-2</v>
      </c>
      <c r="G162" s="7">
        <f t="shared" si="24"/>
        <v>8.0000020099071922E-3</v>
      </c>
      <c r="Y162" s="12">
        <f t="shared" si="19"/>
        <v>10.062874628591679</v>
      </c>
    </row>
    <row r="163" spans="1:25" x14ac:dyDescent="0.4">
      <c r="A163" s="6">
        <f t="shared" si="20"/>
        <v>142</v>
      </c>
      <c r="B163" s="7">
        <f t="shared" si="21"/>
        <v>1.420000000000001</v>
      </c>
      <c r="C163" s="2">
        <f t="shared" si="17"/>
        <v>3423.6800000000048</v>
      </c>
      <c r="D163" s="17">
        <f t="shared" si="18"/>
        <v>64343.713766107496</v>
      </c>
      <c r="E163" s="7">
        <f t="shared" si="22"/>
        <v>1.0209607974965972E-2</v>
      </c>
      <c r="F163" s="7">
        <f t="shared" si="23"/>
        <v>1.4713334645257564E-2</v>
      </c>
      <c r="G163" s="7">
        <f t="shared" si="24"/>
        <v>8.0000015656792045E-3</v>
      </c>
      <c r="Y163" s="12">
        <f t="shared" si="19"/>
        <v>10.209607974965971</v>
      </c>
    </row>
    <row r="164" spans="1:25" x14ac:dyDescent="0.4">
      <c r="A164" s="6">
        <f t="shared" si="20"/>
        <v>143</v>
      </c>
      <c r="B164" s="7">
        <f t="shared" si="21"/>
        <v>1.430000000000001</v>
      </c>
      <c r="C164" s="2">
        <f t="shared" si="17"/>
        <v>3469.8800000000047</v>
      </c>
      <c r="D164" s="17">
        <f t="shared" si="18"/>
        <v>65265.234299885073</v>
      </c>
      <c r="E164" s="7">
        <f t="shared" si="22"/>
        <v>1.0357141321496831E-2</v>
      </c>
      <c r="F164" s="7">
        <f t="shared" si="23"/>
        <v>1.4793334659182235E-2</v>
      </c>
      <c r="G164" s="7">
        <f t="shared" si="24"/>
        <v>8.0000012192549264E-3</v>
      </c>
      <c r="Y164" s="12">
        <f t="shared" si="19"/>
        <v>10.357141321496831</v>
      </c>
    </row>
    <row r="165" spans="1:25" x14ac:dyDescent="0.4">
      <c r="A165" s="6">
        <f t="shared" si="20"/>
        <v>144</v>
      </c>
      <c r="B165" s="7">
        <f t="shared" si="21"/>
        <v>1.4400000000000011</v>
      </c>
      <c r="C165" s="2">
        <f t="shared" si="17"/>
        <v>3516.3200000000052</v>
      </c>
      <c r="D165" s="17">
        <f t="shared" si="18"/>
        <v>66191.724832190463</v>
      </c>
      <c r="E165" s="7">
        <f t="shared" si="22"/>
        <v>1.0505474668149616E-2</v>
      </c>
      <c r="F165" s="7">
        <f t="shared" si="23"/>
        <v>1.4873334670024302E-2</v>
      </c>
      <c r="G165" s="7">
        <f t="shared" si="24"/>
        <v>8.0000009491584811E-3</v>
      </c>
      <c r="Y165" s="12">
        <f t="shared" si="19"/>
        <v>10.505474668149617</v>
      </c>
    </row>
    <row r="166" spans="1:25" x14ac:dyDescent="0.4">
      <c r="A166" s="6">
        <f t="shared" si="20"/>
        <v>145</v>
      </c>
      <c r="B166" s="7">
        <f t="shared" si="21"/>
        <v>1.4500000000000011</v>
      </c>
      <c r="C166" s="2">
        <f t="shared" si="17"/>
        <v>3563.0000000000055</v>
      </c>
      <c r="D166" s="17">
        <f t="shared" si="18"/>
        <v>67123.185362892895</v>
      </c>
      <c r="E166" s="7">
        <f t="shared" si="22"/>
        <v>1.0654608014897317E-2</v>
      </c>
      <c r="F166" s="7">
        <f t="shared" si="23"/>
        <v>1.495333467846343E-2</v>
      </c>
      <c r="G166" s="7">
        <f t="shared" si="24"/>
        <v>8.0000007386671346E-3</v>
      </c>
      <c r="Y166" s="12">
        <f t="shared" si="19"/>
        <v>10.654608014897317</v>
      </c>
    </row>
    <row r="167" spans="1:25" x14ac:dyDescent="0.4">
      <c r="A167" s="6">
        <f t="shared" si="20"/>
        <v>146</v>
      </c>
      <c r="B167" s="7">
        <f t="shared" si="21"/>
        <v>1.4600000000000011</v>
      </c>
      <c r="C167" s="2">
        <f t="shared" si="17"/>
        <v>3609.9200000000046</v>
      </c>
      <c r="D167" s="17">
        <f t="shared" si="18"/>
        <v>68059.615891890484</v>
      </c>
      <c r="E167" s="7">
        <f t="shared" si="22"/>
        <v>1.0804541361718885E-2</v>
      </c>
      <c r="F167" s="7">
        <f t="shared" si="23"/>
        <v>1.5033334685030184E-2</v>
      </c>
      <c r="G167" s="7">
        <f t="shared" si="24"/>
        <v>8.0000005746837244E-3</v>
      </c>
      <c r="Y167" s="12">
        <f t="shared" si="19"/>
        <v>10.804541361718885</v>
      </c>
    </row>
    <row r="168" spans="1:25" x14ac:dyDescent="0.4">
      <c r="A168" s="6">
        <f t="shared" si="20"/>
        <v>147</v>
      </c>
      <c r="B168" s="7">
        <f t="shared" si="21"/>
        <v>1.4700000000000011</v>
      </c>
      <c r="C168" s="2">
        <f t="shared" si="17"/>
        <v>3657.0800000000054</v>
      </c>
      <c r="D168" s="17">
        <f t="shared" si="18"/>
        <v>69001.016419103893</v>
      </c>
      <c r="E168" s="7">
        <f t="shared" si="22"/>
        <v>1.0955274708597921E-2</v>
      </c>
      <c r="F168" s="7">
        <f t="shared" si="23"/>
        <v>1.5113334690138383E-2</v>
      </c>
      <c r="G168" s="7">
        <f t="shared" si="24"/>
        <v>8.0000004469560348E-3</v>
      </c>
      <c r="Y168" s="12">
        <f t="shared" si="19"/>
        <v>10.955274708597921</v>
      </c>
    </row>
    <row r="169" spans="1:25" x14ac:dyDescent="0.4">
      <c r="A169" s="6">
        <f t="shared" si="20"/>
        <v>148</v>
      </c>
      <c r="B169" s="7">
        <f t="shared" si="21"/>
        <v>1.4800000000000011</v>
      </c>
      <c r="C169" s="2">
        <f t="shared" si="17"/>
        <v>3704.480000000005</v>
      </c>
      <c r="D169" s="17">
        <f t="shared" si="18"/>
        <v>69947.386944471305</v>
      </c>
      <c r="E169" s="7">
        <f t="shared" si="22"/>
        <v>1.1106808055521653E-2</v>
      </c>
      <c r="F169" s="7">
        <f t="shared" si="23"/>
        <v>1.5193334694110511E-2</v>
      </c>
      <c r="G169" s="7">
        <f t="shared" si="24"/>
        <v>8.0000003474696435E-3</v>
      </c>
      <c r="Y169" s="12">
        <f t="shared" si="19"/>
        <v>11.106808055521652</v>
      </c>
    </row>
    <row r="170" spans="1:25" x14ac:dyDescent="0.4">
      <c r="A170" s="6">
        <f t="shared" si="20"/>
        <v>149</v>
      </c>
      <c r="B170" s="7">
        <f t="shared" si="21"/>
        <v>1.4900000000000011</v>
      </c>
      <c r="C170" s="2">
        <f t="shared" si="17"/>
        <v>3752.1200000000053</v>
      </c>
      <c r="D170" s="17">
        <f t="shared" si="18"/>
        <v>70898.727467944642</v>
      </c>
      <c r="E170" s="7">
        <f t="shared" si="22"/>
        <v>1.1259141402480131E-2</v>
      </c>
      <c r="F170" s="7">
        <f t="shared" si="23"/>
        <v>1.5273334697198191E-2</v>
      </c>
      <c r="G170" s="7">
        <f t="shared" si="24"/>
        <v>8.000000270066282E-3</v>
      </c>
      <c r="Y170" s="12">
        <f t="shared" si="19"/>
        <v>11.259141402480131</v>
      </c>
    </row>
    <row r="171" spans="1:25" x14ac:dyDescent="0.4">
      <c r="A171" s="6">
        <f t="shared" si="20"/>
        <v>150</v>
      </c>
      <c r="B171" s="7">
        <f t="shared" si="21"/>
        <v>1.5000000000000011</v>
      </c>
      <c r="C171" s="2">
        <f t="shared" si="17"/>
        <v>3800.0000000000045</v>
      </c>
      <c r="D171" s="17">
        <f t="shared" si="18"/>
        <v>71855.037989486489</v>
      </c>
      <c r="E171" s="7">
        <f t="shared" si="22"/>
        <v>1.1412274749465616E-2</v>
      </c>
      <c r="F171" s="7">
        <f t="shared" si="23"/>
        <v>1.5353334699597879E-2</v>
      </c>
      <c r="G171" s="7">
        <f t="shared" si="24"/>
        <v>8.0000002098713774E-3</v>
      </c>
      <c r="Y171" s="12">
        <f t="shared" si="19"/>
        <v>11.412274749465617</v>
      </c>
    </row>
    <row r="172" spans="1:25" x14ac:dyDescent="0.4">
      <c r="A172" s="6">
        <f t="shared" si="20"/>
        <v>151</v>
      </c>
      <c r="B172" s="7">
        <f t="shared" si="21"/>
        <v>1.5100000000000011</v>
      </c>
      <c r="C172" s="2">
        <f t="shared" si="17"/>
        <v>3848.1200000000053</v>
      </c>
      <c r="D172" s="17">
        <f t="shared" si="18"/>
        <v>72816.318509067743</v>
      </c>
      <c r="E172" s="7">
        <f t="shared" si="22"/>
        <v>1.1566208096472089E-2</v>
      </c>
      <c r="F172" s="7">
        <f t="shared" si="23"/>
        <v>1.5433334701462145E-2</v>
      </c>
      <c r="G172" s="7">
        <f t="shared" si="24"/>
        <v>8.0000001629818018E-3</v>
      </c>
      <c r="Y172" s="12">
        <f t="shared" si="19"/>
        <v>11.566208096472089</v>
      </c>
    </row>
    <row r="173" spans="1:25" x14ac:dyDescent="0.4">
      <c r="A173" s="6">
        <f t="shared" si="20"/>
        <v>152</v>
      </c>
      <c r="B173" s="7">
        <f t="shared" si="21"/>
        <v>1.5200000000000011</v>
      </c>
      <c r="C173" s="2">
        <f t="shared" si="17"/>
        <v>3896.4800000000068</v>
      </c>
      <c r="D173" s="17">
        <f t="shared" si="18"/>
        <v>73782.569026665748</v>
      </c>
      <c r="E173" s="7">
        <f t="shared" si="22"/>
        <v>1.1720941443494859E-2</v>
      </c>
      <c r="F173" s="7">
        <f t="shared" si="23"/>
        <v>1.5513334702909731E-2</v>
      </c>
      <c r="G173" s="7">
        <f t="shared" si="24"/>
        <v>8.0000001265352616E-3</v>
      </c>
      <c r="Y173" s="12">
        <f t="shared" si="19"/>
        <v>11.720941443494858</v>
      </c>
    </row>
    <row r="174" spans="1:25" x14ac:dyDescent="0.4">
      <c r="A174" s="6">
        <f t="shared" si="20"/>
        <v>153</v>
      </c>
      <c r="B174" s="7">
        <f t="shared" si="21"/>
        <v>1.5300000000000011</v>
      </c>
      <c r="C174" s="2">
        <f t="shared" si="17"/>
        <v>3945.0800000000054</v>
      </c>
      <c r="D174" s="17">
        <f t="shared" si="18"/>
        <v>74753.789542262908</v>
      </c>
      <c r="E174" s="7">
        <f t="shared" si="22"/>
        <v>1.1876474790530283E-2</v>
      </c>
      <c r="F174" s="7">
        <f t="shared" si="23"/>
        <v>1.559333470403353E-2</v>
      </c>
      <c r="G174" s="7">
        <f t="shared" si="24"/>
        <v>8.0000000982245745E-3</v>
      </c>
      <c r="Y174" s="12">
        <f t="shared" si="19"/>
        <v>11.876474790530283</v>
      </c>
    </row>
    <row r="175" spans="1:25" x14ac:dyDescent="0.4">
      <c r="A175" s="6">
        <f t="shared" si="20"/>
        <v>154</v>
      </c>
      <c r="B175" s="7">
        <f t="shared" si="21"/>
        <v>1.5400000000000011</v>
      </c>
      <c r="C175" s="2">
        <f t="shared" si="17"/>
        <v>3993.9200000000046</v>
      </c>
      <c r="D175" s="17">
        <f t="shared" si="18"/>
        <v>75729.980055845561</v>
      </c>
      <c r="E175" s="7">
        <f t="shared" si="22"/>
        <v>1.203280813757553E-2</v>
      </c>
      <c r="F175" s="7">
        <f t="shared" si="23"/>
        <v>1.5673334704905621E-2</v>
      </c>
      <c r="G175" s="7">
        <f t="shared" si="24"/>
        <v>8.0000000761935863E-3</v>
      </c>
      <c r="Y175" s="12">
        <f t="shared" si="19"/>
        <v>12.032808137575531</v>
      </c>
    </row>
    <row r="176" spans="1:25" x14ac:dyDescent="0.4">
      <c r="A176" s="6">
        <f t="shared" si="20"/>
        <v>155</v>
      </c>
      <c r="B176" s="7">
        <f t="shared" si="21"/>
        <v>1.5500000000000012</v>
      </c>
      <c r="C176" s="2">
        <f t="shared" si="17"/>
        <v>4043.0000000000064</v>
      </c>
      <c r="D176" s="17">
        <f t="shared" si="18"/>
        <v>76711.140567403054</v>
      </c>
      <c r="E176" s="7">
        <f t="shared" si="22"/>
        <v>1.2189941484628396E-2</v>
      </c>
      <c r="F176" s="7">
        <f t="shared" si="23"/>
        <v>1.5753334705581948E-2</v>
      </c>
      <c r="G176" s="7">
        <f t="shared" si="24"/>
        <v>8.0000000590718656E-3</v>
      </c>
      <c r="Y176" s="12">
        <f t="shared" si="19"/>
        <v>12.189941484628395</v>
      </c>
    </row>
    <row r="177" spans="1:25" x14ac:dyDescent="0.4">
      <c r="A177" s="6">
        <f t="shared" si="20"/>
        <v>156</v>
      </c>
      <c r="B177" s="7">
        <f t="shared" si="21"/>
        <v>1.5600000000000012</v>
      </c>
      <c r="C177" s="2">
        <f t="shared" si="17"/>
        <v>4092.320000000007</v>
      </c>
      <c r="D177" s="17">
        <f t="shared" si="18"/>
        <v>77697.271076927151</v>
      </c>
      <c r="E177" s="7">
        <f t="shared" si="22"/>
        <v>1.2347874831687169E-2</v>
      </c>
      <c r="F177" s="7">
        <f t="shared" si="23"/>
        <v>1.5833334706106574E-2</v>
      </c>
      <c r="G177" s="7">
        <f t="shared" si="24"/>
        <v>8.0000000458532727E-3</v>
      </c>
      <c r="Y177" s="12">
        <f t="shared" si="19"/>
        <v>12.347874831687168</v>
      </c>
    </row>
    <row r="178" spans="1:25" x14ac:dyDescent="0.4">
      <c r="A178" s="6">
        <f t="shared" si="20"/>
        <v>157</v>
      </c>
      <c r="B178" s="7">
        <f t="shared" si="21"/>
        <v>1.5700000000000012</v>
      </c>
      <c r="C178" s="2">
        <f t="shared" si="17"/>
        <v>4141.8800000000056</v>
      </c>
      <c r="D178" s="17">
        <f t="shared" si="18"/>
        <v>78688.371584411478</v>
      </c>
      <c r="E178" s="7">
        <f t="shared" si="22"/>
        <v>1.2506608178750527E-2</v>
      </c>
      <c r="F178" s="7">
        <f t="shared" si="23"/>
        <v>1.5913334706513325E-2</v>
      </c>
      <c r="G178" s="7">
        <f t="shared" si="24"/>
        <v>8.0000000354969736E-3</v>
      </c>
      <c r="Y178" s="12">
        <f t="shared" si="19"/>
        <v>12.506608178750527</v>
      </c>
    </row>
    <row r="179" spans="1:25" x14ac:dyDescent="0.4">
      <c r="A179" s="6">
        <f t="shared" si="20"/>
        <v>158</v>
      </c>
      <c r="B179" s="7">
        <f t="shared" si="21"/>
        <v>1.5800000000000012</v>
      </c>
      <c r="C179" s="2">
        <f t="shared" si="17"/>
        <v>4191.6800000000048</v>
      </c>
      <c r="D179" s="17">
        <f t="shared" si="18"/>
        <v>79684.442089851029</v>
      </c>
      <c r="E179" s="7">
        <f t="shared" si="22"/>
        <v>1.2666141525817435E-2</v>
      </c>
      <c r="F179" s="7">
        <f t="shared" si="23"/>
        <v>1.5993334706828483E-2</v>
      </c>
      <c r="G179" s="7">
        <f t="shared" si="24"/>
        <v>8.0000000275345928E-3</v>
      </c>
      <c r="Y179" s="12">
        <f t="shared" si="19"/>
        <v>12.666141525817435</v>
      </c>
    </row>
    <row r="180" spans="1:25" x14ac:dyDescent="0.4">
      <c r="A180" s="6">
        <f t="shared" si="20"/>
        <v>159</v>
      </c>
      <c r="B180" s="7">
        <f t="shared" si="21"/>
        <v>1.5900000000000012</v>
      </c>
      <c r="C180" s="2">
        <f t="shared" si="17"/>
        <v>4241.7200000000057</v>
      </c>
      <c r="D180" s="17">
        <f t="shared" si="18"/>
        <v>80685.482593241963</v>
      </c>
      <c r="E180" s="7">
        <f t="shared" si="22"/>
        <v>1.2826474872887097E-2</v>
      </c>
      <c r="F180" s="7">
        <f t="shared" si="23"/>
        <v>1.607333470707269E-2</v>
      </c>
      <c r="G180" s="7">
        <f t="shared" si="24"/>
        <v>8.0000000213069355E-3</v>
      </c>
      <c r="Y180" s="12">
        <f t="shared" si="19"/>
        <v>12.826474872887097</v>
      </c>
    </row>
    <row r="181" spans="1:25" x14ac:dyDescent="0.4">
      <c r="A181" s="6">
        <f t="shared" si="20"/>
        <v>160</v>
      </c>
      <c r="B181" s="7">
        <f t="shared" si="21"/>
        <v>1.6000000000000012</v>
      </c>
      <c r="C181" s="2">
        <f t="shared" si="17"/>
        <v>4292.0000000000073</v>
      </c>
      <c r="D181" s="17">
        <f t="shared" si="18"/>
        <v>81691.493094581296</v>
      </c>
      <c r="E181" s="7">
        <f t="shared" si="22"/>
        <v>1.2987608219958889E-2</v>
      </c>
      <c r="F181" s="7">
        <f t="shared" si="23"/>
        <v>1.6153334707261734E-2</v>
      </c>
      <c r="G181" s="7">
        <f t="shared" si="24"/>
        <v>8.0000000165017515E-3</v>
      </c>
      <c r="Y181" s="12">
        <f t="shared" si="19"/>
        <v>12.987608219958888</v>
      </c>
    </row>
    <row r="182" spans="1:25" x14ac:dyDescent="0.4">
      <c r="A182" s="6">
        <f t="shared" si="20"/>
        <v>161</v>
      </c>
      <c r="B182" s="7">
        <f t="shared" si="21"/>
        <v>1.6100000000000012</v>
      </c>
      <c r="C182" s="2">
        <f t="shared" si="17"/>
        <v>4342.5200000000059</v>
      </c>
      <c r="D182" s="17">
        <f t="shared" si="18"/>
        <v>82702.473593866685</v>
      </c>
      <c r="E182" s="7">
        <f t="shared" si="22"/>
        <v>1.3149541567032332E-2</v>
      </c>
      <c r="F182" s="7">
        <f t="shared" si="23"/>
        <v>1.6233334707408016E-2</v>
      </c>
      <c r="G182" s="7">
        <f t="shared" si="24"/>
        <v>8.0000000127547488E-3</v>
      </c>
      <c r="Y182" s="12">
        <f t="shared" si="19"/>
        <v>13.149541567032331</v>
      </c>
    </row>
    <row r="183" spans="1:25" x14ac:dyDescent="0.4">
      <c r="A183" s="6">
        <f t="shared" si="20"/>
        <v>162</v>
      </c>
      <c r="B183" s="7">
        <f t="shared" si="21"/>
        <v>1.6200000000000012</v>
      </c>
      <c r="C183" s="2">
        <f t="shared" si="17"/>
        <v>4393.2800000000052</v>
      </c>
      <c r="D183" s="17">
        <f t="shared" si="18"/>
        <v>83718.424091096371</v>
      </c>
      <c r="E183" s="7">
        <f t="shared" si="22"/>
        <v>1.3312274914107049E-2</v>
      </c>
      <c r="F183" s="7">
        <f t="shared" si="23"/>
        <v>1.6313334707521252E-2</v>
      </c>
      <c r="G183" s="7">
        <f t="shared" si="24"/>
        <v>8.0000000098924551E-3</v>
      </c>
      <c r="Y183" s="12">
        <f t="shared" si="19"/>
        <v>13.31227491410705</v>
      </c>
    </row>
    <row r="184" spans="1:25" x14ac:dyDescent="0.4">
      <c r="A184" s="6">
        <f t="shared" si="20"/>
        <v>163</v>
      </c>
      <c r="B184" s="7">
        <f t="shared" si="21"/>
        <v>1.6300000000000012</v>
      </c>
      <c r="C184" s="2">
        <f t="shared" si="17"/>
        <v>4444.280000000007</v>
      </c>
      <c r="D184" s="17">
        <f t="shared" si="18"/>
        <v>84739.34458626894</v>
      </c>
      <c r="E184" s="7">
        <f t="shared" si="22"/>
        <v>1.3475808261182757E-2</v>
      </c>
      <c r="F184" s="7">
        <f t="shared" si="23"/>
        <v>1.6393334707608901E-2</v>
      </c>
      <c r="G184" s="7">
        <f t="shared" si="24"/>
        <v>8.0000000076373146E-3</v>
      </c>
      <c r="Y184" s="12">
        <f t="shared" si="19"/>
        <v>13.475808261182756</v>
      </c>
    </row>
    <row r="185" spans="1:25" x14ac:dyDescent="0.4">
      <c r="A185" s="6">
        <f t="shared" si="20"/>
        <v>164</v>
      </c>
      <c r="B185" s="7">
        <f t="shared" si="21"/>
        <v>1.6400000000000012</v>
      </c>
      <c r="C185" s="2">
        <f t="shared" si="17"/>
        <v>4495.5200000000077</v>
      </c>
      <c r="D185" s="17">
        <f t="shared" si="18"/>
        <v>85765.235079383332</v>
      </c>
      <c r="E185" s="7">
        <f t="shared" si="22"/>
        <v>1.3640141608259227E-2</v>
      </c>
      <c r="F185" s="7">
        <f t="shared" si="23"/>
        <v>1.6473334707676601E-2</v>
      </c>
      <c r="G185" s="7">
        <f t="shared" si="24"/>
        <v>8.0000000059025911E-3</v>
      </c>
      <c r="Y185" s="12">
        <f t="shared" si="19"/>
        <v>13.640141608259228</v>
      </c>
    </row>
    <row r="186" spans="1:25" x14ac:dyDescent="0.4">
      <c r="A186" s="6">
        <f t="shared" si="20"/>
        <v>165</v>
      </c>
      <c r="B186" s="7">
        <f t="shared" si="21"/>
        <v>1.6500000000000012</v>
      </c>
      <c r="C186" s="2">
        <f t="shared" si="17"/>
        <v>4547.0000000000064</v>
      </c>
      <c r="D186" s="17">
        <f t="shared" si="18"/>
        <v>86796.095570438687</v>
      </c>
      <c r="E186" s="7">
        <f t="shared" si="22"/>
        <v>1.3805274955336289E-2</v>
      </c>
      <c r="F186" s="7">
        <f t="shared" si="23"/>
        <v>1.6553334707728948E-2</v>
      </c>
      <c r="G186" s="7">
        <f t="shared" si="24"/>
        <v>8.000000004566854E-3</v>
      </c>
      <c r="Y186" s="12">
        <f t="shared" si="19"/>
        <v>13.805274955336289</v>
      </c>
    </row>
    <row r="187" spans="1:25" x14ac:dyDescent="0.4">
      <c r="A187" s="6">
        <f t="shared" si="20"/>
        <v>166</v>
      </c>
      <c r="B187" s="7">
        <f t="shared" si="21"/>
        <v>1.6600000000000013</v>
      </c>
      <c r="C187" s="2">
        <f t="shared" si="17"/>
        <v>4598.7200000000057</v>
      </c>
      <c r="D187" s="17">
        <f t="shared" si="18"/>
        <v>87831.92605943435</v>
      </c>
      <c r="E187" s="7">
        <f t="shared" si="22"/>
        <v>1.3971208302413806E-2</v>
      </c>
      <c r="F187" s="7">
        <f t="shared" si="23"/>
        <v>1.6633334707769239E-2</v>
      </c>
      <c r="G187" s="7">
        <f t="shared" si="24"/>
        <v>8.0000000034913255E-3</v>
      </c>
      <c r="Y187" s="12">
        <f t="shared" si="19"/>
        <v>13.971208302413807</v>
      </c>
    </row>
    <row r="188" spans="1:25" x14ac:dyDescent="0.4">
      <c r="A188" s="6">
        <f t="shared" si="20"/>
        <v>167</v>
      </c>
      <c r="B188" s="7">
        <f t="shared" si="21"/>
        <v>1.6700000000000013</v>
      </c>
      <c r="C188" s="2">
        <f t="shared" si="17"/>
        <v>4650.6800000000067</v>
      </c>
      <c r="D188" s="17">
        <f t="shared" si="18"/>
        <v>88872.726546369857</v>
      </c>
      <c r="E188" s="7">
        <f t="shared" si="22"/>
        <v>1.4137941649491673E-2</v>
      </c>
      <c r="F188" s="7">
        <f t="shared" si="23"/>
        <v>1.6713334707800249E-2</v>
      </c>
      <c r="G188" s="7">
        <f t="shared" si="24"/>
        <v>8.0000000027106999E-3</v>
      </c>
      <c r="Y188" s="12">
        <f t="shared" si="19"/>
        <v>14.137941649491673</v>
      </c>
    </row>
    <row r="189" spans="1:25" x14ac:dyDescent="0.4">
      <c r="A189" s="6">
        <f t="shared" si="20"/>
        <v>168</v>
      </c>
      <c r="B189" s="7">
        <f t="shared" si="21"/>
        <v>1.6800000000000013</v>
      </c>
      <c r="C189" s="2">
        <f t="shared" si="17"/>
        <v>4702.8800000000083</v>
      </c>
      <c r="D189" s="17">
        <f t="shared" si="18"/>
        <v>89918.497031244799</v>
      </c>
      <c r="E189" s="7">
        <f t="shared" si="22"/>
        <v>1.4305474996569811E-2</v>
      </c>
      <c r="F189" s="7">
        <f t="shared" si="23"/>
        <v>1.679333470782432E-2</v>
      </c>
      <c r="G189" s="7">
        <f t="shared" si="24"/>
        <v>8.0000000021035467E-3</v>
      </c>
      <c r="Y189" s="12">
        <f t="shared" si="19"/>
        <v>14.305474996569812</v>
      </c>
    </row>
    <row r="190" spans="1:25" x14ac:dyDescent="0.4">
      <c r="A190" s="6">
        <f t="shared" si="20"/>
        <v>169</v>
      </c>
      <c r="B190" s="7">
        <f t="shared" si="21"/>
        <v>1.6900000000000013</v>
      </c>
      <c r="C190" s="2">
        <f t="shared" si="17"/>
        <v>4755.3200000000061</v>
      </c>
      <c r="D190" s="17">
        <f t="shared" si="18"/>
        <v>90969.237514058899</v>
      </c>
      <c r="E190" s="7">
        <f t="shared" si="22"/>
        <v>1.447380834364816E-2</v>
      </c>
      <c r="F190" s="7">
        <f t="shared" si="23"/>
        <v>1.6873334707843014E-2</v>
      </c>
      <c r="G190" s="7">
        <f t="shared" si="24"/>
        <v>8.0000000016351713E-3</v>
      </c>
      <c r="Y190" s="12">
        <f t="shared" si="19"/>
        <v>14.473808343648161</v>
      </c>
    </row>
    <row r="191" spans="1:25" x14ac:dyDescent="0.4">
      <c r="A191" s="6">
        <f t="shared" si="20"/>
        <v>170</v>
      </c>
      <c r="B191" s="7">
        <f t="shared" si="21"/>
        <v>1.7000000000000013</v>
      </c>
      <c r="C191" s="2">
        <f t="shared" si="17"/>
        <v>4808.0000000000055</v>
      </c>
      <c r="D191" s="17">
        <f t="shared" si="18"/>
        <v>92024.947994811911</v>
      </c>
      <c r="E191" s="7">
        <f t="shared" si="22"/>
        <v>1.4642941690726672E-2</v>
      </c>
      <c r="F191" s="7">
        <f t="shared" si="23"/>
        <v>1.6953334707857284E-2</v>
      </c>
      <c r="G191" s="7">
        <f t="shared" si="24"/>
        <v>8.0000000012188377E-3</v>
      </c>
      <c r="Y191" s="12">
        <f t="shared" si="19"/>
        <v>14.642941690726671</v>
      </c>
    </row>
    <row r="192" spans="1:25" x14ac:dyDescent="0.4">
      <c r="A192" s="6">
        <f t="shared" si="20"/>
        <v>171</v>
      </c>
      <c r="B192" s="7">
        <f t="shared" si="21"/>
        <v>1.7100000000000013</v>
      </c>
      <c r="C192" s="2">
        <f t="shared" ref="C192:C194" si="25">300*(1+2*B192)^2-1000</f>
        <v>4860.9200000000064</v>
      </c>
      <c r="D192" s="17">
        <f t="shared" si="18"/>
        <v>93085.628473503646</v>
      </c>
      <c r="E192" s="7">
        <f t="shared" si="22"/>
        <v>1.4812875037805305E-2</v>
      </c>
      <c r="F192" s="7">
        <f t="shared" si="23"/>
        <v>1.7033334707868258E-2</v>
      </c>
      <c r="G192" s="7">
        <f t="shared" si="24"/>
        <v>8.0000000009759764E-3</v>
      </c>
      <c r="Y192" s="12">
        <f t="shared" si="19"/>
        <v>14.812875037805306</v>
      </c>
    </row>
    <row r="193" spans="1:25" x14ac:dyDescent="0.4">
      <c r="A193" s="6">
        <f t="shared" si="20"/>
        <v>172</v>
      </c>
      <c r="B193" s="7">
        <f t="shared" si="21"/>
        <v>1.7200000000000013</v>
      </c>
      <c r="C193" s="2">
        <f t="shared" si="25"/>
        <v>4914.0800000000081</v>
      </c>
      <c r="D193" s="17">
        <f t="shared" si="18"/>
        <v>94151.278950134016</v>
      </c>
      <c r="E193" s="7">
        <f t="shared" si="22"/>
        <v>1.4983608384884037E-2</v>
      </c>
      <c r="F193" s="7">
        <f t="shared" si="23"/>
        <v>1.711333470787689E-2</v>
      </c>
      <c r="G193" s="7">
        <f t="shared" si="24"/>
        <v>8.0000000007504624E-3</v>
      </c>
      <c r="Y193" s="12">
        <f t="shared" si="19"/>
        <v>14.983608384884036</v>
      </c>
    </row>
    <row r="194" spans="1:25" x14ac:dyDescent="0.4">
      <c r="A194" s="6">
        <f t="shared" si="20"/>
        <v>173</v>
      </c>
      <c r="B194" s="7">
        <f t="shared" si="21"/>
        <v>1.7300000000000013</v>
      </c>
      <c r="C194" s="2">
        <f t="shared" si="25"/>
        <v>4967.4800000000068</v>
      </c>
      <c r="D194" s="17">
        <f t="shared" si="18"/>
        <v>95221.89942470289</v>
      </c>
      <c r="E194" s="7">
        <f t="shared" si="22"/>
        <v>1.5155141731962843E-2</v>
      </c>
      <c r="F194" s="7">
        <f t="shared" si="23"/>
        <v>1.7193334707883614E-2</v>
      </c>
      <c r="G194" s="7">
        <f t="shared" si="24"/>
        <v>8.0000000005943372E-3</v>
      </c>
      <c r="Y194" s="12">
        <f t="shared" si="19"/>
        <v>15.155141731962843</v>
      </c>
    </row>
    <row r="195" spans="1:25" x14ac:dyDescent="0.4">
      <c r="A195" s="6">
        <f t="shared" si="20"/>
        <v>174</v>
      </c>
      <c r="B195" s="7">
        <f t="shared" si="21"/>
        <v>1.7400000000000013</v>
      </c>
      <c r="C195" s="2">
        <v>2000</v>
      </c>
      <c r="D195" s="17">
        <f t="shared" si="18"/>
        <v>93276.369897210185</v>
      </c>
      <c r="E195" s="7">
        <f t="shared" si="22"/>
        <v>1.5327475079041709E-2</v>
      </c>
      <c r="F195" s="7">
        <f t="shared" si="23"/>
        <v>-7.0415244739589593E-3</v>
      </c>
      <c r="G195" s="7">
        <f t="shared" si="24"/>
        <v>-4.854971836369109</v>
      </c>
      <c r="Y195" s="12">
        <f t="shared" si="19"/>
        <v>15.32747507904171</v>
      </c>
    </row>
    <row r="196" spans="1:25" x14ac:dyDescent="0.4">
      <c r="A196" s="6">
        <f t="shared" si="20"/>
        <v>175</v>
      </c>
      <c r="B196" s="7">
        <f t="shared" si="21"/>
        <v>1.7500000000000013</v>
      </c>
      <c r="C196" s="2">
        <v>2000</v>
      </c>
      <c r="D196" s="17">
        <f t="shared" si="18"/>
        <v>89585.967686377335</v>
      </c>
      <c r="E196" s="7">
        <f t="shared" si="22"/>
        <v>1.5014311242483664E-2</v>
      </c>
      <c r="F196" s="7">
        <f t="shared" si="23"/>
        <v>-4.5359630393990505E-2</v>
      </c>
      <c r="G196" s="7">
        <f t="shared" si="24"/>
        <v>-2.8086493476372003</v>
      </c>
      <c r="Y196" s="12">
        <f t="shared" si="19"/>
        <v>15.014311242483664</v>
      </c>
    </row>
    <row r="197" spans="1:25" x14ac:dyDescent="0.4">
      <c r="A197" s="6">
        <f t="shared" si="20"/>
        <v>176</v>
      </c>
      <c r="B197" s="7">
        <f t="shared" si="21"/>
        <v>1.7600000000000013</v>
      </c>
      <c r="C197" s="2">
        <v>2000</v>
      </c>
      <c r="D197" s="17">
        <f t="shared" si="18"/>
        <v>85009.997442643973</v>
      </c>
      <c r="E197" s="7">
        <f t="shared" si="22"/>
        <v>1.4420282471161899E-2</v>
      </c>
      <c r="F197" s="7">
        <f t="shared" si="23"/>
        <v>-6.6530188200893292E-2</v>
      </c>
      <c r="G197" s="7">
        <f t="shared" si="24"/>
        <v>-1.4254622137433586</v>
      </c>
      <c r="Y197" s="12">
        <f t="shared" si="19"/>
        <v>14.420282471161899</v>
      </c>
    </row>
    <row r="198" spans="1:25" x14ac:dyDescent="0.4">
      <c r="A198" s="6">
        <f t="shared" si="20"/>
        <v>177</v>
      </c>
      <c r="B198" s="7">
        <f t="shared" si="21"/>
        <v>1.7700000000000014</v>
      </c>
      <c r="C198" s="2">
        <v>2000</v>
      </c>
      <c r="D198" s="17">
        <f t="shared" si="18"/>
        <v>80115.105515876567</v>
      </c>
      <c r="E198" s="7">
        <f t="shared" si="22"/>
        <v>1.3683707478465798E-2</v>
      </c>
      <c r="F198" s="7">
        <f t="shared" si="23"/>
        <v>-7.6224274443390402E-2</v>
      </c>
      <c r="G198" s="7">
        <f t="shared" si="24"/>
        <v>-0.5133550347560627</v>
      </c>
      <c r="Y198" s="12">
        <f t="shared" si="19"/>
        <v>13.683707478465799</v>
      </c>
    </row>
    <row r="199" spans="1:25" x14ac:dyDescent="0.4">
      <c r="A199" s="6">
        <f t="shared" si="20"/>
        <v>178</v>
      </c>
      <c r="B199" s="7">
        <f t="shared" si="21"/>
        <v>1.7800000000000014</v>
      </c>
      <c r="C199" s="2">
        <v>2000</v>
      </c>
      <c r="D199" s="17">
        <f t="shared" si="18"/>
        <v>75262.153386238671</v>
      </c>
      <c r="E199" s="7">
        <f t="shared" si="22"/>
        <v>1.2895796982294091E-2</v>
      </c>
      <c r="F199" s="7">
        <f t="shared" si="23"/>
        <v>-7.8453505838267656E-2</v>
      </c>
      <c r="G199" s="7">
        <f t="shared" si="24"/>
        <v>6.750875578061255E-2</v>
      </c>
      <c r="Y199" s="12">
        <f t="shared" si="19"/>
        <v>12.89579698229409</v>
      </c>
    </row>
    <row r="200" spans="1:25" x14ac:dyDescent="0.4">
      <c r="A200" s="6">
        <f t="shared" si="20"/>
        <v>179</v>
      </c>
      <c r="B200" s="7">
        <f t="shared" si="21"/>
        <v>1.7900000000000014</v>
      </c>
      <c r="C200" s="2">
        <v>2000</v>
      </c>
      <c r="D200" s="17">
        <f t="shared" si="18"/>
        <v>70669.118101429951</v>
      </c>
      <c r="E200" s="7">
        <f t="shared" si="22"/>
        <v>1.2114637361700445E-2</v>
      </c>
      <c r="F200" s="7">
        <f t="shared" si="23"/>
        <v>-7.6024075116438827E-2</v>
      </c>
      <c r="G200" s="7">
        <f t="shared" si="24"/>
        <v>0.41837738858515466</v>
      </c>
      <c r="Y200" s="12">
        <f t="shared" si="19"/>
        <v>12.114637361700446</v>
      </c>
    </row>
    <row r="201" spans="1:25" x14ac:dyDescent="0.4">
      <c r="A201" s="6">
        <f t="shared" si="20"/>
        <v>180</v>
      </c>
      <c r="B201" s="7">
        <f t="shared" si="21"/>
        <v>1.8000000000000014</v>
      </c>
      <c r="C201" s="2">
        <v>2000</v>
      </c>
      <c r="D201" s="17">
        <f t="shared" si="18"/>
        <v>66456.339924897766</v>
      </c>
      <c r="E201" s="7">
        <f t="shared" si="22"/>
        <v>1.1375315479965314E-2</v>
      </c>
      <c r="F201" s="7">
        <f t="shared" si="23"/>
        <v>-7.0871767521357543E-2</v>
      </c>
      <c r="G201" s="7">
        <f t="shared" si="24"/>
        <v>0.61208413043110221</v>
      </c>
      <c r="Y201" s="12">
        <f t="shared" si="19"/>
        <v>11.375315479965314</v>
      </c>
    </row>
    <row r="202" spans="1:25" x14ac:dyDescent="0.4">
      <c r="A202" s="6">
        <f t="shared" si="20"/>
        <v>181</v>
      </c>
      <c r="B202" s="7">
        <f t="shared" si="21"/>
        <v>1.8100000000000014</v>
      </c>
      <c r="C202" s="2">
        <v>2000</v>
      </c>
      <c r="D202" s="17">
        <f t="shared" si="18"/>
        <v>62678.822811127764</v>
      </c>
      <c r="E202" s="7">
        <f t="shared" si="22"/>
        <v>1.0697202011273294E-2</v>
      </c>
      <c r="F202" s="7">
        <f t="shared" si="23"/>
        <v>-6.4308238270932405E-2</v>
      </c>
      <c r="G202" s="7">
        <f t="shared" si="24"/>
        <v>0.70062171965392528</v>
      </c>
      <c r="Y202" s="12">
        <f t="shared" si="19"/>
        <v>10.697202011273294</v>
      </c>
    </row>
    <row r="203" spans="1:25" x14ac:dyDescent="0.4">
      <c r="A203" s="6">
        <f t="shared" si="20"/>
        <v>182</v>
      </c>
      <c r="B203" s="7">
        <f t="shared" si="21"/>
        <v>1.8200000000000014</v>
      </c>
      <c r="C203" s="2">
        <v>2000</v>
      </c>
      <c r="D203" s="17">
        <f t="shared" si="18"/>
        <v>59349.081743267481</v>
      </c>
      <c r="E203" s="7">
        <f t="shared" si="22"/>
        <v>1.0089150714546666E-2</v>
      </c>
      <c r="F203" s="7">
        <f t="shared" si="23"/>
        <v>-5.7201296822163933E-2</v>
      </c>
      <c r="G203" s="7">
        <f t="shared" si="24"/>
        <v>0.72076657009976719</v>
      </c>
      <c r="Y203" s="12">
        <f t="shared" si="19"/>
        <v>10.089150714546667</v>
      </c>
    </row>
    <row r="204" spans="1:25" x14ac:dyDescent="0.4">
      <c r="A204" s="6">
        <f t="shared" si="20"/>
        <v>183</v>
      </c>
      <c r="B204" s="7">
        <f t="shared" si="21"/>
        <v>1.8300000000000014</v>
      </c>
      <c r="C204" s="2">
        <v>2000</v>
      </c>
      <c r="D204" s="17">
        <f t="shared" si="18"/>
        <v>56453.123591512252</v>
      </c>
      <c r="E204" s="7">
        <f t="shared" si="22"/>
        <v>9.5531760748300155E-3</v>
      </c>
      <c r="F204" s="7">
        <f t="shared" si="23"/>
        <v>-5.0106251930903414E-2</v>
      </c>
      <c r="G204" s="7">
        <f t="shared" si="24"/>
        <v>0.69824240815233651</v>
      </c>
      <c r="Y204" s="12">
        <f t="shared" si="19"/>
        <v>9.5531760748300147</v>
      </c>
    </row>
    <row r="205" spans="1:25" x14ac:dyDescent="0.4">
      <c r="A205" s="6">
        <f t="shared" si="20"/>
        <v>184</v>
      </c>
      <c r="B205" s="7">
        <f t="shared" si="21"/>
        <v>1.8400000000000014</v>
      </c>
      <c r="C205" s="2">
        <v>2000</v>
      </c>
      <c r="D205" s="17">
        <f t="shared" si="18"/>
        <v>53961.470051474738</v>
      </c>
      <c r="E205" s="7">
        <f t="shared" si="22"/>
        <v>9.0870256759285981E-3</v>
      </c>
      <c r="F205" s="7">
        <f t="shared" si="23"/>
        <v>-4.3361077882512949E-2</v>
      </c>
      <c r="G205" s="7">
        <f t="shared" si="24"/>
        <v>0.65079240152575779</v>
      </c>
      <c r="Y205" s="12">
        <f t="shared" si="19"/>
        <v>9.087025675928599</v>
      </c>
    </row>
    <row r="206" spans="1:25" x14ac:dyDescent="0.4">
      <c r="A206" s="6">
        <f t="shared" si="20"/>
        <v>185</v>
      </c>
      <c r="B206" s="7">
        <f t="shared" si="21"/>
        <v>1.8500000000000014</v>
      </c>
      <c r="C206" s="2">
        <v>2000</v>
      </c>
      <c r="D206" s="17">
        <f t="shared" si="18"/>
        <v>51836.625648869915</v>
      </c>
      <c r="E206" s="7">
        <f t="shared" si="22"/>
        <v>8.6859545171797566E-3</v>
      </c>
      <c r="F206" s="7">
        <f t="shared" si="23"/>
        <v>-3.7154928433375242E-2</v>
      </c>
      <c r="G206" s="7">
        <f t="shared" si="24"/>
        <v>0.59043748830178366</v>
      </c>
      <c r="Y206" s="12">
        <f t="shared" si="19"/>
        <v>8.6859545171797574</v>
      </c>
    </row>
    <row r="207" spans="1:25" x14ac:dyDescent="0.4">
      <c r="A207" s="6">
        <f t="shared" si="20"/>
        <v>186</v>
      </c>
      <c r="B207" s="7">
        <f t="shared" si="21"/>
        <v>1.8600000000000014</v>
      </c>
      <c r="C207" s="2">
        <v>2000</v>
      </c>
      <c r="D207" s="17">
        <f t="shared" si="18"/>
        <v>50038.017820109773</v>
      </c>
      <c r="E207" s="7">
        <f t="shared" si="22"/>
        <v>8.3439271072610934E-3</v>
      </c>
      <c r="F207" s="7">
        <f t="shared" si="23"/>
        <v>-3.1577093433013403E-2</v>
      </c>
      <c r="G207" s="7">
        <f t="shared" si="24"/>
        <v>0.52512951177058342</v>
      </c>
      <c r="Y207" s="12">
        <f t="shared" si="19"/>
        <v>8.3439271072610932</v>
      </c>
    </row>
    <row r="208" spans="1:25" x14ac:dyDescent="0.4">
      <c r="A208" s="6">
        <f t="shared" si="20"/>
        <v>187</v>
      </c>
      <c r="B208" s="7">
        <f t="shared" si="21"/>
        <v>1.8700000000000014</v>
      </c>
      <c r="C208" s="2">
        <v>2000</v>
      </c>
      <c r="D208" s="17">
        <f t="shared" si="18"/>
        <v>48525.157266898022</v>
      </c>
      <c r="E208" s="7">
        <f t="shared" si="22"/>
        <v>8.0544126485194885E-3</v>
      </c>
      <c r="F208" s="7">
        <f t="shared" si="23"/>
        <v>-2.6651668054492386E-2</v>
      </c>
      <c r="G208" s="7">
        <f t="shared" si="24"/>
        <v>0.45995556393362003</v>
      </c>
      <c r="Y208" s="12">
        <f t="shared" si="19"/>
        <v>8.054412648519488</v>
      </c>
    </row>
    <row r="209" spans="1:25" x14ac:dyDescent="0.4">
      <c r="A209" s="6">
        <f t="shared" si="20"/>
        <v>188</v>
      </c>
      <c r="B209" s="7">
        <f t="shared" si="21"/>
        <v>1.8800000000000014</v>
      </c>
      <c r="C209" s="2">
        <v>2000</v>
      </c>
      <c r="D209" s="17">
        <f t="shared" si="18"/>
        <v>47259.560672775966</v>
      </c>
      <c r="E209" s="7">
        <f t="shared" si="22"/>
        <v>7.8108937461712456E-3</v>
      </c>
      <c r="F209" s="7">
        <f t="shared" si="23"/>
        <v>-2.2361837424604136E-2</v>
      </c>
      <c r="G209" s="7">
        <f t="shared" si="24"/>
        <v>0.39801056204403007</v>
      </c>
      <c r="Y209" s="12">
        <f t="shared" si="19"/>
        <v>7.8108937461712458</v>
      </c>
    </row>
    <row r="210" spans="1:25" x14ac:dyDescent="0.4">
      <c r="A210" s="6">
        <f t="shared" si="20"/>
        <v>189</v>
      </c>
      <c r="B210" s="7">
        <f t="shared" si="21"/>
        <v>1.8900000000000015</v>
      </c>
      <c r="C210" s="2">
        <v>2000</v>
      </c>
      <c r="D210" s="17">
        <f t="shared" si="18"/>
        <v>46205.826035451406</v>
      </c>
      <c r="E210" s="7">
        <f t="shared" si="22"/>
        <v>7.6071759000274058E-3</v>
      </c>
      <c r="F210" s="7">
        <f t="shared" si="23"/>
        <v>-1.8666657494136648E-2</v>
      </c>
      <c r="G210" s="7">
        <f t="shared" si="24"/>
        <v>0.34102542404946745</v>
      </c>
      <c r="Y210" s="12">
        <f t="shared" si="19"/>
        <v>7.6071759000274062</v>
      </c>
    </row>
    <row r="211" spans="1:25" x14ac:dyDescent="0.4">
      <c r="A211" s="6">
        <f t="shared" si="20"/>
        <v>190</v>
      </c>
      <c r="B211" s="7">
        <f t="shared" si="21"/>
        <v>1.9000000000000015</v>
      </c>
      <c r="C211" s="2">
        <v>2000</v>
      </c>
      <c r="D211" s="17">
        <f t="shared" si="18"/>
        <v>45332.139456500488</v>
      </c>
      <c r="E211" s="7">
        <f t="shared" si="22"/>
        <v>7.4375605962885127E-3</v>
      </c>
      <c r="F211" s="7">
        <f t="shared" si="23"/>
        <v>-1.551245083209014E-2</v>
      </c>
      <c r="G211" s="7">
        <f t="shared" si="24"/>
        <v>0.28981590835983406</v>
      </c>
      <c r="Y211" s="12">
        <f t="shared" si="19"/>
        <v>7.4375605962885123</v>
      </c>
    </row>
    <row r="212" spans="1:25" x14ac:dyDescent="0.4">
      <c r="A212" s="6">
        <f t="shared" si="20"/>
        <v>191</v>
      </c>
      <c r="B212" s="7">
        <f t="shared" si="21"/>
        <v>1.9100000000000015</v>
      </c>
      <c r="C212" s="2">
        <v>2000</v>
      </c>
      <c r="D212" s="17">
        <f t="shared" si="18"/>
        <v>44610.410841406621</v>
      </c>
      <c r="E212" s="7">
        <f t="shared" si="22"/>
        <v>7.296926883385603E-3</v>
      </c>
      <c r="F212" s="7">
        <f t="shared" si="23"/>
        <v>-1.2840369061731857E-2</v>
      </c>
      <c r="G212" s="7">
        <f t="shared" si="24"/>
        <v>0.24460044571182268</v>
      </c>
      <c r="Y212" s="12">
        <f t="shared" si="19"/>
        <v>7.2969268833856029</v>
      </c>
    </row>
    <row r="213" spans="1:25" x14ac:dyDescent="0.4">
      <c r="A213" s="6">
        <f t="shared" si="20"/>
        <v>192</v>
      </c>
      <c r="B213" s="7">
        <f t="shared" si="21"/>
        <v>1.9200000000000015</v>
      </c>
      <c r="C213" s="2">
        <v>2000</v>
      </c>
      <c r="D213" s="17">
        <f t="shared" si="18"/>
        <v>44016.176808667049</v>
      </c>
      <c r="E213" s="7">
        <f t="shared" si="22"/>
        <v>7.1807532150538755E-3</v>
      </c>
      <c r="F213" s="7">
        <f t="shared" si="23"/>
        <v>-1.0591253068610845E-2</v>
      </c>
      <c r="G213" s="7">
        <f t="shared" si="24"/>
        <v>0.20522275291237971</v>
      </c>
      <c r="Y213" s="12">
        <f t="shared" si="19"/>
        <v>7.1807532150538753</v>
      </c>
    </row>
    <row r="214" spans="1:25" x14ac:dyDescent="0.4">
      <c r="A214" s="6">
        <f t="shared" si="20"/>
        <v>193</v>
      </c>
      <c r="B214" s="7">
        <f t="shared" si="21"/>
        <v>1.9300000000000015</v>
      </c>
      <c r="C214" s="2">
        <v>2000</v>
      </c>
      <c r="D214" s="17">
        <f t="shared" ref="D214:D277" si="26">(1000*C214-($G$3*$D$3-$G$4*$D$9*1000)*E213-(1000*$D$4-$G$5*$D$3)*E214)/1000</f>
        <v>43528.366364397712</v>
      </c>
      <c r="E214" s="7">
        <f t="shared" si="22"/>
        <v>7.0851018220133861E-3</v>
      </c>
      <c r="F214" s="7">
        <f t="shared" si="23"/>
        <v>-8.7086110736970916E-3</v>
      </c>
      <c r="G214" s="7">
        <f t="shared" si="24"/>
        <v>0.17130564607037088</v>
      </c>
      <c r="Y214" s="12">
        <f t="shared" ref="Y214:Y277" si="27">E214*1000</f>
        <v>7.0851018220133861</v>
      </c>
    </row>
    <row r="215" spans="1:25" x14ac:dyDescent="0.4">
      <c r="A215" s="6">
        <f t="shared" ref="A215:A278" si="28">A214+1</f>
        <v>194</v>
      </c>
      <c r="B215" s="7">
        <f t="shared" ref="B215:B278" si="29">B214+$D$14</f>
        <v>1.9400000000000015</v>
      </c>
      <c r="C215" s="2">
        <v>2000</v>
      </c>
      <c r="D215" s="17">
        <f t="shared" si="26"/>
        <v>43128.994226258546</v>
      </c>
      <c r="E215" s="7">
        <f t="shared" ref="E215:E278" si="30">1000*D214/$G$7</f>
        <v>7.0065809935799337E-3</v>
      </c>
      <c r="F215" s="7">
        <f t="shared" ref="F215:F278" si="31">$G$4*(E216-E214)</f>
        <v>-7.1403054363450638E-3</v>
      </c>
      <c r="G215" s="7">
        <f t="shared" ref="G215:G278" si="32">$G$3*(E216-2*E215+E214)</f>
        <v>0.14235548140003468</v>
      </c>
      <c r="Y215" s="12">
        <f t="shared" si="27"/>
        <v>7.0065809935799335</v>
      </c>
    </row>
    <row r="216" spans="1:25" x14ac:dyDescent="0.4">
      <c r="A216" s="6">
        <f t="shared" si="28"/>
        <v>195</v>
      </c>
      <c r="B216" s="7">
        <f t="shared" si="29"/>
        <v>1.9500000000000015</v>
      </c>
      <c r="C216" s="2">
        <v>2000</v>
      </c>
      <c r="D216" s="17">
        <f t="shared" si="26"/>
        <v>42802.82484747727</v>
      </c>
      <c r="E216" s="7">
        <f t="shared" si="30"/>
        <v>6.9422957132864848E-3</v>
      </c>
      <c r="F216" s="7">
        <f t="shared" si="31"/>
        <v>-5.8393707679617931E-3</v>
      </c>
      <c r="G216" s="7">
        <f t="shared" si="32"/>
        <v>0.11783145227661947</v>
      </c>
      <c r="Y216" s="12">
        <f t="shared" si="27"/>
        <v>6.9422957132864846</v>
      </c>
    </row>
    <row r="217" spans="1:25" x14ac:dyDescent="0.4">
      <c r="A217" s="6">
        <f t="shared" si="28"/>
        <v>196</v>
      </c>
      <c r="B217" s="7">
        <f t="shared" si="29"/>
        <v>1.9600000000000015</v>
      </c>
      <c r="C217" s="2">
        <v>2000</v>
      </c>
      <c r="D217" s="17">
        <f t="shared" si="26"/>
        <v>42537.034802134469</v>
      </c>
      <c r="E217" s="7">
        <f t="shared" si="30"/>
        <v>6.8897935782206978E-3</v>
      </c>
      <c r="F217" s="7">
        <f t="shared" si="31"/>
        <v>-4.7642629352507258E-3</v>
      </c>
      <c r="G217" s="7">
        <f t="shared" si="32"/>
        <v>9.7190114265593985E-2</v>
      </c>
      <c r="Y217" s="12">
        <f t="shared" si="27"/>
        <v>6.889793578220698</v>
      </c>
    </row>
    <row r="218" spans="1:25" x14ac:dyDescent="0.4">
      <c r="A218" s="6">
        <f t="shared" si="28"/>
        <v>197</v>
      </c>
      <c r="B218" s="7">
        <f t="shared" si="29"/>
        <v>1.9700000000000015</v>
      </c>
      <c r="C218" s="2">
        <v>2000</v>
      </c>
      <c r="D218" s="17">
        <f t="shared" si="26"/>
        <v>42320.890474710555</v>
      </c>
      <c r="E218" s="7">
        <f t="shared" si="30"/>
        <v>6.8470104545814703E-3</v>
      </c>
      <c r="F218" s="7">
        <f t="shared" si="31"/>
        <v>-3.8787490760760351E-3</v>
      </c>
      <c r="G218" s="7">
        <f t="shared" si="32"/>
        <v>7.9912657569344153E-2</v>
      </c>
      <c r="Y218" s="12">
        <f t="shared" si="27"/>
        <v>6.8470104545814703</v>
      </c>
    </row>
    <row r="219" spans="1:25" x14ac:dyDescent="0.4">
      <c r="A219" s="6">
        <f t="shared" si="28"/>
        <v>198</v>
      </c>
      <c r="B219" s="7">
        <f t="shared" si="29"/>
        <v>1.9800000000000015</v>
      </c>
      <c r="C219" s="2">
        <v>2000</v>
      </c>
      <c r="D219" s="17">
        <f t="shared" si="26"/>
        <v>42145.450644301789</v>
      </c>
      <c r="E219" s="7">
        <f t="shared" si="30"/>
        <v>6.8122185966991771E-3</v>
      </c>
      <c r="F219" s="7">
        <f t="shared" si="31"/>
        <v>-3.1515840666852292E-3</v>
      </c>
      <c r="G219" s="7">
        <f t="shared" si="32"/>
        <v>6.5520344308817036E-2</v>
      </c>
      <c r="Y219" s="12">
        <f t="shared" si="27"/>
        <v>6.8122185966991768</v>
      </c>
    </row>
    <row r="220" spans="1:25" x14ac:dyDescent="0.4">
      <c r="A220" s="6">
        <f t="shared" si="28"/>
        <v>199</v>
      </c>
      <c r="B220" s="7">
        <f t="shared" si="29"/>
        <v>1.9900000000000015</v>
      </c>
      <c r="C220" s="2">
        <v>2000</v>
      </c>
      <c r="D220" s="17">
        <f t="shared" si="26"/>
        <v>42003.29860822211</v>
      </c>
      <c r="E220" s="7">
        <f t="shared" si="30"/>
        <v>6.7839787732477657E-3</v>
      </c>
      <c r="F220" s="7">
        <f t="shared" si="31"/>
        <v>-2.5560724204820237E-3</v>
      </c>
      <c r="G220" s="7">
        <f t="shared" si="32"/>
        <v>5.3581984931824062E-2</v>
      </c>
      <c r="Y220" s="12">
        <f t="shared" si="27"/>
        <v>6.7839787732477657</v>
      </c>
    </row>
    <row r="221" spans="1:25" x14ac:dyDescent="0.4">
      <c r="A221" s="6">
        <f t="shared" si="28"/>
        <v>200</v>
      </c>
      <c r="B221" s="7">
        <f t="shared" si="29"/>
        <v>2.0000000000000013</v>
      </c>
      <c r="C221" s="2">
        <v>2000</v>
      </c>
      <c r="D221" s="17">
        <f t="shared" si="26"/>
        <v>41888.305250232639</v>
      </c>
      <c r="E221" s="7">
        <f t="shared" si="30"/>
        <v>6.7610971482895367E-3</v>
      </c>
      <c r="F221" s="7">
        <f t="shared" si="31"/>
        <v>-2.0695814949595482E-3</v>
      </c>
      <c r="G221" s="7">
        <f t="shared" si="32"/>
        <v>4.3716200172671041E-2</v>
      </c>
      <c r="Y221" s="12">
        <f t="shared" si="27"/>
        <v>6.7610971482895366</v>
      </c>
    </row>
    <row r="222" spans="1:25" x14ac:dyDescent="0.4">
      <c r="A222" s="6">
        <f t="shared" si="28"/>
        <v>201</v>
      </c>
      <c r="B222" s="7">
        <f t="shared" si="29"/>
        <v>2.0100000000000011</v>
      </c>
      <c r="C222" s="2">
        <v>3000</v>
      </c>
      <c r="D222" s="17">
        <f t="shared" si="26"/>
        <v>42795.422415807916</v>
      </c>
      <c r="E222" s="7">
        <f t="shared" si="30"/>
        <v>6.7425871433485747E-3</v>
      </c>
      <c r="F222" s="7">
        <f t="shared" si="31"/>
        <v>6.375244556998047E-3</v>
      </c>
      <c r="G222" s="7">
        <f t="shared" si="32"/>
        <v>1.645249010218848</v>
      </c>
      <c r="Y222" s="12">
        <f t="shared" si="27"/>
        <v>6.7425871433485751</v>
      </c>
    </row>
    <row r="223" spans="1:25" x14ac:dyDescent="0.4">
      <c r="A223" s="6">
        <f t="shared" si="28"/>
        <v>202</v>
      </c>
      <c r="B223" s="7">
        <f t="shared" si="29"/>
        <v>2.0200000000000009</v>
      </c>
      <c r="C223" s="2">
        <v>3000</v>
      </c>
      <c r="D223" s="17">
        <f t="shared" si="26"/>
        <v>44281.873599213017</v>
      </c>
      <c r="E223" s="7">
        <f t="shared" si="30"/>
        <v>6.8886020394294976E-3</v>
      </c>
      <c r="F223" s="7">
        <f t="shared" si="31"/>
        <v>1.9264139573266184E-2</v>
      </c>
      <c r="G223" s="7">
        <f t="shared" si="32"/>
        <v>0.93252999303477901</v>
      </c>
      <c r="Y223" s="12">
        <f t="shared" si="27"/>
        <v>6.8886020394294976</v>
      </c>
    </row>
    <row r="224" spans="1:25" x14ac:dyDescent="0.4">
      <c r="A224" s="6">
        <f t="shared" si="28"/>
        <v>203</v>
      </c>
      <c r="B224" s="7">
        <f t="shared" si="29"/>
        <v>2.0300000000000007</v>
      </c>
      <c r="C224" s="2">
        <v>3000</v>
      </c>
      <c r="D224" s="17">
        <f t="shared" si="26"/>
        <v>46049.740389207749</v>
      </c>
      <c r="E224" s="7">
        <f t="shared" si="30"/>
        <v>7.1278699348138984E-3</v>
      </c>
      <c r="F224" s="7">
        <f t="shared" si="31"/>
        <v>2.6191704816814043E-2</v>
      </c>
      <c r="G224" s="7">
        <f t="shared" si="32"/>
        <v>0.45298305567479347</v>
      </c>
      <c r="Y224" s="12">
        <f t="shared" si="27"/>
        <v>7.1278699348138987</v>
      </c>
    </row>
    <row r="225" spans="1:25" x14ac:dyDescent="0.4">
      <c r="A225" s="6">
        <f t="shared" si="28"/>
        <v>204</v>
      </c>
      <c r="B225" s="7">
        <f t="shared" si="29"/>
        <v>2.0400000000000005</v>
      </c>
      <c r="C225" s="2">
        <v>3000</v>
      </c>
      <c r="D225" s="17">
        <f t="shared" si="26"/>
        <v>47903.804768002075</v>
      </c>
      <c r="E225" s="7">
        <f t="shared" si="30"/>
        <v>7.4124361357657785E-3</v>
      </c>
      <c r="F225" s="7">
        <f t="shared" si="31"/>
        <v>2.9150363552408153E-2</v>
      </c>
      <c r="G225" s="7">
        <f t="shared" si="32"/>
        <v>0.13874869144402807</v>
      </c>
      <c r="Y225" s="12">
        <f t="shared" si="27"/>
        <v>7.4124361357657786</v>
      </c>
    </row>
    <row r="226" spans="1:25" x14ac:dyDescent="0.4">
      <c r="A226" s="6">
        <f t="shared" si="28"/>
        <v>205</v>
      </c>
      <c r="B226" s="7">
        <f t="shared" si="29"/>
        <v>2.0500000000000003</v>
      </c>
      <c r="C226" s="2">
        <v>3000</v>
      </c>
      <c r="D226" s="17">
        <f t="shared" si="26"/>
        <v>49720.887928411968</v>
      </c>
      <c r="E226" s="7">
        <f t="shared" si="30"/>
        <v>7.7108772058620614E-3</v>
      </c>
      <c r="F226" s="7">
        <f t="shared" si="31"/>
        <v>2.9546471325712833E-2</v>
      </c>
      <c r="G226" s="7">
        <f t="shared" si="32"/>
        <v>-5.9527136783091988E-2</v>
      </c>
      <c r="Y226" s="12">
        <f t="shared" si="27"/>
        <v>7.7108772058620616</v>
      </c>
    </row>
    <row r="227" spans="1:25" x14ac:dyDescent="0.4">
      <c r="A227" s="6">
        <f t="shared" si="28"/>
        <v>206</v>
      </c>
      <c r="B227" s="7">
        <f t="shared" si="29"/>
        <v>2.06</v>
      </c>
      <c r="C227" s="2">
        <v>3000</v>
      </c>
      <c r="D227" s="17">
        <f t="shared" si="26"/>
        <v>51427.678663497805</v>
      </c>
      <c r="E227" s="7">
        <f t="shared" si="30"/>
        <v>8.0033655622800352E-3</v>
      </c>
      <c r="F227" s="7">
        <f t="shared" si="31"/>
        <v>2.8361169878577536E-2</v>
      </c>
      <c r="G227" s="7">
        <f t="shared" si="32"/>
        <v>-0.17753315264396746</v>
      </c>
      <c r="Y227" s="12">
        <f t="shared" si="27"/>
        <v>8.0033655622800346</v>
      </c>
    </row>
    <row r="228" spans="1:25" x14ac:dyDescent="0.4">
      <c r="A228" s="6">
        <f t="shared" si="28"/>
        <v>207</v>
      </c>
      <c r="B228" s="7">
        <f t="shared" si="29"/>
        <v>2.0699999999999998</v>
      </c>
      <c r="C228" s="2">
        <v>3000</v>
      </c>
      <c r="D228" s="17">
        <f t="shared" si="26"/>
        <v>52984.808158917651</v>
      </c>
      <c r="E228" s="7">
        <f t="shared" si="30"/>
        <v>8.2781006034336121E-3</v>
      </c>
      <c r="F228" s="7">
        <f t="shared" si="31"/>
        <v>2.6268986596205985E-2</v>
      </c>
      <c r="G228" s="7">
        <f t="shared" si="32"/>
        <v>-0.24090350383034267</v>
      </c>
      <c r="Y228" s="12">
        <f t="shared" si="27"/>
        <v>8.2781006034336126</v>
      </c>
    </row>
    <row r="229" spans="1:25" x14ac:dyDescent="0.4">
      <c r="A229" s="6">
        <f t="shared" si="28"/>
        <v>208</v>
      </c>
      <c r="B229" s="7">
        <f t="shared" si="29"/>
        <v>2.0799999999999996</v>
      </c>
      <c r="C229" s="2">
        <v>3000</v>
      </c>
      <c r="D229" s="17">
        <f t="shared" si="26"/>
        <v>54375.501982941983</v>
      </c>
      <c r="E229" s="7">
        <f t="shared" si="30"/>
        <v>8.5287452942041549E-3</v>
      </c>
      <c r="F229" s="7">
        <f t="shared" si="31"/>
        <v>2.3724946015137548E-2</v>
      </c>
      <c r="G229" s="7">
        <f t="shared" si="32"/>
        <v>-0.26790461238334479</v>
      </c>
      <c r="Y229" s="12">
        <f t="shared" si="27"/>
        <v>8.5287452942041551</v>
      </c>
    </row>
    <row r="230" spans="1:25" x14ac:dyDescent="0.4">
      <c r="A230" s="6">
        <f t="shared" si="28"/>
        <v>209</v>
      </c>
      <c r="B230" s="7">
        <f t="shared" si="29"/>
        <v>2.0899999999999994</v>
      </c>
      <c r="C230" s="2">
        <v>3000</v>
      </c>
      <c r="D230" s="17">
        <f t="shared" si="26"/>
        <v>55597.570597118814</v>
      </c>
      <c r="E230" s="7">
        <f t="shared" si="30"/>
        <v>8.7525995237363631E-3</v>
      </c>
      <c r="F230" s="7">
        <f t="shared" si="31"/>
        <v>2.1028277844138167E-2</v>
      </c>
      <c r="G230" s="7">
        <f t="shared" si="32"/>
        <v>-0.27142902181653134</v>
      </c>
      <c r="Y230" s="12">
        <f t="shared" si="27"/>
        <v>8.7525995237363627</v>
      </c>
    </row>
    <row r="231" spans="1:25" x14ac:dyDescent="0.4">
      <c r="A231" s="6">
        <f t="shared" si="28"/>
        <v>210</v>
      </c>
      <c r="B231" s="7">
        <f t="shared" si="29"/>
        <v>2.0999999999999992</v>
      </c>
      <c r="C231" s="2">
        <v>3000</v>
      </c>
      <c r="D231" s="17">
        <f t="shared" si="26"/>
        <v>56657.822001121465</v>
      </c>
      <c r="E231" s="7">
        <f t="shared" si="30"/>
        <v>8.9493108510869182E-3</v>
      </c>
      <c r="F231" s="7">
        <f t="shared" si="31"/>
        <v>1.8368780402614436E-2</v>
      </c>
      <c r="G231" s="7">
        <f t="shared" si="32"/>
        <v>-0.26047046648821487</v>
      </c>
      <c r="Y231" s="12">
        <f t="shared" si="27"/>
        <v>8.9493108510869188</v>
      </c>
    </row>
    <row r="232" spans="1:25" x14ac:dyDescent="0.4">
      <c r="A232" s="6">
        <f t="shared" si="28"/>
        <v>211</v>
      </c>
      <c r="B232" s="7">
        <f t="shared" si="29"/>
        <v>2.109999999999999</v>
      </c>
      <c r="C232" s="2">
        <v>3000</v>
      </c>
      <c r="D232" s="17">
        <f t="shared" si="26"/>
        <v>57568.220864599556</v>
      </c>
      <c r="E232" s="7">
        <f t="shared" si="30"/>
        <v>9.1199751317886518E-3</v>
      </c>
      <c r="F232" s="7">
        <f t="shared" si="31"/>
        <v>1.5860370905645873E-2</v>
      </c>
      <c r="G232" s="7">
        <f t="shared" si="32"/>
        <v>-0.24121143290549776</v>
      </c>
      <c r="Y232" s="12">
        <f t="shared" si="27"/>
        <v>9.1199751317886513</v>
      </c>
    </row>
    <row r="233" spans="1:25" x14ac:dyDescent="0.4">
      <c r="A233" s="6">
        <f t="shared" si="28"/>
        <v>212</v>
      </c>
      <c r="B233" s="7">
        <f t="shared" si="29"/>
        <v>2.1199999999999988</v>
      </c>
      <c r="C233" s="2">
        <v>3000</v>
      </c>
      <c r="D233" s="17">
        <f t="shared" si="26"/>
        <v>58343.297894473355</v>
      </c>
      <c r="E233" s="7">
        <f t="shared" si="30"/>
        <v>9.2665182691998357E-3</v>
      </c>
      <c r="F233" s="7">
        <f t="shared" si="31"/>
        <v>1.3565203964506587E-2</v>
      </c>
      <c r="G233" s="7">
        <f t="shared" si="32"/>
        <v>-0.2178219553223594</v>
      </c>
      <c r="Y233" s="12">
        <f t="shared" si="27"/>
        <v>9.2665182691998353</v>
      </c>
    </row>
    <row r="234" spans="1:25" x14ac:dyDescent="0.4">
      <c r="A234" s="6">
        <f t="shared" si="28"/>
        <v>213</v>
      </c>
      <c r="B234" s="7">
        <f t="shared" si="29"/>
        <v>2.1299999999999986</v>
      </c>
      <c r="C234" s="2">
        <v>3000</v>
      </c>
      <c r="D234" s="17">
        <f t="shared" si="26"/>
        <v>58998.446520065394</v>
      </c>
      <c r="E234" s="7">
        <f t="shared" si="30"/>
        <v>9.3912792110787836E-3</v>
      </c>
      <c r="F234" s="7">
        <f t="shared" si="31"/>
        <v>1.1510875241936124E-2</v>
      </c>
      <c r="G234" s="7">
        <f t="shared" si="32"/>
        <v>-0.19304378919173318</v>
      </c>
      <c r="Y234" s="12">
        <f t="shared" si="27"/>
        <v>9.3912792110787837</v>
      </c>
    </row>
    <row r="235" spans="1:25" x14ac:dyDescent="0.4">
      <c r="A235" s="6">
        <f t="shared" si="28"/>
        <v>214</v>
      </c>
      <c r="B235" s="7">
        <f t="shared" si="29"/>
        <v>2.1399999999999983</v>
      </c>
      <c r="C235" s="2">
        <v>3000</v>
      </c>
      <c r="D235" s="17">
        <f t="shared" si="26"/>
        <v>59548.842791859541</v>
      </c>
      <c r="E235" s="7">
        <f t="shared" si="30"/>
        <v>9.4967357740385581E-3</v>
      </c>
      <c r="F235" s="7">
        <f t="shared" si="31"/>
        <v>9.7025786520694643E-3</v>
      </c>
      <c r="G235" s="7">
        <f t="shared" si="32"/>
        <v>-0.1686155287815988</v>
      </c>
      <c r="Y235" s="12">
        <f t="shared" si="27"/>
        <v>9.4967357740385587</v>
      </c>
    </row>
    <row r="236" spans="1:25" x14ac:dyDescent="0.4">
      <c r="A236" s="6">
        <f t="shared" si="28"/>
        <v>215</v>
      </c>
      <c r="B236" s="7">
        <f t="shared" si="29"/>
        <v>2.1499999999999981</v>
      </c>
      <c r="C236" s="2">
        <v>3000</v>
      </c>
      <c r="D236" s="17">
        <f t="shared" si="26"/>
        <v>60008.797385645492</v>
      </c>
      <c r="E236" s="7">
        <f t="shared" si="30"/>
        <v>9.5853307841201729E-3</v>
      </c>
      <c r="F236" s="7">
        <f t="shared" si="31"/>
        <v>8.1315998771442494E-3</v>
      </c>
      <c r="G236" s="7">
        <f t="shared" si="32"/>
        <v>-0.14558022620344419</v>
      </c>
      <c r="Y236" s="12">
        <f t="shared" si="27"/>
        <v>9.5853307841201723</v>
      </c>
    </row>
    <row r="237" spans="1:25" x14ac:dyDescent="0.4">
      <c r="A237" s="6">
        <f t="shared" si="28"/>
        <v>216</v>
      </c>
      <c r="B237" s="7">
        <f t="shared" si="29"/>
        <v>2.1599999999999979</v>
      </c>
      <c r="C237" s="2">
        <v>3000</v>
      </c>
      <c r="D237" s="17">
        <f t="shared" si="26"/>
        <v>60391.402334997809</v>
      </c>
      <c r="E237" s="7">
        <f t="shared" si="30"/>
        <v>9.6593677715814431E-3</v>
      </c>
      <c r="F237" s="7">
        <f t="shared" si="31"/>
        <v>6.7811661382961505E-3</v>
      </c>
      <c r="G237" s="7">
        <f t="shared" si="32"/>
        <v>-0.12450652156617559</v>
      </c>
      <c r="Y237" s="12">
        <f t="shared" si="27"/>
        <v>9.6593677715814437</v>
      </c>
    </row>
    <row r="238" spans="1:25" x14ac:dyDescent="0.4">
      <c r="A238" s="6">
        <f t="shared" si="28"/>
        <v>217</v>
      </c>
      <c r="B238" s="7">
        <f t="shared" si="29"/>
        <v>2.1699999999999977</v>
      </c>
      <c r="C238" s="2">
        <v>3000</v>
      </c>
      <c r="D238" s="17">
        <f t="shared" si="26"/>
        <v>60708.374506626205</v>
      </c>
      <c r="E238" s="7">
        <f t="shared" si="30"/>
        <v>9.7209541068860959E-3</v>
      </c>
      <c r="F238" s="7">
        <f t="shared" si="31"/>
        <v>5.6304016998623939E-3</v>
      </c>
      <c r="G238" s="7">
        <f t="shared" si="32"/>
        <v>-0.10564636612057574</v>
      </c>
      <c r="Y238" s="12">
        <f t="shared" si="27"/>
        <v>9.7209541068860954</v>
      </c>
    </row>
    <row r="239" spans="1:25" x14ac:dyDescent="0.4">
      <c r="A239" s="6">
        <f t="shared" si="28"/>
        <v>218</v>
      </c>
      <c r="B239" s="7">
        <f t="shared" si="29"/>
        <v>2.1799999999999975</v>
      </c>
      <c r="C239" s="2">
        <v>3000</v>
      </c>
      <c r="D239" s="17">
        <f t="shared" si="26"/>
        <v>60970.02658025016</v>
      </c>
      <c r="E239" s="7">
        <f t="shared" si="30"/>
        <v>9.771975805578691E-3</v>
      </c>
      <c r="F239" s="7">
        <f t="shared" si="31"/>
        <v>4.6569375074520698E-3</v>
      </c>
      <c r="G239" s="7">
        <f t="shared" si="32"/>
        <v>-8.9046472361489076E-2</v>
      </c>
      <c r="Y239" s="12">
        <f t="shared" si="27"/>
        <v>9.7719758055786912</v>
      </c>
    </row>
    <row r="240" spans="1:25" x14ac:dyDescent="0.4">
      <c r="A240" s="6">
        <f t="shared" si="28"/>
        <v>219</v>
      </c>
      <c r="B240" s="7">
        <f t="shared" si="29"/>
        <v>2.1899999999999973</v>
      </c>
      <c r="C240" s="2">
        <v>3000</v>
      </c>
      <c r="D240" s="17">
        <f t="shared" si="26"/>
        <v>61185.317164080123</v>
      </c>
      <c r="E240" s="7">
        <f t="shared" si="30"/>
        <v>9.8140928570351373E-3</v>
      </c>
      <c r="F240" s="7">
        <f t="shared" si="31"/>
        <v>3.8385742882799702E-3</v>
      </c>
      <c r="G240" s="7">
        <f t="shared" si="32"/>
        <v>-7.4626171472930852E-2</v>
      </c>
      <c r="Y240" s="12">
        <f t="shared" si="27"/>
        <v>9.8140928570351367</v>
      </c>
    </row>
    <row r="241" spans="1:25" x14ac:dyDescent="0.4">
      <c r="A241" s="6">
        <f t="shared" si="28"/>
        <v>220</v>
      </c>
      <c r="B241" s="7">
        <f t="shared" si="29"/>
        <v>2.1999999999999971</v>
      </c>
      <c r="C241" s="2">
        <v>3000</v>
      </c>
      <c r="D241" s="17">
        <f t="shared" si="26"/>
        <v>61361.9467359384</v>
      </c>
      <c r="E241" s="7">
        <f t="shared" si="30"/>
        <v>9.8487472913442904E-3</v>
      </c>
      <c r="F241" s="7">
        <f t="shared" si="31"/>
        <v>3.1542882759002036E-3</v>
      </c>
      <c r="G241" s="7">
        <f t="shared" si="32"/>
        <v>-6.2231031003022463E-2</v>
      </c>
      <c r="Y241" s="12">
        <f t="shared" si="27"/>
        <v>9.8487472913442904</v>
      </c>
    </row>
    <row r="242" spans="1:25" x14ac:dyDescent="0.4">
      <c r="A242" s="6">
        <f t="shared" si="28"/>
        <v>221</v>
      </c>
      <c r="B242" s="7">
        <f t="shared" si="29"/>
        <v>2.2099999999999969</v>
      </c>
      <c r="C242" s="2">
        <v>3000</v>
      </c>
      <c r="D242" s="17">
        <f t="shared" si="26"/>
        <v>61506.476889402686</v>
      </c>
      <c r="E242" s="7">
        <f t="shared" si="30"/>
        <v>9.8771786225531413E-3</v>
      </c>
      <c r="F242" s="7">
        <f t="shared" si="31"/>
        <v>2.5847875940376505E-3</v>
      </c>
      <c r="G242" s="7">
        <f t="shared" si="32"/>
        <v>-5.1669105369488155E-2</v>
      </c>
      <c r="Y242" s="12">
        <f t="shared" si="27"/>
        <v>9.8771786225531422</v>
      </c>
    </row>
    <row r="243" spans="1:25" x14ac:dyDescent="0.4">
      <c r="A243" s="6">
        <f t="shared" si="28"/>
        <v>222</v>
      </c>
      <c r="B243" s="7">
        <f t="shared" si="29"/>
        <v>2.2199999999999966</v>
      </c>
      <c r="C243" s="2">
        <v>3000</v>
      </c>
      <c r="D243" s="17">
        <f t="shared" si="26"/>
        <v>61624.458029689908</v>
      </c>
      <c r="E243" s="7">
        <f t="shared" si="30"/>
        <v>9.9004430432250434E-3</v>
      </c>
      <c r="F243" s="7">
        <f t="shared" si="31"/>
        <v>2.112767828226815E-3</v>
      </c>
      <c r="G243" s="7">
        <f t="shared" si="32"/>
        <v>-4.2734847792678943E-2</v>
      </c>
      <c r="Y243" s="12">
        <f t="shared" si="27"/>
        <v>9.9004430432250441</v>
      </c>
    </row>
    <row r="244" spans="1:25" x14ac:dyDescent="0.4">
      <c r="A244" s="6">
        <f t="shared" si="28"/>
        <v>223</v>
      </c>
      <c r="B244" s="7">
        <f t="shared" si="29"/>
        <v>2.2299999999999964</v>
      </c>
      <c r="C244" s="2">
        <v>3000</v>
      </c>
      <c r="D244" s="17">
        <f t="shared" si="26"/>
        <v>61720.556054593726</v>
      </c>
      <c r="E244" s="7">
        <f t="shared" si="30"/>
        <v>9.9194339791176776E-3</v>
      </c>
      <c r="F244" s="7">
        <f t="shared" si="31"/>
        <v>1.7229718632122241E-3</v>
      </c>
      <c r="G244" s="7">
        <f t="shared" si="32"/>
        <v>-3.5224345210239233E-2</v>
      </c>
      <c r="Y244" s="12">
        <f t="shared" si="27"/>
        <v>9.9194339791176773</v>
      </c>
    </row>
    <row r="245" spans="1:25" x14ac:dyDescent="0.4">
      <c r="A245" s="6">
        <f t="shared" si="28"/>
        <v>224</v>
      </c>
      <c r="B245" s="7">
        <f t="shared" si="29"/>
        <v>2.2399999999999962</v>
      </c>
      <c r="C245" s="2">
        <v>3000</v>
      </c>
      <c r="D245" s="17">
        <f t="shared" si="26"/>
        <v>61798.672299259226</v>
      </c>
      <c r="E245" s="7">
        <f t="shared" si="30"/>
        <v>9.9349024804892879E-3</v>
      </c>
      <c r="F245" s="7">
        <f t="shared" si="31"/>
        <v>1.4021274997505148E-3</v>
      </c>
      <c r="G245" s="7">
        <f t="shared" si="32"/>
        <v>-2.8944527482102633E-2</v>
      </c>
      <c r="Y245" s="12">
        <f t="shared" si="27"/>
        <v>9.9349024804892885</v>
      </c>
    </row>
    <row r="246" spans="1:25" x14ac:dyDescent="0.4">
      <c r="A246" s="6">
        <f t="shared" si="28"/>
        <v>225</v>
      </c>
      <c r="B246" s="7">
        <f t="shared" si="29"/>
        <v>2.249999999999996</v>
      </c>
      <c r="C246" s="2">
        <v>3000</v>
      </c>
      <c r="D246" s="17">
        <f t="shared" si="26"/>
        <v>61862.053582093926</v>
      </c>
      <c r="E246" s="7">
        <f t="shared" si="30"/>
        <v>9.9474765291126879E-3</v>
      </c>
      <c r="F246" s="7">
        <f t="shared" si="31"/>
        <v>1.1388135710422263E-3</v>
      </c>
      <c r="G246" s="7">
        <f t="shared" si="32"/>
        <v>-2.3718258259555064E-2</v>
      </c>
      <c r="Y246" s="12">
        <f t="shared" si="27"/>
        <v>9.9474765291126879</v>
      </c>
    </row>
    <row r="247" spans="1:25" x14ac:dyDescent="0.4">
      <c r="A247" s="6">
        <f t="shared" si="28"/>
        <v>226</v>
      </c>
      <c r="B247" s="7">
        <f t="shared" si="29"/>
        <v>2.2599999999999958</v>
      </c>
      <c r="C247" s="2">
        <v>3000</v>
      </c>
      <c r="D247" s="17">
        <f t="shared" si="26"/>
        <v>61913.390901660619</v>
      </c>
      <c r="E247" s="7">
        <f t="shared" si="30"/>
        <v>9.9576787519101324E-3</v>
      </c>
      <c r="F247" s="7">
        <f t="shared" si="31"/>
        <v>9.2328893355059227E-4</v>
      </c>
      <c r="G247" s="7">
        <f t="shared" si="32"/>
        <v>-1.9386669238771748E-2</v>
      </c>
      <c r="Y247" s="12">
        <f t="shared" si="27"/>
        <v>9.957678751910132</v>
      </c>
    </row>
    <row r="248" spans="1:25" x14ac:dyDescent="0.4">
      <c r="A248" s="6">
        <f t="shared" si="28"/>
        <v>227</v>
      </c>
      <c r="B248" s="7">
        <f t="shared" si="29"/>
        <v>2.2699999999999956</v>
      </c>
      <c r="C248" s="2">
        <v>3000</v>
      </c>
      <c r="D248" s="17">
        <f t="shared" si="26"/>
        <v>61954.906448494497</v>
      </c>
      <c r="E248" s="7">
        <f t="shared" si="30"/>
        <v>9.9659423077836998E-3</v>
      </c>
      <c r="F248" s="7">
        <f t="shared" si="31"/>
        <v>7.4730708186391756E-4</v>
      </c>
      <c r="G248" s="7">
        <f t="shared" si="32"/>
        <v>-1.5809701098563195E-2</v>
      </c>
      <c r="Y248" s="12">
        <f t="shared" si="27"/>
        <v>9.9659423077836991</v>
      </c>
    </row>
    <row r="249" spans="1:25" x14ac:dyDescent="0.4">
      <c r="A249" s="6">
        <f t="shared" si="28"/>
        <v>228</v>
      </c>
      <c r="B249" s="7">
        <f t="shared" si="29"/>
        <v>2.2799999999999954</v>
      </c>
      <c r="C249" s="2">
        <v>3000</v>
      </c>
      <c r="D249" s="17">
        <f t="shared" si="26"/>
        <v>61988.4292912335</v>
      </c>
      <c r="E249" s="7">
        <f t="shared" si="30"/>
        <v>9.9726248935474108E-3</v>
      </c>
      <c r="F249" s="7">
        <f t="shared" si="31"/>
        <v>6.0393095133500635E-4</v>
      </c>
      <c r="G249" s="7">
        <f t="shared" si="32"/>
        <v>-1.2865525007219047E-2</v>
      </c>
      <c r="Y249" s="12">
        <f t="shared" si="27"/>
        <v>9.97262489354741</v>
      </c>
    </row>
    <row r="250" spans="1:25" x14ac:dyDescent="0.4">
      <c r="A250" s="6">
        <f t="shared" si="28"/>
        <v>229</v>
      </c>
      <c r="B250" s="7">
        <f t="shared" si="29"/>
        <v>2.2899999999999952</v>
      </c>
      <c r="C250" s="2">
        <v>3000</v>
      </c>
      <c r="D250" s="17">
        <f t="shared" si="26"/>
        <v>62015.460503081267</v>
      </c>
      <c r="E250" s="7">
        <f t="shared" si="30"/>
        <v>9.9780209268103999E-3</v>
      </c>
      <c r="F250" s="7">
        <f t="shared" si="31"/>
        <v>4.8735677833627172E-4</v>
      </c>
      <c r="G250" s="7">
        <f t="shared" si="32"/>
        <v>-1.0449309592527878E-2</v>
      </c>
      <c r="Y250" s="12">
        <f t="shared" si="27"/>
        <v>9.9780209268103999</v>
      </c>
    </row>
    <row r="251" spans="1:25" x14ac:dyDescent="0.4">
      <c r="A251" s="6">
        <f t="shared" si="28"/>
        <v>230</v>
      </c>
      <c r="B251" s="7">
        <f t="shared" si="29"/>
        <v>2.2999999999999949</v>
      </c>
      <c r="C251" s="2">
        <v>3000</v>
      </c>
      <c r="D251" s="17">
        <f t="shared" si="26"/>
        <v>62037.228705536625</v>
      </c>
      <c r="E251" s="7">
        <f t="shared" si="30"/>
        <v>9.9823720291141362E-3</v>
      </c>
      <c r="F251" s="7">
        <f t="shared" si="31"/>
        <v>3.9275198831468724E-4</v>
      </c>
      <c r="G251" s="7">
        <f t="shared" si="32"/>
        <v>-8.4716484117890178E-3</v>
      </c>
      <c r="Y251" s="12">
        <f t="shared" si="27"/>
        <v>9.9823720291141367</v>
      </c>
    </row>
    <row r="252" spans="1:25" x14ac:dyDescent="0.4">
      <c r="A252" s="6">
        <f t="shared" si="28"/>
        <v>231</v>
      </c>
      <c r="B252" s="7">
        <f t="shared" si="29"/>
        <v>2.3099999999999947</v>
      </c>
      <c r="C252" s="2">
        <v>3000</v>
      </c>
      <c r="D252" s="17">
        <f t="shared" si="26"/>
        <v>62054.73708773384</v>
      </c>
      <c r="E252" s="7">
        <f t="shared" si="30"/>
        <v>9.9858759665766936E-3</v>
      </c>
      <c r="F252" s="7">
        <f t="shared" si="31"/>
        <v>3.161094643613048E-4</v>
      </c>
      <c r="G252" s="7">
        <f t="shared" si="32"/>
        <v>-6.8568563788874715E-3</v>
      </c>
      <c r="Y252" s="12">
        <f t="shared" si="27"/>
        <v>9.9858759665766943</v>
      </c>
    </row>
    <row r="253" spans="1:25" x14ac:dyDescent="0.4">
      <c r="A253" s="6">
        <f t="shared" si="28"/>
        <v>232</v>
      </c>
      <c r="B253" s="7">
        <f t="shared" si="29"/>
        <v>2.3199999999999945</v>
      </c>
      <c r="C253" s="2">
        <v>3000</v>
      </c>
      <c r="D253" s="17">
        <f t="shared" si="26"/>
        <v>62068.802958262902</v>
      </c>
      <c r="E253" s="7">
        <f t="shared" si="30"/>
        <v>9.9886942184013623E-3</v>
      </c>
      <c r="F253" s="7">
        <f t="shared" si="31"/>
        <v>2.541188396393973E-4</v>
      </c>
      <c r="G253" s="7">
        <f t="shared" si="32"/>
        <v>-5.5412685654940286E-3</v>
      </c>
      <c r="Y253" s="12">
        <f t="shared" si="27"/>
        <v>9.9886942184013616</v>
      </c>
    </row>
    <row r="254" spans="1:25" x14ac:dyDescent="0.4">
      <c r="A254" s="6">
        <f t="shared" si="28"/>
        <v>233</v>
      </c>
      <c r="B254" s="7">
        <f t="shared" si="29"/>
        <v>2.3299999999999943</v>
      </c>
      <c r="C254" s="2">
        <v>3000</v>
      </c>
      <c r="D254" s="17">
        <f t="shared" si="26"/>
        <v>62080.090834404182</v>
      </c>
      <c r="E254" s="7">
        <f t="shared" si="30"/>
        <v>9.9909583433694816E-3</v>
      </c>
      <c r="F254" s="7">
        <f t="shared" si="31"/>
        <v>2.0405438381186636E-4</v>
      </c>
      <c r="G254" s="7">
        <f t="shared" si="32"/>
        <v>-4.4716226000121595E-3</v>
      </c>
      <c r="Y254" s="12">
        <f t="shared" si="27"/>
        <v>9.9909583433694813</v>
      </c>
    </row>
    <row r="255" spans="1:25" x14ac:dyDescent="0.4">
      <c r="A255" s="6">
        <f t="shared" si="28"/>
        <v>234</v>
      </c>
      <c r="B255" s="7">
        <f t="shared" si="29"/>
        <v>2.3399999999999941</v>
      </c>
      <c r="C255" s="2">
        <v>3000</v>
      </c>
      <c r="D255" s="17">
        <f t="shared" si="26"/>
        <v>62089.139993520803</v>
      </c>
      <c r="E255" s="7">
        <f t="shared" si="30"/>
        <v>9.9927753060775996E-3</v>
      </c>
      <c r="F255" s="7">
        <f t="shared" si="31"/>
        <v>1.6367842007999553E-4</v>
      </c>
      <c r="G255" s="7">
        <f t="shared" si="32"/>
        <v>-3.6035701463620062E-3</v>
      </c>
      <c r="Y255" s="12">
        <f t="shared" si="27"/>
        <v>9.9927753060775988</v>
      </c>
    </row>
    <row r="256" spans="1:25" x14ac:dyDescent="0.4">
      <c r="A256" s="6">
        <f t="shared" si="28"/>
        <v>235</v>
      </c>
      <c r="B256" s="7">
        <f t="shared" si="29"/>
        <v>2.3499999999999939</v>
      </c>
      <c r="C256" s="2">
        <v>3000</v>
      </c>
      <c r="D256" s="17">
        <f t="shared" si="26"/>
        <v>62096.387317807676</v>
      </c>
      <c r="E256" s="7">
        <f t="shared" si="30"/>
        <v>9.9942319117710815E-3</v>
      </c>
      <c r="F256" s="7">
        <f t="shared" si="31"/>
        <v>1.3115887456142603E-4</v>
      </c>
      <c r="G256" s="7">
        <f t="shared" si="32"/>
        <v>-2.9003389573518945E-3</v>
      </c>
      <c r="Y256" s="12">
        <f t="shared" si="27"/>
        <v>9.9942319117710809</v>
      </c>
    </row>
    <row r="257" spans="1:25" x14ac:dyDescent="0.4">
      <c r="A257" s="6">
        <f t="shared" si="28"/>
        <v>236</v>
      </c>
      <c r="B257" s="7">
        <f t="shared" si="29"/>
        <v>2.3599999999999937</v>
      </c>
      <c r="C257" s="2">
        <v>3000</v>
      </c>
      <c r="D257" s="17">
        <f t="shared" si="26"/>
        <v>62102.186166427615</v>
      </c>
      <c r="E257" s="7">
        <f t="shared" si="30"/>
        <v>9.9953984835688282E-3</v>
      </c>
      <c r="F257" s="7">
        <f t="shared" si="31"/>
        <v>1.0499942309184426E-4</v>
      </c>
      <c r="G257" s="7">
        <f t="shared" si="32"/>
        <v>-2.331551336564458E-3</v>
      </c>
      <c r="Y257" s="12">
        <f t="shared" si="27"/>
        <v>9.9953984835688274</v>
      </c>
    </row>
    <row r="258" spans="1:25" x14ac:dyDescent="0.4">
      <c r="A258" s="6">
        <f t="shared" si="28"/>
        <v>237</v>
      </c>
      <c r="B258" s="7">
        <f t="shared" si="29"/>
        <v>2.3699999999999934</v>
      </c>
      <c r="C258" s="2">
        <v>3000</v>
      </c>
      <c r="D258" s="17">
        <f t="shared" si="26"/>
        <v>62106.821914378692</v>
      </c>
      <c r="E258" s="7">
        <f t="shared" si="30"/>
        <v>9.9963319002329184E-3</v>
      </c>
      <c r="F258" s="7">
        <f t="shared" si="31"/>
        <v>8.3980691347514819E-5</v>
      </c>
      <c r="G258" s="7">
        <f t="shared" si="32"/>
        <v>-1.8721950123014308E-3</v>
      </c>
      <c r="Y258" s="12">
        <f t="shared" si="27"/>
        <v>9.996331900232919</v>
      </c>
    </row>
    <row r="259" spans="1:25" x14ac:dyDescent="0.4">
      <c r="A259" s="6">
        <f t="shared" si="28"/>
        <v>238</v>
      </c>
      <c r="B259" s="7">
        <f t="shared" si="29"/>
        <v>2.3799999999999932</v>
      </c>
      <c r="C259" s="2">
        <v>3000</v>
      </c>
      <c r="D259" s="17">
        <f t="shared" si="26"/>
        <v>62110.524708837489</v>
      </c>
      <c r="E259" s="7">
        <f t="shared" si="30"/>
        <v>9.9970780973957785E-3</v>
      </c>
      <c r="F259" s="7">
        <f t="shared" si="31"/>
        <v>6.7111033152586486E-5</v>
      </c>
      <c r="G259" s="7">
        <f t="shared" si="32"/>
        <v>-1.5017366266842358E-3</v>
      </c>
      <c r="Y259" s="12">
        <f t="shared" si="27"/>
        <v>9.9970780973957787</v>
      </c>
    </row>
    <row r="260" spans="1:25" x14ac:dyDescent="0.4">
      <c r="A260" s="6">
        <f t="shared" si="28"/>
        <v>239</v>
      </c>
      <c r="B260" s="7">
        <f t="shared" si="29"/>
        <v>2.389999999999993</v>
      </c>
      <c r="C260" s="2">
        <v>3000</v>
      </c>
      <c r="D260" s="17">
        <f t="shared" si="26"/>
        <v>62113.47991311182</v>
      </c>
      <c r="E260" s="7">
        <f t="shared" si="30"/>
        <v>9.9976741208959701E-3</v>
      </c>
      <c r="F260" s="7">
        <f t="shared" si="31"/>
        <v>5.3585525112889026E-5</v>
      </c>
      <c r="G260" s="7">
        <f t="shared" si="32"/>
        <v>-1.203364981255256E-3</v>
      </c>
      <c r="Y260" s="12">
        <f t="shared" si="27"/>
        <v>9.9976741208959705</v>
      </c>
    </row>
    <row r="261" spans="1:25" x14ac:dyDescent="0.4">
      <c r="A261" s="6">
        <f t="shared" si="28"/>
        <v>240</v>
      </c>
      <c r="B261" s="7">
        <f t="shared" si="29"/>
        <v>2.3999999999999928</v>
      </c>
      <c r="C261" s="2">
        <v>3000</v>
      </c>
      <c r="D261" s="17">
        <f t="shared" si="26"/>
        <v>62115.836636488741</v>
      </c>
      <c r="E261" s="7">
        <f t="shared" si="30"/>
        <v>9.9981498078980362E-3</v>
      </c>
      <c r="F261" s="7">
        <f t="shared" si="31"/>
        <v>4.2751950542988665E-5</v>
      </c>
      <c r="G261" s="7">
        <f t="shared" si="32"/>
        <v>-9.6334993272481628E-4</v>
      </c>
      <c r="Y261" s="12">
        <f t="shared" si="27"/>
        <v>9.9981498078980362</v>
      </c>
    </row>
    <row r="262" spans="1:25" x14ac:dyDescent="0.4">
      <c r="A262" s="6">
        <f t="shared" si="28"/>
        <v>241</v>
      </c>
      <c r="B262" s="7">
        <f t="shared" si="29"/>
        <v>2.4099999999999926</v>
      </c>
      <c r="C262" s="2">
        <v>3000</v>
      </c>
      <c r="D262" s="17">
        <f t="shared" si="26"/>
        <v>62117.714685227707</v>
      </c>
      <c r="E262" s="7">
        <f t="shared" si="30"/>
        <v>9.9985291599068299E-3</v>
      </c>
      <c r="F262" s="7">
        <f t="shared" si="31"/>
        <v>3.4082687104444037E-5</v>
      </c>
      <c r="G262" s="7">
        <f t="shared" si="32"/>
        <v>-7.7050275498410925E-4</v>
      </c>
      <c r="Y262" s="12">
        <f t="shared" si="27"/>
        <v>9.9985291599068304</v>
      </c>
    </row>
    <row r="263" spans="1:25" x14ac:dyDescent="0.4">
      <c r="A263" s="6">
        <f t="shared" si="28"/>
        <v>242</v>
      </c>
      <c r="B263" s="7">
        <f t="shared" si="29"/>
        <v>2.4199999999999924</v>
      </c>
      <c r="C263" s="2">
        <v>3000</v>
      </c>
      <c r="D263" s="17">
        <f t="shared" si="26"/>
        <v>62119.210215329651</v>
      </c>
      <c r="E263" s="7">
        <f t="shared" si="30"/>
        <v>9.9988314616401251E-3</v>
      </c>
      <c r="F263" s="7">
        <f t="shared" si="31"/>
        <v>2.7151551231213017E-5</v>
      </c>
      <c r="G263" s="7">
        <f t="shared" si="32"/>
        <v>-6.1572441966209479E-4</v>
      </c>
      <c r="Y263" s="12">
        <f t="shared" si="27"/>
        <v>9.9988314616401244</v>
      </c>
    </row>
    <row r="264" spans="1:25" x14ac:dyDescent="0.4">
      <c r="A264" s="6">
        <f t="shared" si="28"/>
        <v>243</v>
      </c>
      <c r="B264" s="7">
        <f t="shared" si="29"/>
        <v>2.4299999999999922</v>
      </c>
      <c r="C264" s="2">
        <v>3000</v>
      </c>
      <c r="D264" s="17">
        <f t="shared" si="26"/>
        <v>62120.400320861569</v>
      </c>
      <c r="E264" s="7">
        <f t="shared" si="30"/>
        <v>9.9990721909314541E-3</v>
      </c>
      <c r="F264" s="7">
        <f t="shared" si="31"/>
        <v>2.1614782680281358E-5</v>
      </c>
      <c r="G264" s="7">
        <f t="shared" si="32"/>
        <v>-4.9162929052423698E-4</v>
      </c>
      <c r="Y264" s="12">
        <f t="shared" si="27"/>
        <v>9.9990721909314537</v>
      </c>
    </row>
    <row r="265" spans="1:25" x14ac:dyDescent="0.4">
      <c r="A265" s="6">
        <f t="shared" si="28"/>
        <v>244</v>
      </c>
      <c r="B265" s="7">
        <f t="shared" si="29"/>
        <v>2.439999999999992</v>
      </c>
      <c r="C265" s="2">
        <v>3000</v>
      </c>
      <c r="D265" s="17">
        <f t="shared" si="26"/>
        <v>62121.346751764308</v>
      </c>
      <c r="E265" s="7">
        <f t="shared" si="30"/>
        <v>9.9992637572937308E-3</v>
      </c>
      <c r="F265" s="7">
        <f t="shared" si="31"/>
        <v>1.719547139652014E-5</v>
      </c>
      <c r="G265" s="7">
        <f t="shared" si="32"/>
        <v>-3.9223296622800663E-4</v>
      </c>
      <c r="Y265" s="12">
        <f t="shared" si="27"/>
        <v>9.9992637572937308</v>
      </c>
    </row>
    <row r="266" spans="1:25" x14ac:dyDescent="0.4">
      <c r="A266" s="6">
        <f t="shared" si="28"/>
        <v>245</v>
      </c>
      <c r="B266" s="7">
        <f t="shared" si="29"/>
        <v>2.4499999999999917</v>
      </c>
      <c r="C266" s="2">
        <v>3000</v>
      </c>
      <c r="D266" s="17">
        <f t="shared" si="26"/>
        <v>62122.098921410288</v>
      </c>
      <c r="E266" s="7">
        <f t="shared" si="30"/>
        <v>9.9994161003593846E-3</v>
      </c>
      <c r="F266" s="7">
        <f t="shared" si="31"/>
        <v>1.3670835037442319E-5</v>
      </c>
      <c r="G266" s="7">
        <f t="shared" si="32"/>
        <v>-3.1269430558755751E-4</v>
      </c>
      <c r="Y266" s="12">
        <f t="shared" si="27"/>
        <v>9.9994161003593849</v>
      </c>
    </row>
    <row r="267" spans="1:25" x14ac:dyDescent="0.4">
      <c r="A267" s="6">
        <f t="shared" si="28"/>
        <v>246</v>
      </c>
      <c r="B267" s="7">
        <f t="shared" si="29"/>
        <v>2.4599999999999915</v>
      </c>
      <c r="C267" s="2">
        <v>3000</v>
      </c>
      <c r="D267" s="17">
        <f t="shared" si="26"/>
        <v>62122.696335916924</v>
      </c>
      <c r="E267" s="7">
        <f t="shared" si="30"/>
        <v>9.9995371739944796E-3</v>
      </c>
      <c r="F267" s="7">
        <f t="shared" si="31"/>
        <v>1.0861848792793893E-5</v>
      </c>
      <c r="G267" s="7">
        <f t="shared" si="32"/>
        <v>-2.4910294334212768E-4</v>
      </c>
      <c r="Y267" s="12">
        <f t="shared" si="27"/>
        <v>9.9995371739944794</v>
      </c>
    </row>
    <row r="268" spans="1:25" x14ac:dyDescent="0.4">
      <c r="A268" s="6">
        <f t="shared" si="28"/>
        <v>247</v>
      </c>
      <c r="B268" s="7">
        <f t="shared" si="29"/>
        <v>2.4699999999999913</v>
      </c>
      <c r="C268" s="2">
        <v>3000</v>
      </c>
      <c r="D268" s="17">
        <f t="shared" si="26"/>
        <v>62123.170553617325</v>
      </c>
      <c r="E268" s="7">
        <f t="shared" si="30"/>
        <v>9.9996333373352404E-3</v>
      </c>
      <c r="F268" s="7">
        <f t="shared" si="31"/>
        <v>8.6248100733370137E-6</v>
      </c>
      <c r="G268" s="7">
        <f t="shared" si="32"/>
        <v>-1.9830480054924826E-4</v>
      </c>
      <c r="Y268" s="12">
        <f t="shared" si="27"/>
        <v>9.99963333733524</v>
      </c>
    </row>
    <row r="269" spans="1:25" x14ac:dyDescent="0.4">
      <c r="A269" s="6">
        <f t="shared" si="28"/>
        <v>248</v>
      </c>
      <c r="B269" s="7">
        <f t="shared" si="29"/>
        <v>2.4799999999999911</v>
      </c>
      <c r="C269" s="2">
        <v>3000</v>
      </c>
      <c r="D269" s="17">
        <f t="shared" si="26"/>
        <v>62123.546763465201</v>
      </c>
      <c r="E269" s="7">
        <f t="shared" si="30"/>
        <v>9.9997096701959463E-3</v>
      </c>
      <c r="F269" s="7">
        <f t="shared" si="31"/>
        <v>6.8444901496489408E-6</v>
      </c>
      <c r="G269" s="7">
        <f t="shared" si="32"/>
        <v>-1.5775918418836632E-4</v>
      </c>
      <c r="Y269" s="12">
        <f t="shared" si="27"/>
        <v>9.999709670195946</v>
      </c>
    </row>
    <row r="270" spans="1:25" x14ac:dyDescent="0.4">
      <c r="A270" s="6">
        <f t="shared" si="28"/>
        <v>249</v>
      </c>
      <c r="B270" s="7">
        <f t="shared" si="29"/>
        <v>2.4899999999999909</v>
      </c>
      <c r="C270" s="2">
        <v>3000</v>
      </c>
      <c r="D270" s="17">
        <f t="shared" si="26"/>
        <v>62123.845054898731</v>
      </c>
      <c r="E270" s="7">
        <f t="shared" si="30"/>
        <v>9.9997702271382334E-3</v>
      </c>
      <c r="F270" s="7">
        <f t="shared" si="31"/>
        <v>5.4285839937856517E-6</v>
      </c>
      <c r="G270" s="7">
        <f t="shared" si="32"/>
        <v>-1.2542204698429149E-4</v>
      </c>
      <c r="Y270" s="12">
        <f t="shared" si="27"/>
        <v>9.9997702271382334</v>
      </c>
    </row>
    <row r="271" spans="1:25" x14ac:dyDescent="0.4">
      <c r="A271" s="6">
        <f t="shared" si="28"/>
        <v>250</v>
      </c>
      <c r="B271" s="7">
        <f t="shared" si="29"/>
        <v>2.4999999999999907</v>
      </c>
      <c r="C271" s="2">
        <v>3000</v>
      </c>
      <c r="D271" s="17">
        <f t="shared" si="26"/>
        <v>62124.081438278343</v>
      </c>
      <c r="E271" s="7">
        <f t="shared" si="30"/>
        <v>9.9998182418758221E-3</v>
      </c>
      <c r="F271" s="7">
        <f t="shared" si="31"/>
        <v>4.3032195971501319E-6</v>
      </c>
      <c r="G271" s="7">
        <f t="shared" si="32"/>
        <v>-9.9650832342812468E-5</v>
      </c>
      <c r="Y271" s="12">
        <f t="shared" si="27"/>
        <v>9.9998182418758219</v>
      </c>
    </row>
    <row r="272" spans="1:25" x14ac:dyDescent="0.4">
      <c r="A272" s="6">
        <f t="shared" si="28"/>
        <v>251</v>
      </c>
      <c r="B272" s="7">
        <f t="shared" si="29"/>
        <v>2.5099999999999905</v>
      </c>
      <c r="C272" s="2">
        <v>3000</v>
      </c>
      <c r="D272" s="17">
        <f t="shared" si="26"/>
        <v>62124.268663983217</v>
      </c>
      <c r="E272" s="7">
        <f t="shared" si="30"/>
        <v>9.9998562915301764E-3</v>
      </c>
      <c r="F272" s="7">
        <f t="shared" si="31"/>
        <v>3.4093300621887423E-6</v>
      </c>
      <c r="G272" s="7">
        <f t="shared" si="32"/>
        <v>-7.9127074649465445E-5</v>
      </c>
      <c r="Y272" s="12">
        <f t="shared" si="27"/>
        <v>9.9998562915301772</v>
      </c>
    </row>
    <row r="273" spans="1:25" x14ac:dyDescent="0.4">
      <c r="A273" s="6">
        <f t="shared" si="28"/>
        <v>252</v>
      </c>
      <c r="B273" s="7">
        <f t="shared" si="29"/>
        <v>2.5199999999999902</v>
      </c>
      <c r="C273" s="2">
        <v>3000</v>
      </c>
      <c r="D273" s="17">
        <f t="shared" si="26"/>
        <v>62124.416879204102</v>
      </c>
      <c r="E273" s="7">
        <f t="shared" si="30"/>
        <v>9.9998864284770658E-3</v>
      </c>
      <c r="F273" s="7">
        <f t="shared" si="31"/>
        <v>2.6997268806790153E-6</v>
      </c>
      <c r="G273" s="7">
        <f t="shared" si="32"/>
        <v>-6.2793561652479957E-5</v>
      </c>
      <c r="Y273" s="12">
        <f t="shared" si="27"/>
        <v>9.9998864284770654</v>
      </c>
    </row>
    <row r="274" spans="1:25" x14ac:dyDescent="0.4">
      <c r="A274" s="6">
        <f t="shared" si="28"/>
        <v>253</v>
      </c>
      <c r="B274" s="7">
        <f t="shared" si="29"/>
        <v>2.52999999999999</v>
      </c>
      <c r="C274" s="2">
        <v>3000</v>
      </c>
      <c r="D274" s="17">
        <f t="shared" si="26"/>
        <v>62124.534154070127</v>
      </c>
      <c r="E274" s="7">
        <f t="shared" si="30"/>
        <v>9.99991028606779E-3</v>
      </c>
      <c r="F274" s="7">
        <f t="shared" si="31"/>
        <v>2.1367420285391125E-6</v>
      </c>
      <c r="G274" s="7">
        <f t="shared" si="32"/>
        <v>-4.9803408775500602E-5</v>
      </c>
      <c r="Y274" s="12">
        <f t="shared" si="27"/>
        <v>9.9999102860677898</v>
      </c>
    </row>
    <row r="275" spans="1:25" x14ac:dyDescent="0.4">
      <c r="A275" s="6">
        <f t="shared" si="28"/>
        <v>254</v>
      </c>
      <c r="B275" s="7">
        <f t="shared" si="29"/>
        <v>2.5399999999999898</v>
      </c>
      <c r="C275" s="2">
        <v>3000</v>
      </c>
      <c r="D275" s="17">
        <f t="shared" si="26"/>
        <v>62124.626902707285</v>
      </c>
      <c r="E275" s="7">
        <f t="shared" si="30"/>
        <v>9.9999291633176366E-3</v>
      </c>
      <c r="F275" s="7">
        <f t="shared" si="31"/>
        <v>1.6903307067418771E-6</v>
      </c>
      <c r="G275" s="7">
        <f t="shared" si="32"/>
        <v>-3.9478855583946482E-5</v>
      </c>
      <c r="Y275" s="12">
        <f t="shared" si="27"/>
        <v>9.9999291633176366</v>
      </c>
    </row>
    <row r="276" spans="1:25" x14ac:dyDescent="0.4">
      <c r="A276" s="6">
        <f t="shared" si="28"/>
        <v>255</v>
      </c>
      <c r="B276" s="7">
        <f t="shared" si="29"/>
        <v>2.5499999999999896</v>
      </c>
      <c r="C276" s="2">
        <v>3000</v>
      </c>
      <c r="D276" s="17">
        <f t="shared" si="26"/>
        <v>62124.700219908416</v>
      </c>
      <c r="E276" s="7">
        <f t="shared" si="30"/>
        <v>9.9999440926819248E-3</v>
      </c>
      <c r="F276" s="7">
        <f t="shared" si="31"/>
        <v>1.3365465367266849E-6</v>
      </c>
      <c r="G276" s="7">
        <f t="shared" si="32"/>
        <v>-3.1277978419091967E-5</v>
      </c>
      <c r="Y276" s="12">
        <f t="shared" si="27"/>
        <v>9.9999440926819254</v>
      </c>
    </row>
    <row r="277" spans="1:25" x14ac:dyDescent="0.4">
      <c r="A277" s="6">
        <f t="shared" si="28"/>
        <v>256</v>
      </c>
      <c r="B277" s="7">
        <f t="shared" si="29"/>
        <v>2.5599999999999894</v>
      </c>
      <c r="C277" s="2">
        <v>3000</v>
      </c>
      <c r="D277" s="17">
        <f t="shared" si="26"/>
        <v>62124.758150097245</v>
      </c>
      <c r="E277" s="7">
        <f t="shared" si="30"/>
        <v>9.9999558942483711E-3</v>
      </c>
      <c r="F277" s="7">
        <f t="shared" si="31"/>
        <v>1.0563174600644598E-6</v>
      </c>
      <c r="G277" s="7">
        <f t="shared" si="32"/>
        <v>-2.4767836913353047E-5</v>
      </c>
      <c r="Y277" s="12">
        <f t="shared" si="27"/>
        <v>9.9999558942483713</v>
      </c>
    </row>
    <row r="278" spans="1:25" x14ac:dyDescent="0.4">
      <c r="A278" s="6">
        <f t="shared" si="28"/>
        <v>257</v>
      </c>
      <c r="B278" s="7">
        <f t="shared" si="29"/>
        <v>2.5699999999999892</v>
      </c>
      <c r="C278" s="2">
        <v>3000</v>
      </c>
      <c r="D278" s="17">
        <f t="shared" ref="D278:D341" si="33">(1000*C278-($G$3*$D$3-$G$4*$D$9*1000)*E277-(1000*$D$4-$G$5*$D$3)*E278)/1000</f>
        <v>62124.80390202663</v>
      </c>
      <c r="E278" s="7">
        <f t="shared" si="30"/>
        <v>9.9999652190311261E-3</v>
      </c>
      <c r="F278" s="7">
        <f t="shared" si="31"/>
        <v>8.3446407431533864E-7</v>
      </c>
      <c r="G278" s="7">
        <f t="shared" si="32"/>
        <v>-1.9602840236471186E-5</v>
      </c>
      <c r="Y278" s="12">
        <f t="shared" ref="Y278:Y341" si="34">E278*1000</f>
        <v>9.9999652190311252</v>
      </c>
    </row>
    <row r="279" spans="1:25" x14ac:dyDescent="0.4">
      <c r="A279" s="6">
        <f t="shared" ref="A279:A342" si="35">A278+1</f>
        <v>258</v>
      </c>
      <c r="B279" s="7">
        <f t="shared" ref="B279:B342" si="36">B278+$D$14</f>
        <v>2.579999999999989</v>
      </c>
      <c r="C279" s="2">
        <v>3000</v>
      </c>
      <c r="D279" s="17">
        <f t="shared" si="33"/>
        <v>62124.840020025593</v>
      </c>
      <c r="E279" s="7">
        <f t="shared" ref="E279:E342" si="37">1000*D278/$G$7</f>
        <v>9.9999725835298574E-3</v>
      </c>
      <c r="F279" s="7">
        <f t="shared" ref="F279:F342" si="38">$G$4*(E280-E278)</f>
        <v>6.5891317757929557E-7</v>
      </c>
      <c r="G279" s="7">
        <f t="shared" ref="G279:G342" si="39">$G$3*(E280-2*E279+E278)</f>
        <v>-1.5507339110737428E-5</v>
      </c>
      <c r="Y279" s="12">
        <f t="shared" si="34"/>
        <v>9.999972583529857</v>
      </c>
    </row>
    <row r="280" spans="1:25" x14ac:dyDescent="0.4">
      <c r="A280" s="6">
        <f t="shared" si="35"/>
        <v>259</v>
      </c>
      <c r="B280" s="7">
        <f t="shared" si="36"/>
        <v>2.5899999999999888</v>
      </c>
      <c r="C280" s="2">
        <v>3000</v>
      </c>
      <c r="D280" s="17">
        <f t="shared" si="33"/>
        <v>62124.868520486438</v>
      </c>
      <c r="E280" s="7">
        <f t="shared" si="37"/>
        <v>9.9999783972946777E-3</v>
      </c>
      <c r="F280" s="7">
        <f t="shared" si="38"/>
        <v>5.2006830265904913E-7</v>
      </c>
      <c r="G280" s="7">
        <f t="shared" si="39"/>
        <v>-1.226163587331186E-5</v>
      </c>
      <c r="Y280" s="12">
        <f t="shared" si="34"/>
        <v>9.9999783972946776</v>
      </c>
    </row>
    <row r="281" spans="1:25" x14ac:dyDescent="0.4">
      <c r="A281" s="6">
        <f t="shared" si="35"/>
        <v>260</v>
      </c>
      <c r="B281" s="7">
        <f t="shared" si="36"/>
        <v>2.5999999999999885</v>
      </c>
      <c r="C281" s="2">
        <v>3000</v>
      </c>
      <c r="D281" s="17">
        <f t="shared" si="33"/>
        <v>62124.89100056915</v>
      </c>
      <c r="E281" s="7">
        <f t="shared" si="37"/>
        <v>9.9999829848959106E-3</v>
      </c>
      <c r="F281" s="7">
        <f t="shared" si="38"/>
        <v>4.1030635573174878E-7</v>
      </c>
      <c r="G281" s="7">
        <f t="shared" si="39"/>
        <v>-9.6907535121482091E-6</v>
      </c>
      <c r="Y281" s="12">
        <f t="shared" si="34"/>
        <v>9.9999829848959099</v>
      </c>
    </row>
    <row r="282" spans="1:25" x14ac:dyDescent="0.4">
      <c r="A282" s="6">
        <f t="shared" si="35"/>
        <v>261</v>
      </c>
      <c r="B282" s="7">
        <f t="shared" si="36"/>
        <v>2.6099999999999883</v>
      </c>
      <c r="C282" s="2">
        <v>3000</v>
      </c>
      <c r="D282" s="17">
        <f t="shared" si="33"/>
        <v>62124.908724718705</v>
      </c>
      <c r="E282" s="7">
        <f t="shared" si="37"/>
        <v>9.9999866034217923E-3</v>
      </c>
      <c r="F282" s="7">
        <f t="shared" si="38"/>
        <v>3.2357544430330898E-7</v>
      </c>
      <c r="G282" s="7">
        <f t="shared" si="39"/>
        <v>-7.6554287735397519E-6</v>
      </c>
      <c r="Y282" s="12">
        <f t="shared" si="34"/>
        <v>9.9999866034217924</v>
      </c>
    </row>
    <row r="283" spans="1:25" x14ac:dyDescent="0.4">
      <c r="A283" s="6">
        <f t="shared" si="35"/>
        <v>262</v>
      </c>
      <c r="B283" s="7">
        <f t="shared" si="36"/>
        <v>2.6199999999999881</v>
      </c>
      <c r="C283" s="2">
        <v>3000</v>
      </c>
      <c r="D283" s="17">
        <f t="shared" si="33"/>
        <v>62124.92269347774</v>
      </c>
      <c r="E283" s="7">
        <f t="shared" si="37"/>
        <v>9.9999894564047967E-3</v>
      </c>
      <c r="F283" s="7">
        <f t="shared" si="38"/>
        <v>2.5507381684261587E-7</v>
      </c>
      <c r="G283" s="7">
        <f t="shared" si="39"/>
        <v>-6.0448967185988689E-6</v>
      </c>
      <c r="Y283" s="12">
        <f t="shared" si="34"/>
        <v>9.999989456404796</v>
      </c>
    </row>
    <row r="284" spans="1:25" x14ac:dyDescent="0.4">
      <c r="A284" s="6">
        <f t="shared" si="35"/>
        <v>263</v>
      </c>
      <c r="B284" s="7">
        <f t="shared" si="36"/>
        <v>2.6299999999999879</v>
      </c>
      <c r="C284" s="2">
        <v>3000</v>
      </c>
      <c r="D284" s="17">
        <f t="shared" si="33"/>
        <v>62124.933698182598</v>
      </c>
      <c r="E284" s="7">
        <f t="shared" si="37"/>
        <v>9.9999917048981292E-3</v>
      </c>
      <c r="F284" s="7">
        <f t="shared" si="38"/>
        <v>2.0099375653420681E-7</v>
      </c>
      <c r="G284" s="7">
        <f t="shared" si="39"/>
        <v>-4.7711153430829434E-6</v>
      </c>
      <c r="Y284" s="12">
        <f t="shared" si="34"/>
        <v>9.9999917048981288</v>
      </c>
    </row>
    <row r="285" spans="1:25" x14ac:dyDescent="0.4">
      <c r="A285" s="6">
        <f t="shared" si="35"/>
        <v>264</v>
      </c>
      <c r="B285" s="7">
        <f t="shared" si="36"/>
        <v>2.6399999999999877</v>
      </c>
      <c r="C285" s="2">
        <v>3000</v>
      </c>
      <c r="D285" s="17">
        <f t="shared" si="33"/>
        <v>62124.942364411749</v>
      </c>
      <c r="E285" s="7">
        <f t="shared" si="37"/>
        <v>9.9999934762799274E-3</v>
      </c>
      <c r="F285" s="7">
        <f t="shared" si="38"/>
        <v>1.5831744196864728E-7</v>
      </c>
      <c r="G285" s="7">
        <f t="shared" si="39"/>
        <v>-3.7641475700289639E-6</v>
      </c>
      <c r="Y285" s="12">
        <f t="shared" si="34"/>
        <v>9.9999934762799274</v>
      </c>
    </row>
    <row r="286" spans="1:25" x14ac:dyDescent="0.4">
      <c r="A286" s="6">
        <f t="shared" si="35"/>
        <v>265</v>
      </c>
      <c r="B286" s="7">
        <f t="shared" si="36"/>
        <v>2.6499999999999875</v>
      </c>
      <c r="C286" s="2">
        <v>3000</v>
      </c>
      <c r="D286" s="17">
        <f t="shared" si="33"/>
        <v>62124.949186478916</v>
      </c>
      <c r="E286" s="7">
        <f t="shared" si="37"/>
        <v>9.9999948712469686E-3</v>
      </c>
      <c r="F286" s="7">
        <f t="shared" si="38"/>
        <v>1.2465434804168063E-7</v>
      </c>
      <c r="G286" s="7">
        <f t="shared" si="39"/>
        <v>-2.9684712153643655E-6</v>
      </c>
      <c r="Y286" s="12">
        <f t="shared" si="34"/>
        <v>9.9999948712469688</v>
      </c>
    </row>
    <row r="287" spans="1:25" x14ac:dyDescent="0.4">
      <c r="A287" s="6">
        <f t="shared" si="35"/>
        <v>266</v>
      </c>
      <c r="B287" s="7">
        <f t="shared" si="36"/>
        <v>2.6599999999999873</v>
      </c>
      <c r="C287" s="2">
        <v>3000</v>
      </c>
      <c r="D287" s="17">
        <f t="shared" si="33"/>
        <v>62124.954554800868</v>
      </c>
      <c r="E287" s="7">
        <f t="shared" si="37"/>
        <v>9.9999959693668882E-3</v>
      </c>
      <c r="F287" s="7">
        <f t="shared" si="38"/>
        <v>9.8111824393953828E-8</v>
      </c>
      <c r="G287" s="7">
        <f t="shared" si="39"/>
        <v>-2.3400335141809947E-6</v>
      </c>
      <c r="Y287" s="12">
        <f t="shared" si="34"/>
        <v>9.9999959693668874</v>
      </c>
    </row>
    <row r="288" spans="1:25" x14ac:dyDescent="0.4">
      <c r="A288" s="6">
        <f t="shared" si="35"/>
        <v>267</v>
      </c>
      <c r="B288" s="7">
        <f t="shared" si="36"/>
        <v>2.6699999999999871</v>
      </c>
      <c r="C288" s="2">
        <v>3000</v>
      </c>
      <c r="D288" s="17">
        <f t="shared" si="33"/>
        <v>62124.958777599568</v>
      </c>
      <c r="E288" s="7">
        <f t="shared" si="37"/>
        <v>9.9999968334834564E-3</v>
      </c>
      <c r="F288" s="7">
        <f t="shared" si="38"/>
        <v>7.7192149981059055E-8</v>
      </c>
      <c r="G288" s="7">
        <f t="shared" si="39"/>
        <v>-1.8439013683979599E-6</v>
      </c>
      <c r="Y288" s="12">
        <f t="shared" si="34"/>
        <v>9.9999968334834559</v>
      </c>
    </row>
    <row r="289" spans="1:25" x14ac:dyDescent="0.4">
      <c r="A289" s="6">
        <f t="shared" si="35"/>
        <v>268</v>
      </c>
      <c r="B289" s="7">
        <f t="shared" si="36"/>
        <v>2.6799999999999868</v>
      </c>
      <c r="C289" s="2">
        <v>3000</v>
      </c>
      <c r="D289" s="17">
        <f t="shared" si="33"/>
        <v>62124.962098102202</v>
      </c>
      <c r="E289" s="7">
        <f t="shared" si="37"/>
        <v>9.9999975132098878E-3</v>
      </c>
      <c r="F289" s="7">
        <f t="shared" si="38"/>
        <v>6.0710699922167377E-8</v>
      </c>
      <c r="G289" s="7">
        <f t="shared" si="39"/>
        <v>-1.4523886433803757E-6</v>
      </c>
      <c r="Y289" s="12">
        <f t="shared" si="34"/>
        <v>9.9999975132098875</v>
      </c>
    </row>
    <row r="290" spans="1:25" x14ac:dyDescent="0.4">
      <c r="A290" s="6">
        <f t="shared" si="35"/>
        <v>269</v>
      </c>
      <c r="B290" s="7">
        <f t="shared" si="36"/>
        <v>2.6899999999999866</v>
      </c>
      <c r="C290" s="2">
        <v>3000</v>
      </c>
      <c r="D290" s="17">
        <f t="shared" si="33"/>
        <v>62124.964708166</v>
      </c>
      <c r="E290" s="7">
        <f t="shared" si="37"/>
        <v>9.9999980476974549E-3</v>
      </c>
      <c r="F290" s="7">
        <f t="shared" si="38"/>
        <v>4.7730936737766516E-8</v>
      </c>
      <c r="G290" s="7">
        <f t="shared" si="39"/>
        <v>-1.1435639934997965E-6</v>
      </c>
      <c r="Y290" s="12">
        <f t="shared" si="34"/>
        <v>9.9999980476974546</v>
      </c>
    </row>
    <row r="291" spans="1:25" x14ac:dyDescent="0.4">
      <c r="A291" s="6">
        <f t="shared" si="35"/>
        <v>270</v>
      </c>
      <c r="B291" s="7">
        <f t="shared" si="36"/>
        <v>2.6999999999999864</v>
      </c>
      <c r="C291" s="2">
        <v>3000</v>
      </c>
      <c r="D291" s="17">
        <f t="shared" si="33"/>
        <v>62124.96675906529</v>
      </c>
      <c r="E291" s="7">
        <f t="shared" si="37"/>
        <v>9.9999984678286226E-3</v>
      </c>
      <c r="F291" s="7">
        <f t="shared" si="38"/>
        <v>3.7512796948607763E-8</v>
      </c>
      <c r="G291" s="7">
        <f t="shared" si="39"/>
        <v>-9.0006396433195412E-7</v>
      </c>
      <c r="Y291" s="12">
        <f t="shared" si="34"/>
        <v>9.9999984678286218</v>
      </c>
    </row>
    <row r="292" spans="1:25" x14ac:dyDescent="0.4">
      <c r="A292" s="6">
        <f t="shared" si="35"/>
        <v>271</v>
      </c>
      <c r="B292" s="7">
        <f t="shared" si="36"/>
        <v>2.7099999999999862</v>
      </c>
      <c r="C292" s="2">
        <v>3000</v>
      </c>
      <c r="D292" s="17">
        <f t="shared" si="33"/>
        <v>62124.968370027702</v>
      </c>
      <c r="E292" s="7">
        <f t="shared" si="37"/>
        <v>9.9999987979533939E-3</v>
      </c>
      <c r="F292" s="7">
        <f t="shared" si="38"/>
        <v>2.9471736162633988E-8</v>
      </c>
      <c r="G292" s="7">
        <f t="shared" si="39"/>
        <v>-7.0814819286280084E-7</v>
      </c>
      <c r="Y292" s="12">
        <f t="shared" si="34"/>
        <v>9.9999987979533937</v>
      </c>
    </row>
    <row r="293" spans="1:25" x14ac:dyDescent="0.4">
      <c r="A293" s="6">
        <f t="shared" si="35"/>
        <v>272</v>
      </c>
      <c r="B293" s="7">
        <f t="shared" si="36"/>
        <v>2.719999999999986</v>
      </c>
      <c r="C293" s="2">
        <v>3000</v>
      </c>
      <c r="D293" s="17">
        <f t="shared" si="33"/>
        <v>62124.969634985813</v>
      </c>
      <c r="E293" s="7">
        <f t="shared" si="37"/>
        <v>9.9999990572633458E-3</v>
      </c>
      <c r="F293" s="7">
        <f t="shared" si="38"/>
        <v>2.314625123511771E-8</v>
      </c>
      <c r="G293" s="7">
        <f t="shared" si="39"/>
        <v>-5.5694879264045483E-7</v>
      </c>
      <c r="Y293" s="12">
        <f t="shared" si="34"/>
        <v>9.999999057263345</v>
      </c>
    </row>
    <row r="294" spans="1:25" x14ac:dyDescent="0.4">
      <c r="A294" s="6">
        <f t="shared" si="35"/>
        <v>273</v>
      </c>
      <c r="B294" s="7">
        <f t="shared" si="36"/>
        <v>2.7299999999999858</v>
      </c>
      <c r="C294" s="2">
        <v>3000</v>
      </c>
      <c r="D294" s="17">
        <f t="shared" si="33"/>
        <v>62124.970627914896</v>
      </c>
      <c r="E294" s="7">
        <f t="shared" si="37"/>
        <v>9.9999992608784186E-3</v>
      </c>
      <c r="F294" s="7">
        <f t="shared" si="38"/>
        <v>1.8172137926375509E-8</v>
      </c>
      <c r="G294" s="7">
        <f t="shared" si="39"/>
        <v>-4.3787386910798531E-7</v>
      </c>
      <c r="Y294" s="12">
        <f t="shared" si="34"/>
        <v>9.9999992608784183</v>
      </c>
    </row>
    <row r="295" spans="1:25" x14ac:dyDescent="0.4">
      <c r="A295" s="6">
        <f t="shared" si="35"/>
        <v>274</v>
      </c>
      <c r="B295" s="7">
        <f t="shared" si="36"/>
        <v>2.7399999999999856</v>
      </c>
      <c r="C295" s="2">
        <v>3000</v>
      </c>
      <c r="D295" s="17">
        <f t="shared" si="33"/>
        <v>62124.971407050842</v>
      </c>
      <c r="E295" s="7">
        <f t="shared" si="37"/>
        <v>9.9999994207061044E-3</v>
      </c>
      <c r="F295" s="7">
        <f t="shared" si="38"/>
        <v>1.426209870689088E-8</v>
      </c>
      <c r="G295" s="7">
        <f t="shared" si="39"/>
        <v>-3.4413397478894048E-7</v>
      </c>
      <c r="Y295" s="12">
        <f t="shared" si="34"/>
        <v>9.9999994207061036</v>
      </c>
    </row>
    <row r="296" spans="1:25" x14ac:dyDescent="0.4">
      <c r="A296" s="6">
        <f t="shared" si="35"/>
        <v>275</v>
      </c>
      <c r="B296" s="7">
        <f t="shared" si="36"/>
        <v>2.7499999999999853</v>
      </c>
      <c r="C296" s="2">
        <v>3000</v>
      </c>
      <c r="D296" s="17">
        <f t="shared" si="33"/>
        <v>62124.972018221662</v>
      </c>
      <c r="E296" s="7">
        <f t="shared" si="37"/>
        <v>9.9999995461203927E-3</v>
      </c>
      <c r="F296" s="7">
        <f t="shared" si="38"/>
        <v>1.1189596298144533E-8</v>
      </c>
      <c r="G296" s="7">
        <f t="shared" si="39"/>
        <v>-2.7036650696032893E-7</v>
      </c>
      <c r="Y296" s="12">
        <f t="shared" si="34"/>
        <v>9.9999995461203923</v>
      </c>
    </row>
    <row r="297" spans="1:25" x14ac:dyDescent="0.4">
      <c r="A297" s="6">
        <f t="shared" si="35"/>
        <v>276</v>
      </c>
      <c r="B297" s="7">
        <f t="shared" si="36"/>
        <v>2.7599999999999851</v>
      </c>
      <c r="C297" s="2">
        <v>3000</v>
      </c>
      <c r="D297" s="17">
        <f t="shared" si="33"/>
        <v>62124.972497477815</v>
      </c>
      <c r="E297" s="7">
        <f t="shared" si="37"/>
        <v>9.9999996444980303E-3</v>
      </c>
      <c r="F297" s="7">
        <f t="shared" si="38"/>
        <v>8.7760758729626964E-9</v>
      </c>
      <c r="G297" s="7">
        <f t="shared" si="39"/>
        <v>-2.1233757807603837E-7</v>
      </c>
      <c r="Y297" s="12">
        <f t="shared" si="34"/>
        <v>9.9999996444980308</v>
      </c>
    </row>
    <row r="298" spans="1:25" x14ac:dyDescent="0.4">
      <c r="A298" s="6">
        <f t="shared" si="35"/>
        <v>277</v>
      </c>
      <c r="B298" s="7">
        <f t="shared" si="36"/>
        <v>2.7699999999999849</v>
      </c>
      <c r="C298" s="2">
        <v>3000</v>
      </c>
      <c r="D298" s="17">
        <f t="shared" si="33"/>
        <v>62124.972873167892</v>
      </c>
      <c r="E298" s="7">
        <f t="shared" si="37"/>
        <v>9.9999997216419102E-3</v>
      </c>
      <c r="F298" s="7">
        <f t="shared" si="38"/>
        <v>6.8808578626566863E-9</v>
      </c>
      <c r="G298" s="7">
        <f t="shared" si="39"/>
        <v>-1.6670602398516365E-7</v>
      </c>
      <c r="Y298" s="12">
        <f t="shared" si="34"/>
        <v>9.9999997216419096</v>
      </c>
    </row>
    <row r="299" spans="1:25" x14ac:dyDescent="0.4">
      <c r="A299" s="6">
        <f t="shared" si="35"/>
        <v>278</v>
      </c>
      <c r="B299" s="7">
        <f t="shared" si="36"/>
        <v>2.7799999999999847</v>
      </c>
      <c r="C299" s="2">
        <v>3000</v>
      </c>
      <c r="D299" s="17">
        <f t="shared" si="33"/>
        <v>62124.973167576027</v>
      </c>
      <c r="E299" s="7">
        <f t="shared" si="37"/>
        <v>9.9999997821151876E-3</v>
      </c>
      <c r="F299" s="7">
        <f t="shared" si="38"/>
        <v>5.3931467798584709E-9</v>
      </c>
      <c r="G299" s="7">
        <f t="shared" si="39"/>
        <v>-1.3083619257447943E-7</v>
      </c>
      <c r="Y299" s="12">
        <f t="shared" si="34"/>
        <v>9.9999997821151876</v>
      </c>
    </row>
    <row r="300" spans="1:25" x14ac:dyDescent="0.4">
      <c r="A300" s="6">
        <f t="shared" si="35"/>
        <v>279</v>
      </c>
      <c r="B300" s="7">
        <f t="shared" si="36"/>
        <v>2.7899999999999845</v>
      </c>
      <c r="C300" s="2">
        <v>3000</v>
      </c>
      <c r="D300" s="17">
        <f t="shared" si="33"/>
        <v>62124.973398213027</v>
      </c>
      <c r="E300" s="7">
        <f t="shared" si="37"/>
        <v>9.9999998295048458E-3</v>
      </c>
      <c r="F300" s="7">
        <f t="shared" si="38"/>
        <v>4.2257170852766368E-9</v>
      </c>
      <c r="G300" s="7">
        <f t="shared" si="39"/>
        <v>-1.0264974634188739E-7</v>
      </c>
      <c r="Y300" s="12">
        <f t="shared" si="34"/>
        <v>9.999999829504846</v>
      </c>
    </row>
    <row r="301" spans="1:25" x14ac:dyDescent="0.4">
      <c r="A301" s="6">
        <f t="shared" si="35"/>
        <v>280</v>
      </c>
      <c r="B301" s="7">
        <f t="shared" si="36"/>
        <v>2.7999999999999843</v>
      </c>
      <c r="C301" s="2">
        <v>3000</v>
      </c>
      <c r="D301" s="17">
        <f t="shared" si="33"/>
        <v>62124.973578833997</v>
      </c>
      <c r="E301" s="7">
        <f t="shared" si="37"/>
        <v>9.9999998666295293E-3</v>
      </c>
      <c r="F301" s="7">
        <f t="shared" si="38"/>
        <v>3.3099246433965224E-9</v>
      </c>
      <c r="G301" s="7">
        <f t="shared" si="39"/>
        <v>-8.0508742034135494E-8</v>
      </c>
      <c r="Y301" s="12">
        <f t="shared" si="34"/>
        <v>9.9999998666295298</v>
      </c>
    </row>
    <row r="302" spans="1:25" x14ac:dyDescent="0.4">
      <c r="A302" s="6">
        <f t="shared" si="35"/>
        <v>281</v>
      </c>
      <c r="B302" s="7">
        <f t="shared" si="36"/>
        <v>2.8099999999999841</v>
      </c>
      <c r="C302" s="2">
        <v>3000</v>
      </c>
      <c r="D302" s="17">
        <f t="shared" si="33"/>
        <v>62124.973720240108</v>
      </c>
      <c r="E302" s="7">
        <f t="shared" si="37"/>
        <v>9.9999998957033386E-3</v>
      </c>
      <c r="F302" s="7">
        <f t="shared" si="38"/>
        <v>2.5917682930365338E-9</v>
      </c>
      <c r="G302" s="7">
        <f t="shared" si="39"/>
        <v>-6.3122528037862224E-8</v>
      </c>
      <c r="Y302" s="12">
        <f t="shared" si="34"/>
        <v>9.999999895703338</v>
      </c>
    </row>
    <row r="303" spans="1:25" x14ac:dyDescent="0.4">
      <c r="A303" s="6">
        <f t="shared" si="35"/>
        <v>282</v>
      </c>
      <c r="B303" s="7">
        <f t="shared" si="36"/>
        <v>2.8199999999999839</v>
      </c>
      <c r="C303" s="2">
        <v>3000</v>
      </c>
      <c r="D303" s="17">
        <f t="shared" si="33"/>
        <v>62124.973830910094</v>
      </c>
      <c r="E303" s="7">
        <f t="shared" si="37"/>
        <v>9.9999999184648952E-3</v>
      </c>
      <c r="F303" s="7">
        <f t="shared" si="38"/>
        <v>2.028782350449454E-9</v>
      </c>
      <c r="G303" s="7">
        <f t="shared" si="39"/>
        <v>-4.9474660479553734E-8</v>
      </c>
      <c r="Y303" s="12">
        <f t="shared" si="34"/>
        <v>9.999999918464896</v>
      </c>
    </row>
    <row r="304" spans="1:25" x14ac:dyDescent="0.4">
      <c r="A304" s="6">
        <f t="shared" si="35"/>
        <v>283</v>
      </c>
      <c r="B304" s="7">
        <f t="shared" si="36"/>
        <v>2.8299999999999836</v>
      </c>
      <c r="C304" s="2">
        <v>3000</v>
      </c>
      <c r="D304" s="17">
        <f t="shared" si="33"/>
        <v>62124.973917497322</v>
      </c>
      <c r="E304" s="7">
        <f t="shared" si="37"/>
        <v>9.9999999362789856E-3</v>
      </c>
      <c r="F304" s="7">
        <f t="shared" si="38"/>
        <v>1.5875838837997591E-9</v>
      </c>
      <c r="G304" s="7">
        <f t="shared" si="39"/>
        <v>-3.8765032850385239E-8</v>
      </c>
      <c r="Y304" s="12">
        <f t="shared" si="34"/>
        <v>9.9999999362789858</v>
      </c>
    </row>
    <row r="305" spans="1:25" x14ac:dyDescent="0.4">
      <c r="A305" s="6">
        <f t="shared" si="35"/>
        <v>284</v>
      </c>
      <c r="B305" s="7">
        <f t="shared" si="36"/>
        <v>2.8399999999999834</v>
      </c>
      <c r="C305" s="2">
        <v>3000</v>
      </c>
      <c r="D305" s="17">
        <f t="shared" si="33"/>
        <v>62124.97398522099</v>
      </c>
      <c r="E305" s="7">
        <f t="shared" si="37"/>
        <v>9.9999999502165728E-3</v>
      </c>
      <c r="F305" s="7">
        <f t="shared" si="38"/>
        <v>1.2419392771134685E-9</v>
      </c>
      <c r="G305" s="7">
        <f t="shared" si="39"/>
        <v>-3.0363888486872881E-8</v>
      </c>
      <c r="Y305" s="12">
        <f t="shared" si="34"/>
        <v>9.9999999502165728</v>
      </c>
    </row>
    <row r="306" spans="1:25" x14ac:dyDescent="0.4">
      <c r="A306" s="6">
        <f t="shared" si="35"/>
        <v>285</v>
      </c>
      <c r="B306" s="7">
        <f t="shared" si="36"/>
        <v>2.8499999999999832</v>
      </c>
      <c r="C306" s="2">
        <v>3000</v>
      </c>
      <c r="D306" s="17">
        <f t="shared" si="33"/>
        <v>62124.974038173983</v>
      </c>
      <c r="E306" s="7">
        <f t="shared" si="37"/>
        <v>9.9999999611177712E-3</v>
      </c>
      <c r="F306" s="7">
        <f t="shared" si="38"/>
        <v>9.712411430662371E-10</v>
      </c>
      <c r="G306" s="7">
        <f t="shared" si="39"/>
        <v>-2.3775738322573403E-8</v>
      </c>
      <c r="Y306" s="12">
        <f t="shared" si="34"/>
        <v>9.999999961117771</v>
      </c>
    </row>
    <row r="307" spans="1:25" x14ac:dyDescent="0.4">
      <c r="A307" s="6">
        <f t="shared" si="35"/>
        <v>286</v>
      </c>
      <c r="B307" s="7">
        <f t="shared" si="36"/>
        <v>2.859999999999983</v>
      </c>
      <c r="C307" s="2">
        <v>3000</v>
      </c>
      <c r="D307" s="17">
        <f t="shared" si="33"/>
        <v>62124.974079564818</v>
      </c>
      <c r="E307" s="7">
        <f t="shared" si="37"/>
        <v>9.9999999696413957E-3</v>
      </c>
      <c r="F307" s="7">
        <f t="shared" si="38"/>
        <v>7.5930676676772002E-10</v>
      </c>
      <c r="G307" s="7">
        <f t="shared" si="39"/>
        <v>-1.8611136937130013E-8</v>
      </c>
      <c r="Y307" s="12">
        <f t="shared" si="34"/>
        <v>9.9999999696413955</v>
      </c>
    </row>
    <row r="308" spans="1:25" x14ac:dyDescent="0.4">
      <c r="A308" s="6">
        <f t="shared" si="35"/>
        <v>287</v>
      </c>
      <c r="B308" s="7">
        <f t="shared" si="36"/>
        <v>2.8699999999999828</v>
      </c>
      <c r="C308" s="2">
        <v>3000</v>
      </c>
      <c r="D308" s="17">
        <f t="shared" si="33"/>
        <v>62124.974111907912</v>
      </c>
      <c r="E308" s="7">
        <f t="shared" si="37"/>
        <v>9.9999999763039065E-3</v>
      </c>
      <c r="F308" s="7">
        <f t="shared" si="38"/>
        <v>5.9343233452247013E-10</v>
      </c>
      <c r="G308" s="7">
        <f t="shared" si="39"/>
        <v>-1.4563749511919966E-8</v>
      </c>
      <c r="Y308" s="12">
        <f t="shared" si="34"/>
        <v>9.999999976303906</v>
      </c>
    </row>
    <row r="309" spans="1:25" x14ac:dyDescent="0.4">
      <c r="A309" s="6">
        <f t="shared" si="35"/>
        <v>288</v>
      </c>
      <c r="B309" s="7">
        <f t="shared" si="36"/>
        <v>2.8799999999999826</v>
      </c>
      <c r="C309" s="2">
        <v>3000</v>
      </c>
      <c r="D309" s="17">
        <f t="shared" si="33"/>
        <v>62124.974137173165</v>
      </c>
      <c r="E309" s="7">
        <f t="shared" si="37"/>
        <v>9.9999999815100424E-3</v>
      </c>
      <c r="F309" s="7">
        <f t="shared" si="38"/>
        <v>4.6364891093109151E-10</v>
      </c>
      <c r="G309" s="7">
        <f t="shared" si="39"/>
        <v>-1.1392935206355759E-8</v>
      </c>
      <c r="Y309" s="12">
        <f t="shared" si="34"/>
        <v>9.999999981510042</v>
      </c>
    </row>
    <row r="310" spans="1:25" x14ac:dyDescent="0.4">
      <c r="A310" s="6">
        <f t="shared" si="35"/>
        <v>289</v>
      </c>
      <c r="B310" s="7">
        <f t="shared" si="36"/>
        <v>2.8899999999999824</v>
      </c>
      <c r="C310" s="2">
        <v>3000</v>
      </c>
      <c r="D310" s="17">
        <f t="shared" si="33"/>
        <v>62124.974156903285</v>
      </c>
      <c r="E310" s="7">
        <f t="shared" si="37"/>
        <v>9.9999999855768847E-3</v>
      </c>
      <c r="F310" s="7">
        <f t="shared" si="38"/>
        <v>3.6213584214683792E-10</v>
      </c>
      <c r="G310" s="7">
        <f t="shared" si="39"/>
        <v>-8.9096785504949594E-9</v>
      </c>
      <c r="Y310" s="12">
        <f t="shared" si="34"/>
        <v>9.9999999855768849</v>
      </c>
    </row>
    <row r="311" spans="1:25" x14ac:dyDescent="0.4">
      <c r="A311" s="6">
        <f t="shared" si="35"/>
        <v>290</v>
      </c>
      <c r="B311" s="7">
        <f t="shared" si="36"/>
        <v>2.8999999999999821</v>
      </c>
      <c r="C311" s="2">
        <v>3000</v>
      </c>
      <c r="D311" s="17">
        <f t="shared" si="33"/>
        <v>62124.974172306072</v>
      </c>
      <c r="E311" s="7">
        <f t="shared" si="37"/>
        <v>9.9999999887527592E-3</v>
      </c>
      <c r="F311" s="7">
        <f t="shared" si="38"/>
        <v>2.8275992658421956E-10</v>
      </c>
      <c r="G311" s="7">
        <f t="shared" si="39"/>
        <v>-6.9655045620287126E-9</v>
      </c>
      <c r="Y311" s="12">
        <f t="shared" si="34"/>
        <v>9.9999999887527586</v>
      </c>
    </row>
    <row r="312" spans="1:25" x14ac:dyDescent="0.4">
      <c r="A312" s="6">
        <f t="shared" si="35"/>
        <v>291</v>
      </c>
      <c r="B312" s="7">
        <f t="shared" si="36"/>
        <v>2.9099999999999819</v>
      </c>
      <c r="C312" s="2">
        <v>3000</v>
      </c>
      <c r="D312" s="17">
        <f t="shared" si="33"/>
        <v>62124.974184326893</v>
      </c>
      <c r="E312" s="7">
        <f t="shared" si="37"/>
        <v>9.9999999912320833E-3</v>
      </c>
      <c r="F312" s="7">
        <f t="shared" si="38"/>
        <v>2.2071329139339291E-10</v>
      </c>
      <c r="G312" s="7">
        <f t="shared" si="39"/>
        <v>-5.4438224761366172E-9</v>
      </c>
      <c r="Y312" s="12">
        <f t="shared" si="34"/>
        <v>9.9999999912320838</v>
      </c>
    </row>
    <row r="313" spans="1:25" x14ac:dyDescent="0.4">
      <c r="A313" s="6">
        <f t="shared" si="35"/>
        <v>292</v>
      </c>
      <c r="B313" s="7">
        <f t="shared" si="36"/>
        <v>2.9199999999999817</v>
      </c>
      <c r="C313" s="2">
        <v>3000</v>
      </c>
      <c r="D313" s="17">
        <f t="shared" si="33"/>
        <v>62124.974193705377</v>
      </c>
      <c r="E313" s="7">
        <f t="shared" si="37"/>
        <v>9.9999999931670251E-3</v>
      </c>
      <c r="F313" s="7">
        <f t="shared" si="38"/>
        <v>1.7222785697601495E-10</v>
      </c>
      <c r="G313" s="7">
        <f t="shared" si="39"/>
        <v>-4.2532644073389747E-9</v>
      </c>
      <c r="Y313" s="12">
        <f t="shared" si="34"/>
        <v>9.9999999931670249</v>
      </c>
    </row>
    <row r="314" spans="1:25" x14ac:dyDescent="0.4">
      <c r="A314" s="6">
        <f t="shared" si="35"/>
        <v>293</v>
      </c>
      <c r="B314" s="7">
        <f t="shared" si="36"/>
        <v>2.9299999999999815</v>
      </c>
      <c r="C314" s="2">
        <v>3000</v>
      </c>
      <c r="D314" s="17">
        <f t="shared" si="33"/>
        <v>62124.974201020057</v>
      </c>
      <c r="E314" s="7">
        <f t="shared" si="37"/>
        <v>9.9999999946766404E-3</v>
      </c>
      <c r="F314" s="7">
        <f t="shared" si="38"/>
        <v>1.3435147092066835E-10</v>
      </c>
      <c r="G314" s="7">
        <f t="shared" si="39"/>
        <v>-3.3220128037303454E-9</v>
      </c>
      <c r="Y314" s="12">
        <f t="shared" si="34"/>
        <v>9.9999999946766405</v>
      </c>
    </row>
    <row r="315" spans="1:25" x14ac:dyDescent="0.4">
      <c r="A315" s="6">
        <f t="shared" si="35"/>
        <v>294</v>
      </c>
      <c r="B315" s="7">
        <f t="shared" si="36"/>
        <v>2.9399999999999813</v>
      </c>
      <c r="C315" s="2">
        <v>3000</v>
      </c>
      <c r="D315" s="17">
        <f t="shared" si="33"/>
        <v>62124.974206723302</v>
      </c>
      <c r="E315" s="7">
        <f t="shared" si="37"/>
        <v>9.9999999958540545E-3</v>
      </c>
      <c r="F315" s="7">
        <f t="shared" si="38"/>
        <v>1.0477209377857122E-10</v>
      </c>
      <c r="G315" s="7">
        <f t="shared" si="39"/>
        <v>-2.5938626246890806E-9</v>
      </c>
      <c r="Y315" s="12">
        <f t="shared" si="34"/>
        <v>9.9999999958540542</v>
      </c>
    </row>
    <row r="316" spans="1:25" x14ac:dyDescent="0.4">
      <c r="A316" s="6">
        <f t="shared" si="35"/>
        <v>295</v>
      </c>
      <c r="B316" s="7">
        <f t="shared" si="36"/>
        <v>2.9499999999999811</v>
      </c>
      <c r="C316" s="2">
        <v>3000</v>
      </c>
      <c r="D316" s="17">
        <f t="shared" si="33"/>
        <v>62124.974211168716</v>
      </c>
      <c r="E316" s="7">
        <f t="shared" si="37"/>
        <v>9.9999999967720823E-3</v>
      </c>
      <c r="F316" s="7">
        <f t="shared" si="38"/>
        <v>8.1679368130194163E-11</v>
      </c>
      <c r="G316" s="7">
        <f t="shared" si="39"/>
        <v>-2.0246825049863304E-9</v>
      </c>
      <c r="Y316" s="12">
        <f t="shared" si="34"/>
        <v>9.9999999967720825</v>
      </c>
    </row>
    <row r="317" spans="1:25" x14ac:dyDescent="0.4">
      <c r="A317" s="6">
        <f t="shared" si="35"/>
        <v>296</v>
      </c>
      <c r="B317" s="7">
        <f t="shared" si="36"/>
        <v>2.9599999999999809</v>
      </c>
      <c r="C317" s="2">
        <v>3000</v>
      </c>
      <c r="D317" s="17">
        <f t="shared" si="33"/>
        <v>62124.974214632603</v>
      </c>
      <c r="E317" s="7">
        <f t="shared" si="37"/>
        <v>9.9999999974876418E-3</v>
      </c>
      <c r="F317" s="7">
        <f t="shared" si="38"/>
        <v>6.3656371840359327E-11</v>
      </c>
      <c r="G317" s="7">
        <f t="shared" si="39"/>
        <v>-1.5799167529806368E-9</v>
      </c>
      <c r="Y317" s="12">
        <f t="shared" si="34"/>
        <v>9.9999999974876417</v>
      </c>
    </row>
    <row r="318" spans="1:25" x14ac:dyDescent="0.4">
      <c r="A318" s="6">
        <f t="shared" si="35"/>
        <v>297</v>
      </c>
      <c r="B318" s="7">
        <f t="shared" si="36"/>
        <v>2.9699999999999807</v>
      </c>
      <c r="C318" s="2">
        <v>3000</v>
      </c>
      <c r="D318" s="17">
        <f t="shared" si="33"/>
        <v>62124.974217330833</v>
      </c>
      <c r="E318" s="7">
        <f t="shared" si="37"/>
        <v>9.9999999980452097E-3</v>
      </c>
      <c r="F318" s="7">
        <f t="shared" si="38"/>
        <v>4.9594529871743731E-11</v>
      </c>
      <c r="G318" s="7">
        <f t="shared" si="39"/>
        <v>-1.2324516407424824E-9</v>
      </c>
      <c r="Y318" s="12">
        <f t="shared" si="34"/>
        <v>9.9999999980452099</v>
      </c>
    </row>
    <row r="319" spans="1:25" x14ac:dyDescent="0.4">
      <c r="A319" s="6">
        <f t="shared" si="35"/>
        <v>298</v>
      </c>
      <c r="B319" s="7">
        <f t="shared" si="36"/>
        <v>2.9799999999999804</v>
      </c>
      <c r="C319" s="2">
        <v>3000</v>
      </c>
      <c r="D319" s="17">
        <f t="shared" si="33"/>
        <v>62124.974219431984</v>
      </c>
      <c r="E319" s="7">
        <f t="shared" si="37"/>
        <v>9.9999999984795324E-3</v>
      </c>
      <c r="F319" s="7">
        <f t="shared" si="38"/>
        <v>3.8626827431054167E-11</v>
      </c>
      <c r="G319" s="7">
        <f t="shared" si="39"/>
        <v>-9.6108884739543043E-10</v>
      </c>
      <c r="Y319" s="12">
        <f t="shared" si="34"/>
        <v>9.9999999984795327</v>
      </c>
    </row>
    <row r="320" spans="1:25" x14ac:dyDescent="0.4">
      <c r="A320" s="6">
        <f t="shared" si="35"/>
        <v>299</v>
      </c>
      <c r="B320" s="7">
        <f t="shared" si="36"/>
        <v>2.9899999999999802</v>
      </c>
      <c r="C320" s="2">
        <v>3000</v>
      </c>
      <c r="D320" s="17">
        <f t="shared" si="33"/>
        <v>62124.974221067649</v>
      </c>
      <c r="E320" s="7">
        <f t="shared" si="37"/>
        <v>9.9999999988177463E-3</v>
      </c>
      <c r="F320" s="7">
        <f t="shared" si="38"/>
        <v>3.0074987639183703E-11</v>
      </c>
      <c r="G320" s="7">
        <f t="shared" si="39"/>
        <v>-7.4927911097866229E-10</v>
      </c>
      <c r="Y320" s="12">
        <f t="shared" si="34"/>
        <v>9.9999999988177457</v>
      </c>
    </row>
    <row r="321" spans="1:25" x14ac:dyDescent="0.4">
      <c r="A321" s="6">
        <f t="shared" si="35"/>
        <v>300</v>
      </c>
      <c r="B321" s="7">
        <f t="shared" si="36"/>
        <v>2.99999999999998</v>
      </c>
      <c r="C321" s="2">
        <v>3000</v>
      </c>
      <c r="D321" s="17">
        <f t="shared" si="33"/>
        <v>62124.974222340534</v>
      </c>
      <c r="E321" s="7">
        <f t="shared" si="37"/>
        <v>9.9999999990810322E-3</v>
      </c>
      <c r="F321" s="7">
        <f t="shared" si="38"/>
        <v>2.3408792265700029E-11</v>
      </c>
      <c r="G321" s="7">
        <f t="shared" si="39"/>
        <v>-5.8395996371807257E-10</v>
      </c>
      <c r="Y321" s="12">
        <f t="shared" si="34"/>
        <v>9.999999999081032</v>
      </c>
    </row>
    <row r="322" spans="1:25" x14ac:dyDescent="0.4">
      <c r="A322" s="6">
        <f t="shared" si="35"/>
        <v>301</v>
      </c>
      <c r="B322" s="7">
        <f t="shared" si="36"/>
        <v>3.0099999999999798</v>
      </c>
      <c r="C322" s="2">
        <v>3000</v>
      </c>
      <c r="D322" s="17">
        <f t="shared" si="33"/>
        <v>62124.974223330777</v>
      </c>
      <c r="E322" s="7">
        <f t="shared" si="37"/>
        <v>9.9999999992859221E-3</v>
      </c>
      <c r="F322" s="7">
        <f t="shared" si="38"/>
        <v>1.8214336289235078E-11</v>
      </c>
      <c r="G322" s="7">
        <f t="shared" si="39"/>
        <v>-4.5493123157491766E-10</v>
      </c>
      <c r="Y322" s="12">
        <f t="shared" si="34"/>
        <v>9.9999999992859223</v>
      </c>
    </row>
    <row r="323" spans="1:25" x14ac:dyDescent="0.4">
      <c r="A323" s="6">
        <f t="shared" si="35"/>
        <v>302</v>
      </c>
      <c r="B323" s="7">
        <f t="shared" si="36"/>
        <v>3.0199999999999796</v>
      </c>
      <c r="C323" s="2">
        <v>3000</v>
      </c>
      <c r="D323" s="17">
        <f t="shared" si="33"/>
        <v>62124.974224100893</v>
      </c>
      <c r="E323" s="7">
        <f t="shared" si="37"/>
        <v>9.9999999994453189E-3</v>
      </c>
      <c r="F323" s="7">
        <f t="shared" si="38"/>
        <v>1.4168007045345377E-11</v>
      </c>
      <c r="G323" s="7">
        <f t="shared" si="39"/>
        <v>-3.5433461720302262E-10</v>
      </c>
      <c r="Y323" s="12">
        <f t="shared" si="34"/>
        <v>9.9999999994453184</v>
      </c>
    </row>
    <row r="324" spans="1:25" x14ac:dyDescent="0.4">
      <c r="A324" s="6">
        <f t="shared" si="35"/>
        <v>303</v>
      </c>
      <c r="B324" s="7">
        <f t="shared" si="36"/>
        <v>3.0299999999999794</v>
      </c>
      <c r="C324" s="2">
        <v>3000</v>
      </c>
      <c r="D324" s="17">
        <f t="shared" si="33"/>
        <v>62124.974224699632</v>
      </c>
      <c r="E324" s="7">
        <f t="shared" si="37"/>
        <v>9.9999999995692822E-3</v>
      </c>
      <c r="F324" s="7">
        <f t="shared" si="38"/>
        <v>1.1016968587407305E-11</v>
      </c>
      <c r="G324" s="7">
        <f t="shared" si="39"/>
        <v>-2.7587307438459163E-10</v>
      </c>
      <c r="Y324" s="12">
        <f t="shared" si="34"/>
        <v>9.9999999995692814</v>
      </c>
    </row>
    <row r="325" spans="1:25" x14ac:dyDescent="0.4">
      <c r="A325" s="6">
        <f t="shared" si="35"/>
        <v>304</v>
      </c>
      <c r="B325" s="7">
        <f t="shared" si="36"/>
        <v>3.0399999999999792</v>
      </c>
      <c r="C325" s="2">
        <v>3000</v>
      </c>
      <c r="D325" s="17">
        <f t="shared" si="33"/>
        <v>62124.974225164959</v>
      </c>
      <c r="E325" s="7">
        <f t="shared" si="37"/>
        <v>9.9999999996656583E-3</v>
      </c>
      <c r="F325" s="7">
        <f t="shared" si="38"/>
        <v>8.5638093838547036E-12</v>
      </c>
      <c r="G325" s="7">
        <f t="shared" si="39"/>
        <v>-2.1475876632592872E-10</v>
      </c>
      <c r="Y325" s="12">
        <f t="shared" si="34"/>
        <v>9.9999999996656577</v>
      </c>
    </row>
    <row r="326" spans="1:25" x14ac:dyDescent="0.4">
      <c r="A326" s="6">
        <f t="shared" si="35"/>
        <v>305</v>
      </c>
      <c r="B326" s="7">
        <f t="shared" si="36"/>
        <v>3.049999999999979</v>
      </c>
      <c r="C326" s="2">
        <v>3000</v>
      </c>
      <c r="D326" s="17">
        <f t="shared" si="33"/>
        <v>62124.974225526472</v>
      </c>
      <c r="E326" s="7">
        <f t="shared" si="37"/>
        <v>9.9999999997405584E-3</v>
      </c>
      <c r="F326" s="7">
        <f t="shared" si="38"/>
        <v>6.6546594623684285E-12</v>
      </c>
      <c r="G326" s="7">
        <f t="shared" si="39"/>
        <v>-1.6707121797132629E-10</v>
      </c>
      <c r="Y326" s="12">
        <f t="shared" si="34"/>
        <v>9.9999999997405578</v>
      </c>
    </row>
    <row r="327" spans="1:25" x14ac:dyDescent="0.4">
      <c r="A327" s="6">
        <f t="shared" si="35"/>
        <v>306</v>
      </c>
      <c r="B327" s="7">
        <f t="shared" si="36"/>
        <v>3.0599999999999787</v>
      </c>
      <c r="C327" s="2">
        <v>3000</v>
      </c>
      <c r="D327" s="17">
        <f t="shared" si="33"/>
        <v>62124.974225807258</v>
      </c>
      <c r="E327" s="7">
        <f t="shared" si="37"/>
        <v>9.9999999997987515E-3</v>
      </c>
      <c r="F327" s="7">
        <f t="shared" si="38"/>
        <v>5.1694759584108851E-12</v>
      </c>
      <c r="G327" s="7">
        <f t="shared" si="39"/>
        <v>-1.2996548282018239E-10</v>
      </c>
      <c r="Y327" s="12">
        <f t="shared" si="34"/>
        <v>9.9999999997987512</v>
      </c>
    </row>
    <row r="328" spans="1:25" x14ac:dyDescent="0.4">
      <c r="A328" s="6">
        <f t="shared" si="35"/>
        <v>307</v>
      </c>
      <c r="B328" s="7">
        <f t="shared" si="36"/>
        <v>3.0699999999999785</v>
      </c>
      <c r="C328" s="2">
        <v>3000</v>
      </c>
      <c r="D328" s="17">
        <f t="shared" si="33"/>
        <v>62124.974226025261</v>
      </c>
      <c r="E328" s="7">
        <f t="shared" si="37"/>
        <v>9.999999999843948E-3</v>
      </c>
      <c r="F328" s="7">
        <f t="shared" si="38"/>
        <v>4.0143235957579293E-12</v>
      </c>
      <c r="G328" s="7">
        <f t="shared" si="39"/>
        <v>-1.0106498971040878E-10</v>
      </c>
      <c r="Y328" s="12">
        <f t="shared" si="34"/>
        <v>9.9999999998439488</v>
      </c>
    </row>
    <row r="329" spans="1:25" x14ac:dyDescent="0.4">
      <c r="A329" s="6">
        <f t="shared" si="35"/>
        <v>308</v>
      </c>
      <c r="B329" s="7">
        <f t="shared" si="36"/>
        <v>3.0799999999999783</v>
      </c>
      <c r="C329" s="2">
        <v>3000</v>
      </c>
      <c r="D329" s="17">
        <f t="shared" si="33"/>
        <v>62124.974226194448</v>
      </c>
      <c r="E329" s="7">
        <f t="shared" si="37"/>
        <v>9.9999999998790379E-3</v>
      </c>
      <c r="F329" s="7">
        <f t="shared" si="38"/>
        <v>3.1161705160709374E-12</v>
      </c>
      <c r="G329" s="7">
        <f t="shared" si="39"/>
        <v>-7.8565626226989593E-11</v>
      </c>
      <c r="Y329" s="12">
        <f t="shared" si="34"/>
        <v>9.9999999998790372</v>
      </c>
    </row>
    <row r="330" spans="1:25" x14ac:dyDescent="0.4">
      <c r="A330" s="6">
        <f t="shared" si="35"/>
        <v>309</v>
      </c>
      <c r="B330" s="7">
        <f t="shared" si="36"/>
        <v>3.0899999999999781</v>
      </c>
      <c r="C330" s="2">
        <v>3000</v>
      </c>
      <c r="D330" s="17">
        <f t="shared" si="33"/>
        <v>62124.974226325714</v>
      </c>
      <c r="E330" s="7">
        <f t="shared" si="37"/>
        <v>9.9999999999062714E-3</v>
      </c>
      <c r="F330" s="7">
        <f t="shared" si="38"/>
        <v>2.4181177893378702E-12</v>
      </c>
      <c r="G330" s="7">
        <f t="shared" si="39"/>
        <v>-6.1044919119623842E-11</v>
      </c>
      <c r="Y330" s="12">
        <f t="shared" si="34"/>
        <v>9.9999999999062705</v>
      </c>
    </row>
    <row r="331" spans="1:25" x14ac:dyDescent="0.4">
      <c r="A331" s="6">
        <f t="shared" si="35"/>
        <v>310</v>
      </c>
      <c r="B331" s="7">
        <f t="shared" si="36"/>
        <v>3.0999999999999779</v>
      </c>
      <c r="C331" s="2">
        <v>3000</v>
      </c>
      <c r="D331" s="17">
        <f t="shared" si="33"/>
        <v>62124.974226427519</v>
      </c>
      <c r="E331" s="7">
        <f t="shared" si="37"/>
        <v>9.9999999999274003E-3</v>
      </c>
      <c r="F331" s="7">
        <f t="shared" si="38"/>
        <v>1.8758432307475204E-12</v>
      </c>
      <c r="G331" s="7">
        <f t="shared" si="39"/>
        <v>-4.7409992598446138E-11</v>
      </c>
      <c r="Y331" s="12">
        <f t="shared" si="34"/>
        <v>9.9999999999274003</v>
      </c>
    </row>
    <row r="332" spans="1:25" x14ac:dyDescent="0.4">
      <c r="A332" s="6">
        <f t="shared" si="35"/>
        <v>311</v>
      </c>
      <c r="B332" s="7">
        <f t="shared" si="36"/>
        <v>3.1099999999999777</v>
      </c>
      <c r="C332" s="2">
        <v>3000</v>
      </c>
      <c r="D332" s="17">
        <f t="shared" si="33"/>
        <v>62124.974226506456</v>
      </c>
      <c r="E332" s="7">
        <f t="shared" si="37"/>
        <v>9.9999999999437882E-3</v>
      </c>
      <c r="F332" s="7">
        <f t="shared" si="38"/>
        <v>1.4547391069541504E-12</v>
      </c>
      <c r="G332" s="7">
        <f t="shared" si="39"/>
        <v>-3.6810832160227847E-11</v>
      </c>
      <c r="Y332" s="12">
        <f t="shared" si="34"/>
        <v>9.999999999943789</v>
      </c>
    </row>
    <row r="333" spans="1:25" x14ac:dyDescent="0.4">
      <c r="A333" s="6">
        <f t="shared" si="35"/>
        <v>312</v>
      </c>
      <c r="B333" s="7">
        <f t="shared" si="36"/>
        <v>3.1199999999999775</v>
      </c>
      <c r="C333" s="2">
        <v>3000</v>
      </c>
      <c r="D333" s="17">
        <f t="shared" si="33"/>
        <v>62124.974226567632</v>
      </c>
      <c r="E333" s="7">
        <f t="shared" si="37"/>
        <v>9.9999999999564951E-3</v>
      </c>
      <c r="F333" s="7">
        <f t="shared" si="38"/>
        <v>1.1276569955587235E-12</v>
      </c>
      <c r="G333" s="7">
        <f t="shared" si="39"/>
        <v>-2.8605590118857549E-11</v>
      </c>
      <c r="Y333" s="12">
        <f t="shared" si="34"/>
        <v>9.9999999999564952</v>
      </c>
    </row>
    <row r="334" spans="1:25" x14ac:dyDescent="0.4">
      <c r="A334" s="6">
        <f t="shared" si="35"/>
        <v>313</v>
      </c>
      <c r="B334" s="7">
        <f t="shared" si="36"/>
        <v>3.1299999999999772</v>
      </c>
      <c r="C334" s="2">
        <v>3000</v>
      </c>
      <c r="D334" s="17">
        <f t="shared" si="33"/>
        <v>62124.974226615028</v>
      </c>
      <c r="E334" s="7">
        <f t="shared" si="37"/>
        <v>9.9999999999663414E-3</v>
      </c>
      <c r="F334" s="7">
        <f t="shared" si="38"/>
        <v>8.7378021484951773E-13</v>
      </c>
      <c r="G334" s="7">
        <f t="shared" si="39"/>
        <v>-2.2169766022983595E-11</v>
      </c>
      <c r="Y334" s="12">
        <f t="shared" si="34"/>
        <v>9.9999999999663416</v>
      </c>
    </row>
    <row r="335" spans="1:25" x14ac:dyDescent="0.4">
      <c r="A335" s="6">
        <f t="shared" si="35"/>
        <v>314</v>
      </c>
      <c r="B335" s="7">
        <f t="shared" si="36"/>
        <v>3.139999999999977</v>
      </c>
      <c r="C335" s="2">
        <v>3000</v>
      </c>
      <c r="D335" s="17">
        <f t="shared" si="33"/>
        <v>62124.974226651728</v>
      </c>
      <c r="E335" s="7">
        <f t="shared" si="37"/>
        <v>9.9999999999739707E-3</v>
      </c>
      <c r="F335" s="7">
        <f t="shared" si="38"/>
        <v>6.7688910032615013E-13</v>
      </c>
      <c r="G335" s="7">
        <f t="shared" si="39"/>
        <v>-1.7208456881689926E-11</v>
      </c>
      <c r="Y335" s="12">
        <f t="shared" si="34"/>
        <v>9.999999999973971</v>
      </c>
    </row>
    <row r="336" spans="1:25" x14ac:dyDescent="0.4">
      <c r="A336" s="6">
        <f t="shared" si="35"/>
        <v>315</v>
      </c>
      <c r="B336" s="7">
        <f t="shared" si="36"/>
        <v>3.1499999999999768</v>
      </c>
      <c r="C336" s="2">
        <v>3000</v>
      </c>
      <c r="D336" s="17">
        <f t="shared" si="33"/>
        <v>62124.974226680148</v>
      </c>
      <c r="E336" s="7">
        <f t="shared" si="37"/>
        <v>9.9999999999798792E-3</v>
      </c>
      <c r="F336" s="7">
        <f t="shared" si="38"/>
        <v>5.2405996209259342E-13</v>
      </c>
      <c r="G336" s="7">
        <f t="shared" si="39"/>
        <v>-1.3357370765021415E-11</v>
      </c>
      <c r="Y336" s="12">
        <f t="shared" si="34"/>
        <v>9.9999999999798792</v>
      </c>
    </row>
    <row r="337" spans="1:25" x14ac:dyDescent="0.4">
      <c r="A337" s="6">
        <f t="shared" si="35"/>
        <v>316</v>
      </c>
      <c r="B337" s="7">
        <f t="shared" si="36"/>
        <v>3.1599999999999766</v>
      </c>
      <c r="C337" s="2">
        <v>3000</v>
      </c>
      <c r="D337" s="17">
        <f t="shared" si="33"/>
        <v>62124.974226702121</v>
      </c>
      <c r="E337" s="7">
        <f t="shared" si="37"/>
        <v>9.9999999999844519E-3</v>
      </c>
      <c r="F337" s="7">
        <f t="shared" si="38"/>
        <v>4.055783486833775E-13</v>
      </c>
      <c r="G337" s="7">
        <f t="shared" si="39"/>
        <v>-1.033895191682177E-11</v>
      </c>
      <c r="Y337" s="12">
        <f t="shared" si="34"/>
        <v>9.9999999999844515</v>
      </c>
    </row>
    <row r="338" spans="1:25" x14ac:dyDescent="0.4">
      <c r="A338" s="6">
        <f t="shared" si="35"/>
        <v>317</v>
      </c>
      <c r="B338" s="7">
        <f t="shared" si="36"/>
        <v>3.1699999999999764</v>
      </c>
      <c r="C338" s="2">
        <v>3000</v>
      </c>
      <c r="D338" s="17">
        <f t="shared" si="33"/>
        <v>62124.974226719125</v>
      </c>
      <c r="E338" s="7">
        <f t="shared" si="37"/>
        <v>9.9999999999879907E-3</v>
      </c>
      <c r="F338" s="7">
        <f t="shared" si="38"/>
        <v>3.1372474063040556E-13</v>
      </c>
      <c r="G338" s="7">
        <f t="shared" si="39"/>
        <v>-8.0317696937726168E-12</v>
      </c>
      <c r="Y338" s="12">
        <f t="shared" si="34"/>
        <v>9.9999999999879901</v>
      </c>
    </row>
    <row r="339" spans="1:25" x14ac:dyDescent="0.4">
      <c r="A339" s="6">
        <f t="shared" si="35"/>
        <v>318</v>
      </c>
      <c r="B339" s="7">
        <f t="shared" si="36"/>
        <v>3.1799999999999762</v>
      </c>
      <c r="C339" s="2">
        <v>3000</v>
      </c>
      <c r="D339" s="17">
        <f t="shared" si="33"/>
        <v>62124.974226732258</v>
      </c>
      <c r="E339" s="7">
        <f t="shared" si="37"/>
        <v>9.9999999999907264E-3</v>
      </c>
      <c r="F339" s="7">
        <f t="shared" si="38"/>
        <v>2.4251434194155763E-13</v>
      </c>
      <c r="G339" s="7">
        <f t="shared" si="39"/>
        <v>-6.2103100439969694E-12</v>
      </c>
      <c r="Y339" s="12">
        <f t="shared" si="34"/>
        <v>9.9999999999907256</v>
      </c>
    </row>
    <row r="340" spans="1:25" x14ac:dyDescent="0.4">
      <c r="A340" s="6">
        <f t="shared" si="35"/>
        <v>319</v>
      </c>
      <c r="B340" s="7">
        <f t="shared" si="36"/>
        <v>3.189999999999976</v>
      </c>
      <c r="C340" s="2">
        <v>3000</v>
      </c>
      <c r="D340" s="17">
        <f t="shared" si="33"/>
        <v>62124.974226742415</v>
      </c>
      <c r="E340" s="7">
        <f t="shared" si="37"/>
        <v>9.999999999992841E-3</v>
      </c>
      <c r="F340" s="7">
        <f t="shared" si="38"/>
        <v>1.8752360775309285E-13</v>
      </c>
      <c r="G340" s="7">
        <f t="shared" si="39"/>
        <v>-4.7878367936959876E-12</v>
      </c>
      <c r="Y340" s="12">
        <f t="shared" si="34"/>
        <v>9.9999999999928413</v>
      </c>
    </row>
    <row r="341" spans="1:25" x14ac:dyDescent="0.4">
      <c r="A341" s="6">
        <f t="shared" si="35"/>
        <v>320</v>
      </c>
      <c r="B341" s="7">
        <f t="shared" si="36"/>
        <v>3.1999999999999758</v>
      </c>
      <c r="C341" s="2">
        <v>3000</v>
      </c>
      <c r="D341" s="17">
        <f t="shared" si="33"/>
        <v>62124.974226750273</v>
      </c>
      <c r="E341" s="7">
        <f t="shared" si="37"/>
        <v>9.9999999999944768E-3</v>
      </c>
      <c r="F341" s="7">
        <f t="shared" si="38"/>
        <v>1.4502288259166107E-13</v>
      </c>
      <c r="G341" s="7">
        <f t="shared" si="39"/>
        <v>-3.7123082385903672E-12</v>
      </c>
      <c r="Y341" s="12">
        <f t="shared" si="34"/>
        <v>9.9999999999944773</v>
      </c>
    </row>
    <row r="342" spans="1:25" x14ac:dyDescent="0.4">
      <c r="A342" s="6">
        <f t="shared" si="35"/>
        <v>321</v>
      </c>
      <c r="B342" s="7">
        <f t="shared" si="36"/>
        <v>3.2099999999999755</v>
      </c>
      <c r="C342" s="2">
        <f t="shared" ref="C342:C405" si="40">C341-100</f>
        <v>2900</v>
      </c>
      <c r="D342" s="17">
        <f t="shared" ref="D342:D405" si="41">(1000*C342-($G$3*$D$3-$G$4*$D$9*1000)*E341-(1000*$D$4-$G$5*$D$3)*E342)/1000</f>
        <v>62024.974226756349</v>
      </c>
      <c r="E342" s="7">
        <f t="shared" si="37"/>
        <v>9.9999999999957415E-3</v>
      </c>
      <c r="F342" s="7">
        <f t="shared" si="38"/>
        <v>-8.0482930762300342E-4</v>
      </c>
      <c r="G342" s="7">
        <f t="shared" si="39"/>
        <v>-0.16096586154989295</v>
      </c>
      <c r="Y342" s="12">
        <f t="shared" ref="Y342:Y405" si="42">E342*1000</f>
        <v>9.9999999999957421</v>
      </c>
    </row>
    <row r="343" spans="1:25" x14ac:dyDescent="0.4">
      <c r="A343" s="6">
        <f t="shared" ref="A343:A406" si="43">A342+1</f>
        <v>322</v>
      </c>
      <c r="B343" s="7">
        <f t="shared" ref="B343:B406" si="44">B342+$D$14</f>
        <v>3.2199999999999753</v>
      </c>
      <c r="C343" s="2">
        <f t="shared" si="40"/>
        <v>2800</v>
      </c>
      <c r="D343" s="17">
        <f t="shared" si="41"/>
        <v>61768.837341060425</v>
      </c>
      <c r="E343" s="7">
        <f t="shared" ref="E343:E406" si="45">1000*D342/$G$7</f>
        <v>9.9839034138420168E-3</v>
      </c>
      <c r="F343" s="7">
        <f t="shared" ref="F343:F406" si="46">$G$4*(E344-E342)</f>
        <v>-2.8662940316871721E-3</v>
      </c>
      <c r="G343" s="7">
        <f t="shared" ref="G343:G406" si="47">$G$3*(E344-2*E343+E342)</f>
        <v>-0.25132708326294079</v>
      </c>
      <c r="Y343" s="12">
        <f t="shared" si="42"/>
        <v>9.9839034138420164</v>
      </c>
    </row>
    <row r="344" spans="1:25" x14ac:dyDescent="0.4">
      <c r="A344" s="6">
        <f t="shared" si="43"/>
        <v>323</v>
      </c>
      <c r="B344" s="7">
        <f t="shared" si="44"/>
        <v>3.2299999999999751</v>
      </c>
      <c r="C344" s="2">
        <f t="shared" si="40"/>
        <v>2700</v>
      </c>
      <c r="D344" s="17">
        <f t="shared" si="41"/>
        <v>61329.879046147573</v>
      </c>
      <c r="E344" s="7">
        <f t="shared" si="45"/>
        <v>9.942674119361998E-3</v>
      </c>
      <c r="F344" s="7">
        <f t="shared" si="46"/>
        <v>-5.5943297301940149E-3</v>
      </c>
      <c r="G344" s="7">
        <f t="shared" si="47"/>
        <v>-0.29428005643842781</v>
      </c>
      <c r="Y344" s="12">
        <f t="shared" si="42"/>
        <v>9.9426741193619979</v>
      </c>
    </row>
    <row r="345" spans="1:25" x14ac:dyDescent="0.4">
      <c r="A345" s="6">
        <f t="shared" si="43"/>
        <v>324</v>
      </c>
      <c r="B345" s="7">
        <f t="shared" si="44"/>
        <v>3.2399999999999749</v>
      </c>
      <c r="C345" s="2">
        <f t="shared" si="40"/>
        <v>2600</v>
      </c>
      <c r="D345" s="17">
        <f t="shared" si="41"/>
        <v>60700.659294050361</v>
      </c>
      <c r="E345" s="7">
        <f t="shared" si="45"/>
        <v>9.8720168192381365E-3</v>
      </c>
      <c r="F345" s="7">
        <f t="shared" si="46"/>
        <v>-8.5970099811297565E-3</v>
      </c>
      <c r="G345" s="7">
        <f t="shared" si="47"/>
        <v>-0.30625599374872053</v>
      </c>
      <c r="Y345" s="12">
        <f t="shared" si="42"/>
        <v>9.8720168192381372</v>
      </c>
    </row>
    <row r="346" spans="1:25" x14ac:dyDescent="0.4">
      <c r="A346" s="6">
        <f t="shared" si="43"/>
        <v>325</v>
      </c>
      <c r="B346" s="7">
        <f t="shared" si="44"/>
        <v>3.2499999999999747</v>
      </c>
      <c r="C346" s="2">
        <f t="shared" si="40"/>
        <v>2500</v>
      </c>
      <c r="D346" s="17">
        <f t="shared" si="41"/>
        <v>59885.829875238407</v>
      </c>
      <c r="E346" s="7">
        <f t="shared" si="45"/>
        <v>9.7707339197394029E-3</v>
      </c>
      <c r="F346" s="7">
        <f t="shared" si="46"/>
        <v>-1.1622130945583217E-2</v>
      </c>
      <c r="G346" s="7">
        <f t="shared" si="47"/>
        <v>-0.29876819914197161</v>
      </c>
      <c r="Y346" s="12">
        <f t="shared" si="42"/>
        <v>9.7707339197394028</v>
      </c>
    </row>
    <row r="347" spans="1:25" x14ac:dyDescent="0.4">
      <c r="A347" s="6">
        <f t="shared" si="43"/>
        <v>326</v>
      </c>
      <c r="B347" s="7">
        <f t="shared" si="44"/>
        <v>3.2599999999999745</v>
      </c>
      <c r="C347" s="2">
        <f t="shared" si="40"/>
        <v>2400</v>
      </c>
      <c r="D347" s="17">
        <f t="shared" si="41"/>
        <v>58897.189839823106</v>
      </c>
      <c r="E347" s="7">
        <f t="shared" si="45"/>
        <v>9.6395742003264721E-3</v>
      </c>
      <c r="F347" s="7">
        <f t="shared" si="46"/>
        <v>-1.451485072367191E-2</v>
      </c>
      <c r="G347" s="7">
        <f t="shared" si="47"/>
        <v>-0.27977575647576691</v>
      </c>
      <c r="Y347" s="12">
        <f t="shared" si="42"/>
        <v>9.6395742003264715</v>
      </c>
    </row>
    <row r="348" spans="1:25" x14ac:dyDescent="0.4">
      <c r="A348" s="6">
        <f t="shared" si="43"/>
        <v>327</v>
      </c>
      <c r="B348" s="7">
        <f t="shared" si="44"/>
        <v>3.2699999999999743</v>
      </c>
      <c r="C348" s="2">
        <f t="shared" si="40"/>
        <v>2300</v>
      </c>
      <c r="D348" s="17">
        <f t="shared" si="41"/>
        <v>57750.325853053539</v>
      </c>
      <c r="E348" s="7">
        <f t="shared" si="45"/>
        <v>9.4804369052659647E-3</v>
      </c>
      <c r="F348" s="7">
        <f t="shared" si="46"/>
        <v>-1.7187162238406408E-2</v>
      </c>
      <c r="G348" s="7">
        <f t="shared" si="47"/>
        <v>-0.25468654647113276</v>
      </c>
      <c r="Y348" s="12">
        <f t="shared" si="42"/>
        <v>9.4804369052659645</v>
      </c>
    </row>
    <row r="349" spans="1:25" x14ac:dyDescent="0.4">
      <c r="A349" s="6">
        <f t="shared" si="43"/>
        <v>328</v>
      </c>
      <c r="B349" s="7">
        <f t="shared" si="44"/>
        <v>3.279999999999974</v>
      </c>
      <c r="C349" s="2">
        <f t="shared" si="40"/>
        <v>2200</v>
      </c>
      <c r="D349" s="17">
        <f t="shared" si="41"/>
        <v>56462.381056079394</v>
      </c>
      <c r="E349" s="7">
        <f t="shared" si="45"/>
        <v>9.295830955558344E-3</v>
      </c>
      <c r="F349" s="7">
        <f t="shared" si="46"/>
        <v>-1.9596054678878809E-2</v>
      </c>
      <c r="G349" s="7">
        <f t="shared" si="47"/>
        <v>-0.22709194162334745</v>
      </c>
      <c r="Y349" s="12">
        <f t="shared" si="42"/>
        <v>9.295830955558344</v>
      </c>
    </row>
    <row r="350" spans="1:25" x14ac:dyDescent="0.4">
      <c r="A350" s="6">
        <f t="shared" si="43"/>
        <v>329</v>
      </c>
      <c r="B350" s="7">
        <f t="shared" si="44"/>
        <v>3.2899999999999738</v>
      </c>
      <c r="C350" s="2">
        <f t="shared" si="40"/>
        <v>2100</v>
      </c>
      <c r="D350" s="17">
        <f t="shared" si="41"/>
        <v>55050.619670847474</v>
      </c>
      <c r="E350" s="7">
        <f t="shared" si="45"/>
        <v>9.0885158116883885E-3</v>
      </c>
      <c r="F350" s="7">
        <f t="shared" si="46"/>
        <v>-2.172802657713184E-2</v>
      </c>
      <c r="G350" s="7">
        <f t="shared" si="47"/>
        <v>-0.19930243802725872</v>
      </c>
      <c r="Y350" s="12">
        <f t="shared" si="42"/>
        <v>9.0885158116883886</v>
      </c>
    </row>
    <row r="351" spans="1:25" x14ac:dyDescent="0.4">
      <c r="A351" s="6">
        <f t="shared" si="43"/>
        <v>330</v>
      </c>
      <c r="B351" s="7">
        <f t="shared" si="44"/>
        <v>3.2999999999999736</v>
      </c>
      <c r="C351" s="2">
        <f t="shared" si="40"/>
        <v>2000</v>
      </c>
      <c r="D351" s="17">
        <f t="shared" si="41"/>
        <v>53531.546052147882</v>
      </c>
      <c r="E351" s="7">
        <f t="shared" si="45"/>
        <v>8.8612704240157072E-3</v>
      </c>
      <c r="F351" s="7">
        <f t="shared" si="46"/>
        <v>-2.358821907300114E-2</v>
      </c>
      <c r="G351" s="7">
        <f t="shared" si="47"/>
        <v>-0.17273606114660139</v>
      </c>
      <c r="Y351" s="12">
        <f t="shared" si="42"/>
        <v>8.8612704240157072</v>
      </c>
    </row>
    <row r="352" spans="1:25" x14ac:dyDescent="0.4">
      <c r="A352" s="6">
        <f t="shared" si="43"/>
        <v>331</v>
      </c>
      <c r="B352" s="7">
        <f t="shared" si="44"/>
        <v>3.3099999999999734</v>
      </c>
      <c r="C352" s="2">
        <f t="shared" si="40"/>
        <v>1900</v>
      </c>
      <c r="D352" s="17">
        <f t="shared" si="41"/>
        <v>51920.404303905554</v>
      </c>
      <c r="E352" s="7">
        <f t="shared" si="45"/>
        <v>8.6167514302283657E-3</v>
      </c>
      <c r="F352" s="7">
        <f t="shared" si="46"/>
        <v>-2.5192890668377602E-2</v>
      </c>
      <c r="G352" s="7">
        <f t="shared" si="47"/>
        <v>-0.14819825792869099</v>
      </c>
      <c r="Y352" s="12">
        <f t="shared" si="42"/>
        <v>8.6167514302283656</v>
      </c>
    </row>
    <row r="353" spans="1:25" x14ac:dyDescent="0.4">
      <c r="A353" s="6">
        <f t="shared" si="43"/>
        <v>332</v>
      </c>
      <c r="B353" s="7">
        <f t="shared" si="44"/>
        <v>3.3199999999999732</v>
      </c>
      <c r="C353" s="2">
        <f t="shared" si="40"/>
        <v>1800</v>
      </c>
      <c r="D353" s="17">
        <f t="shared" si="41"/>
        <v>50230.934073151322</v>
      </c>
      <c r="E353" s="7">
        <f t="shared" si="45"/>
        <v>8.3574126106481551E-3</v>
      </c>
      <c r="F353" s="7">
        <f t="shared" si="46"/>
        <v>-2.6564292541580992E-2</v>
      </c>
      <c r="G353" s="7">
        <f t="shared" si="47"/>
        <v>-0.12608211671198688</v>
      </c>
      <c r="Y353" s="12">
        <f t="shared" si="42"/>
        <v>8.3574126106481543</v>
      </c>
    </row>
    <row r="354" spans="1:25" x14ac:dyDescent="0.4">
      <c r="A354" s="6">
        <f t="shared" si="43"/>
        <v>333</v>
      </c>
      <c r="B354" s="7">
        <f t="shared" si="44"/>
        <v>3.329999999999973</v>
      </c>
      <c r="C354" s="2">
        <f t="shared" si="40"/>
        <v>1700</v>
      </c>
      <c r="D354" s="17">
        <f t="shared" si="41"/>
        <v>48475.294317572429</v>
      </c>
      <c r="E354" s="7">
        <f t="shared" si="45"/>
        <v>8.0854655793967459E-3</v>
      </c>
      <c r="F354" s="7">
        <f t="shared" si="46"/>
        <v>-2.7727254853718949E-2</v>
      </c>
      <c r="G354" s="7">
        <f t="shared" si="47"/>
        <v>-0.10651034571561302</v>
      </c>
      <c r="Y354" s="12">
        <f t="shared" si="42"/>
        <v>8.0854655793967467</v>
      </c>
    </row>
    <row r="355" spans="1:25" x14ac:dyDescent="0.4">
      <c r="A355" s="6">
        <f t="shared" si="43"/>
        <v>334</v>
      </c>
      <c r="B355" s="7">
        <f t="shared" si="44"/>
        <v>3.3399999999999728</v>
      </c>
      <c r="C355" s="2">
        <f t="shared" si="40"/>
        <v>1600</v>
      </c>
      <c r="D355" s="17">
        <f t="shared" si="41"/>
        <v>46664.093160849494</v>
      </c>
      <c r="E355" s="7">
        <f t="shared" si="45"/>
        <v>7.8028675135737762E-3</v>
      </c>
      <c r="F355" s="7">
        <f t="shared" si="46"/>
        <v>-2.8706981022492493E-2</v>
      </c>
      <c r="G355" s="7">
        <f t="shared" si="47"/>
        <v>-8.9434888039113813E-2</v>
      </c>
      <c r="Y355" s="12">
        <f t="shared" si="42"/>
        <v>7.8028675135737764</v>
      </c>
    </row>
    <row r="356" spans="1:25" x14ac:dyDescent="0.4">
      <c r="A356" s="6">
        <f t="shared" si="43"/>
        <v>335</v>
      </c>
      <c r="B356" s="7">
        <f t="shared" si="44"/>
        <v>3.3499999999999726</v>
      </c>
      <c r="C356" s="2">
        <f t="shared" si="40"/>
        <v>1500</v>
      </c>
      <c r="D356" s="17">
        <f t="shared" si="41"/>
        <v>44806.480983619556</v>
      </c>
      <c r="E356" s="7">
        <f t="shared" si="45"/>
        <v>7.511325958946896E-3</v>
      </c>
      <c r="F356" s="7">
        <f t="shared" si="46"/>
        <v>-2.9527684957747359E-2</v>
      </c>
      <c r="G356" s="7">
        <f t="shared" si="47"/>
        <v>-7.4705899011867985E-2</v>
      </c>
      <c r="Y356" s="12">
        <f t="shared" si="42"/>
        <v>7.5113259589468964</v>
      </c>
    </row>
    <row r="357" spans="1:25" x14ac:dyDescent="0.4">
      <c r="A357" s="6">
        <f t="shared" si="43"/>
        <v>336</v>
      </c>
      <c r="B357" s="7">
        <f t="shared" si="44"/>
        <v>3.3599999999999723</v>
      </c>
      <c r="C357" s="2">
        <f t="shared" si="40"/>
        <v>1400</v>
      </c>
      <c r="D357" s="17">
        <f t="shared" si="41"/>
        <v>42910.277571243176</v>
      </c>
      <c r="E357" s="7">
        <f t="shared" si="45"/>
        <v>7.212313814418829E-3</v>
      </c>
      <c r="F357" s="7">
        <f t="shared" si="46"/>
        <v>-3.0211808023482237E-2</v>
      </c>
      <c r="G357" s="7">
        <f t="shared" si="47"/>
        <v>-6.2118714135106848E-2</v>
      </c>
      <c r="Y357" s="12">
        <f t="shared" si="42"/>
        <v>7.2123138144188292</v>
      </c>
    </row>
    <row r="358" spans="1:25" x14ac:dyDescent="0.4">
      <c r="A358" s="6">
        <f t="shared" si="43"/>
        <v>337</v>
      </c>
      <c r="B358" s="7">
        <f t="shared" si="44"/>
        <v>3.3699999999999721</v>
      </c>
      <c r="C358" s="2">
        <f t="shared" si="40"/>
        <v>1300</v>
      </c>
      <c r="D358" s="17">
        <f t="shared" si="41"/>
        <v>40982.113884660605</v>
      </c>
      <c r="E358" s="7">
        <f t="shared" si="45"/>
        <v>6.9070897984772513E-3</v>
      </c>
      <c r="F358" s="7">
        <f t="shared" si="46"/>
        <v>-3.0779627247801707E-2</v>
      </c>
      <c r="G358" s="7">
        <f t="shared" si="47"/>
        <v>-5.1445130728787827E-2</v>
      </c>
      <c r="Y358" s="12">
        <f t="shared" si="42"/>
        <v>6.9070897984772515</v>
      </c>
    </row>
    <row r="359" spans="1:25" x14ac:dyDescent="0.4">
      <c r="A359" s="6">
        <f t="shared" si="43"/>
        <v>338</v>
      </c>
      <c r="B359" s="7">
        <f t="shared" si="44"/>
        <v>3.3799999999999719</v>
      </c>
      <c r="C359" s="2">
        <f t="shared" si="40"/>
        <v>1200</v>
      </c>
      <c r="D359" s="17">
        <f t="shared" si="41"/>
        <v>39027.575900259762</v>
      </c>
      <c r="E359" s="7">
        <f t="shared" si="45"/>
        <v>6.5967212694627948E-3</v>
      </c>
      <c r="F359" s="7">
        <f t="shared" si="46"/>
        <v>-3.1249120979996409E-2</v>
      </c>
      <c r="G359" s="7">
        <f t="shared" si="47"/>
        <v>-4.245361571015259E-2</v>
      </c>
      <c r="Y359" s="12">
        <f t="shared" si="42"/>
        <v>6.5967212694627948</v>
      </c>
    </row>
    <row r="360" spans="1:25" x14ac:dyDescent="0.4">
      <c r="A360" s="6">
        <f t="shared" si="43"/>
        <v>339</v>
      </c>
      <c r="B360" s="7">
        <f t="shared" si="44"/>
        <v>3.3899999999999717</v>
      </c>
      <c r="C360" s="2">
        <f t="shared" si="40"/>
        <v>1100</v>
      </c>
      <c r="D360" s="17">
        <f t="shared" si="41"/>
        <v>37051.34276514269</v>
      </c>
      <c r="E360" s="7">
        <f t="shared" si="45"/>
        <v>6.2821073788773231E-3</v>
      </c>
      <c r="F360" s="7">
        <f t="shared" si="46"/>
        <v>-3.1635997989868783E-2</v>
      </c>
      <c r="G360" s="7">
        <f t="shared" si="47"/>
        <v>-3.492178626432127E-2</v>
      </c>
      <c r="Y360" s="12">
        <f t="shared" si="42"/>
        <v>6.2821073788773232</v>
      </c>
    </row>
    <row r="361" spans="1:25" x14ac:dyDescent="0.4">
      <c r="A361" s="6">
        <f t="shared" si="43"/>
        <v>340</v>
      </c>
      <c r="B361" s="7">
        <f t="shared" si="44"/>
        <v>3.3999999999999715</v>
      </c>
      <c r="C361" s="2">
        <f t="shared" si="40"/>
        <v>1000</v>
      </c>
      <c r="D361" s="17">
        <f t="shared" si="41"/>
        <v>35057.314815241101</v>
      </c>
      <c r="E361" s="7">
        <f t="shared" si="45"/>
        <v>5.9640013096654192E-3</v>
      </c>
      <c r="F361" s="7">
        <f t="shared" si="46"/>
        <v>-3.1953824805833281E-2</v>
      </c>
      <c r="G361" s="7">
        <f t="shared" si="47"/>
        <v>-2.8643576928579634E-2</v>
      </c>
      <c r="Y361" s="12">
        <f t="shared" si="42"/>
        <v>5.9640013096654192</v>
      </c>
    </row>
    <row r="362" spans="1:25" x14ac:dyDescent="0.4">
      <c r="A362" s="6">
        <f t="shared" si="43"/>
        <v>341</v>
      </c>
      <c r="B362" s="7">
        <f t="shared" si="44"/>
        <v>3.4099999999999713</v>
      </c>
      <c r="C362" s="2">
        <f t="shared" si="40"/>
        <v>900</v>
      </c>
      <c r="D362" s="17">
        <f t="shared" si="41"/>
        <v>33048.729231266865</v>
      </c>
      <c r="E362" s="7">
        <f t="shared" si="45"/>
        <v>5.6430308827606574E-3</v>
      </c>
      <c r="F362" s="7">
        <f t="shared" si="46"/>
        <v>-3.2214206796005694E-2</v>
      </c>
      <c r="G362" s="7">
        <f t="shared" si="47"/>
        <v>-2.3432821105902335E-2</v>
      </c>
      <c r="Y362" s="12">
        <f t="shared" si="42"/>
        <v>5.643030882760657</v>
      </c>
    </row>
    <row r="363" spans="1:25" x14ac:dyDescent="0.4">
      <c r="A363" s="6">
        <f t="shared" si="43"/>
        <v>342</v>
      </c>
      <c r="B363" s="7">
        <f t="shared" si="44"/>
        <v>3.4199999999999711</v>
      </c>
      <c r="C363" s="2">
        <f t="shared" si="40"/>
        <v>800</v>
      </c>
      <c r="D363" s="17">
        <f t="shared" si="41"/>
        <v>31028.262572963984</v>
      </c>
      <c r="E363" s="7">
        <f t="shared" si="45"/>
        <v>5.3197171737453053E-3</v>
      </c>
      <c r="F363" s="7">
        <f t="shared" si="46"/>
        <v>-3.242699326980597E-2</v>
      </c>
      <c r="G363" s="7">
        <f t="shared" si="47"/>
        <v>-1.9124473654152929E-2</v>
      </c>
      <c r="Y363" s="12">
        <f t="shared" si="42"/>
        <v>5.3197171737453051</v>
      </c>
    </row>
    <row r="364" spans="1:25" x14ac:dyDescent="0.4">
      <c r="A364" s="6">
        <f t="shared" si="43"/>
        <v>343</v>
      </c>
      <c r="B364" s="7">
        <f t="shared" si="44"/>
        <v>3.4299999999999708</v>
      </c>
      <c r="C364" s="2">
        <f t="shared" si="40"/>
        <v>700</v>
      </c>
      <c r="D364" s="17">
        <f t="shared" si="41"/>
        <v>28998.120362249829</v>
      </c>
      <c r="E364" s="7">
        <f t="shared" si="45"/>
        <v>4.994491017364538E-3</v>
      </c>
      <c r="F364" s="7">
        <f t="shared" si="46"/>
        <v>-3.2600487319567939E-2</v>
      </c>
      <c r="G364" s="7">
        <f t="shared" si="47"/>
        <v>-1.5574336298240093E-2</v>
      </c>
      <c r="Y364" s="12">
        <f t="shared" si="42"/>
        <v>4.9944910173645383</v>
      </c>
    </row>
    <row r="365" spans="1:25" x14ac:dyDescent="0.4">
      <c r="A365" s="6">
        <f t="shared" si="43"/>
        <v>344</v>
      </c>
      <c r="B365" s="7">
        <f t="shared" si="44"/>
        <v>3.4399999999999706</v>
      </c>
      <c r="C365" s="2">
        <f t="shared" si="40"/>
        <v>600</v>
      </c>
      <c r="D365" s="17">
        <f t="shared" si="41"/>
        <v>26960.114444651885</v>
      </c>
      <c r="E365" s="7">
        <f t="shared" si="45"/>
        <v>4.6677074273539466E-3</v>
      </c>
      <c r="F365" s="7">
        <f t="shared" si="46"/>
        <v>-3.2741648418734219E-2</v>
      </c>
      <c r="G365" s="7">
        <f t="shared" si="47"/>
        <v>-1.265788353501697E-2</v>
      </c>
      <c r="Y365" s="12">
        <f t="shared" si="42"/>
        <v>4.6677074273539469</v>
      </c>
    </row>
    <row r="366" spans="1:25" x14ac:dyDescent="0.4">
      <c r="A366" s="6">
        <f t="shared" si="43"/>
        <v>345</v>
      </c>
      <c r="B366" s="7">
        <f t="shared" si="44"/>
        <v>3.4499999999999704</v>
      </c>
      <c r="C366" s="2">
        <f t="shared" si="40"/>
        <v>500</v>
      </c>
      <c r="D366" s="17">
        <f t="shared" si="41"/>
        <v>24915.729163911939</v>
      </c>
      <c r="E366" s="7">
        <f t="shared" si="45"/>
        <v>4.3396580489898536E-3</v>
      </c>
      <c r="F366" s="7">
        <f t="shared" si="46"/>
        <v>-3.2856280820623036E-2</v>
      </c>
      <c r="G366" s="7">
        <f t="shared" si="47"/>
        <v>-1.0268596842746142E-2</v>
      </c>
      <c r="Y366" s="12">
        <f t="shared" si="42"/>
        <v>4.339658048989854</v>
      </c>
    </row>
    <row r="367" spans="1:25" x14ac:dyDescent="0.4">
      <c r="A367" s="6">
        <f t="shared" si="43"/>
        <v>346</v>
      </c>
      <c r="B367" s="7">
        <f t="shared" si="44"/>
        <v>3.4599999999999702</v>
      </c>
      <c r="C367" s="2">
        <f t="shared" si="40"/>
        <v>400</v>
      </c>
      <c r="D367" s="17">
        <f t="shared" si="41"/>
        <v>22866.177520885762</v>
      </c>
      <c r="E367" s="7">
        <f t="shared" si="45"/>
        <v>4.0105818109414859E-3</v>
      </c>
      <c r="F367" s="7">
        <f t="shared" si="46"/>
        <v>-3.29492042026601E-2</v>
      </c>
      <c r="G367" s="7">
        <f t="shared" si="47"/>
        <v>-8.3160795646616825E-3</v>
      </c>
      <c r="Y367" s="12">
        <f t="shared" si="42"/>
        <v>4.0105818109414857</v>
      </c>
    </row>
    <row r="368" spans="1:25" x14ac:dyDescent="0.4">
      <c r="A368" s="6">
        <f t="shared" si="43"/>
        <v>347</v>
      </c>
      <c r="B368" s="7">
        <f t="shared" si="44"/>
        <v>3.46999999999997</v>
      </c>
      <c r="C368" s="2">
        <f t="shared" si="40"/>
        <v>300</v>
      </c>
      <c r="D368" s="17">
        <f t="shared" si="41"/>
        <v>20812.448514382602</v>
      </c>
      <c r="E368" s="7">
        <f t="shared" si="45"/>
        <v>3.6806739649366516E-3</v>
      </c>
      <c r="F368" s="7">
        <f t="shared" si="46"/>
        <v>-3.3024405246036823E-2</v>
      </c>
      <c r="G368" s="7">
        <f t="shared" si="47"/>
        <v>-6.7241291106748952E-3</v>
      </c>
      <c r="Y368" s="12">
        <f t="shared" si="42"/>
        <v>3.6806739649366516</v>
      </c>
    </row>
    <row r="369" spans="1:25" x14ac:dyDescent="0.4">
      <c r="A369" s="6">
        <f t="shared" si="43"/>
        <v>348</v>
      </c>
      <c r="B369" s="7">
        <f t="shared" si="44"/>
        <v>3.4799999999999698</v>
      </c>
      <c r="C369" s="2">
        <f t="shared" si="40"/>
        <v>200</v>
      </c>
      <c r="D369" s="17">
        <f t="shared" si="41"/>
        <v>18755.346819920513</v>
      </c>
      <c r="E369" s="7">
        <f t="shared" si="45"/>
        <v>3.3500937060207494E-3</v>
      </c>
      <c r="F369" s="7">
        <f t="shared" si="46"/>
        <v>-3.3085170272742125E-2</v>
      </c>
      <c r="G369" s="7">
        <f t="shared" si="47"/>
        <v>-5.4288762303808177E-3</v>
      </c>
      <c r="Y369" s="12">
        <f t="shared" si="42"/>
        <v>3.3500937060207496</v>
      </c>
    </row>
    <row r="370" spans="1:25" x14ac:dyDescent="0.4">
      <c r="A370" s="6">
        <f t="shared" si="43"/>
        <v>349</v>
      </c>
      <c r="B370" s="7">
        <f t="shared" si="44"/>
        <v>3.4899999999999696</v>
      </c>
      <c r="C370" s="2">
        <f t="shared" si="40"/>
        <v>100</v>
      </c>
      <c r="D370" s="17">
        <f t="shared" si="41"/>
        <v>16695.525881148656</v>
      </c>
      <c r="E370" s="7">
        <f t="shared" si="45"/>
        <v>3.0189705594818091E-3</v>
      </c>
      <c r="F370" s="7">
        <f t="shared" si="46"/>
        <v>-3.3134199929047953E-2</v>
      </c>
      <c r="G370" s="7">
        <f t="shared" si="47"/>
        <v>-4.3770550307853373E-3</v>
      </c>
      <c r="Y370" s="12">
        <f t="shared" si="42"/>
        <v>3.0189705594818093</v>
      </c>
    </row>
    <row r="371" spans="1:25" x14ac:dyDescent="0.4">
      <c r="A371" s="6">
        <f t="shared" si="43"/>
        <v>350</v>
      </c>
      <c r="B371" s="7">
        <f t="shared" si="44"/>
        <v>3.4999999999999694</v>
      </c>
      <c r="C371" s="2">
        <f t="shared" si="40"/>
        <v>0</v>
      </c>
      <c r="D371" s="17">
        <f t="shared" si="41"/>
        <v>14633.515387268386</v>
      </c>
      <c r="E371" s="7">
        <f t="shared" si="45"/>
        <v>2.6874097074397903E-3</v>
      </c>
      <c r="F371" s="7">
        <f t="shared" si="46"/>
        <v>-3.3173707385423426E-2</v>
      </c>
      <c r="G371" s="7">
        <f t="shared" si="47"/>
        <v>-3.5244362443093147E-3</v>
      </c>
      <c r="Y371" s="12">
        <f t="shared" si="42"/>
        <v>2.6874097074397905</v>
      </c>
    </row>
    <row r="372" spans="1:25" x14ac:dyDescent="0.4">
      <c r="A372" s="6">
        <f t="shared" si="43"/>
        <v>351</v>
      </c>
      <c r="B372" s="7">
        <f t="shared" si="44"/>
        <v>3.5099999999999691</v>
      </c>
      <c r="C372" s="2">
        <v>5000</v>
      </c>
      <c r="D372" s="17">
        <f t="shared" si="41"/>
        <v>17669.744000952156</v>
      </c>
      <c r="E372" s="7">
        <f t="shared" si="45"/>
        <v>2.3554964117733406E-3</v>
      </c>
      <c r="F372" s="7">
        <f t="shared" si="46"/>
        <v>7.8407929494447512E-3</v>
      </c>
      <c r="G372" s="7">
        <f t="shared" si="47"/>
        <v>8.2064245032179457</v>
      </c>
      <c r="Y372" s="12">
        <f t="shared" si="42"/>
        <v>2.3554964117733408</v>
      </c>
    </row>
    <row r="373" spans="1:25" x14ac:dyDescent="0.4">
      <c r="A373" s="6">
        <f t="shared" si="43"/>
        <v>352</v>
      </c>
      <c r="B373" s="7">
        <f t="shared" si="44"/>
        <v>3.5199999999999689</v>
      </c>
      <c r="C373" s="2">
        <f t="shared" si="40"/>
        <v>4900</v>
      </c>
      <c r="D373" s="17">
        <f t="shared" si="41"/>
        <v>23567.539263893232</v>
      </c>
      <c r="E373" s="7">
        <f t="shared" si="45"/>
        <v>2.8442255664286853E-3</v>
      </c>
      <c r="F373" s="7">
        <f t="shared" si="46"/>
        <v>7.1903642519131672E-2</v>
      </c>
      <c r="G373" s="7">
        <f t="shared" si="47"/>
        <v>4.6061454107194404</v>
      </c>
      <c r="Y373" s="12">
        <f t="shared" si="42"/>
        <v>2.8442255664286855</v>
      </c>
    </row>
    <row r="374" spans="1:25" x14ac:dyDescent="0.4">
      <c r="A374" s="6">
        <f t="shared" si="43"/>
        <v>353</v>
      </c>
      <c r="B374" s="7">
        <f t="shared" si="44"/>
        <v>3.5299999999999687</v>
      </c>
      <c r="C374" s="2">
        <f t="shared" si="40"/>
        <v>4800</v>
      </c>
      <c r="D374" s="17">
        <f t="shared" si="41"/>
        <v>30825.110179578252</v>
      </c>
      <c r="E374" s="7">
        <f t="shared" si="45"/>
        <v>3.7935692621559741E-3</v>
      </c>
      <c r="F374" s="7">
        <f t="shared" si="46"/>
        <v>0.10587824254545887</v>
      </c>
      <c r="G374" s="7">
        <f t="shared" si="47"/>
        <v>2.1887745945459995</v>
      </c>
      <c r="Y374" s="12">
        <f t="shared" si="42"/>
        <v>3.793569262155974</v>
      </c>
    </row>
    <row r="375" spans="1:25" x14ac:dyDescent="0.4">
      <c r="A375" s="6">
        <f t="shared" si="43"/>
        <v>354</v>
      </c>
      <c r="B375" s="7">
        <f t="shared" si="44"/>
        <v>3.5399999999999685</v>
      </c>
      <c r="C375" s="2">
        <f t="shared" si="40"/>
        <v>4700</v>
      </c>
      <c r="D375" s="17">
        <f t="shared" si="41"/>
        <v>38461.213690510762</v>
      </c>
      <c r="E375" s="7">
        <f t="shared" si="45"/>
        <v>4.9617904173378628E-3</v>
      </c>
      <c r="F375" s="7">
        <f t="shared" si="46"/>
        <v>0.11986865678407116</v>
      </c>
      <c r="G375" s="7">
        <f t="shared" si="47"/>
        <v>0.60930825317645665</v>
      </c>
      <c r="Y375" s="12">
        <f t="shared" si="42"/>
        <v>4.9617904173378626</v>
      </c>
    </row>
    <row r="376" spans="1:25" x14ac:dyDescent="0.4">
      <c r="A376" s="6">
        <f t="shared" si="43"/>
        <v>355</v>
      </c>
      <c r="B376" s="7">
        <f t="shared" si="44"/>
        <v>3.5499999999999683</v>
      </c>
      <c r="C376" s="2">
        <f t="shared" si="40"/>
        <v>4600</v>
      </c>
      <c r="D376" s="17">
        <f t="shared" si="41"/>
        <v>45859.347265222372</v>
      </c>
      <c r="E376" s="7">
        <f t="shared" si="45"/>
        <v>6.1909423978373972E-3</v>
      </c>
      <c r="F376" s="7">
        <f t="shared" si="46"/>
        <v>0.12099994625964895</v>
      </c>
      <c r="G376" s="7">
        <f t="shared" si="47"/>
        <v>-0.38305035806089627</v>
      </c>
      <c r="Y376" s="12">
        <f t="shared" si="42"/>
        <v>6.1909423978373974</v>
      </c>
    </row>
    <row r="377" spans="1:25" x14ac:dyDescent="0.4">
      <c r="A377" s="6">
        <f t="shared" si="43"/>
        <v>356</v>
      </c>
      <c r="B377" s="7">
        <f t="shared" si="44"/>
        <v>3.5599999999999681</v>
      </c>
      <c r="C377" s="2">
        <f t="shared" si="40"/>
        <v>4500</v>
      </c>
      <c r="D377" s="17">
        <f t="shared" si="41"/>
        <v>52655.146334685953</v>
      </c>
      <c r="E377" s="7">
        <f t="shared" si="45"/>
        <v>7.3817893425308419E-3</v>
      </c>
      <c r="F377" s="7">
        <f t="shared" si="46"/>
        <v>0.11423692984050692</v>
      </c>
      <c r="G377" s="7">
        <f t="shared" si="47"/>
        <v>-0.96955292576751151</v>
      </c>
      <c r="Y377" s="12">
        <f t="shared" si="42"/>
        <v>7.3817893425308423</v>
      </c>
    </row>
    <row r="378" spans="1:25" x14ac:dyDescent="0.4">
      <c r="A378" s="6">
        <f t="shared" si="43"/>
        <v>357</v>
      </c>
      <c r="B378" s="7">
        <f t="shared" si="44"/>
        <v>3.5699999999999679</v>
      </c>
      <c r="C378" s="2">
        <f t="shared" si="40"/>
        <v>4400</v>
      </c>
      <c r="D378" s="17">
        <f t="shared" si="41"/>
        <v>58655.559487995044</v>
      </c>
      <c r="E378" s="7">
        <f t="shared" si="45"/>
        <v>8.4756809946475355E-3</v>
      </c>
      <c r="F378" s="7">
        <f t="shared" si="46"/>
        <v>0.10298766624886038</v>
      </c>
      <c r="G378" s="7">
        <f t="shared" si="47"/>
        <v>-1.280299792561796</v>
      </c>
      <c r="Y378" s="12">
        <f t="shared" si="42"/>
        <v>8.4756809946475347</v>
      </c>
    </row>
    <row r="379" spans="1:25" x14ac:dyDescent="0.4">
      <c r="A379" s="6">
        <f t="shared" si="43"/>
        <v>358</v>
      </c>
      <c r="B379" s="7">
        <f t="shared" si="44"/>
        <v>3.5799999999999677</v>
      </c>
      <c r="C379" s="2">
        <f t="shared" si="40"/>
        <v>4300</v>
      </c>
      <c r="D379" s="17">
        <f t="shared" si="41"/>
        <v>63781.300263038676</v>
      </c>
      <c r="E379" s="7">
        <f t="shared" si="45"/>
        <v>9.4415426675080495E-3</v>
      </c>
      <c r="F379" s="7">
        <f t="shared" si="46"/>
        <v>8.9546547639107132E-2</v>
      </c>
      <c r="G379" s="7">
        <f t="shared" si="47"/>
        <v>-1.4079239293888526</v>
      </c>
      <c r="Y379" s="12">
        <f t="shared" si="42"/>
        <v>9.4415426675080489</v>
      </c>
    </row>
    <row r="380" spans="1:25" x14ac:dyDescent="0.4">
      <c r="A380" s="6">
        <f t="shared" si="43"/>
        <v>359</v>
      </c>
      <c r="B380" s="7">
        <f t="shared" si="44"/>
        <v>3.5899999999999674</v>
      </c>
      <c r="C380" s="2">
        <f t="shared" si="40"/>
        <v>4200</v>
      </c>
      <c r="D380" s="17">
        <f t="shared" si="41"/>
        <v>68026.26870298243</v>
      </c>
      <c r="E380" s="7">
        <f t="shared" si="45"/>
        <v>1.0266611947429678E-2</v>
      </c>
      <c r="F380" s="7">
        <f t="shared" si="46"/>
        <v>7.5418214104855733E-2</v>
      </c>
      <c r="G380" s="7">
        <f t="shared" si="47"/>
        <v>-1.4177427774614282</v>
      </c>
      <c r="Y380" s="12">
        <f t="shared" si="42"/>
        <v>10.266611947429679</v>
      </c>
    </row>
    <row r="381" spans="1:25" x14ac:dyDescent="0.4">
      <c r="A381" s="6">
        <f t="shared" si="43"/>
        <v>360</v>
      </c>
      <c r="B381" s="7">
        <f t="shared" si="44"/>
        <v>3.5999999999999672</v>
      </c>
      <c r="C381" s="2">
        <f t="shared" si="40"/>
        <v>4100</v>
      </c>
      <c r="D381" s="17">
        <f t="shared" si="41"/>
        <v>71429.278199911991</v>
      </c>
      <c r="E381" s="7">
        <f t="shared" si="45"/>
        <v>1.0949906949605164E-2</v>
      </c>
      <c r="F381" s="7">
        <f t="shared" si="46"/>
        <v>6.155316788507359E-2</v>
      </c>
      <c r="G381" s="7">
        <f t="shared" si="47"/>
        <v>-1.3552664664949996</v>
      </c>
      <c r="Y381" s="12">
        <f t="shared" si="42"/>
        <v>10.949906949605165</v>
      </c>
    </row>
    <row r="382" spans="1:25" x14ac:dyDescent="0.4">
      <c r="A382" s="6">
        <f t="shared" si="43"/>
        <v>361</v>
      </c>
      <c r="B382" s="7">
        <f t="shared" si="44"/>
        <v>3.609999999999967</v>
      </c>
      <c r="C382" s="2">
        <f t="shared" si="40"/>
        <v>4000</v>
      </c>
      <c r="D382" s="17">
        <f t="shared" si="41"/>
        <v>74054.649666702942</v>
      </c>
      <c r="E382" s="7">
        <f t="shared" si="45"/>
        <v>1.149767530513115E-2</v>
      </c>
      <c r="F382" s="7">
        <f t="shared" si="46"/>
        <v>4.8518176777948618E-2</v>
      </c>
      <c r="G382" s="7">
        <f t="shared" si="47"/>
        <v>-1.251731754929996</v>
      </c>
      <c r="Y382" s="12">
        <f t="shared" si="42"/>
        <v>11.49767530513115</v>
      </c>
    </row>
    <row r="383" spans="1:25" x14ac:dyDescent="0.4">
      <c r="A383" s="6">
        <f t="shared" si="43"/>
        <v>362</v>
      </c>
      <c r="B383" s="7">
        <f t="shared" si="44"/>
        <v>3.6199999999999668</v>
      </c>
      <c r="C383" s="2">
        <f t="shared" si="40"/>
        <v>3900</v>
      </c>
      <c r="D383" s="17">
        <f t="shared" si="41"/>
        <v>75979.148854692627</v>
      </c>
      <c r="E383" s="7">
        <f t="shared" si="45"/>
        <v>1.1920270485164136E-2</v>
      </c>
      <c r="F383" s="7">
        <f t="shared" si="46"/>
        <v>3.6618692493715042E-2</v>
      </c>
      <c r="G383" s="7">
        <f t="shared" si="47"/>
        <v>-1.1281651019167185</v>
      </c>
      <c r="Y383" s="12">
        <f t="shared" si="42"/>
        <v>11.920270485164137</v>
      </c>
    </row>
    <row r="384" spans="1:25" x14ac:dyDescent="0.4">
      <c r="A384" s="6">
        <f t="shared" si="43"/>
        <v>363</v>
      </c>
      <c r="B384" s="7">
        <f t="shared" si="44"/>
        <v>3.6299999999999666</v>
      </c>
      <c r="C384" s="2">
        <f t="shared" si="40"/>
        <v>3800</v>
      </c>
      <c r="D384" s="17">
        <f t="shared" si="41"/>
        <v>77283.421618614448</v>
      </c>
      <c r="E384" s="7">
        <f t="shared" si="45"/>
        <v>1.2230049155005451E-2</v>
      </c>
      <c r="F384" s="7">
        <f t="shared" si="46"/>
        <v>2.598610294891569E-2</v>
      </c>
      <c r="G384" s="7">
        <f t="shared" si="47"/>
        <v>-0.99835280704315199</v>
      </c>
      <c r="Y384" s="12">
        <f t="shared" si="42"/>
        <v>12.230049155005451</v>
      </c>
    </row>
    <row r="385" spans="1:25" x14ac:dyDescent="0.4">
      <c r="A385" s="6">
        <f t="shared" si="43"/>
        <v>364</v>
      </c>
      <c r="B385" s="7">
        <f t="shared" si="44"/>
        <v>3.6399999999999664</v>
      </c>
      <c r="C385" s="2">
        <f t="shared" si="40"/>
        <v>3700</v>
      </c>
      <c r="D385" s="17">
        <f t="shared" si="41"/>
        <v>78046.584982819884</v>
      </c>
      <c r="E385" s="7">
        <f t="shared" si="45"/>
        <v>1.243999254414245E-2</v>
      </c>
      <c r="F385" s="7">
        <f t="shared" si="46"/>
        <v>1.6639331877872816E-2</v>
      </c>
      <c r="G385" s="7">
        <f t="shared" si="47"/>
        <v>-0.87100140716542263</v>
      </c>
      <c r="Y385" s="12">
        <f t="shared" si="42"/>
        <v>12.43999254414245</v>
      </c>
    </row>
    <row r="386" spans="1:25" x14ac:dyDescent="0.4">
      <c r="A386" s="6">
        <f t="shared" si="43"/>
        <v>365</v>
      </c>
      <c r="B386" s="7">
        <f t="shared" si="44"/>
        <v>3.6499999999999662</v>
      </c>
      <c r="C386" s="2">
        <f t="shared" si="40"/>
        <v>3600</v>
      </c>
      <c r="D386" s="17">
        <f t="shared" si="41"/>
        <v>78343.003365050143</v>
      </c>
      <c r="E386" s="7">
        <f t="shared" si="45"/>
        <v>1.2562835792562907E-2</v>
      </c>
      <c r="F386" s="7">
        <f t="shared" si="46"/>
        <v>8.5278244347262305E-3</v>
      </c>
      <c r="G386" s="7">
        <f t="shared" si="47"/>
        <v>-0.7513000814638946</v>
      </c>
      <c r="Y386" s="12">
        <f t="shared" si="42"/>
        <v>12.562835792562907</v>
      </c>
    </row>
    <row r="387" spans="1:25" x14ac:dyDescent="0.4">
      <c r="A387" s="6">
        <f t="shared" si="43"/>
        <v>366</v>
      </c>
      <c r="B387" s="7">
        <f t="shared" si="44"/>
        <v>3.6599999999999659</v>
      </c>
      <c r="C387" s="2">
        <f t="shared" si="40"/>
        <v>3500</v>
      </c>
      <c r="D387" s="17">
        <f t="shared" si="41"/>
        <v>78240.552675709463</v>
      </c>
      <c r="E387" s="7">
        <f t="shared" si="45"/>
        <v>1.2610549032836975E-2</v>
      </c>
      <c r="F387" s="7">
        <f t="shared" si="46"/>
        <v>1.5611088399129606E-3</v>
      </c>
      <c r="G387" s="7">
        <f t="shared" si="47"/>
        <v>-0.64204303749875946</v>
      </c>
      <c r="Y387" s="12">
        <f t="shared" si="42"/>
        <v>12.610549032836975</v>
      </c>
    </row>
    <row r="388" spans="1:25" x14ac:dyDescent="0.4">
      <c r="A388" s="6">
        <f t="shared" si="43"/>
        <v>367</v>
      </c>
      <c r="B388" s="7">
        <f t="shared" si="44"/>
        <v>3.6699999999999657</v>
      </c>
      <c r="C388" s="2">
        <f t="shared" si="40"/>
        <v>3400</v>
      </c>
      <c r="D388" s="17">
        <f t="shared" si="41"/>
        <v>77799.875339483697</v>
      </c>
      <c r="E388" s="7">
        <f t="shared" si="45"/>
        <v>1.2594057969361167E-2</v>
      </c>
      <c r="F388" s="7">
        <f t="shared" si="46"/>
        <v>-4.3712535282819376E-3</v>
      </c>
      <c r="G388" s="7">
        <f t="shared" si="47"/>
        <v>-0.54442943614022021</v>
      </c>
      <c r="Y388" s="12">
        <f t="shared" si="42"/>
        <v>12.594057969361167</v>
      </c>
    </row>
    <row r="389" spans="1:25" x14ac:dyDescent="0.4">
      <c r="A389" s="6">
        <f t="shared" si="43"/>
        <v>368</v>
      </c>
      <c r="B389" s="7">
        <f t="shared" si="44"/>
        <v>3.6799999999999655</v>
      </c>
      <c r="C389" s="2">
        <f t="shared" si="40"/>
        <v>3300</v>
      </c>
      <c r="D389" s="17">
        <f t="shared" si="41"/>
        <v>77074.275416129763</v>
      </c>
      <c r="E389" s="7">
        <f t="shared" si="45"/>
        <v>1.2523123962271336E-2</v>
      </c>
      <c r="F389" s="7">
        <f t="shared" si="46"/>
        <v>-9.3865411945475395E-3</v>
      </c>
      <c r="G389" s="7">
        <f t="shared" si="47"/>
        <v>-0.4586280971129002</v>
      </c>
      <c r="Y389" s="12">
        <f t="shared" si="42"/>
        <v>12.523123962271336</v>
      </c>
    </row>
    <row r="390" spans="1:25" x14ac:dyDescent="0.4">
      <c r="A390" s="6">
        <f t="shared" si="43"/>
        <v>369</v>
      </c>
      <c r="B390" s="7">
        <f t="shared" si="44"/>
        <v>3.6899999999999653</v>
      </c>
      <c r="C390" s="2">
        <f t="shared" si="40"/>
        <v>3200</v>
      </c>
      <c r="D390" s="17">
        <f t="shared" si="41"/>
        <v>76110.009027831431</v>
      </c>
      <c r="E390" s="7">
        <f t="shared" si="45"/>
        <v>1.2406327145470216E-2</v>
      </c>
      <c r="F390" s="7">
        <f t="shared" si="46"/>
        <v>-1.3600539337720128E-2</v>
      </c>
      <c r="G390" s="7">
        <f t="shared" si="47"/>
        <v>-0.38417153152161754</v>
      </c>
      <c r="Y390" s="12">
        <f t="shared" si="42"/>
        <v>12.406327145470216</v>
      </c>
    </row>
    <row r="391" spans="1:25" x14ac:dyDescent="0.4">
      <c r="A391" s="6">
        <f t="shared" si="43"/>
        <v>370</v>
      </c>
      <c r="B391" s="7">
        <f t="shared" si="44"/>
        <v>3.6999999999999651</v>
      </c>
      <c r="C391" s="2">
        <f t="shared" si="40"/>
        <v>3100</v>
      </c>
      <c r="D391" s="17">
        <f t="shared" si="41"/>
        <v>74946.801763941869</v>
      </c>
      <c r="E391" s="7">
        <f t="shared" si="45"/>
        <v>1.2251113175516934E-2</v>
      </c>
      <c r="F391" s="7">
        <f t="shared" si="46"/>
        <v>-1.7122531467151335E-2</v>
      </c>
      <c r="G391" s="7">
        <f t="shared" si="47"/>
        <v>-0.32022689436462387</v>
      </c>
      <c r="Y391" s="12">
        <f t="shared" si="42"/>
        <v>12.251113175516933</v>
      </c>
    </row>
    <row r="392" spans="1:25" x14ac:dyDescent="0.4">
      <c r="A392" s="6">
        <f t="shared" si="43"/>
        <v>371</v>
      </c>
      <c r="B392" s="7">
        <f t="shared" si="44"/>
        <v>3.7099999999999649</v>
      </c>
      <c r="C392" s="2">
        <f t="shared" si="40"/>
        <v>3000</v>
      </c>
      <c r="D392" s="17">
        <f t="shared" si="41"/>
        <v>73618.479479095826</v>
      </c>
      <c r="E392" s="7">
        <f t="shared" si="45"/>
        <v>1.2063876516127189E-2</v>
      </c>
      <c r="F392" s="7">
        <f t="shared" si="46"/>
        <v>-2.0052560019105138E-2</v>
      </c>
      <c r="G392" s="7">
        <f t="shared" si="47"/>
        <v>-0.26577881602613679</v>
      </c>
      <c r="Y392" s="12">
        <f t="shared" si="42"/>
        <v>12.063876516127189</v>
      </c>
    </row>
    <row r="393" spans="1:25" x14ac:dyDescent="0.4">
      <c r="A393" s="6">
        <f t="shared" si="43"/>
        <v>372</v>
      </c>
      <c r="B393" s="7">
        <f t="shared" si="44"/>
        <v>3.7199999999999647</v>
      </c>
      <c r="C393" s="2">
        <f t="shared" si="40"/>
        <v>2900</v>
      </c>
      <c r="D393" s="17">
        <f t="shared" si="41"/>
        <v>72153.637761477847</v>
      </c>
      <c r="E393" s="7">
        <f t="shared" si="45"/>
        <v>1.1850061975134831E-2</v>
      </c>
      <c r="F393" s="7">
        <f t="shared" si="46"/>
        <v>-2.2480202504938322E-2</v>
      </c>
      <c r="G393" s="7">
        <f t="shared" si="47"/>
        <v>-0.21974968114049989</v>
      </c>
      <c r="Y393" s="12">
        <f t="shared" si="42"/>
        <v>11.85006197513483</v>
      </c>
    </row>
    <row r="394" spans="1:25" x14ac:dyDescent="0.4">
      <c r="A394" s="6">
        <f t="shared" si="43"/>
        <v>373</v>
      </c>
      <c r="B394" s="7">
        <f t="shared" si="44"/>
        <v>3.7299999999999645</v>
      </c>
      <c r="C394" s="2">
        <f t="shared" si="40"/>
        <v>2800</v>
      </c>
      <c r="D394" s="17">
        <f t="shared" si="41"/>
        <v>70576.302648223238</v>
      </c>
      <c r="E394" s="7">
        <f t="shared" si="45"/>
        <v>1.1614272466028423E-2</v>
      </c>
      <c r="F394" s="7">
        <f t="shared" si="46"/>
        <v>-2.4484330727990705E-2</v>
      </c>
      <c r="G394" s="7">
        <f t="shared" si="47"/>
        <v>-0.1810759634699767</v>
      </c>
      <c r="Y394" s="12">
        <f t="shared" si="42"/>
        <v>11.614272466028423</v>
      </c>
    </row>
    <row r="395" spans="1:25" x14ac:dyDescent="0.4">
      <c r="A395" s="6">
        <f t="shared" si="43"/>
        <v>374</v>
      </c>
      <c r="B395" s="7">
        <f t="shared" si="44"/>
        <v>3.7399999999999642</v>
      </c>
      <c r="C395" s="2">
        <f t="shared" si="40"/>
        <v>2700</v>
      </c>
      <c r="D395" s="17">
        <f t="shared" si="41"/>
        <v>68906.554098771274</v>
      </c>
      <c r="E395" s="7">
        <f t="shared" si="45"/>
        <v>1.1360375360575017E-2</v>
      </c>
      <c r="F395" s="7">
        <f t="shared" si="46"/>
        <v>-2.613348096414201E-2</v>
      </c>
      <c r="G395" s="7">
        <f t="shared" si="47"/>
        <v>-0.14875408376028437</v>
      </c>
      <c r="Y395" s="12">
        <f t="shared" si="42"/>
        <v>11.360375360575016</v>
      </c>
    </row>
    <row r="396" spans="1:25" x14ac:dyDescent="0.4">
      <c r="A396" s="6">
        <f t="shared" si="43"/>
        <v>375</v>
      </c>
      <c r="B396" s="7">
        <f t="shared" si="44"/>
        <v>3.749999999999964</v>
      </c>
      <c r="C396" s="2">
        <f t="shared" si="40"/>
        <v>2600</v>
      </c>
      <c r="D396" s="17">
        <f t="shared" si="41"/>
        <v>67161.096655905218</v>
      </c>
      <c r="E396" s="7">
        <f t="shared" si="45"/>
        <v>1.1091602846745582E-2</v>
      </c>
      <c r="F396" s="7">
        <f t="shared" si="46"/>
        <v>-2.748657874570206E-2</v>
      </c>
      <c r="G396" s="7">
        <f t="shared" si="47"/>
        <v>-0.1218654725517257</v>
      </c>
      <c r="Y396" s="12">
        <f t="shared" si="42"/>
        <v>11.091602846745582</v>
      </c>
    </row>
    <row r="397" spans="1:25" x14ac:dyDescent="0.4">
      <c r="A397" s="6">
        <f t="shared" si="43"/>
        <v>376</v>
      </c>
      <c r="B397" s="7">
        <f t="shared" si="44"/>
        <v>3.7599999999999638</v>
      </c>
      <c r="C397" s="2">
        <f t="shared" si="40"/>
        <v>2500</v>
      </c>
      <c r="D397" s="17">
        <f t="shared" si="41"/>
        <v>65353.770352226915</v>
      </c>
      <c r="E397" s="7">
        <f t="shared" si="45"/>
        <v>1.0810643785660976E-2</v>
      </c>
      <c r="F397" s="7">
        <f t="shared" si="46"/>
        <v>-2.8593844832639458E-2</v>
      </c>
      <c r="G397" s="7">
        <f t="shared" si="47"/>
        <v>-9.9587744835753778E-2</v>
      </c>
      <c r="Y397" s="12">
        <f t="shared" si="42"/>
        <v>10.810643785660975</v>
      </c>
    </row>
    <row r="398" spans="1:25" x14ac:dyDescent="0.4">
      <c r="A398" s="6">
        <f t="shared" si="43"/>
        <v>377</v>
      </c>
      <c r="B398" s="7">
        <f t="shared" si="44"/>
        <v>3.7699999999999636</v>
      </c>
      <c r="C398" s="2">
        <f t="shared" si="40"/>
        <v>2400</v>
      </c>
      <c r="D398" s="17">
        <f t="shared" si="41"/>
        <v>63496.000515195556</v>
      </c>
      <c r="E398" s="7">
        <f t="shared" si="45"/>
        <v>1.0519725950092793E-2</v>
      </c>
      <c r="F398" s="7">
        <f t="shared" si="46"/>
        <v>-2.9497767897100798E-2</v>
      </c>
      <c r="G398" s="7">
        <f t="shared" si="47"/>
        <v>-8.1196868056514215E-2</v>
      </c>
      <c r="Y398" s="12">
        <f t="shared" si="42"/>
        <v>10.519725950092793</v>
      </c>
    </row>
    <row r="399" spans="1:25" x14ac:dyDescent="0.4">
      <c r="A399" s="6">
        <f t="shared" si="43"/>
        <v>378</v>
      </c>
      <c r="B399" s="7">
        <f t="shared" si="44"/>
        <v>3.7799999999999634</v>
      </c>
      <c r="C399" s="2">
        <f t="shared" si="40"/>
        <v>2300</v>
      </c>
      <c r="D399" s="17">
        <f t="shared" si="41"/>
        <v>61597.188600172885</v>
      </c>
      <c r="E399" s="7">
        <f t="shared" si="45"/>
        <v>1.022068842771896E-2</v>
      </c>
      <c r="F399" s="7">
        <f t="shared" si="46"/>
        <v>-3.0234070909560939E-2</v>
      </c>
      <c r="G399" s="7">
        <f t="shared" si="47"/>
        <v>-6.6063734435514027E-2</v>
      </c>
      <c r="Y399" s="12">
        <f t="shared" si="42"/>
        <v>10.22068842771896</v>
      </c>
    </row>
    <row r="400" spans="1:25" x14ac:dyDescent="0.4">
      <c r="A400" s="6">
        <f t="shared" si="43"/>
        <v>379</v>
      </c>
      <c r="B400" s="7">
        <f t="shared" si="44"/>
        <v>3.7899999999999632</v>
      </c>
      <c r="C400" s="2">
        <f t="shared" si="40"/>
        <v>2200</v>
      </c>
      <c r="D400" s="17">
        <f t="shared" si="41"/>
        <v>59665.048197451229</v>
      </c>
      <c r="E400" s="7">
        <f t="shared" si="45"/>
        <v>9.9150445319015745E-3</v>
      </c>
      <c r="F400" s="7">
        <f t="shared" si="46"/>
        <v>-3.0832627018564929E-2</v>
      </c>
      <c r="G400" s="7">
        <f t="shared" si="47"/>
        <v>-5.3647487365283963E-2</v>
      </c>
      <c r="Y400" s="12">
        <f t="shared" si="42"/>
        <v>9.9150445319015752</v>
      </c>
    </row>
    <row r="401" spans="1:25" x14ac:dyDescent="0.4">
      <c r="A401" s="6">
        <f t="shared" si="43"/>
        <v>380</v>
      </c>
      <c r="B401" s="7">
        <f t="shared" si="44"/>
        <v>3.799999999999963</v>
      </c>
      <c r="C401" s="2">
        <f t="shared" si="40"/>
        <v>2100</v>
      </c>
      <c r="D401" s="17">
        <f t="shared" si="41"/>
        <v>57705.891388429452</v>
      </c>
      <c r="E401" s="7">
        <f t="shared" si="45"/>
        <v>9.604035887347661E-3</v>
      </c>
      <c r="F401" s="7">
        <f t="shared" si="46"/>
        <v>-3.131830041119138E-2</v>
      </c>
      <c r="G401" s="7">
        <f t="shared" si="47"/>
        <v>-4.3487191160006267E-2</v>
      </c>
      <c r="Y401" s="12">
        <f t="shared" si="42"/>
        <v>9.6040358873476617</v>
      </c>
    </row>
    <row r="402" spans="1:25" x14ac:dyDescent="0.4">
      <c r="A402" s="6">
        <f t="shared" si="43"/>
        <v>381</v>
      </c>
      <c r="B402" s="7">
        <f t="shared" si="44"/>
        <v>3.8099999999999627</v>
      </c>
      <c r="C402" s="2">
        <f t="shared" si="40"/>
        <v>2000</v>
      </c>
      <c r="D402" s="17">
        <f t="shared" si="41"/>
        <v>55724.871003648768</v>
      </c>
      <c r="E402" s="7">
        <f t="shared" si="45"/>
        <v>9.2886785236777469E-3</v>
      </c>
      <c r="F402" s="7">
        <f t="shared" si="46"/>
        <v>-3.1711700832418116E-2</v>
      </c>
      <c r="G402" s="7">
        <f t="shared" si="47"/>
        <v>-3.5192893085341653E-2</v>
      </c>
      <c r="Y402" s="12">
        <f t="shared" si="42"/>
        <v>9.2886785236777474</v>
      </c>
    </row>
    <row r="403" spans="1:25" x14ac:dyDescent="0.4">
      <c r="A403" s="6">
        <f t="shared" si="43"/>
        <v>382</v>
      </c>
      <c r="B403" s="7">
        <f t="shared" si="44"/>
        <v>3.8199999999999625</v>
      </c>
      <c r="C403" s="2">
        <f t="shared" si="40"/>
        <v>1900</v>
      </c>
      <c r="D403" s="17">
        <f t="shared" si="41"/>
        <v>53726.184297435189</v>
      </c>
      <c r="E403" s="7">
        <f t="shared" si="45"/>
        <v>8.9698018706992986E-3</v>
      </c>
      <c r="F403" s="7">
        <f t="shared" si="46"/>
        <v>-3.2029849030335358E-2</v>
      </c>
      <c r="G403" s="7">
        <f t="shared" si="47"/>
        <v>-2.8436746498106125E-2</v>
      </c>
      <c r="Y403" s="12">
        <f t="shared" si="42"/>
        <v>8.9698018706992979</v>
      </c>
    </row>
    <row r="404" spans="1:25" x14ac:dyDescent="0.4">
      <c r="A404" s="6">
        <f t="shared" si="43"/>
        <v>383</v>
      </c>
      <c r="B404" s="7">
        <f t="shared" si="44"/>
        <v>3.8299999999999623</v>
      </c>
      <c r="C404" s="2">
        <f t="shared" si="40"/>
        <v>1800</v>
      </c>
      <c r="D404" s="17">
        <f t="shared" si="41"/>
        <v>51713.243264444864</v>
      </c>
      <c r="E404" s="7">
        <f t="shared" si="45"/>
        <v>8.6480815430710397E-3</v>
      </c>
      <c r="F404" s="7">
        <f t="shared" si="46"/>
        <v>-3.2286755762345534E-2</v>
      </c>
      <c r="G404" s="7">
        <f t="shared" si="47"/>
        <v>-2.2944599903929053E-2</v>
      </c>
      <c r="Y404" s="12">
        <f t="shared" si="42"/>
        <v>8.64808154307104</v>
      </c>
    </row>
    <row r="405" spans="1:25" x14ac:dyDescent="0.4">
      <c r="A405" s="6">
        <f t="shared" si="43"/>
        <v>384</v>
      </c>
      <c r="B405" s="7">
        <f t="shared" si="44"/>
        <v>3.8399999999999621</v>
      </c>
      <c r="C405" s="2">
        <f t="shared" si="40"/>
        <v>1700</v>
      </c>
      <c r="D405" s="17">
        <f t="shared" si="41"/>
        <v>49688.81639461295</v>
      </c>
      <c r="E405" s="7">
        <f t="shared" si="45"/>
        <v>8.3240667554523879E-3</v>
      </c>
      <c r="F405" s="7">
        <f t="shared" si="46"/>
        <v>-3.2493920143004867E-2</v>
      </c>
      <c r="G405" s="7">
        <f t="shared" si="47"/>
        <v>-1.848827622793689E-2</v>
      </c>
      <c r="Y405" s="12">
        <f t="shared" si="42"/>
        <v>8.3240667554523871</v>
      </c>
    </row>
    <row r="406" spans="1:25" x14ac:dyDescent="0.4">
      <c r="A406" s="6">
        <f t="shared" si="43"/>
        <v>385</v>
      </c>
      <c r="B406" s="7">
        <f t="shared" si="44"/>
        <v>3.8499999999999619</v>
      </c>
      <c r="C406" s="2">
        <f t="shared" ref="C406:C469" si="48">C405-100</f>
        <v>1600</v>
      </c>
      <c r="D406" s="17">
        <f t="shared" ref="D406:D469" si="49">(1000*C406-($G$3*$D$3-$G$4*$D$9*1000)*E405-(1000*$D$4-$G$5*$D$3)*E406)/1000</f>
        <v>47655.146169967127</v>
      </c>
      <c r="E406" s="7">
        <f t="shared" si="45"/>
        <v>7.9982031402109424E-3</v>
      </c>
      <c r="F406" s="7">
        <f t="shared" si="46"/>
        <v>-3.2660754752704892E-2</v>
      </c>
      <c r="G406" s="7">
        <f t="shared" si="47"/>
        <v>-1.4878645712059629E-2</v>
      </c>
      <c r="Y406" s="12">
        <f t="shared" ref="Y406:Y469" si="50">E406*1000</f>
        <v>7.9982031402109426</v>
      </c>
    </row>
    <row r="407" spans="1:25" x14ac:dyDescent="0.4">
      <c r="A407" s="6">
        <f t="shared" ref="A407:A470" si="51">A406+1</f>
        <v>386</v>
      </c>
      <c r="B407" s="7">
        <f t="shared" ref="B407:B470" si="52">B406+$D$14</f>
        <v>3.8599999999999617</v>
      </c>
      <c r="C407" s="2">
        <f t="shared" si="48"/>
        <v>1500</v>
      </c>
      <c r="D407" s="17">
        <f t="shared" si="49"/>
        <v>45614.046098366933</v>
      </c>
      <c r="E407" s="7">
        <f t="shared" ref="E407:E470" si="53">1000*D406/$G$7</f>
        <v>7.6708516603982901E-3</v>
      </c>
      <c r="F407" s="7">
        <f t="shared" ref="F407:F470" si="54">$G$4*(E408-E406)</f>
        <v>-3.2794945567073866E-2</v>
      </c>
      <c r="G407" s="7">
        <f t="shared" ref="G407:G470" si="55">$G$3*(E408-2*E407+E406)</f>
        <v>-1.1959517161735933E-2</v>
      </c>
      <c r="Y407" s="12">
        <f t="shared" si="50"/>
        <v>7.6708516603982897</v>
      </c>
    </row>
    <row r="408" spans="1:25" x14ac:dyDescent="0.4">
      <c r="A408" s="6">
        <f t="shared" si="51"/>
        <v>387</v>
      </c>
      <c r="B408" s="7">
        <f t="shared" si="52"/>
        <v>3.8699999999999615</v>
      </c>
      <c r="C408" s="2">
        <f t="shared" si="48"/>
        <v>1400</v>
      </c>
      <c r="D408" s="17">
        <f t="shared" si="49"/>
        <v>43566.980586018035</v>
      </c>
      <c r="E408" s="7">
        <f t="shared" si="53"/>
        <v>7.3423042288694651E-3</v>
      </c>
      <c r="F408" s="7">
        <f t="shared" si="54"/>
        <v>-3.2902754768363671E-2</v>
      </c>
      <c r="G408" s="7">
        <f t="shared" si="55"/>
        <v>-9.6023230962329759E-3</v>
      </c>
      <c r="Y408" s="12">
        <f t="shared" si="50"/>
        <v>7.3423042288694651</v>
      </c>
    </row>
    <row r="409" spans="1:25" x14ac:dyDescent="0.4">
      <c r="A409" s="6">
        <f t="shared" si="51"/>
        <v>388</v>
      </c>
      <c r="B409" s="7">
        <f t="shared" si="52"/>
        <v>3.8799999999999613</v>
      </c>
      <c r="C409" s="2">
        <f t="shared" si="48"/>
        <v>1300</v>
      </c>
      <c r="D409" s="17">
        <f t="shared" si="49"/>
        <v>41515.130490473137</v>
      </c>
      <c r="E409" s="7">
        <f t="shared" si="53"/>
        <v>7.0127965650310167E-3</v>
      </c>
      <c r="F409" s="7">
        <f t="shared" si="54"/>
        <v>-3.2989274111659174E-2</v>
      </c>
      <c r="G409" s="7">
        <f t="shared" si="55"/>
        <v>-7.701545562868034E-3</v>
      </c>
      <c r="Y409" s="12">
        <f t="shared" si="50"/>
        <v>7.0127965650310164</v>
      </c>
    </row>
    <row r="410" spans="1:25" x14ac:dyDescent="0.4">
      <c r="A410" s="6">
        <f t="shared" si="51"/>
        <v>389</v>
      </c>
      <c r="B410" s="7">
        <f t="shared" si="52"/>
        <v>3.889999999999961</v>
      </c>
      <c r="C410" s="2">
        <f t="shared" si="48"/>
        <v>1200</v>
      </c>
      <c r="D410" s="17">
        <f t="shared" si="49"/>
        <v>39459.446778079793</v>
      </c>
      <c r="E410" s="7">
        <f t="shared" si="53"/>
        <v>6.6825187466362816E-3</v>
      </c>
      <c r="F410" s="7">
        <f t="shared" si="54"/>
        <v>-3.3058635911416064E-2</v>
      </c>
      <c r="G410" s="7">
        <f t="shared" si="55"/>
        <v>-6.1708143885095407E-3</v>
      </c>
      <c r="Y410" s="12">
        <f t="shared" si="50"/>
        <v>6.6825187466362816</v>
      </c>
    </row>
    <row r="411" spans="1:25" x14ac:dyDescent="0.4">
      <c r="A411" s="6">
        <f t="shared" si="51"/>
        <v>390</v>
      </c>
      <c r="B411" s="7">
        <f t="shared" si="52"/>
        <v>3.8999999999999608</v>
      </c>
      <c r="C411" s="2">
        <f t="shared" si="48"/>
        <v>1100</v>
      </c>
      <c r="D411" s="17">
        <f t="shared" si="49"/>
        <v>37400.694338096473</v>
      </c>
      <c r="E411" s="7">
        <f t="shared" si="53"/>
        <v>6.3516238468026955E-3</v>
      </c>
      <c r="F411" s="7">
        <f t="shared" si="54"/>
        <v>-3.3114188002377351E-2</v>
      </c>
      <c r="G411" s="7">
        <f t="shared" si="55"/>
        <v>-4.9396038037489987E-3</v>
      </c>
      <c r="Y411" s="12">
        <f t="shared" si="50"/>
        <v>6.3516238468026955</v>
      </c>
    </row>
    <row r="412" spans="1:25" x14ac:dyDescent="0.4">
      <c r="A412" s="6">
        <f t="shared" si="51"/>
        <v>391</v>
      </c>
      <c r="B412" s="7">
        <f t="shared" si="52"/>
        <v>3.9099999999999606</v>
      </c>
      <c r="C412" s="2">
        <f t="shared" si="48"/>
        <v>1000</v>
      </c>
      <c r="D412" s="17">
        <f t="shared" si="49"/>
        <v>35339.48767996356</v>
      </c>
      <c r="E412" s="7">
        <f t="shared" si="53"/>
        <v>6.0202349865887345E-3</v>
      </c>
      <c r="F412" s="7">
        <f t="shared" si="54"/>
        <v>-3.3158638288339731E-2</v>
      </c>
      <c r="G412" s="7">
        <f t="shared" si="55"/>
        <v>-3.9504533887266963E-3</v>
      </c>
      <c r="Y412" s="12">
        <f t="shared" si="50"/>
        <v>6.0202349865887346</v>
      </c>
    </row>
    <row r="413" spans="1:25" x14ac:dyDescent="0.4">
      <c r="A413" s="6">
        <f t="shared" si="51"/>
        <v>392</v>
      </c>
      <c r="B413" s="7">
        <f t="shared" si="52"/>
        <v>3.9199999999999604</v>
      </c>
      <c r="C413" s="2">
        <f t="shared" si="48"/>
        <v>900</v>
      </c>
      <c r="D413" s="17">
        <f t="shared" si="49"/>
        <v>33276.319958257365</v>
      </c>
      <c r="E413" s="7">
        <f t="shared" si="53"/>
        <v>5.6884510810359008E-3</v>
      </c>
      <c r="F413" s="7">
        <f t="shared" si="54"/>
        <v>-3.319417376966443E-2</v>
      </c>
      <c r="G413" s="7">
        <f t="shared" si="55"/>
        <v>-3.15664287621302E-3</v>
      </c>
      <c r="Y413" s="12">
        <f t="shared" si="50"/>
        <v>5.6884510810359012</v>
      </c>
    </row>
    <row r="414" spans="1:25" x14ac:dyDescent="0.4">
      <c r="A414" s="6">
        <f t="shared" si="51"/>
        <v>393</v>
      </c>
      <c r="B414" s="7">
        <f t="shared" si="52"/>
        <v>3.9299999999999602</v>
      </c>
      <c r="C414" s="2">
        <f t="shared" si="48"/>
        <v>800</v>
      </c>
      <c r="D414" s="17">
        <f t="shared" si="49"/>
        <v>31211.586528200372</v>
      </c>
      <c r="E414" s="7">
        <f t="shared" si="53"/>
        <v>5.3563515111954459E-3</v>
      </c>
      <c r="F414" s="7">
        <f t="shared" si="54"/>
        <v>-3.3222558263726415E-2</v>
      </c>
      <c r="G414" s="7">
        <f t="shared" si="55"/>
        <v>-2.5202559361843513E-3</v>
      </c>
      <c r="Y414" s="12">
        <f t="shared" si="50"/>
        <v>5.3563515111954461</v>
      </c>
    </row>
    <row r="415" spans="1:25" x14ac:dyDescent="0.4">
      <c r="A415" s="6">
        <f t="shared" si="51"/>
        <v>394</v>
      </c>
      <c r="B415" s="7">
        <f t="shared" si="52"/>
        <v>3.93999999999996</v>
      </c>
      <c r="C415" s="2">
        <f t="shared" si="48"/>
        <v>700</v>
      </c>
      <c r="D415" s="17">
        <f t="shared" si="49"/>
        <v>29145.60402918822</v>
      </c>
      <c r="E415" s="7">
        <f t="shared" si="53"/>
        <v>5.0239999157613725E-3</v>
      </c>
      <c r="F415" s="7">
        <f t="shared" si="54"/>
        <v>-3.3245212416432295E-2</v>
      </c>
      <c r="G415" s="7">
        <f t="shared" si="55"/>
        <v>-2.010574604990531E-3</v>
      </c>
      <c r="Y415" s="12">
        <f t="shared" si="50"/>
        <v>5.0239999157613724</v>
      </c>
    </row>
    <row r="416" spans="1:25" x14ac:dyDescent="0.4">
      <c r="A416" s="6">
        <f t="shared" si="51"/>
        <v>395</v>
      </c>
      <c r="B416" s="7">
        <f t="shared" si="52"/>
        <v>3.9499999999999598</v>
      </c>
      <c r="C416" s="2">
        <f t="shared" si="48"/>
        <v>600</v>
      </c>
      <c r="D416" s="17">
        <f t="shared" si="49"/>
        <v>27078.625820394605</v>
      </c>
      <c r="E416" s="7">
        <f t="shared" si="53"/>
        <v>4.6914472628668E-3</v>
      </c>
      <c r="F416" s="7">
        <f t="shared" si="54"/>
        <v>-3.326327905359841E-2</v>
      </c>
      <c r="G416" s="7">
        <f t="shared" si="55"/>
        <v>-1.6027528282336334E-3</v>
      </c>
      <c r="Y416" s="12">
        <f t="shared" si="50"/>
        <v>4.6914472628667996</v>
      </c>
    </row>
    <row r="417" spans="1:25" x14ac:dyDescent="0.4">
      <c r="A417" s="6">
        <f t="shared" si="51"/>
        <v>396</v>
      </c>
      <c r="B417" s="7">
        <f t="shared" si="52"/>
        <v>3.9599999999999596</v>
      </c>
      <c r="C417" s="2">
        <f t="shared" si="48"/>
        <v>500</v>
      </c>
      <c r="D417" s="17">
        <f t="shared" si="49"/>
        <v>25010.854447007441</v>
      </c>
      <c r="E417" s="7">
        <f t="shared" si="53"/>
        <v>4.3587343346894042E-3</v>
      </c>
      <c r="F417" s="7">
        <f t="shared" si="54"/>
        <v>-3.3277676438847083E-2</v>
      </c>
      <c r="G417" s="7">
        <f t="shared" si="55"/>
        <v>-1.2767242215001862E-3</v>
      </c>
      <c r="Y417" s="12">
        <f t="shared" si="50"/>
        <v>4.3587343346894043</v>
      </c>
    </row>
    <row r="418" spans="1:25" x14ac:dyDescent="0.4">
      <c r="A418" s="6">
        <f t="shared" si="51"/>
        <v>397</v>
      </c>
      <c r="B418" s="7">
        <f t="shared" si="52"/>
        <v>3.9699999999999593</v>
      </c>
      <c r="C418" s="2">
        <f t="shared" si="48"/>
        <v>400</v>
      </c>
      <c r="D418" s="17">
        <f t="shared" si="49"/>
        <v>22942.451694172189</v>
      </c>
      <c r="E418" s="7">
        <f t="shared" si="53"/>
        <v>4.0258937340898584E-3</v>
      </c>
      <c r="F418" s="7">
        <f t="shared" si="54"/>
        <v>-3.328914158679578E-2</v>
      </c>
      <c r="G418" s="7">
        <f t="shared" si="55"/>
        <v>-1.0163053682388928E-3</v>
      </c>
      <c r="Y418" s="12">
        <f t="shared" si="50"/>
        <v>4.0258937340898582</v>
      </c>
    </row>
    <row r="419" spans="1:25" x14ac:dyDescent="0.4">
      <c r="A419" s="6">
        <f t="shared" si="51"/>
        <v>398</v>
      </c>
      <c r="B419" s="7">
        <f t="shared" si="52"/>
        <v>3.9799999999999591</v>
      </c>
      <c r="C419" s="2">
        <f t="shared" si="48"/>
        <v>300</v>
      </c>
      <c r="D419" s="17">
        <f t="shared" si="49"/>
        <v>20873.546684757697</v>
      </c>
      <c r="E419" s="7">
        <f t="shared" si="53"/>
        <v>3.6929515029534886E-3</v>
      </c>
      <c r="F419" s="7">
        <f t="shared" si="54"/>
        <v>-3.3298265421786703E-2</v>
      </c>
      <c r="G419" s="7">
        <f t="shared" si="55"/>
        <v>-8.0846162994231696E-4</v>
      </c>
      <c r="Y419" s="12">
        <f t="shared" si="50"/>
        <v>3.6929515029534885</v>
      </c>
    </row>
    <row r="420" spans="1:25" x14ac:dyDescent="0.4">
      <c r="A420" s="6">
        <f t="shared" si="51"/>
        <v>399</v>
      </c>
      <c r="B420" s="7">
        <f t="shared" si="52"/>
        <v>3.9899999999999589</v>
      </c>
      <c r="C420" s="2">
        <f t="shared" si="48"/>
        <v>200</v>
      </c>
      <c r="D420" s="17">
        <f t="shared" si="49"/>
        <v>18804.242393482305</v>
      </c>
      <c r="E420" s="7">
        <f t="shared" si="53"/>
        <v>3.3599284256541242E-3</v>
      </c>
      <c r="F420" s="7">
        <f t="shared" si="54"/>
        <v>-3.3305521267373482E-2</v>
      </c>
      <c r="G420" s="7">
        <f t="shared" si="55"/>
        <v>-6.4270748740841849E-4</v>
      </c>
      <c r="Y420" s="12">
        <f t="shared" si="50"/>
        <v>3.3599284256541244</v>
      </c>
    </row>
    <row r="421" spans="1:25" x14ac:dyDescent="0.4">
      <c r="A421" s="6">
        <f t="shared" si="51"/>
        <v>400</v>
      </c>
      <c r="B421" s="7">
        <f t="shared" si="52"/>
        <v>3.9999999999999587</v>
      </c>
      <c r="C421" s="2">
        <f t="shared" si="48"/>
        <v>100</v>
      </c>
      <c r="D421" s="17">
        <f t="shared" si="49"/>
        <v>16734.62088099484</v>
      </c>
      <c r="E421" s="7">
        <f t="shared" si="53"/>
        <v>3.026841077606019E-3</v>
      </c>
      <c r="F421" s="7">
        <f t="shared" si="54"/>
        <v>-3.3311287894095626E-2</v>
      </c>
      <c r="G421" s="7">
        <f t="shared" si="55"/>
        <v>-5.1061785702032764E-4</v>
      </c>
      <c r="Y421" s="12">
        <f t="shared" si="50"/>
        <v>3.0268410776060191</v>
      </c>
    </row>
    <row r="422" spans="1:25" x14ac:dyDescent="0.4">
      <c r="A422" s="6">
        <f t="shared" si="51"/>
        <v>401</v>
      </c>
      <c r="B422" s="7">
        <f t="shared" si="52"/>
        <v>4.0099999999999589</v>
      </c>
      <c r="C422" s="2">
        <f t="shared" si="48"/>
        <v>0</v>
      </c>
      <c r="D422" s="17">
        <f t="shared" si="49"/>
        <v>14664.747494812571</v>
      </c>
      <c r="E422" s="7">
        <f t="shared" si="53"/>
        <v>2.6937026677722117E-3</v>
      </c>
      <c r="F422" s="7">
        <f t="shared" si="54"/>
        <v>-3.3315868136694966E-2</v>
      </c>
      <c r="G422" s="7">
        <f t="shared" si="55"/>
        <v>-4.0543066284846191E-4</v>
      </c>
      <c r="Y422" s="12">
        <f t="shared" si="50"/>
        <v>2.6937026677722118</v>
      </c>
    </row>
    <row r="423" spans="1:25" x14ac:dyDescent="0.4">
      <c r="A423" s="6">
        <f t="shared" si="51"/>
        <v>402</v>
      </c>
      <c r="B423" s="7">
        <f t="shared" si="52"/>
        <v>4.0199999999999587</v>
      </c>
      <c r="C423" s="2">
        <v>5000</v>
      </c>
      <c r="D423" s="17">
        <f t="shared" si="49"/>
        <v>17694.674237532279</v>
      </c>
      <c r="E423" s="7">
        <f t="shared" si="53"/>
        <v>2.3605237148721196E-3</v>
      </c>
      <c r="F423" s="7">
        <f t="shared" si="54"/>
        <v>7.7267907833082584E-3</v>
      </c>
      <c r="G423" s="7">
        <f t="shared" si="55"/>
        <v>8.2089372146634947</v>
      </c>
      <c r="Y423" s="12">
        <f t="shared" si="50"/>
        <v>2.3605237148721194</v>
      </c>
    </row>
    <row r="424" spans="1:25" x14ac:dyDescent="0.4">
      <c r="A424" s="6">
        <f t="shared" si="51"/>
        <v>403</v>
      </c>
      <c r="B424" s="7">
        <f t="shared" si="52"/>
        <v>4.0299999999999585</v>
      </c>
      <c r="C424" s="2">
        <f t="shared" si="48"/>
        <v>4900</v>
      </c>
      <c r="D424" s="17">
        <f t="shared" si="49"/>
        <v>23587.423635443633</v>
      </c>
      <c r="E424" s="7">
        <f t="shared" si="53"/>
        <v>2.8482384834383769E-3</v>
      </c>
      <c r="F424" s="7">
        <f t="shared" si="54"/>
        <v>7.1812312614089283E-2</v>
      </c>
      <c r="G424" s="7">
        <f t="shared" si="55"/>
        <v>4.6081671514927116</v>
      </c>
      <c r="Y424" s="12">
        <f t="shared" si="50"/>
        <v>2.8482384834383767</v>
      </c>
    </row>
    <row r="425" spans="1:25" x14ac:dyDescent="0.4">
      <c r="A425" s="6">
        <f t="shared" si="51"/>
        <v>404</v>
      </c>
      <c r="B425" s="7">
        <f t="shared" si="52"/>
        <v>4.0399999999999583</v>
      </c>
      <c r="C425" s="2">
        <f t="shared" si="48"/>
        <v>4800</v>
      </c>
      <c r="D425" s="17">
        <f t="shared" si="49"/>
        <v>30840.958084541391</v>
      </c>
      <c r="E425" s="7">
        <f t="shared" si="53"/>
        <v>3.7967699671539053E-3</v>
      </c>
      <c r="F425" s="7">
        <f t="shared" si="54"/>
        <v>0.10580514527877966</v>
      </c>
      <c r="G425" s="7">
        <f t="shared" si="55"/>
        <v>2.1903993814453631</v>
      </c>
      <c r="Y425" s="12">
        <f t="shared" si="50"/>
        <v>3.7967699671539052</v>
      </c>
    </row>
    <row r="426" spans="1:25" x14ac:dyDescent="0.4">
      <c r="A426" s="6">
        <f t="shared" si="51"/>
        <v>405</v>
      </c>
      <c r="B426" s="7">
        <f t="shared" si="52"/>
        <v>4.0499999999999581</v>
      </c>
      <c r="C426" s="2">
        <f t="shared" si="48"/>
        <v>4700</v>
      </c>
      <c r="D426" s="17">
        <f t="shared" si="49"/>
        <v>38473.83543734008</v>
      </c>
      <c r="E426" s="7">
        <f t="shared" si="53"/>
        <v>4.9643413890139701E-3</v>
      </c>
      <c r="F426" s="7">
        <f t="shared" si="54"/>
        <v>0.11981020505180504</v>
      </c>
      <c r="G426" s="7">
        <f t="shared" si="55"/>
        <v>0.61061257315971318</v>
      </c>
      <c r="Y426" s="12">
        <f t="shared" si="50"/>
        <v>4.9643413890139705</v>
      </c>
    </row>
    <row r="427" spans="1:25" x14ac:dyDescent="0.4">
      <c r="A427" s="6">
        <f t="shared" si="51"/>
        <v>406</v>
      </c>
      <c r="B427" s="7">
        <f t="shared" si="52"/>
        <v>4.0599999999999579</v>
      </c>
      <c r="C427" s="2">
        <f t="shared" si="48"/>
        <v>4600</v>
      </c>
      <c r="D427" s="17">
        <f t="shared" si="49"/>
        <v>45869.392655844749</v>
      </c>
      <c r="E427" s="7">
        <f t="shared" si="53"/>
        <v>6.1929740681900061E-3</v>
      </c>
      <c r="F427" s="7">
        <f t="shared" si="54"/>
        <v>0.12095324592364896</v>
      </c>
      <c r="G427" s="7">
        <f t="shared" si="55"/>
        <v>-0.3820043987909274</v>
      </c>
      <c r="Y427" s="12">
        <f t="shared" si="50"/>
        <v>6.1929740681900061</v>
      </c>
    </row>
    <row r="428" spans="1:25" x14ac:dyDescent="0.4">
      <c r="A428" s="6">
        <f t="shared" si="51"/>
        <v>407</v>
      </c>
      <c r="B428" s="7">
        <f t="shared" si="52"/>
        <v>4.0699999999999577</v>
      </c>
      <c r="C428" s="2">
        <f t="shared" si="48"/>
        <v>4500</v>
      </c>
      <c r="D428" s="17">
        <f t="shared" si="49"/>
        <v>52663.135938063439</v>
      </c>
      <c r="E428" s="7">
        <f t="shared" si="53"/>
        <v>7.3834063074869494E-3</v>
      </c>
      <c r="F428" s="7">
        <f t="shared" si="54"/>
        <v>0.11419964899243026</v>
      </c>
      <c r="G428" s="7">
        <f t="shared" si="55"/>
        <v>-0.96871498745281293</v>
      </c>
      <c r="Y428" s="12">
        <f t="shared" si="50"/>
        <v>7.3834063074869496</v>
      </c>
    </row>
    <row r="429" spans="1:25" x14ac:dyDescent="0.4">
      <c r="A429" s="6">
        <f t="shared" si="51"/>
        <v>408</v>
      </c>
      <c r="B429" s="7">
        <f t="shared" si="52"/>
        <v>4.0799999999999574</v>
      </c>
      <c r="C429" s="2">
        <f t="shared" si="48"/>
        <v>4400</v>
      </c>
      <c r="D429" s="17">
        <f t="shared" si="49"/>
        <v>58661.909946949789</v>
      </c>
      <c r="E429" s="7">
        <f t="shared" si="53"/>
        <v>8.4769670480386115E-3</v>
      </c>
      <c r="F429" s="7">
        <f t="shared" si="54"/>
        <v>0.10295792835589845</v>
      </c>
      <c r="G429" s="7">
        <f t="shared" si="55"/>
        <v>-1.2796291398535498</v>
      </c>
      <c r="Y429" s="12">
        <f t="shared" si="50"/>
        <v>8.4769670480386115</v>
      </c>
    </row>
    <row r="430" spans="1:25" x14ac:dyDescent="0.4">
      <c r="A430" s="6">
        <f t="shared" si="51"/>
        <v>409</v>
      </c>
      <c r="B430" s="7">
        <f t="shared" si="52"/>
        <v>4.0899999999999572</v>
      </c>
      <c r="C430" s="2">
        <f t="shared" si="48"/>
        <v>4300</v>
      </c>
      <c r="D430" s="17">
        <f t="shared" si="49"/>
        <v>63786.344741345034</v>
      </c>
      <c r="E430" s="7">
        <f t="shared" si="53"/>
        <v>9.4425648746049185E-3</v>
      </c>
      <c r="F430" s="7">
        <f t="shared" si="54"/>
        <v>8.9522844409385155E-2</v>
      </c>
      <c r="G430" s="7">
        <f t="shared" si="55"/>
        <v>-1.4073876494491087</v>
      </c>
      <c r="Y430" s="12">
        <f t="shared" si="50"/>
        <v>9.4425648746049191</v>
      </c>
    </row>
    <row r="431" spans="1:25" x14ac:dyDescent="0.4">
      <c r="A431" s="6">
        <f t="shared" si="51"/>
        <v>410</v>
      </c>
      <c r="B431" s="7">
        <f t="shared" si="52"/>
        <v>4.099999999999957</v>
      </c>
      <c r="C431" s="2">
        <f t="shared" si="48"/>
        <v>4200</v>
      </c>
      <c r="D431" s="17">
        <f t="shared" si="49"/>
        <v>68030.27338229584</v>
      </c>
      <c r="E431" s="7">
        <f t="shared" si="53"/>
        <v>1.0267423936226315E-2</v>
      </c>
      <c r="F431" s="7">
        <f t="shared" si="54"/>
        <v>7.5399334582807509E-2</v>
      </c>
      <c r="G431" s="7">
        <f t="shared" si="55"/>
        <v>-1.4173143158664228</v>
      </c>
      <c r="Y431" s="12">
        <f t="shared" si="50"/>
        <v>10.267423936226315</v>
      </c>
    </row>
    <row r="432" spans="1:25" x14ac:dyDescent="0.4">
      <c r="A432" s="6">
        <f t="shared" si="51"/>
        <v>411</v>
      </c>
      <c r="B432" s="7">
        <f t="shared" si="52"/>
        <v>4.1099999999999568</v>
      </c>
      <c r="C432" s="2">
        <f t="shared" si="48"/>
        <v>4100</v>
      </c>
      <c r="D432" s="17">
        <f t="shared" si="49"/>
        <v>71432.455571814236</v>
      </c>
      <c r="E432" s="7">
        <f t="shared" si="53"/>
        <v>1.0950551566261069E-2</v>
      </c>
      <c r="F432" s="7">
        <f t="shared" si="54"/>
        <v>6.1538140865526753E-2</v>
      </c>
      <c r="G432" s="7">
        <f t="shared" si="55"/>
        <v>-1.3549244275897279</v>
      </c>
      <c r="Y432" s="12">
        <f t="shared" si="50"/>
        <v>10.950551566261069</v>
      </c>
    </row>
    <row r="433" spans="1:25" x14ac:dyDescent="0.4">
      <c r="A433" s="6">
        <f t="shared" si="51"/>
        <v>412</v>
      </c>
      <c r="B433" s="7">
        <f t="shared" si="52"/>
        <v>4.1199999999999566</v>
      </c>
      <c r="C433" s="2">
        <f t="shared" si="48"/>
        <v>4000</v>
      </c>
      <c r="D433" s="17">
        <f t="shared" si="49"/>
        <v>74057.169228992614</v>
      </c>
      <c r="E433" s="7">
        <f t="shared" si="53"/>
        <v>1.149818675353685E-2</v>
      </c>
      <c r="F433" s="7">
        <f t="shared" si="54"/>
        <v>4.850622412088737E-2</v>
      </c>
      <c r="G433" s="7">
        <f t="shared" si="55"/>
        <v>-1.2514589213381486</v>
      </c>
      <c r="Y433" s="12">
        <f t="shared" si="50"/>
        <v>11.498186753536849</v>
      </c>
    </row>
    <row r="434" spans="1:25" x14ac:dyDescent="0.4">
      <c r="A434" s="6">
        <f t="shared" si="51"/>
        <v>413</v>
      </c>
      <c r="B434" s="7">
        <f t="shared" si="52"/>
        <v>4.1299999999999564</v>
      </c>
      <c r="C434" s="2">
        <f t="shared" si="48"/>
        <v>3900</v>
      </c>
      <c r="D434" s="17">
        <f t="shared" si="49"/>
        <v>75981.145708630269</v>
      </c>
      <c r="E434" s="7">
        <f t="shared" si="53"/>
        <v>1.1920676048678816E-2</v>
      </c>
      <c r="F434" s="7">
        <f t="shared" si="54"/>
        <v>3.6609191339152886E-2</v>
      </c>
      <c r="G434" s="7">
        <f t="shared" si="55"/>
        <v>-1.1279476350087476</v>
      </c>
      <c r="Y434" s="12">
        <f t="shared" si="50"/>
        <v>11.920676048678816</v>
      </c>
    </row>
    <row r="435" spans="1:25" x14ac:dyDescent="0.4">
      <c r="A435" s="6">
        <f t="shared" si="51"/>
        <v>414</v>
      </c>
      <c r="B435" s="7">
        <f t="shared" si="52"/>
        <v>4.1399999999999562</v>
      </c>
      <c r="C435" s="2">
        <f t="shared" si="48"/>
        <v>3800</v>
      </c>
      <c r="D435" s="17">
        <f t="shared" si="49"/>
        <v>77285.003371307568</v>
      </c>
      <c r="E435" s="7">
        <f t="shared" si="53"/>
        <v>1.2230370580319908E-2</v>
      </c>
      <c r="F435" s="7">
        <f t="shared" si="54"/>
        <v>2.5978555182431824E-2</v>
      </c>
      <c r="G435" s="7">
        <f t="shared" si="55"/>
        <v>-0.99817959633546549</v>
      </c>
      <c r="Y435" s="12">
        <f t="shared" si="50"/>
        <v>12.230370580319908</v>
      </c>
    </row>
    <row r="436" spans="1:25" x14ac:dyDescent="0.4">
      <c r="A436" s="6">
        <f t="shared" si="51"/>
        <v>415</v>
      </c>
      <c r="B436" s="7">
        <f t="shared" si="52"/>
        <v>4.1499999999999559</v>
      </c>
      <c r="C436" s="2">
        <f t="shared" si="48"/>
        <v>3700</v>
      </c>
      <c r="D436" s="17">
        <f t="shared" si="49"/>
        <v>78047.837283007466</v>
      </c>
      <c r="E436" s="7">
        <f t="shared" si="53"/>
        <v>1.2440247152327452E-2</v>
      </c>
      <c r="F436" s="7">
        <f t="shared" si="54"/>
        <v>1.6633339491080486E-2</v>
      </c>
      <c r="G436" s="7">
        <f t="shared" si="55"/>
        <v>-0.87086354193480209</v>
      </c>
      <c r="Y436" s="12">
        <f t="shared" si="50"/>
        <v>12.440247152327453</v>
      </c>
    </row>
    <row r="437" spans="1:25" x14ac:dyDescent="0.4">
      <c r="A437" s="6">
        <f t="shared" si="51"/>
        <v>416</v>
      </c>
      <c r="B437" s="7">
        <f t="shared" si="52"/>
        <v>4.1599999999999557</v>
      </c>
      <c r="C437" s="2">
        <f t="shared" si="48"/>
        <v>3600</v>
      </c>
      <c r="D437" s="17">
        <f t="shared" si="49"/>
        <v>78343.994338405755</v>
      </c>
      <c r="E437" s="7">
        <f t="shared" si="53"/>
        <v>1.2563037370141517E-2</v>
      </c>
      <c r="F437" s="7">
        <f t="shared" si="54"/>
        <v>8.5230696694740468E-3</v>
      </c>
      <c r="G437" s="7">
        <f t="shared" si="55"/>
        <v>-0.7511904223864857</v>
      </c>
      <c r="Y437" s="12">
        <f t="shared" si="50"/>
        <v>12.563037370141517</v>
      </c>
    </row>
    <row r="438" spans="1:25" x14ac:dyDescent="0.4">
      <c r="A438" s="6">
        <f t="shared" si="51"/>
        <v>417</v>
      </c>
      <c r="B438" s="7">
        <f t="shared" si="52"/>
        <v>4.1699999999999555</v>
      </c>
      <c r="C438" s="2">
        <f t="shared" si="48"/>
        <v>3500</v>
      </c>
      <c r="D438" s="17">
        <f t="shared" si="49"/>
        <v>78241.336475046541</v>
      </c>
      <c r="E438" s="7">
        <f t="shared" si="53"/>
        <v>1.2610708545716933E-2</v>
      </c>
      <c r="F438" s="7">
        <f t="shared" si="54"/>
        <v>1.5573382077611365E-3</v>
      </c>
      <c r="G438" s="7">
        <f t="shared" si="55"/>
        <v>-0.64195586995609633</v>
      </c>
      <c r="Y438" s="12">
        <f t="shared" si="50"/>
        <v>12.610708545716934</v>
      </c>
    </row>
    <row r="439" spans="1:25" x14ac:dyDescent="0.4">
      <c r="A439" s="6">
        <f t="shared" si="51"/>
        <v>418</v>
      </c>
      <c r="B439" s="7">
        <f t="shared" si="52"/>
        <v>4.1799999999999553</v>
      </c>
      <c r="C439" s="2">
        <f t="shared" si="48"/>
        <v>3400</v>
      </c>
      <c r="D439" s="17">
        <f t="shared" si="49"/>
        <v>77800.494983914788</v>
      </c>
      <c r="E439" s="7">
        <f t="shared" si="53"/>
        <v>1.259418413429674E-2</v>
      </c>
      <c r="F439" s="7">
        <f t="shared" si="54"/>
        <v>-4.3742420922946064E-3</v>
      </c>
      <c r="G439" s="7">
        <f t="shared" si="55"/>
        <v>-0.54436019005505221</v>
      </c>
      <c r="Y439" s="12">
        <f t="shared" si="50"/>
        <v>12.594184134296739</v>
      </c>
    </row>
    <row r="440" spans="1:25" x14ac:dyDescent="0.4">
      <c r="A440" s="6">
        <f t="shared" si="51"/>
        <v>419</v>
      </c>
      <c r="B440" s="7">
        <f t="shared" si="52"/>
        <v>4.1899999999999551</v>
      </c>
      <c r="C440" s="2">
        <f t="shared" si="48"/>
        <v>3300</v>
      </c>
      <c r="D440" s="17">
        <f t="shared" si="49"/>
        <v>77074.765059628233</v>
      </c>
      <c r="E440" s="7">
        <f t="shared" si="53"/>
        <v>1.2523223703871041E-2</v>
      </c>
      <c r="F440" s="7">
        <f t="shared" si="54"/>
        <v>-9.3889086469471986E-3</v>
      </c>
      <c r="G440" s="7">
        <f t="shared" si="55"/>
        <v>-0.4585731208754662</v>
      </c>
      <c r="Y440" s="12">
        <f t="shared" si="50"/>
        <v>12.523223703871041</v>
      </c>
    </row>
    <row r="441" spans="1:25" x14ac:dyDescent="0.4">
      <c r="A441" s="6">
        <f t="shared" si="51"/>
        <v>420</v>
      </c>
      <c r="B441" s="7">
        <f t="shared" si="52"/>
        <v>4.1999999999999549</v>
      </c>
      <c r="C441" s="2">
        <f t="shared" si="48"/>
        <v>3200</v>
      </c>
      <c r="D441" s="17">
        <f t="shared" si="49"/>
        <v>76110.395770375006</v>
      </c>
      <c r="E441" s="7">
        <f t="shared" si="53"/>
        <v>1.2406405961357796E-2</v>
      </c>
      <c r="F441" s="7">
        <f t="shared" si="54"/>
        <v>-1.3602413800369289E-2</v>
      </c>
      <c r="G441" s="7">
        <f t="shared" si="55"/>
        <v>-0.38412790980895184</v>
      </c>
      <c r="Y441" s="12">
        <f t="shared" si="50"/>
        <v>12.406405961357796</v>
      </c>
    </row>
    <row r="442" spans="1:25" x14ac:dyDescent="0.4">
      <c r="A442" s="6">
        <f t="shared" si="51"/>
        <v>421</v>
      </c>
      <c r="B442" s="7">
        <f t="shared" si="52"/>
        <v>4.2099999999999547</v>
      </c>
      <c r="C442" s="2">
        <f t="shared" si="48"/>
        <v>3100</v>
      </c>
      <c r="D442" s="17">
        <f t="shared" si="49"/>
        <v>74947.107096327731</v>
      </c>
      <c r="E442" s="7">
        <f t="shared" si="53"/>
        <v>1.2251175427863656E-2</v>
      </c>
      <c r="F442" s="7">
        <f t="shared" si="54"/>
        <v>-1.7124014857002913E-2</v>
      </c>
      <c r="G442" s="7">
        <f t="shared" si="55"/>
        <v>-0.32019230151777295</v>
      </c>
      <c r="Y442" s="12">
        <f t="shared" si="50"/>
        <v>12.251175427863656</v>
      </c>
    </row>
    <row r="443" spans="1:25" x14ac:dyDescent="0.4">
      <c r="A443" s="6">
        <f t="shared" si="51"/>
        <v>422</v>
      </c>
      <c r="B443" s="7">
        <f t="shared" si="52"/>
        <v>4.2199999999999545</v>
      </c>
      <c r="C443" s="2">
        <f t="shared" si="48"/>
        <v>3000</v>
      </c>
      <c r="D443" s="17">
        <f t="shared" si="49"/>
        <v>73618.720434650517</v>
      </c>
      <c r="E443" s="7">
        <f t="shared" si="53"/>
        <v>1.2063925664217738E-2</v>
      </c>
      <c r="F443" s="7">
        <f t="shared" si="54"/>
        <v>-2.0053733355518584E-2</v>
      </c>
      <c r="G443" s="7">
        <f t="shared" si="55"/>
        <v>-0.26575139818536125</v>
      </c>
      <c r="Y443" s="12">
        <f t="shared" si="50"/>
        <v>12.063925664217738</v>
      </c>
    </row>
    <row r="444" spans="1:25" x14ac:dyDescent="0.4">
      <c r="A444" s="6">
        <f t="shared" si="51"/>
        <v>423</v>
      </c>
      <c r="B444" s="7">
        <f t="shared" si="52"/>
        <v>4.2299999999999542</v>
      </c>
      <c r="C444" s="2">
        <f t="shared" si="48"/>
        <v>2900</v>
      </c>
      <c r="D444" s="17">
        <f t="shared" si="49"/>
        <v>72153.827833457195</v>
      </c>
      <c r="E444" s="7">
        <f t="shared" si="53"/>
        <v>1.1850100760753284E-2</v>
      </c>
      <c r="F444" s="7">
        <f t="shared" si="54"/>
        <v>-2.2481130154470078E-2</v>
      </c>
      <c r="G444" s="7">
        <f t="shared" si="55"/>
        <v>-0.21972796160493746</v>
      </c>
      <c r="Y444" s="12">
        <f t="shared" si="50"/>
        <v>11.850100760753284</v>
      </c>
    </row>
    <row r="445" spans="1:25" x14ac:dyDescent="0.4">
      <c r="A445" s="6">
        <f t="shared" si="51"/>
        <v>424</v>
      </c>
      <c r="B445" s="7">
        <f t="shared" si="52"/>
        <v>4.239999999999954</v>
      </c>
      <c r="C445" s="2">
        <f t="shared" si="48"/>
        <v>2800</v>
      </c>
      <c r="D445" s="17">
        <f t="shared" si="49"/>
        <v>70576.452520062536</v>
      </c>
      <c r="E445" s="7">
        <f t="shared" si="53"/>
        <v>1.1614303061128336E-2</v>
      </c>
      <c r="F445" s="7">
        <f t="shared" si="54"/>
        <v>-2.4485063796426607E-2</v>
      </c>
      <c r="G445" s="7">
        <f t="shared" si="55"/>
        <v>-0.18105876678636834</v>
      </c>
      <c r="Y445" s="12">
        <f t="shared" si="50"/>
        <v>11.614303061128336</v>
      </c>
    </row>
    <row r="446" spans="1:25" x14ac:dyDescent="0.4">
      <c r="A446" s="6">
        <f t="shared" si="51"/>
        <v>425</v>
      </c>
      <c r="B446" s="7">
        <f t="shared" si="52"/>
        <v>4.2499999999999538</v>
      </c>
      <c r="C446" s="2">
        <f t="shared" si="48"/>
        <v>2700</v>
      </c>
      <c r="D446" s="17">
        <f t="shared" si="49"/>
        <v>68906.672224973925</v>
      </c>
      <c r="E446" s="7">
        <f t="shared" si="53"/>
        <v>1.1360399484824752E-2</v>
      </c>
      <c r="F446" s="7">
        <f t="shared" si="54"/>
        <v>-2.6134060004838564E-2</v>
      </c>
      <c r="G446" s="7">
        <f t="shared" si="55"/>
        <v>-0.14874047489602318</v>
      </c>
      <c r="Y446" s="12">
        <f t="shared" si="50"/>
        <v>11.360399484824752</v>
      </c>
    </row>
    <row r="447" spans="1:25" x14ac:dyDescent="0.4">
      <c r="A447" s="6">
        <f t="shared" si="51"/>
        <v>426</v>
      </c>
      <c r="B447" s="7">
        <f t="shared" si="52"/>
        <v>4.2599999999999536</v>
      </c>
      <c r="C447" s="2">
        <f t="shared" si="48"/>
        <v>2600</v>
      </c>
      <c r="D447" s="17">
        <f t="shared" si="49"/>
        <v>67161.189723821211</v>
      </c>
      <c r="E447" s="7">
        <f t="shared" si="53"/>
        <v>1.1091621861031565E-2</v>
      </c>
      <c r="F447" s="7">
        <f t="shared" si="54"/>
        <v>-2.7487035920324785E-2</v>
      </c>
      <c r="G447" s="7">
        <f t="shared" si="55"/>
        <v>-0.12185470820122099</v>
      </c>
      <c r="Y447" s="12">
        <f t="shared" si="50"/>
        <v>11.091621861031564</v>
      </c>
    </row>
    <row r="448" spans="1:25" x14ac:dyDescent="0.4">
      <c r="A448" s="6">
        <f t="shared" si="51"/>
        <v>427</v>
      </c>
      <c r="B448" s="7">
        <f t="shared" si="52"/>
        <v>4.2699999999999534</v>
      </c>
      <c r="C448" s="2">
        <f t="shared" si="48"/>
        <v>2500</v>
      </c>
      <c r="D448" s="17">
        <f t="shared" si="49"/>
        <v>65353.843648915376</v>
      </c>
      <c r="E448" s="7">
        <f t="shared" si="53"/>
        <v>1.0810658766418256E-2</v>
      </c>
      <c r="F448" s="7">
        <f t="shared" si="54"/>
        <v>-2.8594205633708254E-2</v>
      </c>
      <c r="G448" s="7">
        <f t="shared" si="55"/>
        <v>-9.9579234475472705E-2</v>
      </c>
      <c r="Y448" s="12">
        <f t="shared" si="50"/>
        <v>10.810658766418255</v>
      </c>
    </row>
    <row r="449" spans="1:25" x14ac:dyDescent="0.4">
      <c r="A449" s="6">
        <f t="shared" si="51"/>
        <v>428</v>
      </c>
      <c r="B449" s="7">
        <f t="shared" si="52"/>
        <v>4.2799999999999532</v>
      </c>
      <c r="C449" s="2">
        <f t="shared" si="48"/>
        <v>2400</v>
      </c>
      <c r="D449" s="17">
        <f t="shared" si="49"/>
        <v>63496.058218705431</v>
      </c>
      <c r="E449" s="7">
        <f t="shared" si="53"/>
        <v>1.05197377483574E-2</v>
      </c>
      <c r="F449" s="7">
        <f t="shared" si="54"/>
        <v>-2.9498052520205743E-2</v>
      </c>
      <c r="G449" s="7">
        <f t="shared" si="55"/>
        <v>-8.1190142824025258E-2</v>
      </c>
      <c r="Y449" s="12">
        <f t="shared" si="50"/>
        <v>10.5197377483574</v>
      </c>
    </row>
    <row r="450" spans="1:25" x14ac:dyDescent="0.4">
      <c r="A450" s="6">
        <f t="shared" si="51"/>
        <v>429</v>
      </c>
      <c r="B450" s="7">
        <f t="shared" si="52"/>
        <v>4.289999999999953</v>
      </c>
      <c r="C450" s="2">
        <f t="shared" si="48"/>
        <v>2300</v>
      </c>
      <c r="D450" s="17">
        <f t="shared" si="49"/>
        <v>61597.234010678541</v>
      </c>
      <c r="E450" s="7">
        <f t="shared" si="53"/>
        <v>1.0220697716014141E-2</v>
      </c>
      <c r="F450" s="7">
        <f t="shared" si="54"/>
        <v>-3.023429534573293E-2</v>
      </c>
      <c r="G450" s="7">
        <f t="shared" si="55"/>
        <v>-6.605842228141201E-2</v>
      </c>
      <c r="Y450" s="12">
        <f t="shared" si="50"/>
        <v>10.220697716014142</v>
      </c>
    </row>
    <row r="451" spans="1:25" x14ac:dyDescent="0.4">
      <c r="A451" s="6">
        <f t="shared" si="51"/>
        <v>430</v>
      </c>
      <c r="B451" s="7">
        <f t="shared" si="52"/>
        <v>4.2999999999999527</v>
      </c>
      <c r="C451" s="2">
        <f t="shared" si="48"/>
        <v>2200</v>
      </c>
      <c r="D451" s="17">
        <f t="shared" si="49"/>
        <v>59665.083920558616</v>
      </c>
      <c r="E451" s="7">
        <f t="shared" si="53"/>
        <v>9.9150518414427413E-3</v>
      </c>
      <c r="F451" s="7">
        <f t="shared" si="54"/>
        <v>-3.0832803923286096E-2</v>
      </c>
      <c r="G451" s="7">
        <f t="shared" si="55"/>
        <v>-5.3643293229221206E-2</v>
      </c>
      <c r="Y451" s="12">
        <f t="shared" si="50"/>
        <v>9.9150518414427413</v>
      </c>
    </row>
    <row r="452" spans="1:25" x14ac:dyDescent="0.4">
      <c r="A452" s="6">
        <f t="shared" si="51"/>
        <v>431</v>
      </c>
      <c r="B452" s="7">
        <f t="shared" si="52"/>
        <v>4.3099999999999525</v>
      </c>
      <c r="C452" s="2">
        <f t="shared" si="48"/>
        <v>2100</v>
      </c>
      <c r="D452" s="17">
        <f t="shared" si="49"/>
        <v>57705.919480470802</v>
      </c>
      <c r="E452" s="7">
        <f t="shared" si="53"/>
        <v>9.6040416375484192E-3</v>
      </c>
      <c r="F452" s="7">
        <f t="shared" si="54"/>
        <v>-3.1318439795267883E-2</v>
      </c>
      <c r="G452" s="7">
        <f t="shared" si="55"/>
        <v>-4.3483881167136196E-2</v>
      </c>
      <c r="Y452" s="12">
        <f t="shared" si="50"/>
        <v>9.6040416375484199</v>
      </c>
    </row>
    <row r="453" spans="1:25" x14ac:dyDescent="0.4">
      <c r="A453" s="6">
        <f t="shared" si="51"/>
        <v>432</v>
      </c>
      <c r="B453" s="7">
        <f t="shared" si="52"/>
        <v>4.3199999999999523</v>
      </c>
      <c r="C453" s="2">
        <f t="shared" si="48"/>
        <v>2000</v>
      </c>
      <c r="D453" s="17">
        <f t="shared" si="49"/>
        <v>55724.893086787051</v>
      </c>
      <c r="E453" s="7">
        <f t="shared" si="53"/>
        <v>9.2886830455373836E-3</v>
      </c>
      <c r="F453" s="7">
        <f t="shared" si="54"/>
        <v>-3.171181061088707E-2</v>
      </c>
      <c r="G453" s="7">
        <f t="shared" si="55"/>
        <v>-3.5190281956701958E-2</v>
      </c>
      <c r="Y453" s="12">
        <f t="shared" si="50"/>
        <v>9.2886830455373843</v>
      </c>
    </row>
    <row r="454" spans="1:25" x14ac:dyDescent="0.4">
      <c r="A454" s="6">
        <f t="shared" si="51"/>
        <v>433</v>
      </c>
      <c r="B454" s="7">
        <f t="shared" si="52"/>
        <v>4.3299999999999521</v>
      </c>
      <c r="C454" s="2">
        <f t="shared" si="48"/>
        <v>1900</v>
      </c>
      <c r="D454" s="17">
        <f t="shared" si="49"/>
        <v>53726.201650804542</v>
      </c>
      <c r="E454" s="7">
        <f t="shared" si="53"/>
        <v>8.9698054253306778E-3</v>
      </c>
      <c r="F454" s="7">
        <f t="shared" si="54"/>
        <v>-3.2029935458314798E-2</v>
      </c>
      <c r="G454" s="7">
        <f t="shared" si="55"/>
        <v>-2.8434687528843677E-2</v>
      </c>
      <c r="Y454" s="12">
        <f t="shared" si="50"/>
        <v>8.9698054253306783</v>
      </c>
    </row>
    <row r="455" spans="1:25" x14ac:dyDescent="0.4">
      <c r="A455" s="6">
        <f t="shared" si="51"/>
        <v>434</v>
      </c>
      <c r="B455" s="7">
        <f t="shared" si="52"/>
        <v>4.3399999999999519</v>
      </c>
      <c r="C455" s="2">
        <f t="shared" si="48"/>
        <v>1800</v>
      </c>
      <c r="D455" s="17">
        <f t="shared" si="49"/>
        <v>51713.25689627981</v>
      </c>
      <c r="E455" s="7">
        <f t="shared" si="53"/>
        <v>8.6480843363710876E-3</v>
      </c>
      <c r="F455" s="7">
        <f t="shared" si="54"/>
        <v>-3.2286823780911661E-2</v>
      </c>
      <c r="G455" s="7">
        <f t="shared" si="55"/>
        <v>-2.2942976990528163E-2</v>
      </c>
      <c r="Y455" s="12">
        <f t="shared" si="50"/>
        <v>8.6480843363710882</v>
      </c>
    </row>
    <row r="456" spans="1:25" x14ac:dyDescent="0.4">
      <c r="A456" s="6">
        <f t="shared" si="51"/>
        <v>435</v>
      </c>
      <c r="B456" s="7">
        <f t="shared" si="52"/>
        <v>4.3499999999999517</v>
      </c>
      <c r="C456" s="2">
        <f t="shared" si="48"/>
        <v>1700</v>
      </c>
      <c r="D456" s="17">
        <f t="shared" si="49"/>
        <v>49688.82709930437</v>
      </c>
      <c r="E456" s="7">
        <f t="shared" si="53"/>
        <v>8.3240689497124445E-3</v>
      </c>
      <c r="F456" s="7">
        <f t="shared" si="54"/>
        <v>-3.2493973653513392E-2</v>
      </c>
      <c r="G456" s="7">
        <f t="shared" si="55"/>
        <v>-1.8486997529817278E-2</v>
      </c>
      <c r="Y456" s="12">
        <f t="shared" si="50"/>
        <v>8.3240689497124443</v>
      </c>
    </row>
    <row r="457" spans="1:25" x14ac:dyDescent="0.4">
      <c r="A457" s="6">
        <f t="shared" si="51"/>
        <v>436</v>
      </c>
      <c r="B457" s="7">
        <f t="shared" si="52"/>
        <v>4.3599999999999515</v>
      </c>
      <c r="C457" s="2">
        <f t="shared" si="48"/>
        <v>1600</v>
      </c>
      <c r="D457" s="17">
        <f t="shared" si="49"/>
        <v>47655.154573173313</v>
      </c>
      <c r="E457" s="7">
        <f t="shared" si="53"/>
        <v>7.9982048633008198E-3</v>
      </c>
      <c r="F457" s="7">
        <f t="shared" si="54"/>
        <v>-3.2660796834241543E-2</v>
      </c>
      <c r="G457" s="7">
        <f t="shared" si="55"/>
        <v>-1.4877638615812955E-2</v>
      </c>
      <c r="Y457" s="12">
        <f t="shared" si="50"/>
        <v>7.9982048633008196</v>
      </c>
    </row>
    <row r="458" spans="1:25" x14ac:dyDescent="0.4">
      <c r="A458" s="6">
        <f t="shared" si="51"/>
        <v>437</v>
      </c>
      <c r="B458" s="7">
        <f t="shared" si="52"/>
        <v>4.3699999999999513</v>
      </c>
      <c r="C458" s="2">
        <f t="shared" si="48"/>
        <v>1500</v>
      </c>
      <c r="D458" s="17">
        <f t="shared" si="49"/>
        <v>45614.05269266403</v>
      </c>
      <c r="E458" s="7">
        <f t="shared" si="53"/>
        <v>7.6708530130276138E-3</v>
      </c>
      <c r="F458" s="7">
        <f t="shared" si="54"/>
        <v>-3.279497864873207E-2</v>
      </c>
      <c r="G458" s="7">
        <f t="shared" si="55"/>
        <v>-1.1958724282293276E-2</v>
      </c>
      <c r="Y458" s="12">
        <f t="shared" si="50"/>
        <v>7.6708530130276138</v>
      </c>
    </row>
    <row r="459" spans="1:25" x14ac:dyDescent="0.4">
      <c r="A459" s="6">
        <f t="shared" si="51"/>
        <v>438</v>
      </c>
      <c r="B459" s="7">
        <f t="shared" si="52"/>
        <v>4.379999999999951</v>
      </c>
      <c r="C459" s="2">
        <f t="shared" si="48"/>
        <v>1400</v>
      </c>
      <c r="D459" s="17">
        <f t="shared" si="49"/>
        <v>43566.985759061106</v>
      </c>
      <c r="E459" s="7">
        <f t="shared" si="53"/>
        <v>7.3423052903261784E-3</v>
      </c>
      <c r="F459" s="7">
        <f t="shared" si="54"/>
        <v>-3.2902780765663081E-2</v>
      </c>
      <c r="G459" s="7">
        <f t="shared" si="55"/>
        <v>-9.6016991039081512E-3</v>
      </c>
      <c r="Y459" s="12">
        <f t="shared" si="50"/>
        <v>7.3423052903261787</v>
      </c>
    </row>
    <row r="460" spans="1:25" x14ac:dyDescent="0.4">
      <c r="A460" s="6">
        <f t="shared" si="51"/>
        <v>439</v>
      </c>
      <c r="B460" s="7">
        <f t="shared" si="52"/>
        <v>4.3899999999999508</v>
      </c>
      <c r="C460" s="2">
        <f t="shared" si="48"/>
        <v>1300</v>
      </c>
      <c r="D460" s="17">
        <f t="shared" si="49"/>
        <v>41515.134547231464</v>
      </c>
      <c r="E460" s="7">
        <f t="shared" si="53"/>
        <v>7.0127973977143522E-3</v>
      </c>
      <c r="F460" s="7">
        <f t="shared" si="54"/>
        <v>-3.2989294534514851E-2</v>
      </c>
      <c r="G460" s="7">
        <f t="shared" si="55"/>
        <v>-7.701054666447299E-3</v>
      </c>
      <c r="Y460" s="12">
        <f t="shared" si="50"/>
        <v>7.0127973977143521</v>
      </c>
    </row>
    <row r="461" spans="1:25" x14ac:dyDescent="0.4">
      <c r="A461" s="6">
        <f t="shared" si="51"/>
        <v>440</v>
      </c>
      <c r="B461" s="7">
        <f t="shared" si="52"/>
        <v>4.3999999999999506</v>
      </c>
      <c r="C461" s="2">
        <f t="shared" si="48"/>
        <v>1200</v>
      </c>
      <c r="D461" s="17">
        <f t="shared" si="49"/>
        <v>39459.449958385638</v>
      </c>
      <c r="E461" s="7">
        <f t="shared" si="53"/>
        <v>6.6825193996358813E-3</v>
      </c>
      <c r="F461" s="7">
        <f t="shared" si="54"/>
        <v>-3.3058651949549336E-2</v>
      </c>
      <c r="G461" s="7">
        <f t="shared" si="55"/>
        <v>-6.1704283404497018E-3</v>
      </c>
      <c r="Y461" s="12">
        <f t="shared" si="50"/>
        <v>6.6825193996358809</v>
      </c>
    </row>
    <row r="462" spans="1:25" x14ac:dyDescent="0.4">
      <c r="A462" s="6">
        <f t="shared" si="51"/>
        <v>441</v>
      </c>
      <c r="B462" s="7">
        <f t="shared" si="52"/>
        <v>4.4099999999999504</v>
      </c>
      <c r="C462" s="2">
        <f t="shared" si="48"/>
        <v>1100</v>
      </c>
      <c r="D462" s="17">
        <f t="shared" si="49"/>
        <v>37400.696830489302</v>
      </c>
      <c r="E462" s="7">
        <f t="shared" si="53"/>
        <v>6.3516243587233654E-3</v>
      </c>
      <c r="F462" s="7">
        <f t="shared" si="54"/>
        <v>-3.3114200592849377E-2</v>
      </c>
      <c r="G462" s="7">
        <f t="shared" si="55"/>
        <v>-4.9393003195580959E-3</v>
      </c>
      <c r="Y462" s="12">
        <f t="shared" si="50"/>
        <v>6.3516243587233658</v>
      </c>
    </row>
    <row r="463" spans="1:25" x14ac:dyDescent="0.4">
      <c r="A463" s="6">
        <f t="shared" si="51"/>
        <v>442</v>
      </c>
      <c r="B463" s="7">
        <f t="shared" si="52"/>
        <v>4.4199999999999502</v>
      </c>
      <c r="C463" s="2">
        <f t="shared" si="48"/>
        <v>1000</v>
      </c>
      <c r="D463" s="17">
        <f t="shared" si="49"/>
        <v>35339.489632607248</v>
      </c>
      <c r="E463" s="7">
        <f t="shared" si="53"/>
        <v>6.0202353877788937E-3</v>
      </c>
      <c r="F463" s="7">
        <f t="shared" si="54"/>
        <v>-3.3158648168924498E-2</v>
      </c>
      <c r="G463" s="7">
        <f t="shared" si="55"/>
        <v>-3.9502148954650984E-3</v>
      </c>
      <c r="Y463" s="12">
        <f t="shared" si="50"/>
        <v>6.0202353877788939</v>
      </c>
    </row>
    <row r="464" spans="1:25" x14ac:dyDescent="0.4">
      <c r="A464" s="6">
        <f t="shared" si="51"/>
        <v>443</v>
      </c>
      <c r="B464" s="7">
        <f t="shared" si="52"/>
        <v>4.42999999999995</v>
      </c>
      <c r="C464" s="2">
        <f t="shared" si="48"/>
        <v>900</v>
      </c>
      <c r="D464" s="17">
        <f t="shared" si="49"/>
        <v>33276.321487545654</v>
      </c>
      <c r="E464" s="7">
        <f t="shared" si="53"/>
        <v>5.6884513953448755E-3</v>
      </c>
      <c r="F464" s="7">
        <f t="shared" si="54"/>
        <v>-3.3194181521012084E-2</v>
      </c>
      <c r="G464" s="7">
        <f t="shared" si="55"/>
        <v>-3.156455522053056E-3</v>
      </c>
      <c r="Y464" s="12">
        <f t="shared" si="50"/>
        <v>5.6884513953448756</v>
      </c>
    </row>
    <row r="465" spans="1:25" x14ac:dyDescent="0.4">
      <c r="A465" s="6">
        <f t="shared" si="51"/>
        <v>444</v>
      </c>
      <c r="B465" s="7">
        <f t="shared" si="52"/>
        <v>4.4399999999999498</v>
      </c>
      <c r="C465" s="2">
        <f t="shared" si="48"/>
        <v>800</v>
      </c>
      <c r="D465" s="17">
        <f t="shared" si="49"/>
        <v>31211.587725537422</v>
      </c>
      <c r="E465" s="7">
        <f t="shared" si="53"/>
        <v>5.356351757358652E-3</v>
      </c>
      <c r="F465" s="7">
        <f t="shared" si="54"/>
        <v>-3.3222564342655664E-2</v>
      </c>
      <c r="G465" s="7">
        <f t="shared" si="55"/>
        <v>-2.520108806662244E-3</v>
      </c>
      <c r="Y465" s="12">
        <f t="shared" si="50"/>
        <v>5.3563517573586523</v>
      </c>
    </row>
    <row r="466" spans="1:25" x14ac:dyDescent="0.4">
      <c r="A466" s="6">
        <f t="shared" si="51"/>
        <v>445</v>
      </c>
      <c r="B466" s="7">
        <f t="shared" si="52"/>
        <v>4.4499999999999496</v>
      </c>
      <c r="C466" s="2">
        <f t="shared" si="48"/>
        <v>700</v>
      </c>
      <c r="D466" s="17">
        <f t="shared" si="49"/>
        <v>29145.604966329225</v>
      </c>
      <c r="E466" s="7">
        <f t="shared" si="53"/>
        <v>5.0240001084917623E-3</v>
      </c>
      <c r="F466" s="7">
        <f t="shared" si="54"/>
        <v>-3.3245217182207132E-2</v>
      </c>
      <c r="G466" s="7">
        <f t="shared" si="55"/>
        <v>-2.0104591036320535E-3</v>
      </c>
      <c r="Y466" s="12">
        <f t="shared" si="50"/>
        <v>5.0240001084917623</v>
      </c>
    </row>
    <row r="467" spans="1:25" x14ac:dyDescent="0.4">
      <c r="A467" s="6">
        <f t="shared" si="51"/>
        <v>446</v>
      </c>
      <c r="B467" s="7">
        <f t="shared" si="52"/>
        <v>4.4599999999999493</v>
      </c>
      <c r="C467" s="2">
        <f t="shared" si="48"/>
        <v>600</v>
      </c>
      <c r="D467" s="17">
        <f t="shared" si="49"/>
        <v>27078.626553650545</v>
      </c>
      <c r="E467" s="7">
        <f t="shared" si="53"/>
        <v>4.6914474137145093E-3</v>
      </c>
      <c r="F467" s="7">
        <f t="shared" si="54"/>
        <v>-3.3263282788659199E-2</v>
      </c>
      <c r="G467" s="7">
        <f t="shared" si="55"/>
        <v>-1.6026621867809565E-3</v>
      </c>
      <c r="Y467" s="12">
        <f t="shared" si="50"/>
        <v>4.691447413714509</v>
      </c>
    </row>
    <row r="468" spans="1:25" x14ac:dyDescent="0.4">
      <c r="A468" s="6">
        <f t="shared" si="51"/>
        <v>447</v>
      </c>
      <c r="B468" s="7">
        <f t="shared" si="52"/>
        <v>4.4699999999999491</v>
      </c>
      <c r="C468" s="2">
        <f t="shared" si="48"/>
        <v>500</v>
      </c>
      <c r="D468" s="17">
        <f t="shared" si="49"/>
        <v>25010.855020554343</v>
      </c>
      <c r="E468" s="7">
        <f t="shared" si="53"/>
        <v>4.3587344527185783E-3</v>
      </c>
      <c r="F468" s="7">
        <f t="shared" si="54"/>
        <v>-3.3277679365158963E-2</v>
      </c>
      <c r="G468" s="7">
        <f t="shared" si="55"/>
        <v>-1.2766531131726266E-3</v>
      </c>
      <c r="Y468" s="12">
        <f t="shared" si="50"/>
        <v>4.3587344527185783</v>
      </c>
    </row>
    <row r="469" spans="1:25" x14ac:dyDescent="0.4">
      <c r="A469" s="6">
        <f t="shared" si="51"/>
        <v>448</v>
      </c>
      <c r="B469" s="7">
        <f t="shared" si="52"/>
        <v>4.4799999999999489</v>
      </c>
      <c r="C469" s="2">
        <f t="shared" si="48"/>
        <v>400</v>
      </c>
      <c r="D469" s="17">
        <f t="shared" si="49"/>
        <v>22942.452142654667</v>
      </c>
      <c r="E469" s="7">
        <f t="shared" si="53"/>
        <v>4.02589382641133E-3</v>
      </c>
      <c r="F469" s="7">
        <f t="shared" si="54"/>
        <v>-3.3289143878736049E-2</v>
      </c>
      <c r="G469" s="7">
        <f t="shared" si="55"/>
        <v>-1.0162496022394357E-3</v>
      </c>
      <c r="Y469" s="12">
        <f t="shared" si="50"/>
        <v>4.0258938264113304</v>
      </c>
    </row>
    <row r="470" spans="1:25" x14ac:dyDescent="0.4">
      <c r="A470" s="6">
        <f t="shared" si="51"/>
        <v>449</v>
      </c>
      <c r="B470" s="7">
        <f t="shared" si="52"/>
        <v>4.4899999999999487</v>
      </c>
      <c r="C470" s="2">
        <f t="shared" ref="C470:C514" si="56">C469-100</f>
        <v>300</v>
      </c>
      <c r="D470" s="17">
        <f t="shared" ref="D470:D521" si="57">(1000*C470-($G$3*$D$3-$G$4*$D$9*1000)*E469-(1000*$D$4-$G$5*$D$3)*E470)/1000</f>
        <v>20873.547035336458</v>
      </c>
      <c r="E470" s="7">
        <f t="shared" si="53"/>
        <v>3.6929515751438573E-3</v>
      </c>
      <c r="F470" s="7">
        <f t="shared" si="54"/>
        <v>-3.3298267216299707E-2</v>
      </c>
      <c r="G470" s="7">
        <f t="shared" si="55"/>
        <v>-8.0841791048717748E-4</v>
      </c>
      <c r="Y470" s="12">
        <f t="shared" ref="Y470:Y521" si="58">E470*1000</f>
        <v>3.6929515751438573</v>
      </c>
    </row>
    <row r="471" spans="1:25" x14ac:dyDescent="0.4">
      <c r="A471" s="6">
        <f t="shared" ref="A471:A521" si="59">A470+1</f>
        <v>450</v>
      </c>
      <c r="B471" s="7">
        <f t="shared" ref="B471:B521" si="60">B470+$D$14</f>
        <v>4.4999999999999485</v>
      </c>
      <c r="C471" s="2">
        <f t="shared" si="56"/>
        <v>200</v>
      </c>
      <c r="D471" s="17">
        <f t="shared" si="57"/>
        <v>18804.24266744385</v>
      </c>
      <c r="E471" s="7">
        <f t="shared" ref="E471:E521" si="61">1000*D470/$G$7</f>
        <v>3.3599284820853359E-3</v>
      </c>
      <c r="F471" s="7">
        <f t="shared" ref="F471:F521" si="62">$G$4*(E472-E470)</f>
        <v>-3.3305522671969102E-2</v>
      </c>
      <c r="G471" s="7">
        <f t="shared" ref="G471:G521" si="63">$G$3*(E472-2*E471+E470)</f>
        <v>-6.4267322339318228E-4</v>
      </c>
      <c r="Y471" s="12">
        <f t="shared" si="58"/>
        <v>3.3599284820853361</v>
      </c>
    </row>
    <row r="472" spans="1:25" x14ac:dyDescent="0.4">
      <c r="A472" s="6">
        <f t="shared" si="59"/>
        <v>451</v>
      </c>
      <c r="B472" s="7">
        <f t="shared" si="60"/>
        <v>4.5099999999999483</v>
      </c>
      <c r="C472" s="2">
        <f t="shared" si="56"/>
        <v>100</v>
      </c>
      <c r="D472" s="17">
        <f t="shared" si="57"/>
        <v>16734.621095016504</v>
      </c>
      <c r="E472" s="7">
        <f t="shared" si="61"/>
        <v>3.0268411217044752E-3</v>
      </c>
      <c r="F472" s="7">
        <f t="shared" si="62"/>
        <v>-3.3311288993147115E-2</v>
      </c>
      <c r="G472" s="7">
        <f t="shared" si="63"/>
        <v>-5.1059101220923137E-4</v>
      </c>
      <c r="Y472" s="12">
        <f t="shared" si="58"/>
        <v>3.0268411217044751</v>
      </c>
    </row>
    <row r="473" spans="1:25" x14ac:dyDescent="0.4">
      <c r="A473" s="6">
        <f t="shared" si="59"/>
        <v>452</v>
      </c>
      <c r="B473" s="7">
        <f t="shared" si="60"/>
        <v>4.5199999999999481</v>
      </c>
      <c r="C473" s="2">
        <f t="shared" si="56"/>
        <v>0</v>
      </c>
      <c r="D473" s="17">
        <f t="shared" si="57"/>
        <v>14664.747661956313</v>
      </c>
      <c r="E473" s="7">
        <f t="shared" si="61"/>
        <v>2.6937027022223936E-3</v>
      </c>
      <c r="F473" s="7">
        <f t="shared" si="62"/>
        <v>-3.331586899639595E-2</v>
      </c>
      <c r="G473" s="7">
        <f t="shared" si="63"/>
        <v>-4.0540963755757858E-4</v>
      </c>
      <c r="Y473" s="12">
        <f t="shared" si="58"/>
        <v>2.6937027022223936</v>
      </c>
    </row>
    <row r="474" spans="1:25" x14ac:dyDescent="0.4">
      <c r="A474" s="6">
        <f t="shared" si="59"/>
        <v>453</v>
      </c>
      <c r="B474" s="7">
        <f t="shared" si="60"/>
        <v>4.5299999999999478</v>
      </c>
      <c r="C474" s="2">
        <v>4000</v>
      </c>
      <c r="D474" s="17">
        <f t="shared" si="57"/>
        <v>16694.674368025164</v>
      </c>
      <c r="E474" s="7">
        <f t="shared" si="61"/>
        <v>2.3605237417765562E-3</v>
      </c>
      <c r="F474" s="7">
        <f t="shared" si="62"/>
        <v>-3.2150296630725512E-4</v>
      </c>
      <c r="G474" s="7">
        <f t="shared" si="63"/>
        <v>6.5992786156552965</v>
      </c>
      <c r="Y474" s="12">
        <f t="shared" si="58"/>
        <v>2.3605237417765563</v>
      </c>
    </row>
    <row r="475" spans="1:25" x14ac:dyDescent="0.4">
      <c r="A475" s="6">
        <f t="shared" si="59"/>
        <v>454</v>
      </c>
      <c r="B475" s="7">
        <f t="shared" si="60"/>
        <v>4.5399999999999476</v>
      </c>
      <c r="C475" s="2">
        <f t="shared" si="56"/>
        <v>3900</v>
      </c>
      <c r="D475" s="17">
        <f t="shared" si="57"/>
        <v>21026.054880284362</v>
      </c>
      <c r="E475" s="7">
        <f t="shared" si="61"/>
        <v>2.6872726428962485E-3</v>
      </c>
      <c r="F475" s="7">
        <f t="shared" si="62"/>
        <v>5.1197664848174979E-2</v>
      </c>
      <c r="G475" s="7">
        <f t="shared" si="63"/>
        <v>3.7045549472411499</v>
      </c>
      <c r="Y475" s="12">
        <f t="shared" si="58"/>
        <v>2.6872726428962483</v>
      </c>
    </row>
    <row r="476" spans="1:25" x14ac:dyDescent="0.4">
      <c r="A476" s="6">
        <f t="shared" si="59"/>
        <v>455</v>
      </c>
      <c r="B476" s="7">
        <f t="shared" si="60"/>
        <v>4.5499999999999474</v>
      </c>
      <c r="C476" s="2">
        <f t="shared" si="56"/>
        <v>3800</v>
      </c>
      <c r="D476" s="17">
        <f t="shared" si="57"/>
        <v>26451.375214841217</v>
      </c>
      <c r="E476" s="7">
        <f t="shared" si="61"/>
        <v>3.3844770387400558E-3</v>
      </c>
      <c r="F476" s="7">
        <f t="shared" si="62"/>
        <v>7.8524787883217997E-2</v>
      </c>
      <c r="G476" s="7">
        <f t="shared" si="63"/>
        <v>1.7608696597674542</v>
      </c>
      <c r="Y476" s="12">
        <f t="shared" si="58"/>
        <v>3.3844770387400556</v>
      </c>
    </row>
    <row r="477" spans="1:25" x14ac:dyDescent="0.4">
      <c r="A477" s="6">
        <f t="shared" si="59"/>
        <v>456</v>
      </c>
      <c r="B477" s="7">
        <f t="shared" si="60"/>
        <v>4.5599999999999472</v>
      </c>
      <c r="C477" s="2">
        <f t="shared" si="56"/>
        <v>3700</v>
      </c>
      <c r="D477" s="17">
        <f t="shared" si="57"/>
        <v>32181.637978321702</v>
      </c>
      <c r="E477" s="7">
        <f t="shared" si="61"/>
        <v>4.2577684005606084E-3</v>
      </c>
      <c r="F477" s="7">
        <f t="shared" si="62"/>
        <v>8.9783402221751962E-2</v>
      </c>
      <c r="G477" s="7">
        <f t="shared" si="63"/>
        <v>0.49085320793933879</v>
      </c>
      <c r="Y477" s="12">
        <f t="shared" si="58"/>
        <v>4.2577684005606082</v>
      </c>
    </row>
    <row r="478" spans="1:25" x14ac:dyDescent="0.4">
      <c r="A478" s="6">
        <f t="shared" si="59"/>
        <v>457</v>
      </c>
      <c r="B478" s="7">
        <f t="shared" si="60"/>
        <v>4.569999999999947</v>
      </c>
      <c r="C478" s="2">
        <f t="shared" si="56"/>
        <v>3600</v>
      </c>
      <c r="D478" s="17">
        <f t="shared" si="57"/>
        <v>37721.098516033562</v>
      </c>
      <c r="E478" s="7">
        <f t="shared" si="61"/>
        <v>5.180145083175095E-3</v>
      </c>
      <c r="F478" s="7">
        <f t="shared" si="62"/>
        <v>9.0702036028651817E-2</v>
      </c>
      <c r="G478" s="7">
        <f t="shared" si="63"/>
        <v>-0.30712644655936716</v>
      </c>
      <c r="Y478" s="12">
        <f t="shared" si="58"/>
        <v>5.1801450831750948</v>
      </c>
    </row>
    <row r="479" spans="1:25" x14ac:dyDescent="0.4">
      <c r="A479" s="6">
        <f t="shared" si="59"/>
        <v>458</v>
      </c>
      <c r="B479" s="7">
        <f t="shared" si="60"/>
        <v>4.5799999999999468</v>
      </c>
      <c r="C479" s="2">
        <f t="shared" si="56"/>
        <v>3500</v>
      </c>
      <c r="D479" s="17">
        <f t="shared" si="57"/>
        <v>42776.73562156711</v>
      </c>
      <c r="E479" s="7">
        <f t="shared" si="61"/>
        <v>6.0718091211336448E-3</v>
      </c>
      <c r="F479" s="7">
        <f t="shared" si="62"/>
        <v>8.52724510159939E-2</v>
      </c>
      <c r="G479" s="7">
        <f t="shared" si="63"/>
        <v>-0.77879055597221591</v>
      </c>
      <c r="Y479" s="12">
        <f t="shared" si="58"/>
        <v>6.0718091211336445</v>
      </c>
    </row>
    <row r="480" spans="1:25" x14ac:dyDescent="0.4">
      <c r="A480" s="6">
        <f t="shared" si="59"/>
        <v>459</v>
      </c>
      <c r="B480" s="7">
        <f t="shared" si="60"/>
        <v>4.5899999999999466</v>
      </c>
      <c r="C480" s="2">
        <f t="shared" si="56"/>
        <v>3400</v>
      </c>
      <c r="D480" s="17">
        <f t="shared" si="57"/>
        <v>47193.27010859835</v>
      </c>
      <c r="E480" s="7">
        <f t="shared" si="61"/>
        <v>6.8855941034949731E-3</v>
      </c>
      <c r="F480" s="7">
        <f t="shared" si="62"/>
        <v>7.6234813055923611E-2</v>
      </c>
      <c r="G480" s="7">
        <f t="shared" si="63"/>
        <v>-1.0287370360418431</v>
      </c>
      <c r="Y480" s="12">
        <f t="shared" si="58"/>
        <v>6.8855941034949728</v>
      </c>
    </row>
    <row r="481" spans="1:25" x14ac:dyDescent="0.4">
      <c r="A481" s="6">
        <f t="shared" si="59"/>
        <v>460</v>
      </c>
      <c r="B481" s="7">
        <f t="shared" si="60"/>
        <v>4.5999999999999464</v>
      </c>
      <c r="C481" s="2">
        <f t="shared" si="56"/>
        <v>3300</v>
      </c>
      <c r="D481" s="17">
        <f t="shared" si="57"/>
        <v>50906.896794462911</v>
      </c>
      <c r="E481" s="7">
        <f t="shared" si="61"/>
        <v>7.596505382252117E-3</v>
      </c>
      <c r="F481" s="7">
        <f t="shared" si="62"/>
        <v>6.5433919885568306E-2</v>
      </c>
      <c r="G481" s="7">
        <f t="shared" si="63"/>
        <v>-1.1314415980292167</v>
      </c>
      <c r="Y481" s="12">
        <f t="shared" si="58"/>
        <v>7.5965053822521167</v>
      </c>
    </row>
    <row r="482" spans="1:25" x14ac:dyDescent="0.4">
      <c r="A482" s="6">
        <f t="shared" si="59"/>
        <v>461</v>
      </c>
      <c r="B482" s="7">
        <f t="shared" si="60"/>
        <v>4.6099999999999461</v>
      </c>
      <c r="C482" s="2">
        <f t="shared" si="56"/>
        <v>3200</v>
      </c>
      <c r="D482" s="17">
        <f t="shared" si="57"/>
        <v>53912.659547778676</v>
      </c>
      <c r="E482" s="7">
        <f t="shared" si="61"/>
        <v>8.1942725012063393E-3</v>
      </c>
      <c r="F482" s="7">
        <f t="shared" si="62"/>
        <v>5.4079615507382925E-2</v>
      </c>
      <c r="G482" s="7">
        <f t="shared" si="63"/>
        <v>-1.1394192776078595</v>
      </c>
      <c r="Y482" s="12">
        <f t="shared" si="58"/>
        <v>8.1942725012063384</v>
      </c>
    </row>
    <row r="483" spans="1:25" x14ac:dyDescent="0.4">
      <c r="A483" s="6">
        <f t="shared" si="59"/>
        <v>462</v>
      </c>
      <c r="B483" s="7">
        <f t="shared" si="60"/>
        <v>4.6199999999999459</v>
      </c>
      <c r="C483" s="2">
        <f t="shared" si="56"/>
        <v>3100</v>
      </c>
      <c r="D483" s="17">
        <f t="shared" si="57"/>
        <v>56241.719398677349</v>
      </c>
      <c r="E483" s="7">
        <f t="shared" si="61"/>
        <v>8.6780976923997756E-3</v>
      </c>
      <c r="F483" s="7">
        <f t="shared" si="62"/>
        <v>4.2936215834396725E-2</v>
      </c>
      <c r="G483" s="7">
        <f t="shared" si="63"/>
        <v>-1.0892606569893812</v>
      </c>
      <c r="Y483" s="12">
        <f t="shared" si="58"/>
        <v>8.6780976923997759</v>
      </c>
    </row>
    <row r="484" spans="1:25" x14ac:dyDescent="0.4">
      <c r="A484" s="6">
        <f t="shared" si="59"/>
        <v>463</v>
      </c>
      <c r="B484" s="7">
        <f t="shared" si="60"/>
        <v>4.6299999999999457</v>
      </c>
      <c r="C484" s="2">
        <f t="shared" si="56"/>
        <v>3000</v>
      </c>
      <c r="D484" s="17">
        <f t="shared" si="57"/>
        <v>57945.751757355371</v>
      </c>
      <c r="E484" s="7">
        <f t="shared" si="61"/>
        <v>9.0529968178942738E-3</v>
      </c>
      <c r="F484" s="7">
        <f t="shared" si="62"/>
        <v>3.2459508110655941E-2</v>
      </c>
      <c r="G484" s="7">
        <f t="shared" si="63"/>
        <v>-1.0060808877587757</v>
      </c>
      <c r="Y484" s="12">
        <f t="shared" si="58"/>
        <v>9.0529968178942735</v>
      </c>
    </row>
    <row r="485" spans="1:25" x14ac:dyDescent="0.4">
      <c r="A485" s="6">
        <f t="shared" si="59"/>
        <v>464</v>
      </c>
      <c r="B485" s="7">
        <f t="shared" si="60"/>
        <v>4.6399999999999455</v>
      </c>
      <c r="C485" s="2">
        <f t="shared" si="56"/>
        <v>2900</v>
      </c>
      <c r="D485" s="17">
        <f t="shared" si="57"/>
        <v>59086.443409479682</v>
      </c>
      <c r="E485" s="7">
        <f t="shared" si="61"/>
        <v>9.3272878546128944E-3</v>
      </c>
      <c r="F485" s="7">
        <f t="shared" si="62"/>
        <v>2.2895172563115653E-2</v>
      </c>
      <c r="G485" s="7">
        <f t="shared" si="63"/>
        <v>-0.90678622174928181</v>
      </c>
      <c r="Y485" s="12">
        <f t="shared" si="58"/>
        <v>9.3272878546128943</v>
      </c>
    </row>
    <row r="486" spans="1:25" x14ac:dyDescent="0.4">
      <c r="A486" s="6">
        <f t="shared" si="59"/>
        <v>465</v>
      </c>
      <c r="B486" s="7">
        <f t="shared" si="60"/>
        <v>4.6499999999999453</v>
      </c>
      <c r="C486" s="2">
        <f t="shared" si="56"/>
        <v>2800</v>
      </c>
      <c r="D486" s="17">
        <f t="shared" si="57"/>
        <v>59728.60582204532</v>
      </c>
      <c r="E486" s="7">
        <f t="shared" si="61"/>
        <v>9.5109002691565869E-3</v>
      </c>
      <c r="F486" s="7">
        <f t="shared" si="62"/>
        <v>1.4348932026771871E-2</v>
      </c>
      <c r="G486" s="7">
        <f t="shared" si="63"/>
        <v>-0.8024618855194745</v>
      </c>
      <c r="Y486" s="12">
        <f t="shared" si="58"/>
        <v>9.5109002691565863</v>
      </c>
    </row>
    <row r="487" spans="1:25" x14ac:dyDescent="0.4">
      <c r="A487" s="6">
        <f t="shared" si="59"/>
        <v>466</v>
      </c>
      <c r="B487" s="7">
        <f t="shared" si="60"/>
        <v>4.6599999999999451</v>
      </c>
      <c r="C487" s="2">
        <f t="shared" si="56"/>
        <v>2700</v>
      </c>
      <c r="D487" s="17">
        <f t="shared" si="57"/>
        <v>59935.825720852634</v>
      </c>
      <c r="E487" s="7">
        <f t="shared" si="61"/>
        <v>9.6142664951483318E-3</v>
      </c>
      <c r="F487" s="7">
        <f t="shared" si="62"/>
        <v>6.8360777766476172E-3</v>
      </c>
      <c r="G487" s="7">
        <f t="shared" si="63"/>
        <v>-0.70010896450537619</v>
      </c>
      <c r="Y487" s="12">
        <f t="shared" si="58"/>
        <v>9.6142664951483319</v>
      </c>
    </row>
    <row r="488" spans="1:25" x14ac:dyDescent="0.4">
      <c r="A488" s="6">
        <f t="shared" si="59"/>
        <v>467</v>
      </c>
      <c r="B488" s="7">
        <f t="shared" si="60"/>
        <v>4.6699999999999449</v>
      </c>
      <c r="C488" s="2">
        <f t="shared" si="56"/>
        <v>2600</v>
      </c>
      <c r="D488" s="17">
        <f t="shared" si="57"/>
        <v>59767.872570050538</v>
      </c>
      <c r="E488" s="7">
        <f t="shared" si="61"/>
        <v>9.6476218246895392E-3</v>
      </c>
      <c r="F488" s="7">
        <f t="shared" si="62"/>
        <v>3.1603029614054104E-4</v>
      </c>
      <c r="G488" s="7">
        <f t="shared" si="63"/>
        <v>-0.60390053159603896</v>
      </c>
      <c r="Y488" s="12">
        <f t="shared" si="58"/>
        <v>9.6476218246895389</v>
      </c>
    </row>
    <row r="489" spans="1:25" x14ac:dyDescent="0.4">
      <c r="A489" s="6">
        <f t="shared" si="59"/>
        <v>468</v>
      </c>
      <c r="B489" s="7">
        <f t="shared" si="60"/>
        <v>4.6799999999999446</v>
      </c>
      <c r="C489" s="2">
        <f t="shared" si="56"/>
        <v>2500</v>
      </c>
      <c r="D489" s="17">
        <f t="shared" si="57"/>
        <v>59279.302354347317</v>
      </c>
      <c r="E489" s="7">
        <f t="shared" si="61"/>
        <v>9.6205871010711427E-3</v>
      </c>
      <c r="F489" s="7">
        <f t="shared" si="62"/>
        <v>-5.2838924657641617E-3</v>
      </c>
      <c r="G489" s="7">
        <f t="shared" si="63"/>
        <v>-0.51608402078490156</v>
      </c>
      <c r="Y489" s="12">
        <f t="shared" si="58"/>
        <v>9.620587101071143</v>
      </c>
    </row>
    <row r="490" spans="1:25" x14ac:dyDescent="0.4">
      <c r="A490" s="6">
        <f t="shared" si="59"/>
        <v>469</v>
      </c>
      <c r="B490" s="7">
        <f t="shared" si="60"/>
        <v>4.6899999999999444</v>
      </c>
      <c r="C490" s="2">
        <f t="shared" si="56"/>
        <v>2400</v>
      </c>
      <c r="D490" s="17">
        <f t="shared" si="57"/>
        <v>58518.858120469398</v>
      </c>
      <c r="E490" s="7">
        <f t="shared" si="61"/>
        <v>9.541943975374256E-3</v>
      </c>
      <c r="F490" s="7">
        <f t="shared" si="62"/>
        <v>-1.00524343480758E-2</v>
      </c>
      <c r="G490" s="7">
        <f t="shared" si="63"/>
        <v>-0.43762435567742608</v>
      </c>
      <c r="Y490" s="12">
        <f t="shared" si="58"/>
        <v>9.5419439753742559</v>
      </c>
    </row>
    <row r="491" spans="1:25" x14ac:dyDescent="0.4">
      <c r="A491" s="6">
        <f t="shared" si="59"/>
        <v>470</v>
      </c>
      <c r="B491" s="7">
        <f t="shared" si="60"/>
        <v>4.6999999999999442</v>
      </c>
      <c r="C491" s="2">
        <f t="shared" si="56"/>
        <v>2300</v>
      </c>
      <c r="D491" s="17">
        <f t="shared" si="57"/>
        <v>57529.385217468145</v>
      </c>
      <c r="E491" s="7">
        <f t="shared" si="61"/>
        <v>9.4195384141096267E-3</v>
      </c>
      <c r="F491" s="7">
        <f t="shared" si="62"/>
        <v>-1.4083845978683177E-2</v>
      </c>
      <c r="G491" s="7">
        <f t="shared" si="63"/>
        <v>-0.36865797044404947</v>
      </c>
      <c r="Y491" s="12">
        <f t="shared" si="58"/>
        <v>9.4195384141096259</v>
      </c>
    </row>
    <row r="492" spans="1:25" x14ac:dyDescent="0.4">
      <c r="A492" s="6">
        <f t="shared" si="59"/>
        <v>471</v>
      </c>
      <c r="B492" s="7">
        <f t="shared" si="60"/>
        <v>4.709999999999944</v>
      </c>
      <c r="C492" s="2">
        <f t="shared" si="56"/>
        <v>2200</v>
      </c>
      <c r="D492" s="17">
        <f t="shared" si="57"/>
        <v>56348.064420638875</v>
      </c>
      <c r="E492" s="7">
        <f t="shared" si="61"/>
        <v>9.2602670558005924E-3</v>
      </c>
      <c r="F492" s="7">
        <f t="shared" si="62"/>
        <v>-1.7471183906703994E-2</v>
      </c>
      <c r="G492" s="7">
        <f t="shared" si="63"/>
        <v>-0.30880961516011396</v>
      </c>
      <c r="Y492" s="12">
        <f t="shared" si="58"/>
        <v>9.2602670558005933</v>
      </c>
    </row>
    <row r="493" spans="1:25" x14ac:dyDescent="0.4">
      <c r="A493" s="6">
        <f t="shared" si="59"/>
        <v>472</v>
      </c>
      <c r="B493" s="7">
        <f t="shared" si="60"/>
        <v>4.7199999999999438</v>
      </c>
      <c r="C493" s="2">
        <f t="shared" si="56"/>
        <v>2100</v>
      </c>
      <c r="D493" s="17">
        <f t="shared" si="57"/>
        <v>55006.827598425021</v>
      </c>
      <c r="E493" s="7">
        <f t="shared" si="61"/>
        <v>9.0701147359755468E-3</v>
      </c>
      <c r="F493" s="7">
        <f t="shared" si="62"/>
        <v>-2.0302283022564753E-2</v>
      </c>
      <c r="G493" s="7">
        <f t="shared" si="63"/>
        <v>-0.25741020801203773</v>
      </c>
      <c r="Y493" s="12">
        <f t="shared" si="58"/>
        <v>9.0701147359755474</v>
      </c>
    </row>
    <row r="494" spans="1:25" x14ac:dyDescent="0.4">
      <c r="A494" s="6">
        <f t="shared" si="59"/>
        <v>473</v>
      </c>
      <c r="B494" s="7">
        <f t="shared" si="60"/>
        <v>4.7299999999999436</v>
      </c>
      <c r="C494" s="2">
        <f t="shared" si="56"/>
        <v>2000</v>
      </c>
      <c r="D494" s="17">
        <f t="shared" si="57"/>
        <v>53532.864595771578</v>
      </c>
      <c r="E494" s="7">
        <f t="shared" si="61"/>
        <v>8.8542213953492974E-3</v>
      </c>
      <c r="F494" s="7">
        <f t="shared" si="62"/>
        <v>-2.265755326184022E-2</v>
      </c>
      <c r="G494" s="7">
        <f t="shared" si="63"/>
        <v>-0.21364383984305568</v>
      </c>
      <c r="Y494" s="12">
        <f t="shared" si="58"/>
        <v>8.8542213953492972</v>
      </c>
    </row>
    <row r="495" spans="1:25" x14ac:dyDescent="0.4">
      <c r="A495" s="6">
        <f t="shared" si="59"/>
        <v>474</v>
      </c>
      <c r="B495" s="7">
        <f t="shared" si="60"/>
        <v>4.7399999999999434</v>
      </c>
      <c r="C495" s="2">
        <f t="shared" si="56"/>
        <v>1900</v>
      </c>
      <c r="D495" s="17">
        <f t="shared" si="57"/>
        <v>51949.161251097845</v>
      </c>
      <c r="E495" s="7">
        <f t="shared" si="61"/>
        <v>8.6169636707387424E-3</v>
      </c>
      <c r="F495" s="7">
        <f t="shared" si="62"/>
        <v>-2.4608994896043596E-2</v>
      </c>
      <c r="G495" s="7">
        <f t="shared" si="63"/>
        <v>-0.17664448699761942</v>
      </c>
      <c r="Y495" s="12">
        <f t="shared" si="58"/>
        <v>8.6169636707387429</v>
      </c>
    </row>
    <row r="496" spans="1:25" x14ac:dyDescent="0.4">
      <c r="A496" s="6">
        <f t="shared" si="59"/>
        <v>475</v>
      </c>
      <c r="B496" s="7">
        <f t="shared" si="60"/>
        <v>4.7499999999999432</v>
      </c>
      <c r="C496" s="2">
        <f t="shared" si="56"/>
        <v>1800</v>
      </c>
      <c r="D496" s="17">
        <f t="shared" si="57"/>
        <v>50275.030413439876</v>
      </c>
      <c r="E496" s="7">
        <f t="shared" si="61"/>
        <v>8.3620414974284255E-3</v>
      </c>
      <c r="F496" s="7">
        <f t="shared" si="62"/>
        <v>-2.6220004296818953E-2</v>
      </c>
      <c r="G496" s="7">
        <f t="shared" si="63"/>
        <v>-0.14555739315745206</v>
      </c>
      <c r="Y496" s="12">
        <f t="shared" si="58"/>
        <v>8.3620414974284252</v>
      </c>
    </row>
    <row r="497" spans="1:25" x14ac:dyDescent="0.4">
      <c r="A497" s="6">
        <f t="shared" si="59"/>
        <v>476</v>
      </c>
      <c r="B497" s="7">
        <f t="shared" si="60"/>
        <v>4.7599999999999429</v>
      </c>
      <c r="C497" s="2">
        <f t="shared" si="56"/>
        <v>1700</v>
      </c>
      <c r="D497" s="17">
        <f t="shared" si="57"/>
        <v>48526.61304939651</v>
      </c>
      <c r="E497" s="7">
        <f t="shared" si="61"/>
        <v>8.0925635848023633E-3</v>
      </c>
      <c r="F497" s="7">
        <f t="shared" si="62"/>
        <v>-2.7545670998654296E-2</v>
      </c>
      <c r="G497" s="7">
        <f t="shared" si="63"/>
        <v>-0.11957594720961653</v>
      </c>
      <c r="Y497" s="12">
        <f t="shared" si="58"/>
        <v>8.0925635848023632</v>
      </c>
    </row>
    <row r="498" spans="1:25" x14ac:dyDescent="0.4">
      <c r="A498" s="6">
        <f t="shared" si="59"/>
        <v>477</v>
      </c>
      <c r="B498" s="7">
        <f t="shared" si="60"/>
        <v>4.7699999999999427</v>
      </c>
      <c r="C498" s="2">
        <f t="shared" si="56"/>
        <v>1600</v>
      </c>
      <c r="D498" s="17">
        <f t="shared" si="57"/>
        <v>46717.336916733038</v>
      </c>
      <c r="E498" s="7">
        <f t="shared" si="61"/>
        <v>7.8111280774553395E-3</v>
      </c>
      <c r="F498" s="7">
        <f t="shared" si="62"/>
        <v>-2.8633359940883611E-2</v>
      </c>
      <c r="G498" s="7">
        <f t="shared" si="63"/>
        <v>-9.7961841236254843E-2</v>
      </c>
      <c r="Y498" s="12">
        <f t="shared" si="58"/>
        <v>7.8111280774553391</v>
      </c>
    </row>
    <row r="499" spans="1:25" x14ac:dyDescent="0.4">
      <c r="A499" s="6">
        <f t="shared" si="59"/>
        <v>478</v>
      </c>
      <c r="B499" s="7">
        <f t="shared" si="60"/>
        <v>4.7799999999999425</v>
      </c>
      <c r="C499" s="2">
        <f t="shared" si="56"/>
        <v>1500</v>
      </c>
      <c r="D499" s="17">
        <f t="shared" si="57"/>
        <v>44858.327218894614</v>
      </c>
      <c r="E499" s="7">
        <f t="shared" si="61"/>
        <v>7.5198963859846911E-3</v>
      </c>
      <c r="F499" s="7">
        <f t="shared" si="62"/>
        <v>-2.9523439455374528E-2</v>
      </c>
      <c r="G499" s="7">
        <f t="shared" si="63"/>
        <v>-8.0054061661945924E-2</v>
      </c>
      <c r="Y499" s="12">
        <f t="shared" si="58"/>
        <v>7.5198963859846915</v>
      </c>
    </row>
    <row r="500" spans="1:25" x14ac:dyDescent="0.4">
      <c r="A500" s="6">
        <f t="shared" si="59"/>
        <v>479</v>
      </c>
      <c r="B500" s="7">
        <f t="shared" si="60"/>
        <v>4.7899999999999423</v>
      </c>
      <c r="C500" s="2">
        <f t="shared" si="56"/>
        <v>1400</v>
      </c>
      <c r="D500" s="17">
        <f t="shared" si="57"/>
        <v>42958.76815386027</v>
      </c>
      <c r="E500" s="7">
        <f t="shared" si="61"/>
        <v>7.220659288347849E-3</v>
      </c>
      <c r="F500" s="7">
        <f t="shared" si="62"/>
        <v>-3.0250062954978063E-2</v>
      </c>
      <c r="G500" s="7">
        <f t="shared" si="63"/>
        <v>-6.5270638258769706E-2</v>
      </c>
      <c r="Y500" s="12">
        <f t="shared" si="58"/>
        <v>7.2206592883478491</v>
      </c>
    </row>
    <row r="501" spans="1:25" x14ac:dyDescent="0.4">
      <c r="A501" s="6">
        <f t="shared" si="59"/>
        <v>480</v>
      </c>
      <c r="B501" s="7">
        <f t="shared" si="60"/>
        <v>4.7999999999999421</v>
      </c>
      <c r="C501" s="2">
        <f t="shared" si="56"/>
        <v>1300</v>
      </c>
      <c r="D501" s="17">
        <f t="shared" si="57"/>
        <v>41026.217066201883</v>
      </c>
      <c r="E501" s="7">
        <f t="shared" si="61"/>
        <v>6.9148951268851299E-3</v>
      </c>
      <c r="F501" s="7">
        <f t="shared" si="62"/>
        <v>-3.0841945613564868E-2</v>
      </c>
      <c r="G501" s="7">
        <f t="shared" si="63"/>
        <v>-5.3105893458591305E-2</v>
      </c>
      <c r="Y501" s="12">
        <f t="shared" si="58"/>
        <v>6.9148951268851295</v>
      </c>
    </row>
    <row r="502" spans="1:25" x14ac:dyDescent="0.4">
      <c r="A502" s="6">
        <f t="shared" si="59"/>
        <v>481</v>
      </c>
      <c r="B502" s="7">
        <f t="shared" si="60"/>
        <v>4.8099999999999419</v>
      </c>
      <c r="C502" s="2">
        <f t="shared" si="56"/>
        <v>1200</v>
      </c>
      <c r="D502" s="17">
        <f t="shared" si="57"/>
        <v>39066.874532951522</v>
      </c>
      <c r="E502" s="7">
        <f t="shared" si="61"/>
        <v>6.6038203760765517E-3</v>
      </c>
      <c r="F502" s="7">
        <f t="shared" si="62"/>
        <v>-3.1323100486947912E-2</v>
      </c>
      <c r="G502" s="7">
        <f t="shared" si="63"/>
        <v>-4.3125081218018183E-2</v>
      </c>
      <c r="Y502" s="12">
        <f t="shared" si="58"/>
        <v>6.6038203760765519</v>
      </c>
    </row>
    <row r="503" spans="1:25" x14ac:dyDescent="0.4">
      <c r="A503" s="6">
        <f t="shared" si="59"/>
        <v>482</v>
      </c>
      <c r="B503" s="7">
        <f t="shared" si="60"/>
        <v>4.8199999999999417</v>
      </c>
      <c r="C503" s="2">
        <f t="shared" si="56"/>
        <v>1100</v>
      </c>
      <c r="D503" s="17">
        <f t="shared" si="57"/>
        <v>37085.814541754233</v>
      </c>
      <c r="E503" s="7">
        <f t="shared" si="61"/>
        <v>6.2884331171461716E-3</v>
      </c>
      <c r="F503" s="7">
        <f t="shared" si="62"/>
        <v>-3.1713514359489908E-2</v>
      </c>
      <c r="G503" s="7">
        <f t="shared" si="63"/>
        <v>-3.4957693290380357E-2</v>
      </c>
      <c r="Y503" s="12">
        <f t="shared" si="58"/>
        <v>6.2884331171461714</v>
      </c>
    </row>
    <row r="504" spans="1:25" x14ac:dyDescent="0.4">
      <c r="A504" s="6">
        <f t="shared" si="59"/>
        <v>483</v>
      </c>
      <c r="B504" s="7">
        <f t="shared" si="60"/>
        <v>4.8299999999999415</v>
      </c>
      <c r="C504" s="2">
        <f t="shared" si="56"/>
        <v>1000</v>
      </c>
      <c r="D504" s="17">
        <f t="shared" si="57"/>
        <v>35087.179223691317</v>
      </c>
      <c r="E504" s="7">
        <f t="shared" si="61"/>
        <v>5.9695500888867535E-3</v>
      </c>
      <c r="F504" s="7">
        <f t="shared" si="62"/>
        <v>-3.2029754207486653E-2</v>
      </c>
      <c r="G504" s="7">
        <f t="shared" si="63"/>
        <v>-2.829027630896902E-2</v>
      </c>
      <c r="Y504" s="12">
        <f t="shared" si="58"/>
        <v>5.9695500888867539</v>
      </c>
    </row>
    <row r="505" spans="1:25" x14ac:dyDescent="0.4">
      <c r="A505" s="6">
        <f t="shared" si="59"/>
        <v>484</v>
      </c>
      <c r="B505" s="7">
        <f t="shared" si="60"/>
        <v>4.8399999999999412</v>
      </c>
      <c r="C505" s="2">
        <f t="shared" si="56"/>
        <v>900</v>
      </c>
      <c r="D505" s="17">
        <f t="shared" si="57"/>
        <v>33074.342572952148</v>
      </c>
      <c r="E505" s="7">
        <f t="shared" si="61"/>
        <v>5.6478380329964386E-3</v>
      </c>
      <c r="F505" s="7">
        <f t="shared" si="62"/>
        <v>-3.2285502076498905E-2</v>
      </c>
      <c r="G505" s="7">
        <f t="shared" si="63"/>
        <v>-2.2859297493481312E-2</v>
      </c>
      <c r="Y505" s="12">
        <f t="shared" si="58"/>
        <v>5.6478380329964386</v>
      </c>
    </row>
    <row r="506" spans="1:25" x14ac:dyDescent="0.4">
      <c r="A506" s="6">
        <f t="shared" si="59"/>
        <v>485</v>
      </c>
      <c r="B506" s="7">
        <f t="shared" si="60"/>
        <v>4.849999999999941</v>
      </c>
      <c r="C506" s="2">
        <f t="shared" si="56"/>
        <v>800</v>
      </c>
      <c r="D506" s="17">
        <f t="shared" si="57"/>
        <v>31050.047353087648</v>
      </c>
      <c r="E506" s="7">
        <f t="shared" si="61"/>
        <v>5.3238400473567754E-3</v>
      </c>
      <c r="F506" s="7">
        <f t="shared" si="62"/>
        <v>-3.2492020486534108E-2</v>
      </c>
      <c r="G506" s="7">
        <f t="shared" si="63"/>
        <v>-1.8444384513559287E-2</v>
      </c>
      <c r="Y506" s="12">
        <f t="shared" si="58"/>
        <v>5.3238400473567751</v>
      </c>
    </row>
    <row r="507" spans="1:25" x14ac:dyDescent="0.4">
      <c r="A507" s="6">
        <f t="shared" si="59"/>
        <v>486</v>
      </c>
      <c r="B507" s="7">
        <f t="shared" si="60"/>
        <v>4.8599999999999408</v>
      </c>
      <c r="C507" s="2">
        <f t="shared" si="56"/>
        <v>700</v>
      </c>
      <c r="D507" s="17">
        <f t="shared" si="57"/>
        <v>29016.519045062232</v>
      </c>
      <c r="E507" s="7">
        <f t="shared" si="61"/>
        <v>4.9979976232657564E-3</v>
      </c>
      <c r="F507" s="7">
        <f t="shared" si="62"/>
        <v>-3.2658553008629986E-2</v>
      </c>
      <c r="G507" s="7">
        <f t="shared" si="63"/>
        <v>-1.4862119905615853E-2</v>
      </c>
      <c r="Y507" s="12">
        <f t="shared" si="58"/>
        <v>4.9979976232657561</v>
      </c>
    </row>
    <row r="508" spans="1:25" x14ac:dyDescent="0.4">
      <c r="A508" s="6">
        <f t="shared" si="59"/>
        <v>487</v>
      </c>
      <c r="B508" s="7">
        <f t="shared" si="60"/>
        <v>4.8699999999999406</v>
      </c>
      <c r="C508" s="2">
        <f t="shared" si="56"/>
        <v>600</v>
      </c>
      <c r="D508" s="17">
        <f t="shared" si="57"/>
        <v>26975.560296116593</v>
      </c>
      <c r="E508" s="7">
        <f t="shared" si="61"/>
        <v>4.6706689871841758E-3</v>
      </c>
      <c r="F508" s="7">
        <f t="shared" si="62"/>
        <v>-3.2792665974377924E-2</v>
      </c>
      <c r="G508" s="7">
        <f t="shared" si="63"/>
        <v>-1.1960473243971884E-2</v>
      </c>
      <c r="Y508" s="12">
        <f t="shared" si="58"/>
        <v>4.6706689871841753</v>
      </c>
    </row>
    <row r="509" spans="1:25" x14ac:dyDescent="0.4">
      <c r="A509" s="6">
        <f t="shared" si="59"/>
        <v>488</v>
      </c>
      <c r="B509" s="7">
        <f t="shared" si="60"/>
        <v>4.8799999999999404</v>
      </c>
      <c r="C509" s="2">
        <f t="shared" si="56"/>
        <v>500</v>
      </c>
      <c r="D509" s="17">
        <f t="shared" si="57"/>
        <v>24928.628919868996</v>
      </c>
      <c r="E509" s="7">
        <f t="shared" si="61"/>
        <v>4.3421443037781979E-3</v>
      </c>
      <c r="F509" s="7">
        <f t="shared" si="62"/>
        <v>-3.2900537795565794E-2</v>
      </c>
      <c r="G509" s="7">
        <f t="shared" si="63"/>
        <v>-9.6138909936021449E-3</v>
      </c>
      <c r="Y509" s="12">
        <f t="shared" si="58"/>
        <v>4.3421443037781984</v>
      </c>
    </row>
    <row r="510" spans="1:25" x14ac:dyDescent="0.4">
      <c r="A510" s="6">
        <f t="shared" si="59"/>
        <v>489</v>
      </c>
      <c r="B510" s="7">
        <f t="shared" si="60"/>
        <v>4.8899999999999402</v>
      </c>
      <c r="C510" s="2">
        <f t="shared" si="56"/>
        <v>400</v>
      </c>
      <c r="D510" s="17">
        <f t="shared" si="57"/>
        <v>22876.90210168136</v>
      </c>
      <c r="E510" s="7">
        <f t="shared" si="61"/>
        <v>4.0126582312728599E-3</v>
      </c>
      <c r="F510" s="7">
        <f t="shared" si="62"/>
        <v>-3.2987202372702612E-2</v>
      </c>
      <c r="G510" s="7">
        <f t="shared" si="63"/>
        <v>-7.7190244337620867E-3</v>
      </c>
      <c r="Y510" s="12">
        <f t="shared" si="58"/>
        <v>4.0126582312728596</v>
      </c>
    </row>
    <row r="511" spans="1:25" x14ac:dyDescent="0.4">
      <c r="A511" s="6">
        <f t="shared" si="59"/>
        <v>490</v>
      </c>
      <c r="B511" s="7">
        <f t="shared" si="60"/>
        <v>4.89999999999994</v>
      </c>
      <c r="C511" s="2">
        <f t="shared" si="56"/>
        <v>300</v>
      </c>
      <c r="D511" s="17">
        <f t="shared" si="57"/>
        <v>20821.329093484605</v>
      </c>
      <c r="E511" s="7">
        <f t="shared" si="61"/>
        <v>3.6824002563241457E-3</v>
      </c>
      <c r="F511" s="7">
        <f t="shared" si="62"/>
        <v>-3.305675275929601E-2</v>
      </c>
      <c r="G511" s="7">
        <f t="shared" si="63"/>
        <v>-6.1910528849178081E-3</v>
      </c>
      <c r="Y511" s="12">
        <f t="shared" si="58"/>
        <v>3.6824002563241458</v>
      </c>
    </row>
    <row r="512" spans="1:25" x14ac:dyDescent="0.4">
      <c r="A512" s="6">
        <f t="shared" si="59"/>
        <v>491</v>
      </c>
      <c r="B512" s="7">
        <f t="shared" si="60"/>
        <v>4.9099999999999397</v>
      </c>
      <c r="C512" s="2">
        <f t="shared" si="56"/>
        <v>200</v>
      </c>
      <c r="D512" s="17">
        <f t="shared" si="57"/>
        <v>18762.674346483214</v>
      </c>
      <c r="E512" s="7">
        <f t="shared" si="61"/>
        <v>3.3515231760869396E-3</v>
      </c>
      <c r="F512" s="7">
        <f t="shared" si="62"/>
        <v>-3.3112510760808109E-2</v>
      </c>
      <c r="G512" s="7">
        <f t="shared" si="63"/>
        <v>-4.960547417501987E-3</v>
      </c>
      <c r="Y512" s="12">
        <f t="shared" si="58"/>
        <v>3.3515231760869395</v>
      </c>
    </row>
    <row r="513" spans="1:25" x14ac:dyDescent="0.4">
      <c r="A513" s="6">
        <f t="shared" si="59"/>
        <v>492</v>
      </c>
      <c r="B513" s="7">
        <f t="shared" si="60"/>
        <v>4.9199999999999395</v>
      </c>
      <c r="C513" s="2">
        <f t="shared" si="56"/>
        <v>100</v>
      </c>
      <c r="D513" s="17">
        <f t="shared" si="57"/>
        <v>16701.552731362648</v>
      </c>
      <c r="E513" s="7">
        <f t="shared" si="61"/>
        <v>3.0201500411079834E-3</v>
      </c>
      <c r="F513" s="7">
        <f t="shared" si="62"/>
        <v>-3.3157167575501981E-2</v>
      </c>
      <c r="G513" s="7">
        <f t="shared" si="63"/>
        <v>-3.970815521271015E-3</v>
      </c>
      <c r="Y513" s="12">
        <f t="shared" si="58"/>
        <v>3.0201500411079834</v>
      </c>
    </row>
    <row r="514" spans="1:25" x14ac:dyDescent="0.4">
      <c r="A514" s="6">
        <f t="shared" si="59"/>
        <v>493</v>
      </c>
      <c r="B514" s="7">
        <f t="shared" si="60"/>
        <v>4.9299999999999393</v>
      </c>
      <c r="C514" s="2">
        <f t="shared" si="56"/>
        <v>0</v>
      </c>
      <c r="D514" s="17">
        <f t="shared" si="57"/>
        <v>14638.458233799314</v>
      </c>
      <c r="E514" s="7">
        <f t="shared" si="61"/>
        <v>2.6883798245769001E-3</v>
      </c>
      <c r="F514" s="7">
        <f t="shared" si="62"/>
        <v>-3.3192899989214868E-2</v>
      </c>
      <c r="G514" s="7">
        <f t="shared" si="63"/>
        <v>-3.1756672213070769E-3</v>
      </c>
      <c r="Y514" s="12">
        <f t="shared" si="58"/>
        <v>2.6883798245768999</v>
      </c>
    </row>
    <row r="515" spans="1:25" x14ac:dyDescent="0.4">
      <c r="A515" s="6">
        <f t="shared" si="59"/>
        <v>494</v>
      </c>
      <c r="B515" s="7">
        <f t="shared" si="60"/>
        <v>4.9399999999999391</v>
      </c>
      <c r="C515" s="2">
        <v>3000</v>
      </c>
      <c r="D515" s="17">
        <f t="shared" si="57"/>
        <v>15673.787286433402</v>
      </c>
      <c r="E515" s="7">
        <f t="shared" si="61"/>
        <v>2.3562920413236861E-3</v>
      </c>
      <c r="F515" s="7">
        <f t="shared" si="62"/>
        <v>-8.271757515565005E-3</v>
      </c>
      <c r="G515" s="7">
        <f t="shared" si="63"/>
        <v>4.9874041619512797</v>
      </c>
      <c r="Y515" s="12">
        <f t="shared" si="58"/>
        <v>2.3562920413236861</v>
      </c>
    </row>
    <row r="516" spans="1:25" x14ac:dyDescent="0.4">
      <c r="A516" s="6">
        <f t="shared" si="59"/>
        <v>495</v>
      </c>
      <c r="B516" s="7">
        <f t="shared" si="60"/>
        <v>4.9499999999999389</v>
      </c>
      <c r="C516" s="2">
        <f t="shared" ref="C516:C521" si="64">C515-100</f>
        <v>2900</v>
      </c>
      <c r="D516" s="17">
        <f t="shared" si="57"/>
        <v>18448.101160938771</v>
      </c>
      <c r="E516" s="7">
        <f t="shared" si="61"/>
        <v>2.5229446742656E-3</v>
      </c>
      <c r="F516" s="7">
        <f t="shared" si="62"/>
        <v>3.0661122797677159E-2</v>
      </c>
      <c r="G516" s="7">
        <f t="shared" si="63"/>
        <v>2.7991719006971536</v>
      </c>
      <c r="Y516" s="12">
        <f t="shared" si="58"/>
        <v>2.5229446742656001</v>
      </c>
    </row>
    <row r="517" spans="1:25" x14ac:dyDescent="0.4">
      <c r="A517" s="6">
        <f t="shared" si="59"/>
        <v>496</v>
      </c>
      <c r="B517" s="7">
        <f t="shared" si="60"/>
        <v>4.9599999999999387</v>
      </c>
      <c r="C517" s="2">
        <f t="shared" si="64"/>
        <v>2800</v>
      </c>
      <c r="D517" s="17">
        <f t="shared" si="57"/>
        <v>22048.631167366526</v>
      </c>
      <c r="E517" s="7">
        <f t="shared" si="61"/>
        <v>2.9695144972772293E-3</v>
      </c>
      <c r="F517" s="7">
        <f t="shared" si="62"/>
        <v>5.1306611876109853E-2</v>
      </c>
      <c r="G517" s="7">
        <f t="shared" si="63"/>
        <v>1.3299259149893854</v>
      </c>
      <c r="Y517" s="12">
        <f t="shared" si="58"/>
        <v>2.9695144972772294</v>
      </c>
    </row>
    <row r="518" spans="1:25" x14ac:dyDescent="0.4">
      <c r="A518" s="6">
        <f t="shared" si="59"/>
        <v>497</v>
      </c>
      <c r="B518" s="7">
        <f t="shared" si="60"/>
        <v>4.9699999999999385</v>
      </c>
      <c r="C518" s="2">
        <f t="shared" si="64"/>
        <v>2700</v>
      </c>
      <c r="D518" s="17">
        <f t="shared" si="57"/>
        <v>25879.002232508112</v>
      </c>
      <c r="E518" s="7">
        <f t="shared" si="61"/>
        <v>3.5490769117877971E-3</v>
      </c>
      <c r="F518" s="7">
        <f t="shared" si="62"/>
        <v>5.9806069652794433E-2</v>
      </c>
      <c r="G518" s="7">
        <f t="shared" si="63"/>
        <v>0.3699656403475301</v>
      </c>
      <c r="Y518" s="12">
        <f t="shared" si="58"/>
        <v>3.5490769117877972</v>
      </c>
    </row>
    <row r="519" spans="1:25" x14ac:dyDescent="0.4">
      <c r="A519" s="6">
        <f t="shared" si="59"/>
        <v>498</v>
      </c>
      <c r="B519" s="7">
        <f t="shared" si="60"/>
        <v>4.9799999999999383</v>
      </c>
      <c r="C519" s="2">
        <f t="shared" si="64"/>
        <v>2600</v>
      </c>
      <c r="D519" s="17">
        <f t="shared" si="57"/>
        <v>29564.530185719796</v>
      </c>
      <c r="E519" s="7">
        <f t="shared" si="61"/>
        <v>4.165635890333118E-3</v>
      </c>
      <c r="F519" s="7">
        <f t="shared" si="62"/>
        <v>6.0490158039484647E-2</v>
      </c>
      <c r="G519" s="7">
        <f t="shared" si="63"/>
        <v>-0.23314796300948765</v>
      </c>
      <c r="Y519" s="12">
        <f t="shared" si="58"/>
        <v>4.1656358903331183</v>
      </c>
    </row>
    <row r="520" spans="1:25" x14ac:dyDescent="0.4">
      <c r="A520" s="6">
        <f t="shared" si="59"/>
        <v>499</v>
      </c>
      <c r="B520" s="7">
        <f t="shared" si="60"/>
        <v>4.989999999999938</v>
      </c>
      <c r="C520" s="2">
        <f t="shared" si="64"/>
        <v>2500</v>
      </c>
      <c r="D520" s="17">
        <f t="shared" si="57"/>
        <v>32883.780033178584</v>
      </c>
      <c r="E520" s="7">
        <f t="shared" si="61"/>
        <v>4.7588800725774901E-3</v>
      </c>
      <c r="F520" s="7">
        <f t="shared" si="62"/>
        <v>5.6376504681520792E-2</v>
      </c>
      <c r="G520" s="7">
        <f t="shared" si="63"/>
        <v>-0.58958270858328399</v>
      </c>
      <c r="Y520" s="12">
        <f t="shared" si="58"/>
        <v>4.7588800725774902</v>
      </c>
    </row>
    <row r="521" spans="1:25" x14ac:dyDescent="0.4">
      <c r="A521" s="6">
        <f t="shared" si="59"/>
        <v>500</v>
      </c>
      <c r="B521" s="7">
        <f t="shared" si="60"/>
        <v>4.9999999999999378</v>
      </c>
      <c r="C521" s="2">
        <f t="shared" si="64"/>
        <v>2400</v>
      </c>
      <c r="D521" s="17">
        <f t="shared" si="57"/>
        <v>35719.439504391172</v>
      </c>
      <c r="E521" s="7">
        <f t="shared" si="61"/>
        <v>5.2931659839635338E-3</v>
      </c>
      <c r="F521" s="7">
        <f t="shared" si="62"/>
        <v>-0.2379440036288745</v>
      </c>
      <c r="G521" s="7">
        <f t="shared" si="63"/>
        <v>-58.274518953495772</v>
      </c>
      <c r="Y521" s="12">
        <f t="shared" si="58"/>
        <v>5.2931659839635339</v>
      </c>
    </row>
    <row r="522" spans="1:25" x14ac:dyDescent="0.4">
      <c r="Y522" s="12"/>
    </row>
    <row r="523" spans="1:25" x14ac:dyDescent="0.4">
      <c r="Y523" s="12"/>
    </row>
    <row r="524" spans="1:25" x14ac:dyDescent="0.4">
      <c r="Y52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Piecewise linear integration</vt:lpstr>
      <vt:lpstr>Central difference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Dann</dc:creator>
  <cp:lastModifiedBy>Jimmy zhu</cp:lastModifiedBy>
  <dcterms:created xsi:type="dcterms:W3CDTF">2020-10-25T23:29:33Z</dcterms:created>
  <dcterms:modified xsi:type="dcterms:W3CDTF">2020-12-18T21:10:03Z</dcterms:modified>
</cp:coreProperties>
</file>