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g\Downloads\"/>
    </mc:Choice>
  </mc:AlternateContent>
  <xr:revisionPtr revIDLastSave="0" documentId="8_{015D4FEB-A388-42BE-83DD-DC2103606135}" xr6:coauthVersionLast="47" xr6:coauthVersionMax="47" xr10:uidLastSave="{00000000-0000-0000-0000-000000000000}"/>
  <bookViews>
    <workbookView xWindow="-110" yWindow="-110" windowWidth="19420" windowHeight="10300" activeTab="2" xr2:uid="{066858A0-D9C8-4612-8658-9158B3DC7D84}"/>
  </bookViews>
  <sheets>
    <sheet name="Sheet1" sheetId="1" r:id="rId1"/>
    <sheet name="Invoice" sheetId="2" r:id="rId2"/>
    <sheet name="Invoice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3" l="1"/>
  <c r="H16" i="3" s="1"/>
  <c r="G17" i="3"/>
  <c r="G18" i="3"/>
  <c r="G19" i="3"/>
  <c r="G20" i="3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G28" i="3"/>
  <c r="H28" i="3" s="1"/>
  <c r="G29" i="3"/>
  <c r="H29" i="3" s="1"/>
  <c r="G30" i="3"/>
  <c r="H30" i="3" s="1"/>
  <c r="H11" i="3"/>
  <c r="G11" i="3"/>
  <c r="H17" i="3"/>
  <c r="H18" i="3"/>
  <c r="H19" i="3"/>
  <c r="H20" i="3"/>
  <c r="H26" i="3"/>
  <c r="H27" i="3"/>
  <c r="G16" i="2"/>
  <c r="G17" i="2"/>
  <c r="H17" i="2" s="1"/>
  <c r="G18" i="2"/>
  <c r="G19" i="2"/>
  <c r="H19" i="2" s="1"/>
  <c r="G20" i="2"/>
  <c r="G21" i="2"/>
  <c r="H21" i="2" s="1"/>
  <c r="G22" i="2"/>
  <c r="G23" i="2"/>
  <c r="H23" i="2" s="1"/>
  <c r="G24" i="2"/>
  <c r="G25" i="2"/>
  <c r="H25" i="2" s="1"/>
  <c r="G26" i="2"/>
  <c r="G27" i="2"/>
  <c r="G28" i="2"/>
  <c r="G29" i="2"/>
  <c r="H29" i="2" s="1"/>
  <c r="G30" i="2"/>
  <c r="H11" i="2"/>
  <c r="G11" i="2"/>
  <c r="H16" i="2"/>
  <c r="H18" i="2"/>
  <c r="H20" i="2"/>
  <c r="H22" i="2"/>
  <c r="H24" i="2"/>
  <c r="H26" i="2"/>
  <c r="H27" i="2"/>
  <c r="H28" i="2"/>
  <c r="H30" i="2"/>
  <c r="H31" i="3" l="1"/>
  <c r="H33" i="3" s="1"/>
  <c r="H34" i="3" s="1"/>
  <c r="H31" i="2"/>
  <c r="H33" i="2" s="1"/>
  <c r="H34" i="2" s="1"/>
</calcChain>
</file>

<file path=xl/sharedStrings.xml><?xml version="1.0" encoding="utf-8"?>
<sst xmlns="http://schemas.openxmlformats.org/spreadsheetml/2006/main" count="75" uniqueCount="46">
  <si>
    <t>Covefront Laboratories</t>
  </si>
  <si>
    <t>698 Candlewood Lane</t>
  </si>
  <si>
    <t>Cabot Cove, Maine 04456</t>
  </si>
  <si>
    <t>Phone: (207) 555-1212</t>
  </si>
  <si>
    <t>INVOICE</t>
  </si>
  <si>
    <t>Bill To</t>
  </si>
  <si>
    <t>DESCRIPTION</t>
  </si>
  <si>
    <t>INVOICE #</t>
  </si>
  <si>
    <t>DATE</t>
  </si>
  <si>
    <t>CUSTOMER ID</t>
  </si>
  <si>
    <t>TERMS</t>
  </si>
  <si>
    <t>Symbol</t>
  </si>
  <si>
    <t>Currency</t>
  </si>
  <si>
    <t>Thank you for your business!</t>
  </si>
  <si>
    <t>If you have any questions about this invoice, please contact</t>
  </si>
  <si>
    <t>Martin Eddington  (207) 555-1212  meddington@covefrontanalytic.com</t>
  </si>
  <si>
    <t>SUBTOTAL</t>
  </si>
  <si>
    <t>TAX RATE</t>
  </si>
  <si>
    <t>TAX</t>
  </si>
  <si>
    <t>TOTAL</t>
  </si>
  <si>
    <t>QTY</t>
  </si>
  <si>
    <t>PRICE</t>
  </si>
  <si>
    <t>AMOUNT</t>
  </si>
  <si>
    <t>[2167] Wolfram Syndrome Panel</t>
  </si>
  <si>
    <t>0237151FI</t>
  </si>
  <si>
    <t>2% 10 NET 30</t>
  </si>
  <si>
    <t>Attn: Tressa Trent</t>
  </si>
  <si>
    <t>Kuopio University Hospital</t>
  </si>
  <si>
    <t>Kuopio, Finland</t>
  </si>
  <si>
    <t>$</t>
  </si>
  <si>
    <t>USD</t>
  </si>
  <si>
    <t>Dollar</t>
  </si>
  <si>
    <t>€</t>
  </si>
  <si>
    <t>EUR</t>
  </si>
  <si>
    <t>Euro</t>
  </si>
  <si>
    <t>[2169] Non-Syndromic Monogenic Obesity Panel</t>
  </si>
  <si>
    <t>[1112] Rett/Angelman Syndrome Panel</t>
  </si>
  <si>
    <t>[1106] Imprinting Center (IC) Deletion Analysis for Prader-Willi syndrome</t>
  </si>
  <si>
    <t>0274035GB</t>
  </si>
  <si>
    <t>Attn: Kristofor Honnan</t>
  </si>
  <si>
    <t>University College Hospital</t>
  </si>
  <si>
    <t>London, United Kingdom</t>
  </si>
  <si>
    <t>£</t>
  </si>
  <si>
    <t>GBP</t>
  </si>
  <si>
    <t>Pound</t>
  </si>
  <si>
    <t>[5162] Severe Congenital Neutropenia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</si>
</sst>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#"/>
    <numFmt numFmtId="169" formatCode="&quot;$&quot;\ #,###"/>
    <numFmt numFmtId="170" formatCode="0.0#%"/>
    <numFmt numFmtId="171" formatCode="\€\ 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83747"/>
      <name val="Arial"/>
      <family val="2"/>
    </font>
    <font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0"/>
      <color rgb="FF0000CD"/>
      <name val="Calibri"/>
      <family val="2"/>
      <scheme val="minor"/>
    </font>
    <font>
      <b/>
      <sz val="35"/>
      <color rgb="FF8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4169E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rgb="FFD3D3D3"/>
      </bottom>
      <diagonal/>
    </border>
    <border>
      <left/>
      <right/>
      <top style="hair">
        <color rgb="FFD3D3D3"/>
      </top>
      <bottom style="hair">
        <color rgb="FFD3D3D3"/>
      </bottom>
      <diagonal/>
    </border>
    <border>
      <left/>
      <right/>
      <top style="hair">
        <color rgb="FFD3D3D3"/>
      </top>
      <bottom style="thin">
        <color auto="1"/>
      </bottom>
      <diagonal/>
    </border>
    <border>
      <left/>
      <right style="hair">
        <color rgb="FFD3D3D3"/>
      </right>
      <top/>
      <bottom style="hair">
        <color rgb="FFD3D3D3"/>
      </bottom>
      <diagonal/>
    </border>
    <border>
      <left style="hair">
        <color rgb="FFD3D3D3"/>
      </left>
      <right style="hair">
        <color rgb="FFD3D3D3"/>
      </right>
      <top/>
      <bottom style="hair">
        <color rgb="FFD3D3D3"/>
      </bottom>
      <diagonal/>
    </border>
    <border>
      <left style="hair">
        <color rgb="FFD3D3D3"/>
      </left>
      <right/>
      <top/>
      <bottom style="hair">
        <color rgb="FFD3D3D3"/>
      </bottom>
      <diagonal/>
    </border>
    <border>
      <left/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/>
      <top style="hair">
        <color rgb="FFD3D3D3"/>
      </top>
      <bottom style="hair">
        <color rgb="FFD3D3D3"/>
      </bottom>
      <diagonal/>
    </border>
    <border>
      <left/>
      <right style="hair">
        <color rgb="FFD3D3D3"/>
      </right>
      <top style="hair">
        <color rgb="FFD3D3D3"/>
      </top>
      <bottom style="thin">
        <color auto="1"/>
      </bottom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thin">
        <color auto="1"/>
      </bottom>
      <diagonal/>
    </border>
    <border>
      <left style="hair">
        <color rgb="FFD3D3D3"/>
      </left>
      <right/>
      <top style="hair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indent="1"/>
    </xf>
    <xf numFmtId="0" fontId="4" fillId="5" borderId="0" xfId="0" applyFont="1" applyFill="1" applyAlignment="1">
      <alignment indent="2"/>
    </xf>
    <xf numFmtId="0" fontId="0" fillId="3" borderId="0" xfId="0" applyFill="1" applyAlignment="1">
      <alignment indent="2"/>
    </xf>
    <xf numFmtId="0" fontId="0" fillId="2" borderId="0" xfId="0" applyFill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 applyAlignment="1">
      <alignment horizontal="right"/>
    </xf>
    <xf numFmtId="0" fontId="7" fillId="3" borderId="0" xfId="0" applyFont="1" applyFill="1" applyAlignment="1">
      <alignment indent="2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168" fontId="0" fillId="2" borderId="5" xfId="0" applyNumberFormat="1" applyFill="1" applyBorder="1"/>
    <xf numFmtId="168" fontId="0" fillId="2" borderId="6" xfId="0" applyNumberFormat="1" applyFill="1" applyBorder="1"/>
    <xf numFmtId="168" fontId="0" fillId="2" borderId="8" xfId="0" applyNumberFormat="1" applyFill="1" applyBorder="1"/>
    <xf numFmtId="168" fontId="0" fillId="2" borderId="9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8" fontId="0" fillId="3" borderId="0" xfId="0" applyNumberFormat="1" applyFill="1" applyAlignment="1">
      <alignment indent="2"/>
    </xf>
    <xf numFmtId="168" fontId="0" fillId="4" borderId="0" xfId="0" applyNumberFormat="1" applyFill="1"/>
    <xf numFmtId="169" fontId="7" fillId="4" borderId="0" xfId="0" applyNumberFormat="1" applyFont="1" applyFill="1"/>
    <xf numFmtId="170" fontId="0" fillId="4" borderId="0" xfId="0" applyNumberFormat="1" applyFill="1"/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71" fontId="7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95CBFA-4BA7-400A-B35B-ACE54368C033}">
  <we:reference id="wa200003637" version="1.0.0.0" store="en-US" storeType="OMEX"/>
  <we:alternateReferences>
    <we:reference id="wa200003637" version="1.0.0.0" store="WA200003637" storeType="OMEX"/>
  </we:alternateReferences>
  <we:properties>
    <we:property name="jade" value="{&quot;user&quot;:{&quot;ace_options&quot;:{&quot;selectionStyle&quot;:&quot;line&quot;,&quot;highlightActiveLine&quot;:true,&quot;highlightSelectedWord&quot;:true,&quot;readOnly&quot;:false,&quot;copyWithEmptySelection&quot;:false,&quot;cursorStyle&quot;:&quot;ace&quot;,&quot;mergeUndoDeltas&quot;:true,&quot;behavioursEnabled&quot;:true,&quot;wrapBehavioursEnabled&quot;:true,&quot;enableAutoIndent&quot;:true,&quot;showLineNumbers&quot;:true,&quot;hScrollBarAlwaysVisible&quot;:false,&quot;vScrollBarAlwaysVisible&quot;:false,&quot;highlightGutterLine&quot;:true,&quot;animatedScroll&quot;:false,&quot;showInvisibles&quot;:false,&quot;showPrintMargin&quot;:false,&quot;printMarginColumn&quot;:80,&quot;printMargin&quot;:80,&quot;fadeFoldWidgets&quot;:false,&quot;showFoldWidgets&quot;:true,&quot;displayIndentGuides&quot;:true,&quot;showGutter&quot;:true,&quot;fontSize&quot;:&quot;12pt&quot;,&quot;scrollPastEnd&quot;:0,&quot;theme&quot;:&quot;ace\/theme\/tomorrow&quot;,&quot;maxPixelHeight&quot;:0,&quot;useTextareaForIME&quot;:true,&quot;scrollSpeed&quot;:2,&quot;dragDelay&quot;:0,&quot;dragEnabled&quot;:true,&quot;focusTimeout&quot;:0,&quot;tooltipFollowsMouse&quot;:true,&quot;firstLineNumber&quot;:1,&quot;overwrite&quot;:false,&quot;newLineMode&quot;:&quot;auto&quot;,&quot;useWorker&quot;:false,&quot;navigateWithinSoftTabs&quot;:false,&quot;wrap&quot;:true,&quot;indentedSoftWrap&quot;:true,&quot;foldStyle&quot;:&quot;markbegin&quot;,&quot;mode&quot;:&quot;ace\/mode\/javascript&quot;,&quot;enableMultiselect&quot;:true,&quot;enableBlockSelect&quot;:true,&quot;tabSize&quot;:2,&quot;useSoftTabs&quot;:true}},&quot;workbook&quot;:{&quot;code_module_ids&quot;:[&quot;{FC761DE1-B32D-4F9E-9FF6-4D83C87237CC}&quot;],&quot;gist_name_server&quot;:&quot;https:\/\/gns.jsvba.com\/&quot;,&quot;examples_gist_id&quot;:&quot;f8e5fc20cff0c19a27765e7ce5fe54fe&quot;,&quot;styles&quot;:{&quot;system&quot;:&quot;\n\nbody{\n    margin: -5;\n    width: 100%;\n    height: 100%;\n    margin: 0;\n    padding: 0;\n    background-color: #EEE;\/*rgb(252,239,205);*\/\n    font-size: 1.2rem;\n    font-family: \&quot;Segoe UI Web (West European)\&quot;,Segoe UI,-apple-system,BlinkMacSystemFont,Roboto,Helvetica Neue,sans-serif;\n}\n.jade-head{\n    display:block;\n    background-color: rgb(4, 117, 55);\n    padding: 3rem 1rem 1rem 1rem;\n   \n}\n.jade-logo{\n    display:inline-block;\n    padding: 1rem;\n    border-radius: 50%;\n    background-color: white;\n    margin: auto;\n    display: table;\n    \n}\n\n.jade-heading-1{\n  font-weight: 100;\n  color:white;\n  font-size: 3rem;\n  text-align:center;\n  word-wrap: break-word;\n  line-height: 100%;\n}\n\n.jade-heading-2{\n    font-weight: 400;\n    \/*color:#800000;*\/\n    font-size: 2rem;\n    text-align:center;\n    word-wrap: break-word;\n    line-height: 100%;\n  }\n\n  .jade-body{\n      padding: 0 1.5rem 1.5rem 1.5rem;\n  }\n.jade-table{\n        margin-left: auto;\n        margin-right: auto;\n        border-spacing: .5rem;\n        font-weight: 500;\n}\n.jade-clickable{\n  cursor:pointer\n\n}  \n\n\n.panel-selector{\n                width:100%;\n                margin:0;\n                background-color: rgb(1, 93, 43);\n                color:white;\n                font-weight: 100;\n                padding:0 0 0 1.5rem;\n                font-size: 1.2rem;\n\n            }\n\n.panel-selector-option{\n    background-color: white;\n    color:black;\n}\n.ace_editor { \n            position:absolute;\n            top: 0;\n            right: 0;\n            bottom: 0;\n            left: 0;\n            \n        }   \n\n.content{\n    padding: 0 .5rem 0 .5rem\n}\n.editor-content{\n    padding: 0\n}\n.top-corner{\n    position:absolute;\n    top:0;\n    right:0;\n    color:grey;\n}   \n.hidden{\n    display:none\n}\n\/*\n.fas, .far {\n  color: #800000;\n}*\/\n.jade-form{\n    text-align: left;\n    font-size: 1rem;\n    width:15rem;\n\n}\n.jade-output{\n    margin:.5rem;\n \n}\n.jade-output-header{\n    background-color: rgb(6, 100, 48);\n    color:white;\n    padding:.2rem .2rem .2rem 1rem;\n    font-weight: bold;\n}\n\n.jade-output-close{\n    float:right;\n    width:3rem;\n    text-align: right;\n}\n\n.jade-output-body{\n    background-color: white;\n    color:black;\n    padding: .5rem;\n}\n\n.jade-output-time{\n    color: limegreen;\n    margin-right: 1rem;\n}\n\n#jade-alert {\n    position: fixed;\n    top: 0;\n    border:2px solid black ;\n    z-index:99;\n    min-width: 200px;\n    max-width: 90%;\n    left: 50%;\n    transform: translate(-50%, 0);\n}\n.jade-alert-header{\n    background-color: royalBlue;\n    color:white;\n    padding:.2rem .2rem .2rem 1rem;\n    font-weight: bold;\n}\n\n.jade-alert-close{\n    float:right;\n    width:3rem;\n    text-align: right;\n}\n\n.jade-alert-body{\n    background-color: white;\n    color:black;\n    padding: .5rem;\n}\n.menu-link {\n   color:inherit;\n   text-decoration: none;\n}\nh2{\n  margin-bottom: 0;\n}\n.link{\n  cursor:pointer;\n}\n.jade-info{\ncursor:default;\n}\n\n&quot;,&quot;none&quot;:&quot;\/*No Theme CSS Used*\/&quot;,&quot;mvp&quot;:&quot;https:\/\/cdnjs.cloudflare.com\/ajax\/libs\/mvp.css\/1.8.0\/mvp.css&quot;,&quot;marx&quot;:&quot;https:\/\/cdnjs.cloudflare.com\/ajax\/libs\/marx\/4.0.0\/marx.min.css&quot;,&quot;water&quot;:&quot;https:\/\/cdn.jsdelivr.net\/npm\/water.css@2\/out\/water.css&quot;,&quot;dark water&quot;:&quot;https:\/\/cdn.jsdelivr.net\/npm\/water.css@2\/out\/dark.css&quot;,&quot;sajura&quot;:&quot;https:\/\/unpkg.com\/sakura.css\/css\/sakura.css&quot;,&quot;tacit&quot;:&quot;https:\/\/cdn.jsdelivr.net\/gh\/yegor256\/tacit@gh-pages\/tacit-css-1.5.5.min.css&quot;,&quot;pure&quot;:&quot;https:\/\/unpkg.com\/purecss@2.0.6\/build\/pure-min.css&quot;,&quot;picnic&quot;:&quot;https:\/\/cdn.jsdelivr.net\/npm\/picnic&quot;,&quot;wing&quot;:&quot;https:\/\/unpkg.com\/wingcss&quot;,&quot;chota&quot;:&quot;https:\/\/unpkg.com\/chota@latest&quot;,&quot;bootstrap&quot;:&quot;https:\/\/cdn.jsdelivr.net\/npm\/bootstrap@5.1.3\/dist\/css\/bootstrap.min.css&quot;},&quot;module_to_import&quot;:&quot;577f2cc92e0d965df64f0281d8448ee8&quot;,&quot;load_gist_id&quot;:&quot;&quot;}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75D9-9B1B-497E-84EF-54778EC34F81}">
  <dimension ref="A1"/>
  <sheetViews>
    <sheetView workbookViewId="0"/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0999-FF2F-493A-A062-0B1C15088CF1}">
  <dimension ref="A1:J50"/>
  <sheetViews>
    <sheetView workbookViewId="0">
      <selection activeCell="B16" sqref="B16"/>
    </sheetView>
  </sheetViews>
  <sheetFormatPr defaultRowHeight="14.5" x14ac:dyDescent="0.35"/>
  <cols>
    <col min="1" max="1" width="7.26953125" customWidth="1"/>
    <col min="2" max="2" width="13.6328125" customWidth="1"/>
    <col min="3" max="3" width="20.90625" customWidth="1"/>
    <col min="4" max="4" width="7.26953125" customWidth="1"/>
    <col min="5" max="5" width="14.54296875" customWidth="1"/>
    <col min="6" max="6" width="6.36328125" customWidth="1"/>
    <col min="7" max="7" width="8.1796875" customWidth="1"/>
    <col min="8" max="8" width="16.36328125" customWidth="1"/>
    <col min="9" max="9" width="12.7265625" hidden="1" customWidth="1"/>
  </cols>
  <sheetData>
    <row r="1" spans="1:10" ht="40" customHeight="1" x14ac:dyDescent="1">
      <c r="A1" s="12" t="s">
        <v>0</v>
      </c>
      <c r="B1" s="13"/>
      <c r="C1" s="13"/>
      <c r="D1" s="13"/>
      <c r="E1" s="13"/>
      <c r="F1" s="13"/>
      <c r="G1" s="13"/>
      <c r="H1" s="14" t="s">
        <v>4</v>
      </c>
      <c r="I1" s="2"/>
      <c r="J1" s="2"/>
    </row>
    <row r="2" spans="1:10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5.5" x14ac:dyDescent="0.35">
      <c r="A4" s="3" t="s">
        <v>3</v>
      </c>
      <c r="B4" s="2"/>
      <c r="C4" s="2"/>
      <c r="D4" s="2"/>
      <c r="E4" s="2"/>
      <c r="F4" s="7" t="s">
        <v>7</v>
      </c>
      <c r="G4" s="7"/>
      <c r="H4" s="8" t="s">
        <v>8</v>
      </c>
      <c r="I4" s="2"/>
      <c r="J4" s="2"/>
    </row>
    <row r="5" spans="1:10" x14ac:dyDescent="0.35">
      <c r="A5" s="2"/>
      <c r="B5" s="2"/>
      <c r="C5" s="2"/>
      <c r="D5" s="2"/>
      <c r="E5" s="2"/>
      <c r="F5" s="9" t="s">
        <v>24</v>
      </c>
      <c r="G5" s="9"/>
      <c r="H5" s="35">
        <v>44633</v>
      </c>
      <c r="I5" s="2"/>
      <c r="J5" s="2"/>
    </row>
    <row r="6" spans="1:10" x14ac:dyDescent="0.35">
      <c r="A6" s="2"/>
      <c r="B6" s="2"/>
      <c r="C6" s="2"/>
      <c r="D6" s="2"/>
      <c r="E6" s="2"/>
      <c r="F6" s="9"/>
      <c r="G6" s="9"/>
      <c r="H6" s="10"/>
      <c r="I6" s="2"/>
      <c r="J6" s="2"/>
    </row>
    <row r="7" spans="1:10" ht="15.5" x14ac:dyDescent="0.35">
      <c r="A7" s="4" t="s">
        <v>5</v>
      </c>
      <c r="B7" s="4"/>
      <c r="C7" s="4"/>
      <c r="D7" s="2"/>
      <c r="E7" s="2"/>
      <c r="F7" s="7" t="s">
        <v>9</v>
      </c>
      <c r="G7" s="7"/>
      <c r="H7" s="8" t="s">
        <v>10</v>
      </c>
      <c r="I7" s="2"/>
      <c r="J7" s="2"/>
    </row>
    <row r="8" spans="1:10" x14ac:dyDescent="0.35">
      <c r="A8" s="3" t="s">
        <v>26</v>
      </c>
      <c r="B8" s="2"/>
      <c r="C8" s="2"/>
      <c r="D8" s="2"/>
      <c r="E8" s="2"/>
      <c r="F8" s="9">
        <v>27794</v>
      </c>
      <c r="G8" s="9"/>
      <c r="H8" s="10" t="s">
        <v>25</v>
      </c>
      <c r="I8" s="2"/>
      <c r="J8" s="2"/>
    </row>
    <row r="9" spans="1:10" x14ac:dyDescent="0.35">
      <c r="A9" s="3" t="s">
        <v>27</v>
      </c>
      <c r="B9" s="2"/>
      <c r="C9" s="2"/>
      <c r="D9" s="2"/>
      <c r="E9" s="2"/>
      <c r="F9" s="9"/>
      <c r="G9" s="9"/>
      <c r="H9" s="10"/>
      <c r="I9" s="2"/>
      <c r="J9" s="2"/>
    </row>
    <row r="10" spans="1:10" ht="15.5" x14ac:dyDescent="0.35">
      <c r="A10" s="3" t="s">
        <v>28</v>
      </c>
      <c r="B10" s="2"/>
      <c r="C10" s="2"/>
      <c r="D10" s="2"/>
      <c r="E10" s="2"/>
      <c r="F10" s="7" t="s">
        <v>11</v>
      </c>
      <c r="G10" s="7"/>
      <c r="H10" s="8" t="s">
        <v>12</v>
      </c>
      <c r="I10" s="2"/>
      <c r="J10" s="2"/>
    </row>
    <row r="11" spans="1:10" x14ac:dyDescent="0.35">
      <c r="A11" s="3"/>
      <c r="B11" s="2"/>
      <c r="C11" s="2"/>
      <c r="D11" s="2"/>
      <c r="E11" s="2"/>
      <c r="F11" s="10" t="s">
        <v>33</v>
      </c>
      <c r="G11" s="10" t="str">
        <f>VLOOKUP(F11,F12:G13,2,FALSE)</f>
        <v>€</v>
      </c>
      <c r="H11" s="10" t="str">
        <f>VLOOKUP(F11,F12:H13,3,FALSE)</f>
        <v>Euro</v>
      </c>
      <c r="I11" s="2"/>
      <c r="J11" s="2"/>
    </row>
    <row r="12" spans="1:10" x14ac:dyDescent="0.35">
      <c r="A12" s="3"/>
      <c r="B12" s="2"/>
      <c r="C12" s="2"/>
      <c r="D12" s="2"/>
      <c r="E12" s="2"/>
      <c r="F12" s="36" t="s">
        <v>33</v>
      </c>
      <c r="G12" s="36" t="s">
        <v>32</v>
      </c>
      <c r="H12" s="36" t="s">
        <v>34</v>
      </c>
      <c r="I12" s="2">
        <v>0.91769999999999996</v>
      </c>
      <c r="J12" s="2"/>
    </row>
    <row r="13" spans="1:10" x14ac:dyDescent="0.35">
      <c r="A13" s="3"/>
      <c r="B13" s="2"/>
      <c r="C13" s="2"/>
      <c r="D13" s="2"/>
      <c r="E13" s="2"/>
      <c r="F13" s="36" t="s">
        <v>30</v>
      </c>
      <c r="G13" s="36" t="s">
        <v>29</v>
      </c>
      <c r="H13" s="36" t="s">
        <v>31</v>
      </c>
      <c r="I13" s="2">
        <v>1</v>
      </c>
      <c r="J13" s="2"/>
    </row>
    <row r="14" spans="1:10" x14ac:dyDescent="0.35">
      <c r="A14" s="2"/>
      <c r="B14" s="2"/>
      <c r="C14" s="2"/>
      <c r="D14" s="2"/>
      <c r="E14" s="2"/>
      <c r="F14" s="10"/>
      <c r="G14" s="10"/>
      <c r="H14" s="10"/>
      <c r="I14" s="2"/>
      <c r="J14" s="2"/>
    </row>
    <row r="15" spans="1:10" ht="15.5" x14ac:dyDescent="0.35">
      <c r="A15" s="4" t="s">
        <v>6</v>
      </c>
      <c r="B15" s="4"/>
      <c r="C15" s="4"/>
      <c r="D15" s="4"/>
      <c r="E15" s="4"/>
      <c r="F15" s="8" t="s">
        <v>20</v>
      </c>
      <c r="G15" s="8" t="s">
        <v>21</v>
      </c>
      <c r="H15" s="8" t="s">
        <v>22</v>
      </c>
      <c r="I15" s="2"/>
      <c r="J15" s="2"/>
    </row>
    <row r="16" spans="1:10" x14ac:dyDescent="0.35">
      <c r="A16" s="16" t="s">
        <v>23</v>
      </c>
      <c r="B16" s="16"/>
      <c r="C16" s="16"/>
      <c r="D16" s="16"/>
      <c r="E16" s="19"/>
      <c r="F16" s="20">
        <v>1</v>
      </c>
      <c r="G16" s="25">
        <f t="shared" ref="G16:G30" si="0">VLOOKUP($F$11,$F$12:$I$13,4,FALSE)*I16</f>
        <v>1835.3999999999999</v>
      </c>
      <c r="H16" s="26">
        <f t="shared" ref="H16:H30" si="1">IF(G16="","",PRODUCT(F16:G16))</f>
        <v>1835.3999999999999</v>
      </c>
      <c r="I16" s="25">
        <v>2000</v>
      </c>
      <c r="J16" s="2"/>
    </row>
    <row r="17" spans="1:10" x14ac:dyDescent="0.35">
      <c r="A17" s="17"/>
      <c r="B17" s="17"/>
      <c r="C17" s="17"/>
      <c r="D17" s="17"/>
      <c r="E17" s="21"/>
      <c r="F17" s="22"/>
      <c r="G17" s="27">
        <f t="shared" si="0"/>
        <v>0</v>
      </c>
      <c r="H17" s="28">
        <f t="shared" si="1"/>
        <v>0</v>
      </c>
      <c r="I17" s="27"/>
      <c r="J17" s="2"/>
    </row>
    <row r="18" spans="1:10" x14ac:dyDescent="0.35">
      <c r="A18" s="17"/>
      <c r="B18" s="17"/>
      <c r="C18" s="17"/>
      <c r="D18" s="17"/>
      <c r="E18" s="21"/>
      <c r="F18" s="22"/>
      <c r="G18" s="27">
        <f t="shared" si="0"/>
        <v>0</v>
      </c>
      <c r="H18" s="28">
        <f t="shared" si="1"/>
        <v>0</v>
      </c>
      <c r="I18" s="27"/>
      <c r="J18" s="2"/>
    </row>
    <row r="19" spans="1:10" x14ac:dyDescent="0.35">
      <c r="A19" s="17"/>
      <c r="B19" s="17"/>
      <c r="C19" s="17"/>
      <c r="D19" s="17"/>
      <c r="E19" s="21"/>
      <c r="F19" s="22"/>
      <c r="G19" s="27">
        <f t="shared" si="0"/>
        <v>0</v>
      </c>
      <c r="H19" s="28">
        <f t="shared" si="1"/>
        <v>0</v>
      </c>
      <c r="I19" s="27"/>
      <c r="J19" s="2"/>
    </row>
    <row r="20" spans="1:10" x14ac:dyDescent="0.35">
      <c r="A20" s="17"/>
      <c r="B20" s="17"/>
      <c r="C20" s="17"/>
      <c r="D20" s="17"/>
      <c r="E20" s="21"/>
      <c r="F20" s="22"/>
      <c r="G20" s="27">
        <f t="shared" si="0"/>
        <v>0</v>
      </c>
      <c r="H20" s="28">
        <f t="shared" si="1"/>
        <v>0</v>
      </c>
      <c r="I20" s="27"/>
      <c r="J20" s="2"/>
    </row>
    <row r="21" spans="1:10" x14ac:dyDescent="0.35">
      <c r="A21" s="17"/>
      <c r="B21" s="17"/>
      <c r="C21" s="17"/>
      <c r="D21" s="17"/>
      <c r="E21" s="21"/>
      <c r="F21" s="22"/>
      <c r="G21" s="27">
        <f t="shared" si="0"/>
        <v>0</v>
      </c>
      <c r="H21" s="28">
        <f t="shared" si="1"/>
        <v>0</v>
      </c>
      <c r="I21" s="27"/>
      <c r="J21" s="2"/>
    </row>
    <row r="22" spans="1:10" x14ac:dyDescent="0.35">
      <c r="A22" s="17"/>
      <c r="B22" s="17"/>
      <c r="C22" s="17"/>
      <c r="D22" s="17"/>
      <c r="E22" s="21"/>
      <c r="F22" s="22"/>
      <c r="G22" s="27">
        <f t="shared" si="0"/>
        <v>0</v>
      </c>
      <c r="H22" s="28">
        <f t="shared" si="1"/>
        <v>0</v>
      </c>
      <c r="I22" s="27"/>
      <c r="J22" s="2"/>
    </row>
    <row r="23" spans="1:10" x14ac:dyDescent="0.35">
      <c r="A23" s="17"/>
      <c r="B23" s="17"/>
      <c r="C23" s="17"/>
      <c r="D23" s="17"/>
      <c r="E23" s="21"/>
      <c r="F23" s="22"/>
      <c r="G23" s="27">
        <f t="shared" si="0"/>
        <v>0</v>
      </c>
      <c r="H23" s="28">
        <f t="shared" si="1"/>
        <v>0</v>
      </c>
      <c r="I23" s="27"/>
      <c r="J23" s="2"/>
    </row>
    <row r="24" spans="1:10" x14ac:dyDescent="0.35">
      <c r="A24" s="17"/>
      <c r="B24" s="17"/>
      <c r="C24" s="17"/>
      <c r="D24" s="17"/>
      <c r="E24" s="21"/>
      <c r="F24" s="22"/>
      <c r="G24" s="27">
        <f t="shared" si="0"/>
        <v>0</v>
      </c>
      <c r="H24" s="28">
        <f t="shared" si="1"/>
        <v>0</v>
      </c>
      <c r="I24" s="27"/>
      <c r="J24" s="2"/>
    </row>
    <row r="25" spans="1:10" x14ac:dyDescent="0.35">
      <c r="A25" s="17"/>
      <c r="B25" s="17"/>
      <c r="C25" s="17"/>
      <c r="D25" s="17"/>
      <c r="E25" s="21"/>
      <c r="F25" s="22"/>
      <c r="G25" s="27">
        <f t="shared" si="0"/>
        <v>0</v>
      </c>
      <c r="H25" s="28">
        <f t="shared" si="1"/>
        <v>0</v>
      </c>
      <c r="I25" s="27"/>
      <c r="J25" s="2"/>
    </row>
    <row r="26" spans="1:10" x14ac:dyDescent="0.35">
      <c r="A26" s="17"/>
      <c r="B26" s="17"/>
      <c r="C26" s="17"/>
      <c r="D26" s="17"/>
      <c r="E26" s="21"/>
      <c r="F26" s="22"/>
      <c r="G26" s="27">
        <f t="shared" si="0"/>
        <v>0</v>
      </c>
      <c r="H26" s="28">
        <f t="shared" si="1"/>
        <v>0</v>
      </c>
      <c r="I26" s="27"/>
      <c r="J26" s="2"/>
    </row>
    <row r="27" spans="1:10" x14ac:dyDescent="0.35">
      <c r="A27" s="17"/>
      <c r="B27" s="17"/>
      <c r="C27" s="17"/>
      <c r="D27" s="17"/>
      <c r="E27" s="21"/>
      <c r="F27" s="22"/>
      <c r="G27" s="27">
        <f t="shared" si="0"/>
        <v>0</v>
      </c>
      <c r="H27" s="28">
        <f t="shared" si="1"/>
        <v>0</v>
      </c>
      <c r="I27" s="27"/>
      <c r="J27" s="2"/>
    </row>
    <row r="28" spans="1:10" x14ac:dyDescent="0.35">
      <c r="A28" s="17"/>
      <c r="B28" s="17"/>
      <c r="C28" s="17"/>
      <c r="D28" s="17"/>
      <c r="E28" s="21"/>
      <c r="F28" s="22"/>
      <c r="G28" s="27">
        <f t="shared" si="0"/>
        <v>0</v>
      </c>
      <c r="H28" s="28">
        <f t="shared" si="1"/>
        <v>0</v>
      </c>
      <c r="I28" s="27"/>
      <c r="J28" s="2"/>
    </row>
    <row r="29" spans="1:10" x14ac:dyDescent="0.35">
      <c r="A29" s="17"/>
      <c r="B29" s="17"/>
      <c r="C29" s="17"/>
      <c r="D29" s="17"/>
      <c r="E29" s="21"/>
      <c r="F29" s="22"/>
      <c r="G29" s="27">
        <f t="shared" si="0"/>
        <v>0</v>
      </c>
      <c r="H29" s="28">
        <f t="shared" si="1"/>
        <v>0</v>
      </c>
      <c r="I29" s="27"/>
      <c r="J29" s="2"/>
    </row>
    <row r="30" spans="1:10" x14ac:dyDescent="0.35">
      <c r="A30" s="18"/>
      <c r="B30" s="18"/>
      <c r="C30" s="18"/>
      <c r="D30" s="18"/>
      <c r="E30" s="23"/>
      <c r="F30" s="24"/>
      <c r="G30" s="29">
        <f t="shared" si="0"/>
        <v>0</v>
      </c>
      <c r="H30" s="30">
        <f t="shared" si="1"/>
        <v>0</v>
      </c>
      <c r="I30" s="29"/>
      <c r="J30" s="2"/>
    </row>
    <row r="31" spans="1:10" x14ac:dyDescent="0.35">
      <c r="A31" s="11" t="s">
        <v>13</v>
      </c>
      <c r="B31" s="6"/>
      <c r="C31" s="6"/>
      <c r="D31" s="6"/>
      <c r="E31" s="6"/>
      <c r="F31" s="5" t="s">
        <v>16</v>
      </c>
      <c r="G31" s="31"/>
      <c r="H31" s="32">
        <f>SUM(H16:H30)</f>
        <v>1835.3999999999999</v>
      </c>
      <c r="I31" s="2"/>
      <c r="J31" s="2"/>
    </row>
    <row r="32" spans="1:10" x14ac:dyDescent="0.35">
      <c r="A32" s="10"/>
      <c r="B32" s="2"/>
      <c r="C32" s="2"/>
      <c r="D32" s="2"/>
      <c r="E32" s="2"/>
      <c r="F32" s="5" t="s">
        <v>17</v>
      </c>
      <c r="G32" s="31"/>
      <c r="H32" s="34">
        <v>0.06</v>
      </c>
      <c r="I32" s="2"/>
      <c r="J32" s="2"/>
    </row>
    <row r="33" spans="1:10" x14ac:dyDescent="0.35">
      <c r="A33" s="10"/>
      <c r="B33" s="2"/>
      <c r="C33" s="2"/>
      <c r="D33" s="2"/>
      <c r="E33" s="2"/>
      <c r="F33" s="5" t="s">
        <v>18</v>
      </c>
      <c r="G33" s="31"/>
      <c r="H33" s="32">
        <f>PRODUCT(H31:H32)</f>
        <v>110.12399999999998</v>
      </c>
      <c r="I33" s="2"/>
      <c r="J33" s="2"/>
    </row>
    <row r="34" spans="1:10" ht="21" x14ac:dyDescent="0.5">
      <c r="A34" s="10"/>
      <c r="B34" s="2"/>
      <c r="C34" s="2"/>
      <c r="D34" s="2"/>
      <c r="E34" s="2"/>
      <c r="F34" s="15" t="s">
        <v>19</v>
      </c>
      <c r="G34" s="15"/>
      <c r="H34" s="37">
        <f>H31+H33</f>
        <v>1945.5239999999999</v>
      </c>
      <c r="I34" s="2"/>
      <c r="J34" s="2"/>
    </row>
    <row r="35" spans="1:10" x14ac:dyDescent="0.35">
      <c r="A35" s="10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10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11" t="s">
        <v>14</v>
      </c>
      <c r="B37" s="6"/>
      <c r="C37" s="6"/>
      <c r="D37" s="6"/>
      <c r="E37" s="6"/>
      <c r="F37" s="6"/>
      <c r="G37" s="6"/>
      <c r="H37" s="6"/>
      <c r="I37" s="2"/>
      <c r="J37" s="2"/>
    </row>
    <row r="38" spans="1:10" x14ac:dyDescent="0.35">
      <c r="A38" s="11" t="s">
        <v>15</v>
      </c>
      <c r="B38" s="6"/>
      <c r="C38" s="6"/>
      <c r="D38" s="6"/>
      <c r="E38" s="6"/>
      <c r="F38" s="6"/>
      <c r="G38" s="6"/>
      <c r="H38" s="6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mergeCells count="16">
    <mergeCell ref="A37:H37"/>
    <mergeCell ref="A38:H38"/>
    <mergeCell ref="F4:G4"/>
    <mergeCell ref="F5:G5"/>
    <mergeCell ref="F6:G6"/>
    <mergeCell ref="F7:G7"/>
    <mergeCell ref="F8:G8"/>
    <mergeCell ref="F9:G9"/>
    <mergeCell ref="A7:C7"/>
    <mergeCell ref="A15:E15"/>
    <mergeCell ref="F31:G31"/>
    <mergeCell ref="F32:G32"/>
    <mergeCell ref="F33:G33"/>
    <mergeCell ref="F34:G34"/>
    <mergeCell ref="F10:G10"/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3290-0834-467E-8127-5A459A615567}">
  <dimension ref="A1:J50"/>
  <sheetViews>
    <sheetView tabSelected="1" workbookViewId="0"/>
  </sheetViews>
  <sheetFormatPr defaultRowHeight="14.5" x14ac:dyDescent="0.35"/>
  <cols>
    <col min="1" max="1" width="7.26953125" customWidth="1"/>
    <col min="2" max="2" width="13.6328125" customWidth="1"/>
    <col min="3" max="3" width="20.90625" customWidth="1"/>
    <col min="4" max="4" width="7.26953125" customWidth="1"/>
    <col min="5" max="5" width="14.54296875" customWidth="1"/>
    <col min="6" max="6" width="6.36328125" customWidth="1"/>
    <col min="7" max="7" width="8.1796875" customWidth="1"/>
    <col min="8" max="8" width="16.36328125" customWidth="1"/>
    <col min="9" max="9" width="12.7265625" hidden="1" customWidth="1"/>
  </cols>
  <sheetData>
    <row r="1" spans="1:10" ht="40" customHeight="1" x14ac:dyDescent="1">
      <c r="A1" s="12" t="s">
        <v>0</v>
      </c>
      <c r="B1" s="13"/>
      <c r="C1" s="13"/>
      <c r="D1" s="13"/>
      <c r="E1" s="13"/>
      <c r="F1" s="13"/>
      <c r="G1" s="13"/>
      <c r="H1" s="14" t="s">
        <v>4</v>
      </c>
      <c r="I1" s="2"/>
      <c r="J1" s="2"/>
    </row>
    <row r="2" spans="1:10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5.5" x14ac:dyDescent="0.35">
      <c r="A4" s="3" t="s">
        <v>3</v>
      </c>
      <c r="B4" s="2"/>
      <c r="C4" s="2"/>
      <c r="D4" s="2"/>
      <c r="E4" s="2"/>
      <c r="F4" s="7" t="s">
        <v>7</v>
      </c>
      <c r="G4" s="7"/>
      <c r="H4" s="8" t="s">
        <v>8</v>
      </c>
      <c r="I4" s="2"/>
      <c r="J4" s="2"/>
    </row>
    <row r="5" spans="1:10" x14ac:dyDescent="0.35">
      <c r="A5" s="2"/>
      <c r="B5" s="2"/>
      <c r="C5" s="2"/>
      <c r="D5" s="2"/>
      <c r="E5" s="2"/>
      <c r="F5" s="9" t="s">
        <v>38</v>
      </c>
      <c r="G5" s="9"/>
      <c r="H5" s="35">
        <v>44633</v>
      </c>
      <c r="I5" s="2"/>
      <c r="J5" s="2"/>
    </row>
    <row r="6" spans="1:10" x14ac:dyDescent="0.35">
      <c r="A6" s="2"/>
      <c r="B6" s="2"/>
      <c r="C6" s="2"/>
      <c r="D6" s="2"/>
      <c r="E6" s="2"/>
      <c r="F6" s="9"/>
      <c r="G6" s="9"/>
      <c r="H6" s="10"/>
      <c r="I6" s="2"/>
      <c r="J6" s="2"/>
    </row>
    <row r="7" spans="1:10" ht="15.5" x14ac:dyDescent="0.35">
      <c r="A7" s="4" t="s">
        <v>5</v>
      </c>
      <c r="B7" s="4"/>
      <c r="C7" s="4"/>
      <c r="D7" s="2"/>
      <c r="E7" s="2"/>
      <c r="F7" s="7" t="s">
        <v>9</v>
      </c>
      <c r="G7" s="7"/>
      <c r="H7" s="8" t="s">
        <v>10</v>
      </c>
      <c r="I7" s="2"/>
      <c r="J7" s="2"/>
    </row>
    <row r="8" spans="1:10" x14ac:dyDescent="0.35">
      <c r="A8" s="3" t="s">
        <v>39</v>
      </c>
      <c r="B8" s="2"/>
      <c r="C8" s="2"/>
      <c r="D8" s="2"/>
      <c r="E8" s="2"/>
      <c r="F8" s="9">
        <v>19864</v>
      </c>
      <c r="G8" s="9"/>
      <c r="H8" s="10" t="s">
        <v>25</v>
      </c>
      <c r="I8" s="2"/>
      <c r="J8" s="2"/>
    </row>
    <row r="9" spans="1:10" x14ac:dyDescent="0.35">
      <c r="A9" s="3" t="s">
        <v>40</v>
      </c>
      <c r="B9" s="2"/>
      <c r="C9" s="2"/>
      <c r="D9" s="2"/>
      <c r="E9" s="2"/>
      <c r="F9" s="9"/>
      <c r="G9" s="9"/>
      <c r="H9" s="10"/>
      <c r="I9" s="2"/>
      <c r="J9" s="2"/>
    </row>
    <row r="10" spans="1:10" ht="15.5" x14ac:dyDescent="0.35">
      <c r="A10" s="3" t="s">
        <v>41</v>
      </c>
      <c r="B10" s="2"/>
      <c r="C10" s="2"/>
      <c r="D10" s="2"/>
      <c r="E10" s="2"/>
      <c r="F10" s="7" t="s">
        <v>11</v>
      </c>
      <c r="G10" s="7"/>
      <c r="H10" s="8" t="s">
        <v>12</v>
      </c>
      <c r="I10" s="2"/>
      <c r="J10" s="2"/>
    </row>
    <row r="11" spans="1:10" x14ac:dyDescent="0.35">
      <c r="A11" s="3"/>
      <c r="B11" s="2"/>
      <c r="C11" s="2"/>
      <c r="D11" s="2"/>
      <c r="E11" s="2"/>
      <c r="F11" s="10" t="s">
        <v>30</v>
      </c>
      <c r="G11" s="10" t="str">
        <f>VLOOKUP(F11,F12:G13,2,FALSE)</f>
        <v>$</v>
      </c>
      <c r="H11" s="10" t="str">
        <f>VLOOKUP(F11,F12:H13,3,FALSE)</f>
        <v>Dollar</v>
      </c>
      <c r="I11" s="2"/>
      <c r="J11" s="2"/>
    </row>
    <row r="12" spans="1:10" x14ac:dyDescent="0.35">
      <c r="A12" s="3"/>
      <c r="B12" s="2"/>
      <c r="C12" s="2"/>
      <c r="D12" s="2"/>
      <c r="E12" s="2"/>
      <c r="F12" s="36" t="s">
        <v>43</v>
      </c>
      <c r="G12" s="36" t="s">
        <v>42</v>
      </c>
      <c r="H12" s="36" t="s">
        <v>44</v>
      </c>
      <c r="I12" s="2">
        <v>0.76280000000000003</v>
      </c>
      <c r="J12" s="2"/>
    </row>
    <row r="13" spans="1:10" x14ac:dyDescent="0.35">
      <c r="A13" s="3"/>
      <c r="B13" s="2"/>
      <c r="C13" s="2"/>
      <c r="D13" s="2"/>
      <c r="E13" s="2"/>
      <c r="F13" s="36" t="s">
        <v>30</v>
      </c>
      <c r="G13" s="36" t="s">
        <v>29</v>
      </c>
      <c r="H13" s="36" t="s">
        <v>31</v>
      </c>
      <c r="I13" s="2">
        <v>1</v>
      </c>
      <c r="J13" s="2"/>
    </row>
    <row r="14" spans="1:10" x14ac:dyDescent="0.35">
      <c r="A14" s="2"/>
      <c r="B14" s="2"/>
      <c r="C14" s="2"/>
      <c r="D14" s="2"/>
      <c r="E14" s="2"/>
      <c r="F14" s="10"/>
      <c r="G14" s="10"/>
      <c r="H14" s="10"/>
      <c r="I14" s="2"/>
      <c r="J14" s="2"/>
    </row>
    <row r="15" spans="1:10" ht="15.5" x14ac:dyDescent="0.35">
      <c r="A15" s="4" t="s">
        <v>6</v>
      </c>
      <c r="B15" s="4"/>
      <c r="C15" s="4"/>
      <c r="D15" s="4"/>
      <c r="E15" s="4"/>
      <c r="F15" s="8" t="s">
        <v>20</v>
      </c>
      <c r="G15" s="8" t="s">
        <v>21</v>
      </c>
      <c r="H15" s="8" t="s">
        <v>22</v>
      </c>
      <c r="I15" s="2"/>
      <c r="J15" s="2"/>
    </row>
    <row r="16" spans="1:10" x14ac:dyDescent="0.35">
      <c r="A16" s="16" t="s">
        <v>36</v>
      </c>
      <c r="B16" s="16"/>
      <c r="C16" s="16"/>
      <c r="D16" s="16"/>
      <c r="E16" s="19"/>
      <c r="F16" s="20">
        <v>1</v>
      </c>
      <c r="G16" s="25">
        <f t="shared" ref="G16:G30" si="0">VLOOKUP($F$11,$F$12:$I$13,4,FALSE)*I16</f>
        <v>2500</v>
      </c>
      <c r="H16" s="26">
        <f t="shared" ref="H16:H30" si="1">IF(G16="","",PRODUCT(F16:G16))</f>
        <v>2500</v>
      </c>
      <c r="I16" s="25">
        <v>2500</v>
      </c>
      <c r="J16" s="2"/>
    </row>
    <row r="17" spans="1:10" x14ac:dyDescent="0.35">
      <c r="A17" s="17" t="s">
        <v>35</v>
      </c>
      <c r="B17" s="17"/>
      <c r="C17" s="17"/>
      <c r="D17" s="17"/>
      <c r="E17" s="21"/>
      <c r="F17" s="22">
        <v>1</v>
      </c>
      <c r="G17" s="27">
        <f t="shared" si="0"/>
        <v>2000</v>
      </c>
      <c r="H17" s="28">
        <f t="shared" si="1"/>
        <v>2000</v>
      </c>
      <c r="I17" s="27">
        <v>2000</v>
      </c>
      <c r="J17" s="2"/>
    </row>
    <row r="18" spans="1:10" x14ac:dyDescent="0.35">
      <c r="A18" s="17" t="s">
        <v>45</v>
      </c>
      <c r="B18" s="17"/>
      <c r="C18" s="17"/>
      <c r="D18" s="17"/>
      <c r="E18" s="21"/>
      <c r="F18" s="22">
        <v>2</v>
      </c>
      <c r="G18" s="27">
        <f t="shared" si="0"/>
        <v>2000</v>
      </c>
      <c r="H18" s="28">
        <f t="shared" si="1"/>
        <v>4000</v>
      </c>
      <c r="I18" s="27">
        <v>2000</v>
      </c>
      <c r="J18" s="2"/>
    </row>
    <row r="19" spans="1:10" x14ac:dyDescent="0.35">
      <c r="A19" s="17" t="s">
        <v>37</v>
      </c>
      <c r="B19" s="17"/>
      <c r="C19" s="17"/>
      <c r="D19" s="17"/>
      <c r="E19" s="21"/>
      <c r="F19" s="22">
        <v>1</v>
      </c>
      <c r="G19" s="27">
        <f t="shared" si="0"/>
        <v>450</v>
      </c>
      <c r="H19" s="28">
        <f t="shared" si="1"/>
        <v>450</v>
      </c>
      <c r="I19" s="27">
        <v>450</v>
      </c>
      <c r="J19" s="2"/>
    </row>
    <row r="20" spans="1:10" x14ac:dyDescent="0.35">
      <c r="A20" s="17"/>
      <c r="B20" s="17"/>
      <c r="C20" s="17"/>
      <c r="D20" s="17"/>
      <c r="E20" s="21"/>
      <c r="F20" s="22"/>
      <c r="G20" s="27">
        <f t="shared" si="0"/>
        <v>0</v>
      </c>
      <c r="H20" s="28">
        <f t="shared" si="1"/>
        <v>0</v>
      </c>
      <c r="I20" s="27"/>
      <c r="J20" s="2"/>
    </row>
    <row r="21" spans="1:10" x14ac:dyDescent="0.35">
      <c r="A21" s="17"/>
      <c r="B21" s="17"/>
      <c r="C21" s="17"/>
      <c r="D21" s="17"/>
      <c r="E21" s="21"/>
      <c r="F21" s="22"/>
      <c r="G21" s="27">
        <f t="shared" si="0"/>
        <v>0</v>
      </c>
      <c r="H21" s="28">
        <f t="shared" si="1"/>
        <v>0</v>
      </c>
      <c r="I21" s="27"/>
      <c r="J21" s="2"/>
    </row>
    <row r="22" spans="1:10" x14ac:dyDescent="0.35">
      <c r="A22" s="17"/>
      <c r="B22" s="17"/>
      <c r="C22" s="17"/>
      <c r="D22" s="17"/>
      <c r="E22" s="21"/>
      <c r="F22" s="22"/>
      <c r="G22" s="27">
        <f t="shared" si="0"/>
        <v>0</v>
      </c>
      <c r="H22" s="28">
        <f t="shared" si="1"/>
        <v>0</v>
      </c>
      <c r="I22" s="27"/>
      <c r="J22" s="2"/>
    </row>
    <row r="23" spans="1:10" x14ac:dyDescent="0.35">
      <c r="A23" s="17"/>
      <c r="B23" s="17"/>
      <c r="C23" s="17"/>
      <c r="D23" s="17"/>
      <c r="E23" s="21"/>
      <c r="F23" s="22"/>
      <c r="G23" s="27">
        <f t="shared" si="0"/>
        <v>0</v>
      </c>
      <c r="H23" s="28">
        <f t="shared" si="1"/>
        <v>0</v>
      </c>
      <c r="I23" s="27"/>
      <c r="J23" s="2"/>
    </row>
    <row r="24" spans="1:10" x14ac:dyDescent="0.35">
      <c r="A24" s="17"/>
      <c r="B24" s="17"/>
      <c r="C24" s="17"/>
      <c r="D24" s="17"/>
      <c r="E24" s="21"/>
      <c r="F24" s="22"/>
      <c r="G24" s="27">
        <f t="shared" si="0"/>
        <v>0</v>
      </c>
      <c r="H24" s="28">
        <f t="shared" si="1"/>
        <v>0</v>
      </c>
      <c r="I24" s="27"/>
      <c r="J24" s="2"/>
    </row>
    <row r="25" spans="1:10" x14ac:dyDescent="0.35">
      <c r="A25" s="17"/>
      <c r="B25" s="17"/>
      <c r="C25" s="17"/>
      <c r="D25" s="17"/>
      <c r="E25" s="21"/>
      <c r="F25" s="22"/>
      <c r="G25" s="27">
        <f t="shared" si="0"/>
        <v>0</v>
      </c>
      <c r="H25" s="28">
        <f t="shared" si="1"/>
        <v>0</v>
      </c>
      <c r="I25" s="27"/>
      <c r="J25" s="2"/>
    </row>
    <row r="26" spans="1:10" x14ac:dyDescent="0.35">
      <c r="A26" s="17"/>
      <c r="B26" s="17"/>
      <c r="C26" s="17"/>
      <c r="D26" s="17"/>
      <c r="E26" s="21"/>
      <c r="F26" s="22"/>
      <c r="G26" s="27">
        <f t="shared" si="0"/>
        <v>0</v>
      </c>
      <c r="H26" s="28">
        <f t="shared" si="1"/>
        <v>0</v>
      </c>
      <c r="I26" s="27"/>
      <c r="J26" s="2"/>
    </row>
    <row r="27" spans="1:10" x14ac:dyDescent="0.35">
      <c r="A27" s="17"/>
      <c r="B27" s="17"/>
      <c r="C27" s="17"/>
      <c r="D27" s="17"/>
      <c r="E27" s="21"/>
      <c r="F27" s="22"/>
      <c r="G27" s="27">
        <f t="shared" si="0"/>
        <v>0</v>
      </c>
      <c r="H27" s="28">
        <f t="shared" si="1"/>
        <v>0</v>
      </c>
      <c r="I27" s="27"/>
      <c r="J27" s="2"/>
    </row>
    <row r="28" spans="1:10" x14ac:dyDescent="0.35">
      <c r="A28" s="17"/>
      <c r="B28" s="17"/>
      <c r="C28" s="17"/>
      <c r="D28" s="17"/>
      <c r="E28" s="21"/>
      <c r="F28" s="22"/>
      <c r="G28" s="27">
        <f t="shared" si="0"/>
        <v>0</v>
      </c>
      <c r="H28" s="28">
        <f t="shared" si="1"/>
        <v>0</v>
      </c>
      <c r="I28" s="27"/>
      <c r="J28" s="2"/>
    </row>
    <row r="29" spans="1:10" x14ac:dyDescent="0.35">
      <c r="A29" s="17"/>
      <c r="B29" s="17"/>
      <c r="C29" s="17"/>
      <c r="D29" s="17"/>
      <c r="E29" s="21"/>
      <c r="F29" s="22"/>
      <c r="G29" s="27">
        <f t="shared" si="0"/>
        <v>0</v>
      </c>
      <c r="H29" s="28">
        <f t="shared" si="1"/>
        <v>0</v>
      </c>
      <c r="I29" s="27"/>
      <c r="J29" s="2"/>
    </row>
    <row r="30" spans="1:10" x14ac:dyDescent="0.35">
      <c r="A30" s="18"/>
      <c r="B30" s="18"/>
      <c r="C30" s="18"/>
      <c r="D30" s="18"/>
      <c r="E30" s="23"/>
      <c r="F30" s="24"/>
      <c r="G30" s="29">
        <f t="shared" si="0"/>
        <v>0</v>
      </c>
      <c r="H30" s="30">
        <f t="shared" si="1"/>
        <v>0</v>
      </c>
      <c r="I30" s="29"/>
      <c r="J30" s="2"/>
    </row>
    <row r="31" spans="1:10" x14ac:dyDescent="0.35">
      <c r="A31" s="11" t="s">
        <v>13</v>
      </c>
      <c r="B31" s="6"/>
      <c r="C31" s="6"/>
      <c r="D31" s="6"/>
      <c r="E31" s="6"/>
      <c r="F31" s="5" t="s">
        <v>16</v>
      </c>
      <c r="G31" s="31"/>
      <c r="H31" s="32">
        <f>SUM(H16:H30)</f>
        <v>8950</v>
      </c>
      <c r="I31" s="2"/>
      <c r="J31" s="2"/>
    </row>
    <row r="32" spans="1:10" x14ac:dyDescent="0.35">
      <c r="A32" s="10"/>
      <c r="B32" s="2"/>
      <c r="C32" s="2"/>
      <c r="D32" s="2"/>
      <c r="E32" s="2"/>
      <c r="F32" s="5" t="s">
        <v>17</v>
      </c>
      <c r="G32" s="31"/>
      <c r="H32" s="34">
        <v>0.06</v>
      </c>
      <c r="I32" s="2"/>
      <c r="J32" s="2"/>
    </row>
    <row r="33" spans="1:10" x14ac:dyDescent="0.35">
      <c r="A33" s="10"/>
      <c r="B33" s="2"/>
      <c r="C33" s="2"/>
      <c r="D33" s="2"/>
      <c r="E33" s="2"/>
      <c r="F33" s="5" t="s">
        <v>18</v>
      </c>
      <c r="G33" s="31"/>
      <c r="H33" s="32">
        <f>PRODUCT(H31:H32)</f>
        <v>537</v>
      </c>
      <c r="I33" s="2"/>
      <c r="J33" s="2"/>
    </row>
    <row r="34" spans="1:10" ht="21" x14ac:dyDescent="0.5">
      <c r="A34" s="10"/>
      <c r="B34" s="2"/>
      <c r="C34" s="2"/>
      <c r="D34" s="2"/>
      <c r="E34" s="2"/>
      <c r="F34" s="15" t="s">
        <v>19</v>
      </c>
      <c r="G34" s="15"/>
      <c r="H34" s="33">
        <f>H31+H33</f>
        <v>9487</v>
      </c>
      <c r="I34" s="2"/>
      <c r="J34" s="2"/>
    </row>
    <row r="35" spans="1:10" x14ac:dyDescent="0.35">
      <c r="A35" s="10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10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11" t="s">
        <v>14</v>
      </c>
      <c r="B37" s="6"/>
      <c r="C37" s="6"/>
      <c r="D37" s="6"/>
      <c r="E37" s="6"/>
      <c r="F37" s="6"/>
      <c r="G37" s="6"/>
      <c r="H37" s="6"/>
      <c r="I37" s="2"/>
      <c r="J37" s="2"/>
    </row>
    <row r="38" spans="1:10" x14ac:dyDescent="0.35">
      <c r="A38" s="11" t="s">
        <v>15</v>
      </c>
      <c r="B38" s="6"/>
      <c r="C38" s="6"/>
      <c r="D38" s="6"/>
      <c r="E38" s="6"/>
      <c r="F38" s="6"/>
      <c r="G38" s="6"/>
      <c r="H38" s="6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mergeCells count="16">
    <mergeCell ref="A37:H37"/>
    <mergeCell ref="A38:H38"/>
    <mergeCell ref="F4:G4"/>
    <mergeCell ref="F5:G5"/>
    <mergeCell ref="F6:G6"/>
    <mergeCell ref="F7:G7"/>
    <mergeCell ref="F8:G8"/>
    <mergeCell ref="F9:G9"/>
    <mergeCell ref="A7:C7"/>
    <mergeCell ref="A15:E15"/>
    <mergeCell ref="F31:G31"/>
    <mergeCell ref="F32:G32"/>
    <mergeCell ref="F33:G33"/>
    <mergeCell ref="F34:G34"/>
    <mergeCell ref="F10:G10"/>
    <mergeCell ref="A31:E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odule xmlns="http://schemas.gove.net/code/1.0">
  <name>invoice_complete_example</name>
  <jade_settings>eyJ1c2VyIjp7ImFjZV9vcHRpb25zIjp7InNlbGVjdGlvblN0eWxlIjoibGluZSIsImhpZ2hsaWdodEFjdGl2ZUxpbmUiOnRydWUsImhpZ2hsaWdodFNlbGVjdGVkV29yZCI6dHJ1ZSwicmVhZE9ubHkiOmZhbHNlLCJjb3B5V2l0aEVtcHR5U2VsZWN0aW9uIjpmYWxzZSwiY3Vyc29yU3R5bGUiOiJhY2UiLCJtZXJnZVVuZG9EZWx0YXMiOnRydWUsImJlaGF2aW91cnNFbmFibGVkIjp0cnVlLCJ3cmFwQmVoYXZpb3Vyc0VuYWJsZWQiOnRydWUsImVuYWJsZUF1dG9JbmRlbnQiOnRydWUsInNob3dMaW5lTnVtYmVycyI6dHJ1ZSwiaFNjcm9sbEJhckFsd2F5c1Zpc2libGUiOmZhbHNlLCJ2U2Nyb2xsQmFyQWx3YXlzVmlzaWJsZSI6ZmFsc2UsImhpZ2hsaWdodEd1dHRlckxpbmUiOnRydWUsImFuaW1hdGVkU2Nyb2xsIjpmYWxzZSwic2hvd0ludmlzaWJsZXMiOmZhbHNlLCJzaG93UHJpbnRNYXJnaW4iOmZhbHNlLCJwcmludE1hcmdpbkNvbHVtbiI6ODAsInByaW50TWFyZ2luIjo4MCwiZmFkZUZvbGRXaWRnZXRzIjpmYWxzZSwic2hvd0ZvbGRXaWRnZXRzIjp0cnVlLCJkaXNwbGF5SW5kZW50R3VpZGVzIjp0cnVlLCJzaG93R3V0dGVyIjp0cnVlLCJmb250U2l6ZSI6IjEycHQiLCJzY3JvbGxQYXN0RW5kIjowLCJ0aGVtZSI6ImFjZS90aGVtZS90b21vcnJvdyIsIm1heFBpeGVsSGVpZ2h0IjowLCJ1c2VUZXh0YXJlYUZvcklNRSI6dHJ1ZSwic2Nyb2xsU3BlZWQiOjIsImRyYWdEZWxheSI6MCwiZHJhZ0VuYWJsZWQiOnRydWUsImZvY3VzVGltZW91dCI6MCwidG9vbHRpcEZvbGxvd3NNb3VzZSI6dHJ1ZSwiZmlyc3RMaW5lTnVtYmVyIjoxLCJvdmVyd3JpdGUiOmZhbHNlLCJuZXdMaW5lTW9kZSI6ImF1dG8iLCJ1c2VXb3JrZXIiOmZhbHNlLCJuYXZpZ2F0ZVdpdGhpblNvZnRUYWJzIjpmYWxzZSwid3JhcCI6dHJ1ZSwiaW5kZW50ZWRTb2Z0V3JhcCI6dHJ1ZSwiZm9sZFN0eWxlIjoibWFya2JlZ2luIiwibW9kZSI6ImFjZS9tb2RlL2phdmFzY3JpcHQiLCJlbmFibGVNdWx0aXNlbGVjdCI6dHJ1ZSwiZW5hYmxlQmxvY2tTZWxlY3QiOnRydWUsInRhYlNpemUiOjIsInVzZVNvZnRUYWJzIjp0cnVlfX0sIndvcmtib29rIjp7ImNvZGVfbW9kdWxlX2lkcyI6W10sImdpc3RfbmFtZV9zZXJ2ZXIiOiJodHRwczovL2ducy5qc3ZiYS5jb20vIiwiZXhhbXBsZXNfZ2lzdF9pZCI6ImY4ZTVmYzIwY2ZmMGMxOWEyNzc2NWU3Y2U1ZmU1NGZlIiwic3R5bGVzIjp7InN5c3RlbSI6IlxuXG5ib2R5e1xuICAgIG1hcmdpbjogLTU7XG4gICAgd2lkdGg6IDEwMCU7XG4gICAgaGVpZ2h0OiAxMDAlO1xuICAgIG1hcmdpbjogMDtcbiAgICBwYWRkaW5nOiAwO1xuICAgIGJhY2tncm91bmQtY29sb3I6ICNFRUU7LypyZ2IoMjUyLDIzOSwyMDUpOyovXG4gICAgZm9udC1zaXplOiAxLjJyZW07XG4gICAgZm9udC1mYW1pbHk6IFwiU2Vnb2UgVUkgV2ViIChXZXN0IEV1cm9wZWFuKVwiLFNlZ29lIFVJLC1hcHBsZS1zeXN0ZW0sQmxpbmtNYWNTeXN0ZW1Gb250LFJvYm90byxIZWx2ZXRpY2EgTmV1ZSxzYW5zLXNlcmlmO1xufVxuLmphZGUtaGVhZHtcbiAgICBkaXNwbGF5OmJsb2NrO1xuICAgIGJhY2tncm91bmQtY29sb3I6IHJnYig0LCAxMTcsIDU1KTtcbiAgICBwYWRkaW5nOiAzcmVtIDFyZW0gMXJlbSAxcmVtO1xuICAgXG59XG4uamFkZS1sb2dve1xuICAgIGRpc3BsYXk6aW5saW5lLWJsb2NrO1xuICAgIHBhZGRpbmc6IDFyZW07XG4gICAgYm9yZGVyLXJhZGl1czogNTAlO1xuICAgIGJhY2tncm91bmQtY29sb3I6IHdoaXRlO1xuICAgIG1hcmdpbjogYXV0bztcbiAgICBkaXNwbGF5OiB0YWJsZTtcbiAgICBcbn1cblxuLmphZGUtaGVhZGluZy0xe1xuICBmb250LXdlaWdodDogMTAwO1xuICBjb2xvcjp3aGl0ZTtcbiAgZm9udC1zaXplOiAzcmVtO1xuICB0ZXh0LWFsaWduOmNlbnRlcjtcbiAgd29yZC13cmFwOiBicmVhay13b3JkO1xuICBsaW5lLWhlaWdodDogMTAwJTtcbn1cblxuLmphZGUtaGVhZGluZy0ye1xuICAgIGZvbnQtd2VpZ2h0OiA0MDA7XG4gICAgLypjb2xvcjojODAwMDAwOyovXG4gICAgZm9udC1zaXplOiAycmVtO1xuICAgIHRleHQtYWxpZ246Y2VudGVyO1xuICAgIHdvcmQtd3JhcDogYnJlYWstd29yZDtcbiAgICBsaW5lLWhlaWdodDogMTAwJTtcbiAgfVxuXG4gIC5qYWRlLWJvZHl7XG4gICAgICBwYWRkaW5nOiAwIDEuNXJlbSAxLjVyZW0gMS41cmVtO1xuICB9XG4uamFkZS10YWJsZXtcbiAgICAgICAgbWFyZ2luLWxlZnQ6IGF1dG87XG4gICAgICAgIG1hcmdpbi1yaWdodDogYXV0bztcbiAgICAgICAgYm9yZGVyLXNwYWNpbmc6IC41cmVtO1xuICAgICAgICBmb250LXdlaWdodDogNTAwO1xufVxuLmphZGUtY2xpY2thYmxle1xuICBjdXJzb3I6cG9pbnRlclxuXG59ICBcblxuXG4ucGFuZWwtc2VsZWN0b3J7XG4gICAgICAgICAgICAgICAgd2lkdGg6MTAwJTtcbiAgICAgICAgICAgICAgICBtYXJnaW46MDtcbiAgICAgICAgICAgICAgICBiYWNrZ3JvdW5kLWNvbG9yOiByZ2IoMSwgOTMsIDQzKTtcbiAgICAgICAgICAgICAgICBjb2xvcjp3aGl0ZTtcbiAgICAgICAgICAgICAgICBmb250LXdlaWdodDogMTAwO1xuICAgICAgICAgICAgICAgIHBhZGRpbmc6MCAwIDAgMS41cmVtO1xuICAgICAgICAgICAgICAgIGZvbnQtc2l6ZTogMS4ycmVtO1xuXG4gICAgICAgICAgICB9XG5cbi5wYW5lbC1zZWxlY3Rvci1vcHRpb257XG4gICAgYmFja2dyb3VuZC1jb2xvcjogd2hpdGU7XG4gICAgY29sb3I6YmxhY2s7XG59XG4uYWNlX2VkaXRvciB7IFxuICAgICAgICAgICAgcG9zaXRpb246YWJzb2x1dGU7XG4gICAgICAgICAgICB0b3A6IDA7XG4gICAgICAgICAgICByaWdodDogMDtcbiAgICAgICAgICAgIGJvdHRvbTogMDtcbiAgICAgICAgICAgIGxlZnQ6IDA7XG4gICAgICAgICAgICBcbiAgICAgICAgfSAgIFxuXG4uY29udGVudHtcbiAgICBwYWRkaW5nOiAwIC41cmVtIDAgLjVyZW1cbn1cbi5lZGl0b3ItY29udGVudHtcbiAgICBwYWRkaW5nOiAwXG59XG4udG9wLWNvcm5lcntcbiAgICBwb3NpdGlvbjphYnNvbHV0ZTtcbiAgICB0b3A6MDtcbiAgICByaWdodDowO1xuICAgIGNvbG9yOmdyZXk7XG59ICAgXG4uaGlkZGVue1xuICAgIGRpc3BsYXk6bm9uZVxufVxuLypcbi5mYXMsIC5mYXIge1xuICBjb2xvcjogIzgwMDAwMDtcbn0qL1xuLmphZGUtZm9ybXtcbiAgICB0ZXh0LWFsaWduOiBsZWZ0O1xuICAgIGZvbnQtc2l6ZTogMXJlbTtcbiAgICB3aWR0aDoxNXJlbTtcblxufVxuLmphZGUtb3V0cHV0e1xuICAgIG1hcmdpbjouNXJlbTtcbiBcbn1cbi5qYWRlLW91dHB1dC1oZWFkZXJ7XG4gICAgYmFja2dyb3VuZC1jb2xvcjogcmdiKDYsIDEwMCwgNDgpO1xuICAgIGNvbG9yOndoaXRlO1xuICAgIHBhZGRpbmc6LjJyZW0gLjJyZW0gLjJyZW0gMXJlbTtcbiAgICBmb250LXdlaWdodDogYm9sZDtcbn1cblxuLmphZGUtb3V0cHV0LWNsb3Nle1xuICAgIGZsb2F0OnJpZ2h0O1xuICAgIHdpZHRoOjNyZW07XG4gICAgdGV4dC1hbGlnbjogcmlnaHQ7XG59XG5cbi5qYWRlLW91dHB1dC1ib2R5e1xuICAgIGJhY2tncm91bmQtY29sb3I6IHdoaXRlO1xuICAgIGNvbG9yOmJsYWNrO1xuICAgIHBhZGRpbmc6IC41cmVtO1xufVxuXG4uamFkZS1vdXRwdXQtdGltZXtcbiAgICBjb2xvcjogbGltZWdyZWVuO1xuICAgIG1hcmdpbi1yaWdodDogMXJlbTtcbn1cblxuI2phZGUtYWxlcnQge1xuICAgIHBvc2l0aW9uOiBmaXhlZDtcbiAgICB0b3A6IDA7XG4gICAgYm9yZGVyOjJweCBzb2xpZCBibGFjayA7XG4gICAgei1pbmRleDo5OTtcbiAgICBtaW4td2lkdGg6IDIwMHB4O1xuICAgIG1heC13aWR0aDogOTAlO1xuICAgIGxlZnQ6IDUwJTtcbiAgICB0cmFuc2Zvcm06IHRyYW5zbGF0ZSgtNTAlLCAwKTtcbn1cbi5qYWRlLWFsZXJ0LWhlYWRlcntcbiAgICBiYWNrZ3JvdW5kLWNvbG9yOiByb3lhbEJsdWU7XG4gICAgY29sb3I6d2hpdGU7XG4gICAgcGFkZGluZzouMnJlbSAuMnJlbSAuMnJlbSAxcmVtO1xuICAgIGZvbnQtd2VpZ2h0OiBib2xkO1xufVxuXG4uamFkZS1hbGVydC1jbG9zZXtcbiAgICBmbG9hdDpyaWdodDtcbiAgICB3aWR0aDozcmVtO1xuICAgIHRleHQtYWxpZ246IHJpZ2h0O1xufVxuXG4uamFkZS1hbGVydC1ib2R5e1xuICAgIGJhY2tncm91bmQtY29sb3I6IHdoaXRlO1xuICAgIGNvbG9yOmJsYWNrO1xuICAgIHBhZGRpbmc6IC41cmVtO1xufVxuLm1lbnUtbGluayB7XG4gICBjb2xvcjppbmhlcml0O1xuICAgdGV4dC1kZWNvcmF0aW9uOiBub25lO1xufVxuaDJ7XG4gIG1hcmdpbi1ib3R0b206IDA7XG59XG4ubGlua3tcbiAgY3Vyc29yOnBvaW50ZXI7XG59XG4uamFkZS1pbmZve1xuY3Vyc29yOmRlZmF1bHQ7XG59XG5cbiIsIm5vbmUiOiIvKk5vIFRoZW1lIENTUyBVc2VkKi8iLCJtdnAiOiJodHRwczovL2NkbmpzLmNsb3VkZmxhcmUuY29tL2FqYXgvbGlicy9tdnAuY3NzLzEuOC4wL212cC5jc3MiLCJtYXJ4IjoiaHR0cHM6Ly9jZG5qcy5jbG91ZGZsYXJlLmNvbS9hamF4L2xpYnMvbWFyeC80LjAuMC9tYXJ4Lm1pbi5jc3MiLCJ3YXRlciI6Imh0dHBzOi8vY2RuLmpzZGVsaXZyLm5ldC9ucG0vd2F0ZXIuY3NzQDIvb3V0L3dhdGVyLmNzcyIsImRhcmsgd2F0ZXIiOiJodHRwczovL2Nkbi5qc2RlbGl2ci5uZXQvbnBtL3dhdGVyLmNzc0AyL291dC9kYXJrLmNzcyIsInNhanVyYSI6Imh0dHBzOi8vdW5wa2cuY29tL3Nha3VyYS5jc3MvY3NzL3Nha3VyYS5jc3MiLCJ0YWNpdCI6Imh0dHBzOi8vY2RuLmpzZGVsaXZyLm5ldC9naC95ZWdvcjI1Ni90YWNpdEBnaC1wYWdlcy90YWNpdC1jc3MtMS41LjUubWluLmNzcyIsInB1cmUiOiJodHRwczovL3VucGtnLmNvbS9wdXJlY3NzQDIuMC42L2J1aWxkL3B1cmUtbWluLmNzcyIsInBpY25pYyI6Imh0dHBzOi8vY2RuLmpzZGVsaXZyLm5ldC9ucG0vcGljbmljIiwid2luZyI6Imh0dHBzOi8vdW5wa2cuY29tL3dpbmdjc3MiLCJjaG90YSI6Imh0dHBzOi8vdW5wa2cuY29tL2Nob3RhQGxhdGVzdCIsImJvb3RzdHJhcCI6Imh0dHBzOi8vY2RuLmpzZGVsaXZyLm5ldC9ucG0vYm9vdHN0cmFwQDUuMS4zL2Rpc3QvY3NzL2Jvb3RzdHJhcC5taW4uY3NzIn0sIm1vZHVsZV90b19pbXBvcnQiOiI1NzdmMmNjOTJlMGQ5NjVkZjY0ZjAyODFkODQ0OGVlOCIsImxvYWRfZ2lzdF9pZCI6IiJ9fQ==</jade_settings>
  <options>bnVsbA==</options>
  <code>Y29uc3QgaHRtbF9nZXRfNHg9YAogICAgICAgIDxkaXYgaWQ9ImRpdi00eCIgIHN0eWxlPSJib3JkZXI6IDFweCBzb2xpZDsgYm94LXNoYWRvdzogNXB4IDVweCBkYXJrZ3JleTtib3JkZXItcmFkaXVzOi41cmVtO21heC13aWR0aDo0MDBweDsgYmFja2dyb3VuZC1jb2xvcjp3aGl0ZTtkaXNwbGF5Om5vbmU7bWFyZ2luOjJyZW07cGFkZGluZzoxcmVtIj4KICAgICAgICA8ZGl2IHN0eWxlPSJtYXJnaW4tYm90dG9tOjFyZW07Zm9udC1zaXplOjEuNXJlbTtmb250LXdlaWdodDpib2xkIj5Gb3JlaWduIEV4Y2hhbmdlPC9kaXY+CiAgICAgICAgQ29udmVydCB0aGlzIGludm9pY2UgdG8gY3VycmVuY3kgb2YgdGhlIGN1c3RvbWVyJ3MgY291bnRyeS48YnI+PGJyPlRoaXMgcmVxdWlyZXMgYSBmcmVlIEFQSSBrZXkgZnJvbSA8YSBocmVmPSJodHRwczovL3d3dy5hbHBoYXZhbnRhZ2UuY28vIiB0YXJnZXQ9Il9ibGFuayI+QWxwaGEgVmFudGFnZTwvYT4uPGJyPjxicj4KICAgICAgICAgICAgQVBJIEtleTogPGlucHV0IGlkPSJhcGkta2V5LTR4IiBzaXplPSIxMCIgLz4gPGJyPjxicj48YnV0dG9uIG9uQ2xpY2s9ImphZGVfbW9kdWxlcy5pbnZvaWNlX2NvbXBsZXRlX2V4YW1wbGUuY29uZmlndXJlXzR4KCkiPkNvbnZlcnQ8L2J1dHRvbj4KICAgICAgICAgICAgPC9kaXY+YAogICAgICAgICAgICAKY29uc3QgaHRtbF90b2dnbGVfNHg9YAogICAgICAgIDxkaXYgaWQ9ImRpdi00eC10b2dnbGUiICBzdHlsZT0iYm9yZGVyOiAxcHggc29saWQ7IGJveC1zaGFkb3c6IDVweCA1cHggZGFya2dyZXk7Ym9yZGVyLXJhZGl1czouNXJlbTttYXgtd2lkdGg6NDAwcHg7IGJhY2tncm91bmQtY29sb3I6d2hpdGU7ZGlzcGxheTpub25lO21hcmdpbjoycmVtO3BhZGRpbmc6MXJlbSI+CiAgICAgICAgPGRpdiBzdHlsZT0ibWFyZ2luLWJvdHRvbToxcmVtO2ZvbnQtc2l6ZToxLjVyZW07Zm9udC13ZWlnaHQ6Ym9sZCI+Rm9yZWlnbiBFeGNoYW5nZTwvZGl2PgogICAgICAgIENvbnZlcnQgdGhpcyBpbnZvaWNlIHRvIGN1cnJlbmN5IG9mIHRoZSBjdXN0b21lcidzIGNvdW50cnkuPGJyPjxicj5UaGlzIGludm9pY2UgaXMgYWxyZWFkeSBjb25maWd1cmVkIHRvIHNob3cgaXQncyB2YWx1ZXMgaW4gVVNEIG9yIHRoZSBjdXN0b21lcidzIGNvdW50cnkgY3VycmVuY3kuIDxicj48YnI+PGJ1dHRvbiBvbkNsaWNrPSJqYWRlX21vZHVsZXMuaW52b2ljZV9jb21wbGV0ZV9leGFtcGxlLmNvbmZpZ3VyZV80eCgpIj5Ub2dnbGUgQ3VycmVuY3k8L2J1dHRvbj48L2Rpdj5gCgoKY29uc3QgaHRtbF9pbnZvaWNlPWAKICAgIDxkaXYgc3R5bGU9ImJvcmRlcjogMXB4IHNvbGlkOyBib3gtc2hhZG93OiA1cHggNXB4IGRhcmtncmV5O2JvcmRlci1yYWRpdXM6LjVyZW07bWF4LXdpZHRoOjQwMHB4OyBiYWNrZ3JvdW5kLWNvbG9yOndoaXRlO2Rpc3BsYXk6aW5saW5lLWJsb2NrO21hcmdpbjoycmVtO3BhZGRpbmc6MXJlbSI+CiAgICA8ZGl2IHN0eWxlPSJtYXJnaW4tYm90dG9tOjFyZW07Zm9udC1zaXplOjEuNXJlbTtmb250LXdlaWdodDpib2xkIj5DbGllbnQgSW52b2ljZTwvZGl2PgogICAgQ292ZWZyb250IExhYm9yYXRvcmllcyBjb25kdWN0cyBETkEgYW5hbHlzZXMgZm9yIGNsaWVudHMgYWxsIG92ZXIgdGhlIHdvcmxkLiAgR2VuZXJhdGUgYSBzYW1wbGUgaW52b2ljZSBmb3IgYSBjbGllbnQuPGJyPjxicj48YnV0dG9uIG9uQ2xpY2s9ImphZGVfbW9kdWxlcy5pbnZvaWNlX2NvbXBsZXRlX2V4YW1wbGUuZmlsbF9pbl9pbnZvaWNlKCkiPkJ1aWxkIGludm9pY2U8L2J1dHRvbj4KICAgIAogICAgPC9kaXY+YAoKCgoKZnVuY3Rpb24gbGF1bmNoX3Nob3dfZm9ybSgpewogICAgLypKYWRlLmxpc3Rpbmc6eyJuYW1lIjoiU2hvdyBpbnZvaWNlIGZvcm0iLCJkZXNjcmlwdGlvbiI6IkRpc3BsYXlzIGEgZm9ybSB0byBtYW5hZ2UgdGhlIGludm9pY2UgZXhhbXBsZS4ifSovCnNob3dfZm9ybSgpCn0KCmZ1bmN0aW9uIGZldGNoX2pzb24ocGFyYW1zKXsKICAgIGlmKCFwYXJhbXMub25fZmFpbCl7cGFyYW1zLm9uX2ZhaWw9ZmV0Y2hfZmFpbGVkfQogICAgZmV0Y2gocGFyYW1zLnVybCkKICAgIC50aGVuKChyZXNwb25zZSkgPT4gcmVzcG9uc2UuanNvbigpKQogICAgLnRoZW4oKGRhdGEpID0+IHBhcmFtcy5vbl9zdWNjZXNzKHBhcmFtcyxkYXRhKSkKICAgIC5jYXRjaCgoZXJyb3IpID0+IHBhcmFtcy5vbl9mYWlsKHBhcmFtcywgZXJyb3IpKQp9CgoKCmZ1bmN0aW9uIHNob3dfZm9ybSgpewogICAgbGV0IGh0bWw9W10KICAgIGh0bWwucHVzaChodG1sX2ludm9pY2UpCiAgICBodG1sLnB1c2goaHRtbF90b2dnbGVfNHgpCiAgICBodG1sLnB1c2goaHRtbF9nZXRfNHgpCgogICAgCiAgRXhjZWwucnVuKGFzeW5jIGZ1bmN0aW9uKGV4Y2VsKXsKICAgICAgICBjb25zdCBzaGVldCA9IGV4Y2VsLndvcmtib29rLndvcmtzaGVldHMuZ2V0QWN0aXZlV29ya3NoZWV0KCkKICAgICAgICBjb25zdCBpbnZfcm5nID0gc2hlZXQuZ2V0UmFuZ2UoIkgxIikKICAgICAgICBjb25zdCBjdXJfcm5nID0gc2hlZXQuZ2V0UmFuZ2UoIkYxMTpJMTMiKQogICAgICAgIGludl9ybmcubG9hZCgidmFsdWVzIikKICAgICAgICBjdXJfcm5nLmxvYWQoInZhbHVlcyIpCiAgICAgICAgYXdhaXQgZXhjZWwuc3luYygpICAgICAgIAogICAgICAgIAoKICAgICAgICBKYWRlLm9wZW5fY2FudmFzKCJmb3JleCIsIGh0bWwuam9pbigiIiksZmFsc2UpCgogICAgICAgaWYoaW52X3JuZy52YWx1ZXNbMF1bMF09PT0iSU5WT0lDRSIpewogICAgICAgICAgICBpZihjdXJfcm5nLnZhbHVlc1sxXVswXSAhPT0gIlVTRCIpewogICAgICAgICAgICAgICAgaWYoY3VyX3JuZy52YWx1ZXNbMV1bM10pewogICAgICAgICAgICAgICAgICAvLyBhbHJlYWR5IGhhdmUgZXhjaGFuZ2UgcmF0ZQogICAgICAgICAgICAgICAgICAgIHRhZygiZGl2LTR4LXRvZ2dsZSIpLnN0eWxlLmRpc3BsYXk9ImlubGluZS1ibG9jayIKICAgICAgICAgICAgICAgIH1lbHNlewogICAgICAgICAgICAgICAgICAgIHRhZygiZGl2LTR4Iikuc3R5bGUuZGlzcGxheT0iaW5saW5lLWJsb2NrIgogICAgICAgICAgICAgICAgICAgIGlmKHdpbmRvd1siYXBpX2tleV80eCJdKXsKICAgICAgICAgICAgICAgICAgICAgICAgdGFnKCJhcGkta2V5LTR4IikudmFsdWU9d2luZG93WyJhcGlfa2V5XzR4Il0gCiAgICAgICAgICAgICAgICAgICAgfQogICAgICAgICAgICAgICAgfQogICAgICAgICAgICB9CiAgICAgICB9CgogICAgfSkKfQoKZnVuY3Rpb24gY29uZmlndXJlXzR4KCl7CiAgICAgICAKICAgaWYodGFnKCJhcGkta2V5LTR4IikgJiYgdGFnKCJhcGkta2V5LTR4IikudmFsdWUpewogICAgd2luZG93WyJhcGlfa2V5XzR4Il09dGFnKCJhcGkta2V5LTR4IikudmFsdWUKICAgfQogICAKICAgRXhjZWwucnVuKGFzeW5jIGZ1bmN0aW9uKGV4Y2VsKXsKICAgICAgICBjb25zdCBzaGVldCA9IGV4Y2VsLndvcmtib29rLndvcmtzaGVldHMuZ2V0QWN0aXZlV29ya3NoZWV0KCkKICAgICAgICBjb25zdCBjdXJfcm5nID0gc2hlZXQuZ2V0UmFuZ2UoIkYxMTpJMTMiKQogICAgICAgIGN1cl9ybmcubG9hZCgidmFsdWVzIikKICAgICAgICBhd2FpdCBleGNlbC5zeW5jKCkKCiAgICAgICAgaWYoY3VyX3JuZy52YWx1ZXNbMV1bM10pewogICAgICAgICAgICAvL1RoZSB3b3Jrc2hlZXQgaGFzIGFscmVhZHkgYmVlbiBjb25maWd1cmVkIGZvciB0aGUgZXhjaGFuZ2UgcmF0ZQogICAgICAgICAgICBpZihjdXJfcm5nLnZhbHVlc1swXVswXT09PSJVU0QiKXsKICAgICAgICAgICAgICAgIHNoZWV0LmdldFJhbmdlKCJGMTEiKS52YWx1ZXM9Y3VyX3JuZy52YWx1ZXNbMV1bMF0KICAgICAgICAgICAgICAgIHNoZWV0LmdldFJhbmdlKCJIMzQiKS5udW1iZXJGb3JtYXQ9Y3VyX3JuZy52YWx1ZXNbMV1bMV0uc3BsaXQoIi4iKS5qb2luKCIiKSsiICMsIyMjIgogICAgICAgICAgICAgICAgY29uc29sZS5sb2coY3VyX3JuZy52YWx1ZXNbMV1bMV0uc3BsaXQoIi4iKS5qb2luKCIiKSsiICMsIyMjIikKICAgICAgICAgICAgfWVsc2V7CiAgICAgICAgICAgICAgICBzaGVldC5nZXRSYW5nZSgiRjExIikudmFsdWVzPSJVU0QiCiAgICAgICAgICAgICAgICBzaGVldC5nZXRSYW5nZSgiSDM0IikubnVtYmVyRm9ybWF0PSIkICMsIyMjIgogICAgICAgIH0KICAgICAgICAgICAgZXhjZWwuc3luYygpCiAgICAgICAgICAgIHJldHVybgogICAgICAgICAgICAKICAgICAgICB9CiAgICAgICAgCiAgICAgICAgLy8gdGhlIHNoZWV0IGhhcyBub3QgeWV0IGJlZW4gY29uZmlndXJlZCBmb3IgZm9yZXgKICAgICAgICBpZihjdXJfcm5nLnZhbHVlc1sxXVswXT09PSJVU0QiKXsKICAgICAgICAgICAgLy8gVGhlIGN1c3RvbWVyIGlzIGluIHRoZSBVUy4gIE5vIG5lZWQgdG8gY29uZmlndXJlCiAgICAgICAgICAgIHJldHVybgogICAgICAgIH0KICAgICAgICBpZighIHdpbmRvd1siYXBpX2tleV80eCJdKXsKICAgICAgICAgICAgYWxlcnQoIk5vIEFQSSBLZXkgUHJvdmlkZWQiKQogICAgICAgICAgICByZXR1cm4KICAgICAgICB9CiAgICAgICAgZmV0Y2hfanNvbih7CiAgICAgICAgICB1cmw6Imh0dHBzOi8vd3d3LmFscGhhdmFudGFnZS5jby9xdWVyeT9mdW5jdGlvbj1DVVJSRU5DWV9FWENIQU5HRV9SQVRFJmZyb21fY3VycmVuY3k9VVNEJnRvX2N1cnJlbmN5PSIrY3VyX3JuZy52YWx1ZXNbMV1bMF0rIiZhcGlrZXk9IiArIHdpbmRvd1siYXBpX2tleV80eCJdLCAKICAgICAgICAgIG9uX3N1Y2Nlc3M6ZXhjaGFuZ2VfcmF0ZSwKICAgICAgICAgIHNoZWV0OnNoZWV0LAogICAgICAgICAgY3VycmVuY3k6Y3VyX3JuZy52YWx1ZXNbMV1bMF0sCiAgICAgICAgICBzeW1ib2w6Y3VyX3JuZy52YWx1ZXNbMV1bMV0KICAgICAgICB9KQogICAgfSkKICAgIAp9CgpmdW5jdGlvbiBleGNoYW5nZV9yYXRlKHBhcmFtcywgZGF0YSl7CiAgICBjb25zb2xlLmxvZygiZXhjaGFuZ2UgcGFyYW1zIixwYXJhbXMpCiAgICBjb25zb2xlLmxvZygiZXhjaGFuZ2UgZGF0YSIsZGF0YSkKICAgIHBhcmFtcy5zaGVldC5nZXRSYW5nZSgiSTE2IikuY29weUZyb20oIkcxNjpHMzAiKTsKICAgIHBhcmFtcy5zaGVldC5nZXRSYW5nZSgiRjEzIikuY29weUZyb20oIkYxMTpIMTEiKTsKICAgIHBhcmFtcy5zaGVldC5nZXRSYW5nZSgiSTEyIikudmFsdWVzID0gZGF0YVsiUmVhbHRpbWUgQ3VycmVuY3kgRXhjaGFuZ2UgUmF0ZSJdWyI1LiBFeGNoYW5nZSBSYXRlIl0KICAgIHBhcmFtcy5zaGVldC5nZXRSYW5nZSgiSTEzIikudmFsdWVzID0gMQogICAgcGFyYW1zLnNoZWV0LmdldFJhbmdlKCJGMTEiKS52YWx1ZXMgPSBwYXJhbXMuY3VycmVuY3kKICAgIHBhcmFtcy5zaGVldC5nZXRSYW5nZSgiRzExIikuZm9ybXVsYXM9Ij1WTE9PS1VQKEYxMSxGMTI6RzEzLDIsRkFMU0UpIgogICAgcGFyYW1zLnNoZWV0LmdldFJhbmdlKCJIMTEiKS5mb3JtdWxhcz0iPVZMT09LVVAoRjExLEYxMjpIMTMsMyxGQUxTRSkiCiAgICBwYXJhbXMuc2hlZXQuZ2V0UmFuZ2UoIkcxNjpHMzAiKS5mb3JtdWxhcz0iPVZMT09LVVAoJEYkMTEsJEYkMTI6JEkkMTMsNCxGQUxTRSkqSTE2IgogICAgcGFyYW1zLnNoZWV0LmdldFJhbmdlKCJGMTI6SDEzIikuZm9ybWF0LmZvbnQuY29sb3I9IndoaXRlIgogICAgcGFyYW1zLnNoZWV0LmdldFJhbmdlKCdJOkknKS5jb2x1bW5IaWRkZW4gPSB0cnVlCiAgICAKICAgIHBhcmFtcy5zaGVldC5nZXRSYW5nZSgiSDM0IikubnVtYmVyRm9ybWF0PXBhcmFtcy5zeW1ib2wuc3BsaXQoIi4iKS5qb2luKCIiKSArIiAjLCMjIyIKICAgIGNvbnNvbGUubG9nKHBhcmFtcy5zeW1ib2wpCiAgICBjb25zb2xlLmxvZyhwYXJhbXMuc3ltYm9sICsiICMsIyMjIikKICAgIHBhcmFtcy5zaGVldC5jb250ZXh0LnN5bmMoKQogICAgCiAgICAgdGFnKCJkaXYtNHgiKS5zdHlsZS5kaXNwbGF5PSJub25lIgogICAgIHRhZygiZGl2LTR4LXRvZ2dsZSIpLnN0eWxlLmRpc3BsYXk9ImlubGluZS1ibG9jayIKICAgIAp9CgoKCgpmdW5jdGlvbiBmZXRjaF9mYWlsZWQocGFyYW1zLCBlcnJvcil7CiAgICBjb25zb2xlLmxvZygiZmFpbGVkIHRvIGdldCB1cmwiLCBwYXJhbXMudXJsKQogICAgY29uc29sZS5sb2coImVycm9yIiwgZXJyb3IpCn0KCgpmdW5jdGlvbiBmaWxsX2luX2N1c3RvbWVyKHBhcmFtcywgZGF0YSl7CiAgICAKICAgIGlmKHRhZygiZGl2LTR4IikgJiYgZGF0YS5jdXJyZW5jeSA9PT0gIlVTRCIpewogICAgICAgICAgICB0YWcoImRpdi00eCIpLnN0eWxlLmRpc3BsYXk9Im5vbmUiCiAgICB9ZWxzZXsKICAgICAgICB0YWcoImRpdi00eC10b2dnbGUiKS5zdHlsZS5kaXNwbGF5PSJub25lIgogICAgICAgIGlmKGRhdGEuc3RhdGUpewogICAgICAgICAgICB0YWcoImRpdi00eCIpLnN0eWxlLmRpc3BsYXk9Im5vbmUiCiAgICAgICAgfWVsc2V7CiAgICAgICAgICAgIHRhZygiZGl2LTR4Iikuc3R5bGUuZGlzcGxheT0iYmxvY2siCiAgICAgICAgICAgIGlmKHdpbmRvd1siYXBpX2tleV80eCJdKXsKICAgICAgICAgICAgICAgIHRhZygiYXBpLWtleS00eCIpLnZhbHVlPXdpbmRvd1siYXBpX2tleV80eCJdIAogICAgICAgICAgICB9CiAgICAgICAgfQoKICAgIH0KICAgIAogICAgLy8gaW5jbHVkZSBzdGF0ZSBpZiBwcmVzZW50CiAgICBjb25zdCBsb2NhbGU9W2RhdGEuY2l0eV0KICAgIGlmKGRhdGEuc3RhdGUpe2xvY2FsZS5wdXNoKGRhdGEuc3RhdGUpfQogICAgCiAgICAKICAgIGxvY2FsZS5wdXNoKGRhdGEuY291bnRyeSkKICAgIGxldCBkID0gbmV3IERhdGUoKQogICAgCiAgICAvLyBwbGFjZSBjdXN0b21lciBkYXRhCiAgICBwYXJhbXMuc2hlZXQuZ2V0UmFuZ2UoIkY1IikudmFsdWVzPSIwIityYW5kX2JldHdlZW4oMTAwMDAwLDQwMDAwMCkgKyBkYXRhLmNvdW50cnlfY29kZQogICAgcGFyYW1zLnNoZWV0LmdldFJhbmdlKCJINSIpLnZhbHVlcz0gZC5nZXRGdWxsWWVhcigpKyIvIitkLmdldE1vbnRoKCkrIi8iK2QuZ2V0RGF0ZSgpCiAgICBwYXJhbXMuc2hlZXQuZ2V0UmFuZ2UoIkY4IikudmFsdWVzPWRhdGEuY3VzdG9tZXJfbnVtYmVyCiAgICBwYXJhbXMuc2hlZXQuZ2V0UmFuZ2UoIkg4IikudmFsdWVzPWRhdGEudGVybXMKICAgIHBhcmFtcy5zaGVldC5nZXRSYW5nZSgiQTgiKS52YWx1ZXM9IkF0dG46ICIgKyBkYXRhLmNvbnRhY3QKICAgIHBhcmFtcy5zaGVldC5nZXRSYW5nZSgiQTkiKS52YWx1ZXM9ZGF0YS5ob3NwaXRhbAogICAgcGFyYW1zLnNoZWV0LmdldFJhbmdlKCJBMTAiKS52YWx1ZXM9bG9jYWxlLmpvaW4oIiwgIikKCiAgICAvLyBwbGFjZSBjdXJyZW5jeSBkYXRhCiAgICBwYXJhbXMuc2hlZXQuZ2V0UmFuZ2UoIkcxMSIpLnZhbHVlcz0gIiQiCiAgICBwYXJhbXMuc2hlZXQuZ2V0UmFuZ2UoIkYxMSIpLnZhbHVlcz0gIlVTRCIKICAgIHBhcmFtcy5zaGVldC5nZXRSYW5nZSgiSDExIikudmFsdWVzPSAiRG9sbGFyIgogICAgCgogICAgLy8gaGlkZSBjdXN0b21lcidzIHByZWZlcnJlZCBjdXJyZW5jeSBpbmZvcm1hdGlvbgogICAgcGFyYW1zLnNoZWV0LmdldFJhbmdlKCJHMTIiKS52YWx1ZXM9IGRhdGEuc3ltYm9sCiAgICBwYXJhbXMuc2hlZXQuZ2V0UmFuZ2UoIkYxMiIpLnZhbHVlcz0gZGF0YS5jdXJyZW5jeQogICAgcGFyYW1zLnNoZWV0LmdldFJhbmdlKCJIMTIiKS52YWx1ZXM9IGRhdGEuY3VycmVuY3lfbmFtZQogICAgcGFyYW1zLnNoZWV0LmdldFJhbmdlKCJGMTI6SDEzIikuZm9ybWF0LmZvbnQuY29sb3I9IndoaXRlIgoKCiAgICAvLyB1cGRhdGUgdG90YWwgdG8gc2hvdyBjb3JyZWN0IHN5bWJvbAogICAgLy9wYXJhbXMuc2hlZXQuZ2V0UmFuZ2UoIkgzNCIpLm51bWJlckZvcm1hdD0gZGF0YS5zeW1ib2wgKyAiIDAuMDAiCgogICAgcGFyYW1zLnNoZWV0LmNvbnRleHQuc3luYygpCgoKfQoKCmZ1bmN0aW9uIGZpbGxfaW5fcHJvZHVjdChwYXJhbXMsIGRhdGEpewogICAgY29uc29sZS5sb2cocGFyYW1zKQogICAgcGFyYW1zLnNoZWV0LmdldFJhbmdlQnlJbmRleGVzKHBhcmFtcy5yb3csMCwxLDEpLnZhbHVlcyA9ICJbIisgZGF0YS50ZXN0X2NvZGUgKyJdICIgKyBkYXRhLnRlc3RfbmFtZQogICAgcGFyYW1zLnNoZWV0LmdldFJhbmdlQnlJbmRleGVzKHBhcmFtcy5yb3csNiwxLDEpLnZhbHVlcyA9IGRhdGEucHJpY2UKICAgIGNvbnN0IHF0eV9pbmRleD1bMSwxLDEsMSwxLDEsMSwxLDEsMSwxLDEsMiwyLDMsNF0KICAgIHBhcmFtcy5zaGVldC5nZXRSYW5nZUJ5SW5kZXhlcyhwYXJhbXMucm93LDUsMSwxKS52YWx1ZXMgPSBxdHlfaW5kZXhbcmFuZF9iZXR3ZWVuKDAscXR5X2luZGV4Lmxlbmd0aC0xKV0KCgogICAgcGFyYW1zLnNoZWV0LmNvbnRleHQuc3luYygpCn0KCgoKYXN5bmMgZnVuY3Rpb24gZmlsbF9pbl9pbnZvaWNlKHNoZWV0X25hbWUpewoKICAgIC8vIGdldCBhIHNoZWV0ICAgIAogICAgRXhjZWwucnVuKGFzeW5jIGZ1bmN0aW9uKGV4Y2VsKXsKICAgICAgICAKICAgICAgICBpZihzaGVldF9uYW1lKXsKICAgICAgICAgICAgLy8gYSB3b3Jrc2hlZXQgbmFtZSB3YXMgcHJvdmlkZSwgdXNlIGl0IHRvIGdldCB0aGUgc2hlZXQKICAgICAgICAgICAgc2hlZXQgPSBleGNlbC53b3JrYm9vay53b3Jrc2hlZXRzLmdldEl0ZW0oc2hlZXRfbmFtZSkKICAgICAgICB9ZWxzZXsKICAgICAgICAgICAgLy8gYSB3b3Jrc2hlZXQgbmFtZSB3YXMgbm90IHByb3ZpZGVkLCBnZXQgdGhlIGFjdGl2ZSBzaGVldAogICAgICAgICAgICBzaGVldCA9IGV4Y2VsLndvcmtib29rLndvcmtzaGVldHMuZ2V0QWN0aXZlV29ya3NoZWV0KCkKICAgICAgICB9CiAgICAgICAgYXdhaXQgZXhjZWwuc3luYygpCiAgICAgICAgCiAgICAgICAgLy8gbm93IHdlIGhhdmUgYSBzaGVldDsgY2hlY2sgdG8gc2VlIGlmIGl0IGlzIGEgYmxhbmsgaW52b2ljZS4KCiAgICAgICAgY29uc3Qgcm5nX2ludiA9IHNoZWV0LmdldFJhbmdlKCJIMSIpCiAgICAgICAgY29uc3Qgcm5nX2N1c3QgPSAgc2hlZXQuZ2V0UmFuZ2UoIkE4IikKICAgICAgICBybmdfaW52LmxvYWQoInZhbHVlcyIpCiAgICAgICAgcm5nX2N1c3QubG9hZCgidmFsdWVzIikKICAgICAgICBhd2FpdCBleGNlbC5zeW5jKCkKICAgICAgICBjb25zb2xlLmxvZygicm5nX2ludi52YWx1ZXMiLHJuZ19pbnYudmFsdWVzKQogICAgICAgIGNvbnNvbGUubG9nKCJybmdfY3VzdC52YWx1ZXMiLHJuZ19jdXN0LnZhbHVlcykKICAgICAgICBjb25zb2xlLmxvZygiYXJyYXkiLHJuZ19jdXN0LnZhbHVlc1swXVswXSkKICAgICAgICBpZihybmdfaW52LnZhbHVlc1swXVswXT09PSJJTlZPSUNFIiAmJiBybmdfY3VzdC52YWx1ZXNbMF1bMF09PT0iIil7CiAgICAgICAgICAgIC8vIGl0IGFwcGVhcnMgdG8gYmUgYSBibGFuayBpbnZvaWNlLiAgYnVpbGQKICAgICAgICAgICAgY29uc29sZS5sb2coInJlYWR5IHRvIGNvbXBsZXRlIHRoZSBpbnZvaWNlIikKICAgICAgICAgICAgZmV0Y2hfanNvbih7CiAgICAgICAgICAgICAgdXJsOiJodHRwczovL3RoZWdvdmUuZ2l0aHViLmlvL2RhdGEvaG9zcGl0YWwvIityYW5kX2JldHdlZW4oMSwyMDApKyIuanNvbiIsIAogICAgICAgICAgICAgIG9uX3N1Y2Nlc3M6ZmlsbF9pbl9jdXN0b21lciwKICAgICAgICAgICAgICBzaGVldDpzaGVldAogICAgICAgICAgICB9KQogICAgICAgICAgICAKICAgICAgICAgICAgY29uc3QgcHJvZF9jb3VudD1yYW5kX2JldHdlZW4oMSw5KQogICAgICAgICAgICBjb25zdCBwcm9kdWN0cz1bXQogICAgICAgICAgICBmb3IobGV0IGk9MTtpPD1wcm9kX2NvdW50O2krKyl7CiAgICAgICAgICAgICAgICBjb25zdCBwcm9kPXJhbmRfYmV0d2VlbigxLDEyNykKICAgICAgICAgICAgICAgIGlmKCFwcm9kdWN0cy5pbmNsdWRlcyhwcm9kKSl7CiAgICAgICAgICAgICAgICAgICAgcHJvZHVjdHMucHVzaChwcm9kKQogICAgICAgICAgICAgICAgfQogICAgICAgICAgICB9ICAgIAogICAgICAgICAgICBjb25zb2xlLmxvZyhwcm9kdWN0cykKICAgICAgICAgICAgCiAgICAgICAgICAgIGZvcihsZXQgaT0wO2k8cHJvZHVjdHMubGVuZ3RoO2krKyl7CiAgICAgICAgICAgICAgICBmZXRjaF9qc29uKHsKICAgICAgICAgICAgICAgICAgdXJsOiAiaHR0cHM6Ly90aGVnb3ZlLmdpdGh1Yi5pby9kYXRhL2RuYV90ZXN0LyIrcHJvZHVjdHNbaV0rIi5qc29uIiwgCiAgICAgICAgICAgICAgICAgIG9uX3N1Y2Nlc3M6IGZpbGxfaW5fcHJvZHVjdCwKICAgICAgICAgICAgICAgICAgc2hlZXQ6IHNoZWV0LAogICAgICAgICAgICAgICAgICByb3c6IGkrMTUKICAgICAgICAgICAgICAgIH0pCiAgICAgICAgICAgIH0KICAgICAgICAgICAgCiAgICAgICAgICAgIAogICAgICAgICAgICAKICAgICAgICB9ZWxzZXsKICAgICAgICAgICAgLy8gdGhpcyBpcyBub3QgYSBibGFuayBpbnZvaWNlLCBidWlsZCBhbiBpbnZvaWNlIGFuZCB0cnkgYWdhaW4KICAgICAgICAgICAgY29uc29sZS5sb2coImJ1aWxkaW5nIikKICAgICAgICAgICAgc2hlZXRfbmFtZSA9IGF3YWl0IEV4Y2VsLnJ1bihidWlsZF9lbXB0eV9pbnZvaWNlX2V4YW1wbGUpCiAgICAgICAgICAgIGNvbnNvbGUubG9nKChzaGVldF9uYW1lKSkKICAgICAgICAgICAgZmlsbF9pbl9pbnZvaWNlKHNoZWV0X25hbWUpCiAgICAgICAgfQogICAgfSkKCgp9CgoKYXN5bmMgZnVuY3Rpb24gYnVpbGRfZW1wdHlfaW52b2ljZV9leGFtcGxlKGV4Y2VsKXsKICAvKkphZGUubGlzdGluZzp7Im5hbWUiOiJCdWlsZCBJbnZvaWNlIiwiZGVzY3JpcHRpb24iOiJNYWtlcyBhIGJsYW5rIGludm9pY2UuIn0qLwogIAogIGNvbnN0IHdvcmtzaGVldHM9ZXhjZWwud29ya2Jvb2sud29ya3NoZWV0cwogIHdvcmtzaGVldHMubG9hZCgiaXRlbXMiKQogIGF3YWl0IGV4Y2VsLnN5bmMoKTsKICAKICBmb3IoY29uc3Qgd3Mgb2Ygd29ya3NoZWV0cy5pdGVtcyl7d3MubG9hZCgibmFtZSIpfQogIGF3YWl0IGV4Y2VsLnN5bmMoKTsKICAKICBsZXQgZmlsZV9udW1iZXI9MQogIGxldCBwcm9wb3NlZF9uYW1lPSJJbnZvaWNlIgogIAogIGRvewogICBsZXQgbmFtZV9mb3VuZCA9IGZhbHNlCiAgIGZvcihjb25zdCB3cyBvZiB3b3Jrc2hlZXRzLml0ZW1zKXsKICAgICAgaWYod3MubmFtZS50b0xvd2VyQ2FzZSgpPT09cHJvcG9zZWRfbmFtZS50b0xvd2VyQ2FzZSgpKXsKICAgICAgICAgIG5hbWVfZm91bmQgPSB0cnVlCiAgICAgICAgICBicmVhawogICAgICB9CiAgICB9CiAgICBpZighbmFtZV9mb3VuZCl7YnJlYWt9CiAgICBwcm9wb3NlZF9uYW1lID0gIkludm9pY2UgIiArIGZpbGVfbnVtYmVyKysKICB9d2hpbGUoZmlsZV9udW1iZXIgPCAyMDApCgoKICBpZihmaWxlX251bWJlciA+PSAyMDApewogICAgcmV0dXJuIC8vIHdlIGhhdmUgdG9vIG1hbnkgaW52b2ljZXMsIGxldCdzIG5vdCBnbyBjcmF6eQogIH0KCiAgY29uc3Qgc2hlZXQgPSBleGNlbC53b3JrYm9vay53b3Jrc2hlZXRzLmFkZChwcm9wb3NlZF9uYW1lKQogIHNoZWV0LmFjdGl2YXRlKCkKICBhd2FpdCBleGNlbC5zeW5jKCkKCgogIC8vIGFkZCBkYXRhCiAgCiAgLy8gY29tcGFueSBpbmZvcm1hdGlvbgogIHNoZWV0LmdldFJhbmdlKCJBMTpBNCIpLnZhbHVlcz1bCiAgICAgIFsiQ292ZWZyb250IExhYm9yYXRvcmllcyJdLAogICAgICBbIjY5OCBDYW5kbGV3b29kIExhbmUiXSwKICAgICAgWyJDYWJvdCBDb3ZlLCBNYWluZSAwNDQ1NiJdLAogICAgICBbIlBob25lOiAoMjA3KSA1NTUtMTIxMiJdCiAgXQogIAogIC8vIGludm9pY2UgbGFiZWxzCiAgc2hlZXQuZ2V0UmFuZ2UoIkgxIikudmFsdWVzPSJJTlZPSUNFIgogIHNoZWV0LmdldFJhbmdlKCJBNyIpLnZhbHVlcz0iQmlsbCBUbyIKICBzaGVldC5nZXRSYW5nZSgiQTE1IikudmFsdWVzPSJERVNDUklQVElPTiIKICBzaGVldC5nZXRSYW5nZSgiRjQiKS52YWx1ZXM9IklOVk9JQ0UgIyIKICBzaGVldC5nZXRSYW5nZSgiSDQiKS52YWx1ZXM9IkRBVEUiCiAgc2hlZXQuZ2V0UmFuZ2UoIkY3IikudmFsdWVzPSJDVVNUT01FUiBJRCIKICBzaGVldC5nZXRSYW5nZSgiSDciKS52YWx1ZXM9IlRFUk1TIgogIHNoZWV0LmdldFJhbmdlKCJGMTAiKS52YWx1ZXM9IlN5bWJvbCIKICBzaGVldC5nZXRSYW5nZSgiSDEwIikudmFsdWVzPSJDdXJyZW5jeSIKICBzaGVldC5nZXRSYW5nZSgiQTE1IikudmFsdWVzPSJERVNDUklQVElPTiIKICBzaGVldC5nZXRSYW5nZSgiQTMxIikudmFsdWVzPSJUaGFuayB5b3UgZm9yIHlvdXIgYnVzaW5lc3MhIgogIHNoZWV0LmdldFJhbmdlKCJBMzciKS52YWx1ZXM9IklmIHlvdSBoYXZlIGFueSBxdWVzdGlvbnMgYWJvdXQgdGhpcyBpbnZvaWNlLCBwbGVhc2UgY29udGFjdCIKICBzaGVldC5nZXRSYW5nZSgiQTM4IikudmFsdWVzPSJNYXJ0aW4gRWRkaW5ndG9uICAoMjA3KSA1NTUtMTIxMiAgbWVkZGluZ3RvbkBjb3ZlZnJvbnRhbmFseXRpYy5jb20iCiAgc2hlZXQuZ2V0UmFuZ2UoIkYzMTpGMzQiKS52YWx1ZXM9WwogICAgICBbIlNVQlRPVEFMIl0sCiAgICAgIFsiVEFYIFJBVEUiXSwKICAgICAgWyJUQVgiXSwKICAgICAgWyJUT1RBTCJdCiAgICAgIF0KICBzaGVldC5nZXRSYW5nZSgiRjE1OkgxNSIpLnZhbHVlcz1bCiAgICAgIFsiUVRZIiwiUFJJQ0UiLCJBTU9VTlQiXQogICAgICBdCgogIC8vIHNldCBjb2x1bW4gd2lkdGhzICAgIAogIHNoZWV0LmdldFJhbmdlKCJBMSIpLmZvcm1hdC5jb2x1bW5XaWR0aD00MAogIHNoZWV0LmdldFJhbmdlKCJCMSIpLmZvcm1hdC5jb2x1bW5XaWR0aD03NQogIHNoZWV0LmdldFJhbmdlKCJDMSIpLmZvcm1hdC5jb2x1bW5XaWR0aD0xMTUKICBzaGVldC5nZXRSYW5nZSgiRDEiKS5mb3JtYXQuY29sdW1uV2lkdGg9NDAKICBzaGVldC5nZXRSYW5nZSgiRTEiKS5mb3JtYXQuY29sdW1uV2lkdGg9ODAKICBzaGVldC5nZXRSYW5nZSgiRjEiKS5mb3JtYXQuY29sdW1uV2lkdGg9MzUKICBzaGVldC5nZXRSYW5nZSgiRzEiKS5mb3JtYXQuY29sdW1uV2lkdGg9NDUKICBzaGVldC5nZXRSYW5nZSgiSDEiKS5mb3JtYXQuY29sdW1uV2lkdGg9OTAKICBzaGVldC5nZXRSYW5nZSgiSTEiKS5mb3JtYXQuY29sdW1uV2lkdGg9NzAKCiAgLy8gc2V0IHRoZSBoZWlnaHQgb2Ygcm93IDEKICBzaGVldC5nZXRSYW5nZSgiYTEiKS5nZXRFbnRpcmVSb3coKS5mb3JtYXQucm93SGVpZ2h0PTQwCiAgCiAgLy8gc2V0IGZvbnQgc2l6ZQogIHNoZWV0LmdldFJhbmdlKCJBMSIpLmZvcm1hdC5mb250LnNpemU9MjAKICBzaGVldC5nZXRSYW5nZSgiSDEiKS5mb3JtYXQuZm9udC5zaXplPTM1CiAgc2hlZXQuZ2V0UmFuZ2UoIkYzNDpIMzQiKS5mb3JtYXQuZm9udC5zaXplPTE2CgoKICAvLyBzZXQgY2VsbCBmaWxsIGNvbG9yCiAgc2hlZXQuZ2V0UmFuZ2UoIkExOko1MCIpLmZvcm1hdC5maWxsLmNvbG9yPSJ3aGl0ZSIKICBzaGVldC5nZXRSYW5nZSgiRjMxOkYzNCIpLmZvcm1hdC5maWxsLmNvbG9yPSJsaWdodFN0ZWVsQmx1ZSIKICBzaGVldC5nZXRSYW5nZSgiSDMxOkgzNCIpLmZvcm1hdC5maWxsLmNvbG9yPSIjREREREREIgogIAogIC8vIHNldCBjZWxsIGZvbnQgY29sb3IKICBzaGVldC5nZXRSYW5nZSgiQTEiKS5mb3JtYXQuZm9udC5jb2xvcj0ibWVkaXVtQmx1ZSIKICBzaGVldC5nZXRSYW5nZSgiSDEiKS5mb3JtYXQuZm9udC5jb2xvcj0ibWFyb29uIgoKICAvLyBzZXQgY2VsbCBpbmRlbnRhdGlvbgogIHNoZWV0LmdldFJhbmdlKCJBMjpBNCIpLmZvcm1hdC5pbmRlbnRMZXZlbD0xCiAgc2hlZXQuZ2V0UmFuZ2UoIkE4OkExMyIpLmZvcm1hdC5pbmRlbnRMZXZlbD0xCiAgc2hlZXQuZ2V0UmFuZ2UoIkE3IikuZm9ybWF0LmluZGVudExldmVsPTIKICBzaGVldC5nZXRSYW5nZSgiQTE1IikuZm9ybWF0LmluZGVudExldmVsPTIKICBzaGVldC5nZXRSYW5nZSgiRjMxOkYzNCIpLmZvcm1hdC5pbmRlbnRMZXZlbD0yCiAgCiAgLy8gc2V0IHNldmVyYWwgcHJvcGVydGllcyBvZiBhIGNlbGwgd2l0aCBhIGZ1bmN0aW9uCiAgbWFrZV9oZWFkZXIoc2hlZXQsICJBNyIpCiAgbWFrZV9oZWFkZXIoc2hlZXQsICJBMTUiKQogIG1ha2VfaGVhZGVyKHNoZWV0LCAiRjE1OkgxNSIpCiAgbWFrZV9oZWFkZXIoc2hlZXQsICJGNDpINCIpCiAgbWFrZV9oZWFkZXIoc2hlZXQsICJGNzpINyIpCiAgbWFrZV9oZWFkZXIoc2hlZXQsICJGMTA6SDEwIikKICAKICAvLyBtZXJnZSBjZWxscwogIHNoZWV0LmdldFJhbmdlKCJBNzpDNyIpLm1lcmdlKCkKICBzaGVldC5nZXRSYW5nZSgiQTE1OkUxNSIpLm1lcmdlKCkKICBzaGVldC5nZXRSYW5nZSgiRjMxOkczNCIpLm1lcmdlKHRydWUpCiAgc2hlZXQuZ2V0UmFuZ2UoIkY0OkcxMCIpLm1lcmdlKHRydWUpCiAgc2hlZXQuZ2V0UmFuZ2UoIkEzMTpFMzEiKS5tZXJnZSgpCiAgc2hlZXQuZ2V0UmFuZ2UoIkEzNzpIMzgiKS5tZXJnZSh0cnVlKQogIAogIC8vIGNlbnRlciBjZWxscwogIHNoZWV0LmdldFJhbmdlKCJGNDpIMTUiKS5mb3JtYXQuaG9yaXpvbnRhbEFsaWdubWVudCA9ICJDZW50ZXIiCiAgc2hlZXQuZ2V0UmFuZ2UoIkYxNjpGMzAiKS5mb3JtYXQuaG9yaXpvbnRhbEFsaWdubWVudCA9ICJDZW50ZXIiCiAgc2hlZXQuZ2V0UmFuZ2UoIkEzMTpBMzgiKS5mb3JtYXQuaG9yaXpvbnRhbEFsaWdubWVudCA9ICJDZW50ZXIiCiAgCiAgLy8gcmlnaHQgYWxpZ24KICBzaGVldC5nZXRSYW5nZSgiSDEiKS5mb3JtYXQuaG9yaXpvbnRhbEFsaWdubWVudCA9ICJSaWdodCIKICAKICAvLyBzZXQgY2VsbHMgYm9sZAogIHNoZWV0LmdldFJhbmdlKCJBMTpIMSIpLmZvcm1hdC5mb250LmJvbGQgPSB0cnVlCiAgc2hlZXQuZ2V0UmFuZ2UoIkYzNDpIMzQiKS5mb3JtYXQuZm9udC5ib2xkID0gdHJ1ZQogIAogIC8vIGJvcmRlcnMKICBsZXQgYm9yZGVycyA9IHNoZWV0LmdldFJhbmdlKCJBMzA6SDMwIikuZm9ybWF0LmJvcmRlcnMKICBib3JkZXJzLmdldEl0ZW0oIkVkZ2VCb3R0b20iKS5zdHlsZT0iQ29udGludW91cyIKCiAgYm9yZGVycyA9IHNoZWV0LmdldFJhbmdlKCJBMTY6SDMwIikuZm9ybWF0LmJvcmRlcnMKICBib3JkZXJzLmdldEl0ZW0oIkluc2lkZUhvcml6b250YWwiKS5jb2xvcj0ibGlnaHRHcmV5IgogIGJvcmRlcnMuZ2V0SXRlbSgiSW5zaWRlSG9yaXpvbnRhbCIpLnN0eWxlPSJkb3QiCiAgYm9yZGVycy5nZXRJdGVtKCJJbnNpZGVIb3Jpem9udGFsIikud2VpZ2h0PSJoYWlybGluZSIKICAKICBib3JkZXJzID0gc2hlZXQuZ2V0UmFuZ2UoIkUxNjpIMzAiKS5mb3JtYXQuYm9yZGVycwogIGJvcmRlcnMuZ2V0SXRlbSgiSW5zaWRlVmVydGljYWwiKS5jb2xvcj0ibGlnaHRHcmV5IgogIGJvcmRlcnMuZ2V0SXRlbSgiSW5zaWRlVmVydGljYWwiKS5zdHlsZT0iZG90IgogIGJvcmRlcnMuZ2V0SXRlbSgiSW5zaWRlVmVydGljYWwiKS53ZWlnaHQ9ImhhaXJsaW5lIgogIAogIC8vIGFkZCBmb3JtdWxhcwogIHNoZWV0LmdldFJhbmdlKCJIMTY6SDMwIikuZm9ybXVsYXMgPSAnPWlmKEcxNj0iIiwiIixwcm9kdWN0KEYxNjpHMTYpKScKICBzaGVldC5nZXRSYW5nZSgiSDMxIikuZm9ybXVsYXMgPSAiPXN1bShIMTY6SDMwKSIKICBzaGVldC5nZXRSYW5nZSgiSDMyIikudmFsdWVzID0gMC4wNgogIHNoZWV0LmdldFJhbmdlKCJIMzMiKS5mb3JtdWxhcyA9ICI9cHJvZHVjdChIMzE6SDMyKSIKICBzaGVldC5nZXRSYW5nZSgiSDM0IikuZm9ybXVsYXMgPSAiPUgzMStIMzMiCiAgCiAgLy8gc2V0IGNlbGwgbnVtYmVyIGZvcm1hdHMKICBzaGVldC5nZXRSYW5nZSgiRzE2OkgzMyIpLm51bWJlckZvcm1hdD0iIywjIyMiCiAgc2hlZXQuZ2V0UmFuZ2UoIkgzNCIpLm51bWJlckZvcm1hdD0iJCAjLCMjIyIKICBzaGVldC5nZXRSYW5nZSgiSDMyIikubnVtYmVyRm9ybWF0PSIwLjAjJSIKCiAgYXdhaXQgZXhjZWwuc3luYygpOwogIHJldHVybiBwcm9wb3NlZF9uYW1lCn0KCmZ1bmN0aW9uIG1ha2VfaGVhZGVyKHNoZWV0LCByYW5nZSl7CiAgICAgc2hlZXQuZ2V0UmFuZ2UocmFuZ2UpLmZvcm1hdC5maWxsLmNvbG9yPSJyb3lhbEJsdWUiCiAgICAgc2hlZXQuZ2V0UmFuZ2UocmFuZ2UpLmZvcm1hdC5mb250LmNvbG9yPSJ3aGl0ZSIKICAgICBzaGVldC5nZXRSYW5nZShyYW5nZSkuZm9ybWF0LmZvbnQuYm9sZD10cnVlCiAgICAgc2hlZXQuZ2V0UmFuZ2UocmFuZ2UpLmZvcm1hdC5mb250LnNpemU9MTIKfQpmdW5jdGlvbiBzZXR1cCgpewogICAgc2hvd19odG1sKCc8YnV0dG9uIG9uY2xpY2s9IkV4Y2VsLnJ1bihidWlsZF9lbXB0eV9pbnZvaWNlX2V4YW1wbGUpIj5CdWlsZCBmdWxsIGVtcHR5IGludm9pY2U8L2J1dHRvbj4nKQp9CgpmdW5jdGlvbiByYW5kX2JldHdlZW4obWluLCBtYXgpIHsKICAgIHJldHVybiBNYXRoLmZsb29yKE1hdGgucmFuZG9tKCkgKiAobWF4IC0gbWluICsgMSkpICsgbWluOwp9CgoKZnVuY3Rpb24gbGF1bmNoX2ZpbGxfaW5faW52b2ljZSgpewovKkphZGUubGlzdGluZzp7Im5hbWUiOiJFbnRlciBJbnZvaWNlIERhdGEiLCJkZXNjcmlwdGlvbiI6IkZpbGxzIHRoZSBpbnZvaWNlIHdpdGggc2FtcGxlIGRhdGEuIn0qLwogICAgZmlsbF9pbl9pbnZvaWNlKCkKfQoKZnVuY3Rpb24gYXV0b19leGVjKCl7CiAgICAgIC8qSmFkZS5saXN0aW5nOnsibmFtZSI6IlNob3cgaW52b2ljZSBmb3JtIiwiZGVzY3JpcHRpb24iOiJEaXNwbGF5cyBhIGZvcm0gdG8gbWFuYWdlIHRoZSBpbnZvaWNlIGV4YW1wbGUuIn0qLwogIHNob3dfZm9ybSgpCn0=</code>
</module>
</file>

<file path=customXml/itemProps1.xml><?xml version="1.0" encoding="utf-8"?>
<ds:datastoreItem xmlns:ds="http://schemas.openxmlformats.org/officeDocument/2006/customXml" ds:itemID="{FC761DE1-B32D-4F9E-9FF6-4D83C87237CC}">
  <ds:schemaRefs>
    <ds:schemaRef ds:uri="http://schemas.gove.net/cod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Invoice</vt:lpstr>
      <vt:lpstr>Invoice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Smith</dc:creator>
  <cp:lastModifiedBy>Tracy Smith</cp:lastModifiedBy>
  <dcterms:created xsi:type="dcterms:W3CDTF">2022-04-13T21:03:39Z</dcterms:created>
  <dcterms:modified xsi:type="dcterms:W3CDTF">2022-04-13T21:13:01Z</dcterms:modified>
</cp:coreProperties>
</file>