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Engr. Irvin Gil Files\Documents\4th year 1st sem\Thesis 1 and 2\Main papers\"/>
    </mc:Choice>
  </mc:AlternateContent>
  <xr:revisionPtr revIDLastSave="0" documentId="13_ncr:1_{E85AB5EA-D71A-4D15-AE6C-D6AFAE14ED3C}" xr6:coauthVersionLast="47" xr6:coauthVersionMax="47" xr10:uidLastSave="{00000000-0000-0000-0000-000000000000}"/>
  <bookViews>
    <workbookView xWindow="0" yWindow="0" windowWidth="23040" windowHeight="12504" firstSheet="2" activeTab="4" xr2:uid="{00000000-000D-0000-FFFF-FFFF00000000}"/>
  </bookViews>
  <sheets>
    <sheet name="Sorted data" sheetId="1" r:id="rId1"/>
    <sheet name="System performance assessment" sheetId="2" r:id="rId2"/>
    <sheet name="Schedule project" sheetId="5" r:id="rId3"/>
    <sheet name="Statistical result" sheetId="4" r:id="rId4"/>
    <sheet name="Meter unit accuracy test" sheetId="3" r:id="rId5"/>
    <sheet name="sample" sheetId="8" r:id="rId6"/>
  </sheets>
  <calcPr calcId="18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2" i="8"/>
  <c r="I22" i="4"/>
  <c r="C22" i="4"/>
  <c r="D22" i="4"/>
  <c r="E22" i="4"/>
  <c r="F22" i="4"/>
  <c r="G22" i="4"/>
  <c r="H22" i="4"/>
  <c r="B22" i="4"/>
  <c r="N14" i="3" l="1"/>
  <c r="M14" i="3"/>
  <c r="B14" i="3"/>
  <c r="B7" i="3"/>
  <c r="G42" i="3"/>
  <c r="F42" i="3"/>
  <c r="E42" i="3"/>
  <c r="D42" i="3"/>
  <c r="C42" i="3"/>
  <c r="B42" i="3"/>
  <c r="G35" i="3"/>
  <c r="I35" i="3" s="1"/>
  <c r="F35" i="3"/>
  <c r="E35" i="3"/>
  <c r="D35" i="3"/>
  <c r="C35" i="3"/>
  <c r="B35" i="3"/>
  <c r="G21" i="3"/>
  <c r="I21" i="3" s="1"/>
  <c r="F21" i="3"/>
  <c r="E21" i="3"/>
  <c r="D21" i="3"/>
  <c r="C21" i="3"/>
  <c r="B21" i="3"/>
  <c r="H21" i="3" s="1"/>
  <c r="D14" i="3"/>
  <c r="C14" i="3"/>
  <c r="G14" i="3"/>
  <c r="F14" i="3"/>
  <c r="E14" i="3"/>
  <c r="C28" i="3"/>
  <c r="D28" i="3"/>
  <c r="E28" i="3"/>
  <c r="F28" i="3"/>
  <c r="G28" i="3"/>
  <c r="I28" i="3" s="1"/>
  <c r="B28" i="3"/>
  <c r="J6" i="1"/>
  <c r="J7" i="1"/>
  <c r="J8" i="1"/>
  <c r="J9" i="1"/>
  <c r="J10" i="1"/>
  <c r="J20" i="1"/>
  <c r="J21" i="1"/>
  <c r="J22" i="1"/>
  <c r="J5" i="1"/>
  <c r="J11" i="1"/>
  <c r="J4" i="1"/>
  <c r="J12" i="1"/>
  <c r="J16" i="1"/>
  <c r="J15" i="1"/>
  <c r="J13" i="1"/>
  <c r="J19" i="1"/>
  <c r="J18" i="1"/>
  <c r="J14" i="1"/>
  <c r="J17" i="1"/>
  <c r="J3" i="1"/>
  <c r="H42" i="3" l="1"/>
  <c r="H35" i="3"/>
  <c r="I42" i="3"/>
  <c r="F5" i="3" s="1"/>
  <c r="H28" i="3"/>
  <c r="I14" i="3"/>
  <c r="H14" i="3"/>
  <c r="E5" i="3" s="1"/>
</calcChain>
</file>

<file path=xl/sharedStrings.xml><?xml version="1.0" encoding="utf-8"?>
<sst xmlns="http://schemas.openxmlformats.org/spreadsheetml/2006/main" count="420" uniqueCount="176">
  <si>
    <t>Date</t>
  </si>
  <si>
    <t>Time</t>
  </si>
  <si>
    <t>Benjie L. Basa</t>
  </si>
  <si>
    <t>Irvin Gil Mercado</t>
  </si>
  <si>
    <t>Lyndon Diacosta</t>
  </si>
  <si>
    <t>John Melvin Caday</t>
  </si>
  <si>
    <t>Mark Neil Crisostomo</t>
  </si>
  <si>
    <t>Runel Jay Barcelon</t>
  </si>
  <si>
    <t>Solomon Lim</t>
  </si>
  <si>
    <t>Raffy Aruta</t>
  </si>
  <si>
    <t>Data Log</t>
  </si>
  <si>
    <t>Renante Mayor</t>
  </si>
  <si>
    <t>System Data</t>
  </si>
  <si>
    <t>Benjie Basa</t>
  </si>
  <si>
    <t>John Lerie Cadarve</t>
  </si>
  <si>
    <t>Runnel Jay Barcelon</t>
  </si>
  <si>
    <t>Passcode</t>
  </si>
  <si>
    <t>Consumed</t>
  </si>
  <si>
    <t>User</t>
  </si>
  <si>
    <t>Column Labels</t>
  </si>
  <si>
    <t>Grand Total</t>
  </si>
  <si>
    <t>Row Labels</t>
  </si>
  <si>
    <t>11 AM</t>
  </si>
  <si>
    <t>6 AM</t>
  </si>
  <si>
    <t>8 AM</t>
  </si>
  <si>
    <t>9 AM</t>
  </si>
  <si>
    <t>12 PM</t>
  </si>
  <si>
    <t>4 PM</t>
  </si>
  <si>
    <t>6 PM</t>
  </si>
  <si>
    <t>1 PM</t>
  </si>
  <si>
    <t>5 PM</t>
  </si>
  <si>
    <t>10 PM</t>
  </si>
  <si>
    <t>Sum of Consumed</t>
  </si>
  <si>
    <t>0007</t>
  </si>
  <si>
    <t>0553</t>
  </si>
  <si>
    <t>:03</t>
  </si>
  <si>
    <t>:38</t>
  </si>
  <si>
    <t>:52</t>
  </si>
  <si>
    <t>:15</t>
  </si>
  <si>
    <t>:49</t>
  </si>
  <si>
    <t>:45</t>
  </si>
  <si>
    <t>:14</t>
  </si>
  <si>
    <t>:18</t>
  </si>
  <si>
    <t>:33</t>
  </si>
  <si>
    <t>:37</t>
  </si>
  <si>
    <t>:44</t>
  </si>
  <si>
    <t>:53</t>
  </si>
  <si>
    <t>:09</t>
  </si>
  <si>
    <t>:13</t>
  </si>
  <si>
    <t>:42</t>
  </si>
  <si>
    <t>Use index</t>
  </si>
  <si>
    <t>System meter unit</t>
  </si>
  <si>
    <t>Voltage</t>
  </si>
  <si>
    <t>Trial 1</t>
  </si>
  <si>
    <t>Multimeter</t>
  </si>
  <si>
    <t>No load</t>
  </si>
  <si>
    <t>Rice cooker</t>
  </si>
  <si>
    <t>Heater</t>
  </si>
  <si>
    <t>Standard fan</t>
  </si>
  <si>
    <t>Soldering iron</t>
  </si>
  <si>
    <t>LED Lamp</t>
  </si>
  <si>
    <t>Trial 2</t>
  </si>
  <si>
    <t>Trial 3</t>
  </si>
  <si>
    <t>Percentage error (%):</t>
  </si>
  <si>
    <t>Average percentage error</t>
  </si>
  <si>
    <t>Average total percentage error</t>
  </si>
  <si>
    <t>Average voltage percentage error</t>
  </si>
  <si>
    <t>Average current percentage error</t>
  </si>
  <si>
    <t>Appliance/Load</t>
  </si>
  <si>
    <t>LED lamp</t>
  </si>
  <si>
    <t>Average</t>
  </si>
  <si>
    <t>1.      The system’s authentication and security features work without any problems.</t>
  </si>
  <si>
    <t>2.      The operational manual of the system is easy to comprehend and understand.</t>
  </si>
  <si>
    <t>3.      Users were informed and notified about their personal electricity energy consumption.</t>
  </si>
  <si>
    <t>4.      The date and time of use of each user of the system were successfully monitored.</t>
  </si>
  <si>
    <t>5.      The developed electric energy monitoring system is safe and risk-free.</t>
  </si>
  <si>
    <t>6.      The application of the developed system is truly suited and highly feasible for shared residential establishments and boarding houses.</t>
  </si>
  <si>
    <t>7.      The overall design and functionality of the system is easy to use and user-friendly.</t>
  </si>
  <si>
    <t>SA</t>
  </si>
  <si>
    <t>A</t>
  </si>
  <si>
    <t>D</t>
  </si>
  <si>
    <t>SD</t>
  </si>
  <si>
    <t>Range</t>
  </si>
  <si>
    <t>Strongly Agree</t>
  </si>
  <si>
    <t>Agree</t>
  </si>
  <si>
    <t>Disagree</t>
  </si>
  <si>
    <t>Strongly disagree</t>
  </si>
  <si>
    <t>4.0-3.01</t>
  </si>
  <si>
    <t>3.0-2.01</t>
  </si>
  <si>
    <t>2.0-1.01</t>
  </si>
  <si>
    <t>1.0-0</t>
  </si>
  <si>
    <t>Interpretation</t>
  </si>
  <si>
    <t>Respondent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</si>
  <si>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</si>
  <si>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</si>
  <si>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</si>
  <si>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</si>
  <si>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</si>
  <si>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</si>
  <si>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</si>
  <si>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User data log</t>
  </si>
  <si>
    <t xml:space="preserve">System data log </t>
  </si>
  <si>
    <t>Activities</t>
  </si>
  <si>
    <t>Planning and Research</t>
  </si>
  <si>
    <t>Purchasing of Materials</t>
  </si>
  <si>
    <t>Testing of Components</t>
  </si>
  <si>
    <t>Coding</t>
  </si>
  <si>
    <t>Coordinating the Code and System</t>
  </si>
  <si>
    <t>Fabrication</t>
  </si>
  <si>
    <t>System Testing and Troubleshooting</t>
  </si>
  <si>
    <t>System Implementation and Operation</t>
  </si>
  <si>
    <t>Data Gathering, Conclusion and Completion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</si>
  <si>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</si>
  <si>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</si>
  <si>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</si>
  <si>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</si>
  <si>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</si>
  <si>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</si>
  <si>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</si>
  <si>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</si>
  <si>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</si>
  <si>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Week 1</t>
  </si>
  <si>
    <t>Week 2</t>
  </si>
  <si>
    <t>Week 3</t>
  </si>
  <si>
    <t>Week 4</t>
  </si>
  <si>
    <t>4/24/2022</t>
  </si>
  <si>
    <t>4/25/2022</t>
  </si>
  <si>
    <t>4/26/2022</t>
  </si>
  <si>
    <t>4/27/2022</t>
  </si>
  <si>
    <t>4/28/2022</t>
  </si>
  <si>
    <t>5373_4/24/2022_22:0_0.000</t>
  </si>
  <si>
    <t>2923_4/25/2022_5:39_0.000</t>
  </si>
  <si>
    <t>2923_4/25/2022_6:4_0.056</t>
  </si>
  <si>
    <t>2267_4/25/2022_7:59_0.338</t>
  </si>
  <si>
    <t>5373_4/25/2022_11:52_0.495</t>
  </si>
  <si>
    <t>0007_4/25/2022_19:40_0.000</t>
  </si>
  <si>
    <t>2923_4/25/2022_19:44_0.000</t>
  </si>
  <si>
    <t>8866_4/25/2022_20:5_0.000</t>
  </si>
  <si>
    <t>2267_4/25/2022_20:23_0.000</t>
  </si>
  <si>
    <t>4900_4/25/2022_22:39_0.000</t>
  </si>
  <si>
    <t>5906_4/26/2022_5:25_0.000</t>
  </si>
  <si>
    <t>2923_4/26/2022_6:15_0.497</t>
  </si>
  <si>
    <t>2267_4/26/2022_6:49_0.115</t>
  </si>
  <si>
    <t>2923_4/26/2022_11:10_0.000</t>
  </si>
  <si>
    <t>9644_4/26/2022_17:3_0.001</t>
  </si>
  <si>
    <t>9644_4/26/2022_17:14_0.001</t>
  </si>
  <si>
    <t>0007_4/26/2022_17:54_0.000</t>
  </si>
  <si>
    <t>0007_4/26/2022_17:56_0.000</t>
  </si>
  <si>
    <t>9644_4/26/2022_17:57_0.000</t>
  </si>
  <si>
    <t>5373_4/26/2022_17:59_0.000</t>
  </si>
  <si>
    <t>0007_4/26/2022_18:0_0.000</t>
  </si>
  <si>
    <t>9644_4/26/2022_18:33_0.207</t>
  </si>
  <si>
    <t>2923_4/27/2022_6:37_0.015</t>
  </si>
  <si>
    <t>2267_4/27/2022_6:44_0.070</t>
  </si>
  <si>
    <t>9880_4/27/2022_9:45_0.199</t>
  </si>
  <si>
    <t>2923_4/27/2022_13:53_0.045</t>
  </si>
  <si>
    <t>5906_4/27/2022_17:3_0.039</t>
  </si>
  <si>
    <t>5373_4/27/2022_17:38_0.284</t>
  </si>
  <si>
    <t>2267_4/27/2022_17:41_0.000</t>
  </si>
  <si>
    <t>5906_4/27/2022_18:9_0.193</t>
  </si>
  <si>
    <t>2267_4/27/2022_22:13_0.098</t>
  </si>
  <si>
    <t>0007_4/28/2022_9:8_0.000</t>
  </si>
  <si>
    <t>Consumption</t>
  </si>
  <si>
    <t>Sum of Consumption</t>
  </si>
  <si>
    <t>10 pm</t>
  </si>
  <si>
    <t>5 am</t>
  </si>
  <si>
    <t>6 am</t>
  </si>
  <si>
    <t>7 am</t>
  </si>
  <si>
    <t>11 am</t>
  </si>
  <si>
    <t>7 pm</t>
  </si>
  <si>
    <t>8 pm</t>
  </si>
  <si>
    <t>5 pm</t>
  </si>
  <si>
    <t>6 pm</t>
  </si>
  <si>
    <t>9 am</t>
  </si>
  <si>
    <t>1 pm</t>
  </si>
  <si>
    <t>Current (Amp)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</si>
</sst>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NumberFormat="1"/>
    <xf numFmtId="1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 inden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2" xfId="1" applyNumberFormat="1" applyFont="1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9" xfId="0" applyBorder="1"/>
    <xf numFmtId="0" fontId="0" fillId="0" borderId="2" xfId="0" applyBorder="1" applyAlignment="1">
      <alignment textRotation="90"/>
    </xf>
    <xf numFmtId="0" fontId="0" fillId="2" borderId="2" xfId="0" applyFill="1" applyBorder="1"/>
    <xf numFmtId="0" fontId="0" fillId="0" borderId="2" xfId="0" applyFill="1" applyBorder="1"/>
    <xf numFmtId="0" fontId="3" fillId="0" borderId="0" xfId="0" applyFont="1"/>
    <xf numFmtId="0" fontId="3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"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'System performance assessment'!$C$2</c:f>
              <c:strCache>
                <c:ptCount val="1"/>
                <c:pt idx="0">
                  <c:v>User data log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'System performance assessment'!$A$3:$B$21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25/04/2022</c:v>
                  </c:pt>
                  <c:pt idx="1">
                    <c:v>26/04/2022</c:v>
                  </c:pt>
                  <c:pt idx="8">
                    <c:v>27/04/2022</c:v>
                  </c:pt>
                  <c:pt idx="16">
                    <c:v>28/04/2022</c:v>
                  </c:pt>
                </c:lvl>
              </c:multiLvlStrCache>
            </c:multiLvlStrRef>
          </c:cat>
          <c:val>
            <c:numRef>
              <c:f>'System performance assessment'!$C$3:$C$21</c:f>
              <c:numCache>
                <c:formatCode>h:mm:ss;@</c:formatCode>
                <c:ptCount val="19"/>
                <c:pt idx="0">
                  <c:v>0.47083333333333338</c:v>
                </c:pt>
                <c:pt idx="1">
                  <c:v>0.23263888888888887</c:v>
                </c:pt>
                <c:pt idx="2">
                  <c:v>0.28333333333333333</c:v>
                </c:pt>
                <c:pt idx="3">
                  <c:v>0.35416666666666669</c:v>
                </c:pt>
                <c:pt idx="4">
                  <c:v>0.37152777777777773</c:v>
                </c:pt>
                <c:pt idx="5">
                  <c:v>0.47916666666666669</c:v>
                </c:pt>
                <c:pt idx="6">
                  <c:v>0.66041666666666665</c:v>
                </c:pt>
                <c:pt idx="7">
                  <c:v>0.6777777777777777</c:v>
                </c:pt>
                <c:pt idx="8">
                  <c:v>0.23958333333333334</c:v>
                </c:pt>
                <c:pt idx="9">
                  <c:v>0.27847222222222223</c:v>
                </c:pt>
                <c:pt idx="10">
                  <c:v>0.28055555555555556</c:v>
                </c:pt>
                <c:pt idx="11">
                  <c:v>0.40625</c:v>
                </c:pt>
                <c:pt idx="12">
                  <c:v>0.57916666666666672</c:v>
                </c:pt>
                <c:pt idx="13">
                  <c:v>0.72013888888888899</c:v>
                </c:pt>
                <c:pt idx="14">
                  <c:v>0.74305555555555547</c:v>
                </c:pt>
                <c:pt idx="15">
                  <c:v>0.91666666666666663</c:v>
                </c:pt>
                <c:pt idx="16">
                  <c:v>0.21527777777777779</c:v>
                </c:pt>
                <c:pt idx="17">
                  <c:v>0.27083333333333331</c:v>
                </c:pt>
                <c:pt idx="18">
                  <c:v>0.29791666666666666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0-453B-93D2-61F4FB21D989}"/>
            </c:ext>
          </c:extLst>
        </c:ser>
        <c:ser>
          <c:idx val="1"/>
          <c:order val="1"/>
          <c:tx>
            <c:strRef>
              <c:f>'System performance assessment'!$D$2</c:f>
              <c:strCache>
                <c:ptCount val="1"/>
                <c:pt idx="0">
                  <c:v>System data log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'System performance assessment'!$A$3:$B$21</c:f>
              <c:multiLvlStrCache>
                <c:ptCount val="1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  <c:lvl>
                  <c:pt idx="0">
                    <c:v>25/04/2022</c:v>
                  </c:pt>
                  <c:pt idx="1">
                    <c:v>26/04/2022</c:v>
                  </c:pt>
                  <c:pt idx="8">
                    <c:v>27/04/2022</c:v>
                  </c:pt>
                  <c:pt idx="16">
                    <c:v>28/04/2022</c:v>
                  </c:pt>
                </c:lvl>
              </c:multiLvlStrCache>
            </c:multiLvlStrRef>
          </c:cat>
          <c:val>
            <c:numRef>
              <c:f>'System performance assessment'!$D$3:$D$21</c:f>
              <c:numCache>
                <c:formatCode>h:mm:ss;@</c:formatCode>
                <c:ptCount val="19"/>
                <c:pt idx="0">
                  <c:v>0.49444444444444446</c:v>
                </c:pt>
                <c:pt idx="1">
                  <c:v>0.26041666666666669</c:v>
                </c:pt>
                <c:pt idx="2">
                  <c:v>0.28402777777777777</c:v>
                </c:pt>
                <c:pt idx="3">
                  <c:v>0.36458333333333331</c:v>
                </c:pt>
                <c:pt idx="4">
                  <c:v>0.38541666666666669</c:v>
                </c:pt>
                <c:pt idx="5">
                  <c:v>0.50208333333333333</c:v>
                </c:pt>
                <c:pt idx="6">
                  <c:v>0.67638888888888893</c:v>
                </c:pt>
                <c:pt idx="7">
                  <c:v>0.6791666666666667</c:v>
                </c:pt>
                <c:pt idx="8">
                  <c:v>0.27569444444444446</c:v>
                </c:pt>
                <c:pt idx="9">
                  <c:v>0.28055555555555556</c:v>
                </c:pt>
                <c:pt idx="10">
                  <c:v>0.40625</c:v>
                </c:pt>
                <c:pt idx="11">
                  <c:v>0.57847222222222217</c:v>
                </c:pt>
                <c:pt idx="12">
                  <c:v>0.7104166666666667</c:v>
                </c:pt>
                <c:pt idx="13">
                  <c:v>0.73472222222222217</c:v>
                </c:pt>
                <c:pt idx="14">
                  <c:v>0.75624999999999998</c:v>
                </c:pt>
                <c:pt idx="15">
                  <c:v>0.92569444444444438</c:v>
                </c:pt>
                <c:pt idx="16">
                  <c:v>0.36249999999999999</c:v>
                </c:pt>
                <c:pt idx="17">
                  <c:v>0.50902777777777775</c:v>
                </c:pt>
                <c:pt idx="18">
                  <c:v>0.69305555555555554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0-453B-93D2-61F4FB21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90181055"/>
        <c:axId val="690216415"/>
      </c:barChart>
      <c:catAx>
        <c:axId val="69018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16415"/>
        <c:crosses val="autoZero"/>
        <c:auto val="1"/>
        <c:lblAlgn val="ctr"/>
        <c:lblOffset val="100"/>
        <c:noMultiLvlLbl val="0"/>
      </c:catAx>
      <c:valAx>
        <c:axId val="6902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of</a:t>
                </a:r>
                <a:r>
                  <a:rPr lang="en-PH" baseline="0"/>
                  <a:t> use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484093</xdr:colOff>
      <xdr:row>0</xdr:row>
      <xdr:rowOff>183136</xdr:rowOff>
    </xdr:from>
    <xdr:to>
      <xdr:col>13</xdr:col>
      <xdr:colOff>185057</xdr:colOff>
      <xdr:row>24</xdr:row>
      <xdr:rowOff>97972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6B9A7E-7799-48FE-8726-F15EA661B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15</xdr:row>
      <xdr:rowOff>17929</xdr:rowOff>
    </xdr:from>
    <xdr:to>
      <xdr:col>13</xdr:col>
      <xdr:colOff>936384</xdr:colOff>
      <xdr:row>20</xdr:row>
      <xdr:rowOff>90485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432DC0-BDF5-1C9E-B64A-052BFB09A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6212" y="3164541"/>
          <a:ext cx="2953443" cy="96902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ie Basa" refreshedDate="44679.902136689816" createdVersion="6" refreshedVersion="6" minRefreshableVersion="3" recordCount="20" xr:uid="{00000000-000A-0000-FFFF-FFFF06000000}">
  <cacheSource type="worksheet">
    <worksheetSource ref="F2:J22" sheet="Sorted data"/>
  </cacheSource>
  <cacheFields count="6">
    <cacheField name="Passcode" numFmtId="0">
      <sharedItems containsSemiMixedTypes="0" containsString="0" containsNumber="1" containsInteger="1" minValue="7" maxValue="9880"/>
    </cacheField>
    <cacheField name="Date" numFmtId="14">
      <sharedItems containsSemiMixedTypes="0" containsNonDate="0" containsDate="1" containsString="0" minDate="2022-04-25T00:00:00" maxDate="2022-04-29T00:00:00" count="4">
        <d v="2022-04-25T00:00:00"/>
        <d v="2022-04-26T00:00:00"/>
        <d v="2022-04-27T00:00:00"/>
        <d v="2022-04-28T00:00:00"/>
      </sharedItems>
    </cacheField>
    <cacheField name="Time" numFmtId="20">
      <sharedItems containsSemiMixedTypes="0" containsNonDate="0" containsDate="1" containsString="0" minDate="1899-12-30T06:15:00" maxDate="1899-12-30T22:13:00" count="20">
        <d v="1899-12-30T11:52:00"/>
        <d v="1899-12-30T06:15:00"/>
        <d v="1899-12-30T06:49:00"/>
        <d v="1899-12-30T08:45:00"/>
        <d v="1899-12-30T09:15:00"/>
        <d v="1899-12-30T12:03:00"/>
        <d v="1899-12-30T16:14:00"/>
        <d v="1899-12-30T16:18:00"/>
        <d v="1899-12-30T18:33:00"/>
        <d v="1899-12-30T06:37:00"/>
        <d v="1899-12-30T06:44:00"/>
        <d v="1899-12-30T09:45:00"/>
        <d v="1899-12-30T13:53:00"/>
        <d v="1899-12-30T17:03:00"/>
        <d v="1899-12-30T17:38:00"/>
        <d v="1899-12-30T18:09:00"/>
        <d v="1899-12-30T22:13:00"/>
        <d v="1899-12-30T08:42:00"/>
        <d v="1899-12-30T12:13:00"/>
        <d v="1899-12-30T16:38:00"/>
      </sharedItems>
      <fieldGroup par="5" base="2">
        <rangePr groupBy="minutes" startDate="1899-12-30T06:15:00" endDate="1899-12-30T22:13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Consumed" numFmtId="0">
      <sharedItems containsSemiMixedTypes="0" containsString="0" containsNumber="1" minValue="1.4999999999999999E-2" maxValue="0.497"/>
    </cacheField>
    <cacheField name="User" numFmtId="0">
      <sharedItems count="9">
        <s v="Benjie Basa"/>
        <s v="Irvin Gil Mercado"/>
        <s v="Lyndon Diacosta"/>
        <s v="Runnel Jay Barcelon"/>
        <s v="Solomon Lim"/>
        <s v="Raffy Aruta"/>
        <s v="Mark Neil Crisostomo"/>
        <s v="John Melvin Caday"/>
        <s v="Renante Mayor"/>
      </sharedItems>
    </cacheField>
    <cacheField name="Hours" numFmtId="0" databaseField="0">
      <fieldGroup base="2">
        <rangePr groupBy="hours" startDate="1899-12-30T06:15:00" endDate="1899-12-30T22:13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r. Irvin Gil" refreshedDate="44684.74999074074" createdVersion="7" refreshedVersion="7" minRefreshableVersion="3" recordCount="33" xr:uid="{358BF366-020F-4409-B960-29705D28DF6C}">
  <cacheSource type="worksheet">
    <worksheetSource ref="E1:I34" sheet="sample"/>
  </cacheSource>
  <cacheFields count="6">
    <cacheField name="Passcode" numFmtId="0">
      <sharedItems containsSemiMixedTypes="0" containsString="0" containsNumber="1" containsInteger="1" minValue="7" maxValue="9880"/>
    </cacheField>
    <cacheField name="Date" numFmtId="0">
      <sharedItems count="5">
        <s v="4/24/2022"/>
        <s v="4/25/2022"/>
        <s v="4/26/2022"/>
        <s v="4/27/2022"/>
        <s v="4/28/2022"/>
      </sharedItems>
    </cacheField>
    <cacheField name="Time" numFmtId="20">
      <sharedItems containsSemiMixedTypes="0" containsNonDate="0" containsDate="1" containsString="0" minDate="1899-12-30T05:25:00" maxDate="1899-12-30T22:39:00" count="31">
        <d v="1899-12-30T22:00:00"/>
        <d v="1899-12-30T05:39:00"/>
        <d v="1899-12-30T06:04:00"/>
        <d v="1899-12-30T07:59:00"/>
        <d v="1899-12-30T11:52:00"/>
        <d v="1899-12-30T19:40:00"/>
        <d v="1899-12-30T19:44:00"/>
        <d v="1899-12-30T20:05:00"/>
        <d v="1899-12-30T20:23:00"/>
        <d v="1899-12-30T22:39:00"/>
        <d v="1899-12-30T05:25:00"/>
        <d v="1899-12-30T06:15:00"/>
        <d v="1899-12-30T06:49:00"/>
        <d v="1899-12-30T11:10:00"/>
        <d v="1899-12-30T17:03:00"/>
        <d v="1899-12-30T17:14:00"/>
        <d v="1899-12-30T17:54:00"/>
        <d v="1899-12-30T17:56:00"/>
        <d v="1899-12-30T17:57:00"/>
        <d v="1899-12-30T17:59:00"/>
        <d v="1899-12-30T18:00:00"/>
        <d v="1899-12-30T18:33:00"/>
        <d v="1899-12-30T06:37:00"/>
        <d v="1899-12-30T06:44:00"/>
        <d v="1899-12-30T09:45:00"/>
        <d v="1899-12-30T13:53:00"/>
        <d v="1899-12-30T17:38:00"/>
        <d v="1899-12-30T17:41:00"/>
        <d v="1899-12-30T18:09:00"/>
        <d v="1899-12-30T22:13:00"/>
        <d v="1899-12-30T09:08:00"/>
      </sharedItems>
      <fieldGroup par="5" base="2">
        <rangePr groupBy="minutes" startDate="1899-12-30T05:25:00" endDate="1899-12-30T22:39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Consumption" numFmtId="0">
      <sharedItems containsSemiMixedTypes="0" containsString="0" containsNumber="1" minValue="0" maxValue="0.497"/>
    </cacheField>
    <cacheField name="User" numFmtId="0">
      <sharedItems count="9">
        <s v="Benjie Basa"/>
        <s v="Irvin Gil Mercado"/>
        <s v="Lyndon Diacosta"/>
        <s v="Renante Mayor"/>
        <s v="Runnel Jay Barcelon"/>
        <s v="John Lerie Cadarve"/>
        <s v="Solomon Lim"/>
        <s v="Mark Neil Crisostomo"/>
        <s v="John Melvin Caday"/>
      </sharedItems>
    </cacheField>
    <cacheField name="Hours" numFmtId="0" databaseField="0">
      <fieldGroup base="2">
        <rangePr groupBy="hours" startDate="1899-12-30T05:25:00" endDate="1899-12-30T22:39:00"/>
        <groupItems count="26">
          <s v="&lt;00/0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5373"/>
    <x v="0"/>
    <x v="0"/>
    <n v="0.495"/>
    <x v="0"/>
  </r>
  <r>
    <n v="2923"/>
    <x v="1"/>
    <x v="1"/>
    <n v="0.497"/>
    <x v="1"/>
  </r>
  <r>
    <n v="2267"/>
    <x v="1"/>
    <x v="2"/>
    <n v="0.115"/>
    <x v="2"/>
  </r>
  <r>
    <n v="8866"/>
    <x v="1"/>
    <x v="3"/>
    <n v="0.19500000000000001"/>
    <x v="3"/>
  </r>
  <r>
    <n v="5906"/>
    <x v="1"/>
    <x v="4"/>
    <n v="0.192"/>
    <x v="4"/>
  </r>
  <r>
    <n v="2267"/>
    <x v="1"/>
    <x v="5"/>
    <n v="0.19600000000000001"/>
    <x v="2"/>
  </r>
  <r>
    <n v="5906"/>
    <x v="1"/>
    <x v="6"/>
    <n v="0.20100000000000001"/>
    <x v="4"/>
  </r>
  <r>
    <n v="553"/>
    <x v="1"/>
    <x v="7"/>
    <n v="6.7000000000000004E-2"/>
    <x v="5"/>
  </r>
  <r>
    <n v="9644"/>
    <x v="1"/>
    <x v="8"/>
    <n v="0.20699999999999999"/>
    <x v="6"/>
  </r>
  <r>
    <n v="2923"/>
    <x v="2"/>
    <x v="9"/>
    <n v="1.4999999999999999E-2"/>
    <x v="1"/>
  </r>
  <r>
    <n v="2267"/>
    <x v="2"/>
    <x v="10"/>
    <n v="7.0000000000000007E-2"/>
    <x v="2"/>
  </r>
  <r>
    <n v="9880"/>
    <x v="2"/>
    <x v="11"/>
    <n v="0.19900000000000001"/>
    <x v="7"/>
  </r>
  <r>
    <n v="2923"/>
    <x v="2"/>
    <x v="12"/>
    <n v="4.4999999999999998E-2"/>
    <x v="1"/>
  </r>
  <r>
    <n v="5906"/>
    <x v="2"/>
    <x v="13"/>
    <n v="3.9E-2"/>
    <x v="4"/>
  </r>
  <r>
    <n v="5373"/>
    <x v="2"/>
    <x v="14"/>
    <n v="0.28399999999999997"/>
    <x v="0"/>
  </r>
  <r>
    <n v="5906"/>
    <x v="2"/>
    <x v="15"/>
    <n v="0.193"/>
    <x v="4"/>
  </r>
  <r>
    <n v="2267"/>
    <x v="2"/>
    <x v="16"/>
    <n v="9.8000000000000004E-2"/>
    <x v="2"/>
  </r>
  <r>
    <n v="8866"/>
    <x v="3"/>
    <x v="17"/>
    <n v="0.189"/>
    <x v="3"/>
  </r>
  <r>
    <n v="2923"/>
    <x v="3"/>
    <x v="18"/>
    <n v="0.20300000000000001"/>
    <x v="1"/>
  </r>
  <r>
    <n v="7"/>
    <x v="3"/>
    <x v="19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5373"/>
    <x v="0"/>
    <x v="0"/>
    <n v="0"/>
    <x v="0"/>
  </r>
  <r>
    <n v="2923"/>
    <x v="1"/>
    <x v="1"/>
    <n v="0"/>
    <x v="1"/>
  </r>
  <r>
    <n v="2923"/>
    <x v="1"/>
    <x v="1"/>
    <n v="0"/>
    <x v="1"/>
  </r>
  <r>
    <n v="2923"/>
    <x v="1"/>
    <x v="2"/>
    <n v="5.6000000000000001E-2"/>
    <x v="1"/>
  </r>
  <r>
    <n v="2267"/>
    <x v="1"/>
    <x v="3"/>
    <n v="0.33800000000000002"/>
    <x v="2"/>
  </r>
  <r>
    <n v="5373"/>
    <x v="1"/>
    <x v="4"/>
    <n v="0.495"/>
    <x v="0"/>
  </r>
  <r>
    <n v="7"/>
    <x v="1"/>
    <x v="5"/>
    <n v="0"/>
    <x v="3"/>
  </r>
  <r>
    <n v="2923"/>
    <x v="1"/>
    <x v="6"/>
    <n v="0"/>
    <x v="1"/>
  </r>
  <r>
    <n v="8866"/>
    <x v="1"/>
    <x v="7"/>
    <n v="0"/>
    <x v="4"/>
  </r>
  <r>
    <n v="2267"/>
    <x v="1"/>
    <x v="8"/>
    <n v="0"/>
    <x v="2"/>
  </r>
  <r>
    <n v="4900"/>
    <x v="1"/>
    <x v="9"/>
    <n v="0"/>
    <x v="5"/>
  </r>
  <r>
    <n v="5906"/>
    <x v="2"/>
    <x v="10"/>
    <n v="0"/>
    <x v="6"/>
  </r>
  <r>
    <n v="2923"/>
    <x v="2"/>
    <x v="11"/>
    <n v="0.497"/>
    <x v="1"/>
  </r>
  <r>
    <n v="2267"/>
    <x v="2"/>
    <x v="12"/>
    <n v="0.115"/>
    <x v="2"/>
  </r>
  <r>
    <n v="2923"/>
    <x v="2"/>
    <x v="13"/>
    <n v="0"/>
    <x v="1"/>
  </r>
  <r>
    <n v="9644"/>
    <x v="2"/>
    <x v="14"/>
    <n v="1E-3"/>
    <x v="7"/>
  </r>
  <r>
    <n v="9644"/>
    <x v="2"/>
    <x v="15"/>
    <n v="1E-3"/>
    <x v="7"/>
  </r>
  <r>
    <n v="7"/>
    <x v="2"/>
    <x v="16"/>
    <n v="0"/>
    <x v="3"/>
  </r>
  <r>
    <n v="7"/>
    <x v="2"/>
    <x v="17"/>
    <n v="0"/>
    <x v="3"/>
  </r>
  <r>
    <n v="9644"/>
    <x v="2"/>
    <x v="18"/>
    <n v="0"/>
    <x v="7"/>
  </r>
  <r>
    <n v="5373"/>
    <x v="2"/>
    <x v="19"/>
    <n v="0"/>
    <x v="0"/>
  </r>
  <r>
    <n v="7"/>
    <x v="2"/>
    <x v="20"/>
    <n v="0"/>
    <x v="3"/>
  </r>
  <r>
    <n v="9644"/>
    <x v="2"/>
    <x v="21"/>
    <n v="0.20699999999999999"/>
    <x v="7"/>
  </r>
  <r>
    <n v="2923"/>
    <x v="3"/>
    <x v="22"/>
    <n v="1.4999999999999999E-2"/>
    <x v="1"/>
  </r>
  <r>
    <n v="2267"/>
    <x v="3"/>
    <x v="23"/>
    <n v="7.0000000000000007E-2"/>
    <x v="2"/>
  </r>
  <r>
    <n v="9880"/>
    <x v="3"/>
    <x v="24"/>
    <n v="0.19900000000000001"/>
    <x v="8"/>
  </r>
  <r>
    <n v="2923"/>
    <x v="3"/>
    <x v="25"/>
    <n v="4.4999999999999998E-2"/>
    <x v="1"/>
  </r>
  <r>
    <n v="5906"/>
    <x v="3"/>
    <x v="14"/>
    <n v="3.9E-2"/>
    <x v="6"/>
  </r>
  <r>
    <n v="5373"/>
    <x v="3"/>
    <x v="26"/>
    <n v="0.28399999999999997"/>
    <x v="0"/>
  </r>
  <r>
    <n v="2267"/>
    <x v="3"/>
    <x v="27"/>
    <n v="0"/>
    <x v="2"/>
  </r>
  <r>
    <n v="5906"/>
    <x v="3"/>
    <x v="28"/>
    <n v="0.193"/>
    <x v="6"/>
  </r>
  <r>
    <n v="2267"/>
    <x v="3"/>
    <x v="29"/>
    <n v="9.8000000000000004E-2"/>
    <x v="2"/>
  </r>
  <r>
    <n v="7"/>
    <x v="4"/>
    <x v="30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1">
  <location ref="M2:W44" firstHeaderRow="1" firstDataRow="2" firstDataCol="1"/>
  <pivotFields count="6">
    <pivotField showAll="0"/>
    <pivotField axis="axisRow" numFmtId="14" showAll="0">
      <items count="5">
        <item x="0"/>
        <item x="1"/>
        <item x="2"/>
        <item x="3"/>
        <item t="default"/>
      </items>
    </pivotField>
    <pivotField axis="axisRow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Col" showAll="0">
      <items count="10">
        <item x="0"/>
        <item x="1"/>
        <item x="7"/>
        <item x="2"/>
        <item x="6"/>
        <item x="5"/>
        <item x="8"/>
        <item x="3"/>
        <item x="4"/>
        <item t="default"/>
      </items>
    </pivotField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3">
    <field x="1"/>
    <field x="5"/>
    <field x="2"/>
  </rowFields>
  <rowItems count="41">
    <i>
      <x/>
    </i>
    <i r="1">
      <x v="12"/>
    </i>
    <i r="2">
      <x v="53"/>
    </i>
    <i>
      <x v="1"/>
    </i>
    <i r="1">
      <x v="7"/>
    </i>
    <i r="2">
      <x v="16"/>
    </i>
    <i r="2">
      <x v="50"/>
    </i>
    <i r="1">
      <x v="9"/>
    </i>
    <i r="2">
      <x v="46"/>
    </i>
    <i r="1">
      <x v="10"/>
    </i>
    <i r="2">
      <x v="16"/>
    </i>
    <i r="1">
      <x v="13"/>
    </i>
    <i r="2">
      <x v="4"/>
    </i>
    <i r="1">
      <x v="17"/>
    </i>
    <i r="2">
      <x v="15"/>
    </i>
    <i r="2">
      <x v="19"/>
    </i>
    <i r="1">
      <x v="19"/>
    </i>
    <i r="2">
      <x v="34"/>
    </i>
    <i>
      <x v="2"/>
    </i>
    <i r="1">
      <x v="7"/>
    </i>
    <i r="2">
      <x v="38"/>
    </i>
    <i r="2">
      <x v="45"/>
    </i>
    <i r="1">
      <x v="10"/>
    </i>
    <i r="2">
      <x v="46"/>
    </i>
    <i r="1">
      <x v="14"/>
    </i>
    <i r="2">
      <x v="54"/>
    </i>
    <i r="1">
      <x v="18"/>
    </i>
    <i r="2">
      <x v="4"/>
    </i>
    <i r="2">
      <x v="39"/>
    </i>
    <i r="1">
      <x v="19"/>
    </i>
    <i r="2">
      <x v="10"/>
    </i>
    <i r="1">
      <x v="23"/>
    </i>
    <i r="2">
      <x v="14"/>
    </i>
    <i>
      <x v="3"/>
    </i>
    <i r="1">
      <x v="9"/>
    </i>
    <i r="2">
      <x v="43"/>
    </i>
    <i r="1">
      <x v="13"/>
    </i>
    <i r="2">
      <x v="14"/>
    </i>
    <i r="1">
      <x v="17"/>
    </i>
    <i r="2">
      <x v="39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nsumed" fld="3" baseField="0" baseItem="0"/>
  </dataFields>
  <formats count="1">
    <format dxfId="0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98756-BD55-4E4B-A481-8001D17D59D5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1:W28" firstHeaderRow="1" firstDataRow="2" firstDataCol="1"/>
  <pivotFields count="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Col" showAll="0">
      <items count="10">
        <item x="0"/>
        <item x="1"/>
        <item x="5"/>
        <item x="8"/>
        <item x="2"/>
        <item x="7"/>
        <item x="3"/>
        <item x="4"/>
        <item x="6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"/>
    <field x="5"/>
    <field x="2"/>
  </rowFields>
  <rowItems count="26">
    <i>
      <x/>
    </i>
    <i r="1">
      <x v="23"/>
    </i>
    <i>
      <x v="1"/>
    </i>
    <i r="1">
      <x v="6"/>
    </i>
    <i r="1">
      <x v="7"/>
    </i>
    <i r="1">
      <x v="8"/>
    </i>
    <i r="1">
      <x v="12"/>
    </i>
    <i r="1">
      <x v="20"/>
    </i>
    <i r="1">
      <x v="21"/>
    </i>
    <i r="1">
      <x v="23"/>
    </i>
    <i>
      <x v="2"/>
    </i>
    <i r="1">
      <x v="6"/>
    </i>
    <i r="1">
      <x v="7"/>
    </i>
    <i r="1">
      <x v="12"/>
    </i>
    <i r="1">
      <x v="18"/>
    </i>
    <i r="1">
      <x v="19"/>
    </i>
    <i>
      <x v="3"/>
    </i>
    <i r="1">
      <x v="7"/>
    </i>
    <i r="1">
      <x v="10"/>
    </i>
    <i r="1">
      <x v="14"/>
    </i>
    <i r="1">
      <x v="18"/>
    </i>
    <i r="1">
      <x v="19"/>
    </i>
    <i r="1">
      <x v="23"/>
    </i>
    <i>
      <x v="4"/>
    </i>
    <i r="1">
      <x v="10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nsump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zoomScale="55" zoomScaleNormal="55" workbookViewId="0">
      <selection activeCell="F4" sqref="F4"/>
    </sheetView>
  </sheetViews>
  <sheetFormatPr defaultRowHeight="14.4" x14ac:dyDescent="0.3"/>
  <cols>
    <col min="1" max="1" width="13.33203125" customWidth="1"/>
    <col min="2" max="2" width="20.33203125" bestFit="1" customWidth="1"/>
    <col min="3" max="3" width="10.77734375" customWidth="1"/>
    <col min="5" max="5" width="17.109375" customWidth="1"/>
    <col min="6" max="6" width="11.88671875" bestFit="1" customWidth="1"/>
    <col min="7" max="8" width="13.88671875" customWidth="1"/>
    <col min="9" max="9" width="12.109375" customWidth="1"/>
    <col min="10" max="10" width="20.88671875" customWidth="1"/>
    <col min="13" max="13" width="22.109375" bestFit="1" customWidth="1"/>
    <col min="14" max="14" width="22.33203125" bestFit="1" customWidth="1"/>
    <col min="15" max="15" width="20.5546875" bestFit="1" customWidth="1"/>
    <col min="16" max="16" width="22.88671875" bestFit="1" customWidth="1"/>
    <col min="17" max="17" width="20.6640625" bestFit="1" customWidth="1"/>
    <col min="18" max="18" width="25.109375" bestFit="1" customWidth="1"/>
    <col min="19" max="19" width="14.21875" bestFit="1" customWidth="1"/>
    <col min="20" max="20" width="18.6640625" bestFit="1" customWidth="1"/>
    <col min="21" max="21" width="25.109375" bestFit="1" customWidth="1"/>
    <col min="22" max="22" width="15.88671875" bestFit="1" customWidth="1"/>
    <col min="23" max="23" width="14.88671875" bestFit="1" customWidth="1"/>
  </cols>
  <sheetData>
    <row r="1" spans="1:23" x14ac:dyDescent="0.3">
      <c r="A1" s="5" t="s">
        <v>10</v>
      </c>
      <c r="B1" s="5"/>
      <c r="C1" s="5"/>
      <c r="E1" s="8"/>
      <c r="F1" s="5" t="s">
        <v>12</v>
      </c>
      <c r="G1" s="5"/>
      <c r="H1" s="5"/>
      <c r="I1" s="5"/>
    </row>
    <row r="2" spans="1:23" x14ac:dyDescent="0.3">
      <c r="A2" t="s">
        <v>0</v>
      </c>
      <c r="B2" t="s">
        <v>18</v>
      </c>
      <c r="C2" t="s">
        <v>1</v>
      </c>
      <c r="E2" s="8"/>
      <c r="F2" s="9" t="s">
        <v>16</v>
      </c>
      <c r="G2" s="9" t="s">
        <v>0</v>
      </c>
      <c r="H2" s="9" t="s">
        <v>1</v>
      </c>
      <c r="I2" s="9" t="s">
        <v>17</v>
      </c>
      <c r="J2" s="9" t="s">
        <v>18</v>
      </c>
      <c r="M2" s="10" t="s">
        <v>32</v>
      </c>
      <c r="N2" s="10" t="s">
        <v>19</v>
      </c>
    </row>
    <row r="3" spans="1:23" x14ac:dyDescent="0.3">
      <c r="A3" s="1">
        <v>44676</v>
      </c>
      <c r="B3" t="s">
        <v>2</v>
      </c>
      <c r="C3" s="19">
        <v>0.47083333333333338</v>
      </c>
      <c r="D3" s="14">
        <v>1</v>
      </c>
      <c r="E3" s="8"/>
      <c r="F3" s="13">
        <v>5373</v>
      </c>
      <c r="G3" s="2">
        <v>44676</v>
      </c>
      <c r="H3" s="3">
        <v>0.49444444444444446</v>
      </c>
      <c r="I3">
        <v>0.495</v>
      </c>
      <c r="J3" t="str">
        <f t="shared" ref="J3:J22" si="0">VLOOKUP(F3,$A$35:$B$44,2,FALSE)</f>
        <v>Benjie Basa</v>
      </c>
      <c r="K3" s="15">
        <v>1</v>
      </c>
      <c r="M3" s="10" t="s">
        <v>21</v>
      </c>
      <c r="N3" s="17" t="s">
        <v>13</v>
      </c>
      <c r="O3" s="17" t="s">
        <v>3</v>
      </c>
      <c r="P3" s="17" t="s">
        <v>5</v>
      </c>
      <c r="Q3" s="17" t="s">
        <v>4</v>
      </c>
      <c r="R3" s="17" t="s">
        <v>6</v>
      </c>
      <c r="S3" s="17" t="s">
        <v>9</v>
      </c>
      <c r="T3" s="17" t="s">
        <v>11</v>
      </c>
      <c r="U3" s="17" t="s">
        <v>15</v>
      </c>
      <c r="V3" s="17" t="s">
        <v>8</v>
      </c>
      <c r="W3" t="s">
        <v>20</v>
      </c>
    </row>
    <row r="4" spans="1:23" x14ac:dyDescent="0.3">
      <c r="A4" s="1">
        <v>44676</v>
      </c>
      <c r="B4" t="s">
        <v>3</v>
      </c>
      <c r="C4" s="19">
        <v>0.49513888888888885</v>
      </c>
      <c r="D4" s="14">
        <v>0</v>
      </c>
      <c r="E4" s="8"/>
      <c r="F4" s="13">
        <v>2923</v>
      </c>
      <c r="G4" s="2">
        <v>44677</v>
      </c>
      <c r="H4" s="3">
        <v>0.26041666666666669</v>
      </c>
      <c r="I4">
        <v>0.497</v>
      </c>
      <c r="J4" t="str">
        <f t="shared" si="0"/>
        <v>Irvin Gil Mercado</v>
      </c>
      <c r="K4" s="15">
        <v>1</v>
      </c>
      <c r="M4" s="1">
        <v>44676</v>
      </c>
      <c r="N4" s="6">
        <v>0.495</v>
      </c>
      <c r="O4" s="6"/>
      <c r="P4" s="6"/>
      <c r="Q4" s="6"/>
      <c r="R4" s="6"/>
      <c r="S4" s="6"/>
      <c r="T4" s="6"/>
      <c r="U4" s="6"/>
      <c r="V4" s="6"/>
      <c r="W4" s="6">
        <v>0.495</v>
      </c>
    </row>
    <row r="5" spans="1:23" x14ac:dyDescent="0.3">
      <c r="A5" s="1">
        <v>44676</v>
      </c>
      <c r="B5" t="s">
        <v>4</v>
      </c>
      <c r="C5" s="19">
        <v>0.71666666666666667</v>
      </c>
      <c r="D5" s="14">
        <v>0</v>
      </c>
      <c r="E5" s="8"/>
      <c r="F5" s="13">
        <v>2267</v>
      </c>
      <c r="G5" s="2">
        <v>44677</v>
      </c>
      <c r="H5" s="3">
        <v>0.28402777777777777</v>
      </c>
      <c r="I5">
        <v>0.115</v>
      </c>
      <c r="J5" t="str">
        <f t="shared" si="0"/>
        <v>Lyndon Diacosta</v>
      </c>
      <c r="K5" s="15">
        <v>1</v>
      </c>
      <c r="M5" s="11" t="s">
        <v>22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3">
      <c r="A6" s="1">
        <v>44676</v>
      </c>
      <c r="B6" t="s">
        <v>5</v>
      </c>
      <c r="C6" s="19">
        <v>0.7270833333333333</v>
      </c>
      <c r="D6" s="14">
        <v>0</v>
      </c>
      <c r="E6" s="8"/>
      <c r="F6" s="13">
        <v>8866</v>
      </c>
      <c r="G6" s="7">
        <v>44677</v>
      </c>
      <c r="H6" s="3">
        <v>0.36458333333333331</v>
      </c>
      <c r="I6">
        <v>0.19500000000000001</v>
      </c>
      <c r="J6" t="str">
        <f t="shared" si="0"/>
        <v>Runnel Jay Barcelon</v>
      </c>
      <c r="K6" s="15">
        <v>1</v>
      </c>
      <c r="M6" s="16" t="s">
        <v>37</v>
      </c>
      <c r="N6" s="6">
        <v>0.495</v>
      </c>
      <c r="O6" s="6"/>
      <c r="P6" s="6"/>
      <c r="Q6" s="6"/>
      <c r="R6" s="6"/>
      <c r="S6" s="6"/>
      <c r="T6" s="6"/>
      <c r="U6" s="6"/>
      <c r="V6" s="6"/>
      <c r="W6" s="6">
        <v>0.495</v>
      </c>
    </row>
    <row r="7" spans="1:23" x14ac:dyDescent="0.3">
      <c r="A7" s="1">
        <v>44676</v>
      </c>
      <c r="B7" t="s">
        <v>6</v>
      </c>
      <c r="C7" s="19">
        <v>0.77708333333333324</v>
      </c>
      <c r="D7" s="14">
        <v>0</v>
      </c>
      <c r="E7" s="8"/>
      <c r="F7" s="13">
        <v>5906</v>
      </c>
      <c r="G7" s="7">
        <v>44677</v>
      </c>
      <c r="H7" s="3">
        <v>0.38541666666666669</v>
      </c>
      <c r="I7">
        <v>0.192</v>
      </c>
      <c r="J7" t="str">
        <f t="shared" si="0"/>
        <v>Solomon Lim</v>
      </c>
      <c r="K7" s="15">
        <v>1</v>
      </c>
      <c r="M7" s="1">
        <v>44677</v>
      </c>
      <c r="N7" s="6"/>
      <c r="O7" s="6">
        <v>0.497</v>
      </c>
      <c r="P7" s="6"/>
      <c r="Q7" s="6">
        <v>0.311</v>
      </c>
      <c r="R7" s="6">
        <v>0.20699999999999999</v>
      </c>
      <c r="S7" s="6">
        <v>6.7000000000000004E-2</v>
      </c>
      <c r="T7" s="6"/>
      <c r="U7" s="6">
        <v>0.19500000000000001</v>
      </c>
      <c r="V7" s="6">
        <v>0.39300000000000002</v>
      </c>
      <c r="W7" s="6">
        <v>1.67</v>
      </c>
    </row>
    <row r="8" spans="1:23" x14ac:dyDescent="0.3">
      <c r="A8" s="1">
        <v>44677</v>
      </c>
      <c r="B8" t="s">
        <v>3</v>
      </c>
      <c r="C8" s="19">
        <v>0.23263888888888887</v>
      </c>
      <c r="D8" s="14">
        <v>1</v>
      </c>
      <c r="E8" s="8"/>
      <c r="F8" s="13">
        <v>2267</v>
      </c>
      <c r="G8" s="7">
        <v>44677</v>
      </c>
      <c r="H8" s="3">
        <v>0.50208333333333333</v>
      </c>
      <c r="I8">
        <v>0.19600000000000001</v>
      </c>
      <c r="J8" t="str">
        <f t="shared" si="0"/>
        <v>Lyndon Diacosta</v>
      </c>
      <c r="K8" s="15">
        <v>1</v>
      </c>
      <c r="M8" s="11" t="s">
        <v>23</v>
      </c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3">
      <c r="A9" s="1">
        <v>44677</v>
      </c>
      <c r="B9" t="s">
        <v>4</v>
      </c>
      <c r="C9" s="19">
        <v>0.28333333333333333</v>
      </c>
      <c r="D9" s="14">
        <v>1</v>
      </c>
      <c r="E9" s="8"/>
      <c r="F9" s="13">
        <v>5906</v>
      </c>
      <c r="G9" s="7">
        <v>44677</v>
      </c>
      <c r="H9" s="3">
        <v>0.67638888888888893</v>
      </c>
      <c r="I9">
        <v>0.20100000000000001</v>
      </c>
      <c r="J9" t="str">
        <f t="shared" si="0"/>
        <v>Solomon Lim</v>
      </c>
      <c r="K9" s="15">
        <v>1</v>
      </c>
      <c r="M9" s="16" t="s">
        <v>38</v>
      </c>
      <c r="N9" s="6"/>
      <c r="O9" s="6">
        <v>0.497</v>
      </c>
      <c r="P9" s="6"/>
      <c r="Q9" s="6"/>
      <c r="R9" s="6"/>
      <c r="S9" s="6"/>
      <c r="T9" s="6"/>
      <c r="U9" s="6"/>
      <c r="V9" s="6"/>
      <c r="W9" s="6">
        <v>0.497</v>
      </c>
    </row>
    <row r="10" spans="1:23" x14ac:dyDescent="0.3">
      <c r="A10" s="1">
        <v>44677</v>
      </c>
      <c r="B10" t="s">
        <v>7</v>
      </c>
      <c r="C10" s="19">
        <v>0.35416666666666669</v>
      </c>
      <c r="D10" s="14">
        <v>1</v>
      </c>
      <c r="E10" s="8"/>
      <c r="F10" s="13" t="s">
        <v>34</v>
      </c>
      <c r="G10" s="7">
        <v>44677</v>
      </c>
      <c r="H10" s="3">
        <v>0.6791666666666667</v>
      </c>
      <c r="I10">
        <v>6.7000000000000004E-2</v>
      </c>
      <c r="J10" t="str">
        <f t="shared" si="0"/>
        <v>Raffy Aruta</v>
      </c>
      <c r="K10" s="15">
        <v>1</v>
      </c>
      <c r="M10" s="16" t="s">
        <v>39</v>
      </c>
      <c r="N10" s="6"/>
      <c r="O10" s="6"/>
      <c r="P10" s="6"/>
      <c r="Q10" s="6">
        <v>0.115</v>
      </c>
      <c r="R10" s="6"/>
      <c r="S10" s="6"/>
      <c r="T10" s="6"/>
      <c r="U10" s="6"/>
      <c r="V10" s="6"/>
      <c r="W10" s="6">
        <v>0.115</v>
      </c>
    </row>
    <row r="11" spans="1:23" x14ac:dyDescent="0.3">
      <c r="A11" s="1">
        <v>44677</v>
      </c>
      <c r="B11" t="s">
        <v>8</v>
      </c>
      <c r="C11" s="19">
        <v>0.37152777777777773</v>
      </c>
      <c r="D11" s="14">
        <v>1</v>
      </c>
      <c r="E11" s="8"/>
      <c r="F11" s="13">
        <v>9644</v>
      </c>
      <c r="G11" s="2">
        <v>44677</v>
      </c>
      <c r="H11" s="3">
        <v>0.7729166666666667</v>
      </c>
      <c r="I11">
        <v>0.20699999999999999</v>
      </c>
      <c r="J11" t="str">
        <f t="shared" si="0"/>
        <v>Mark Neil Crisostomo</v>
      </c>
      <c r="K11" s="15">
        <v>1</v>
      </c>
      <c r="M11" s="11" t="s">
        <v>24</v>
      </c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1">
        <v>44677</v>
      </c>
      <c r="B12" t="s">
        <v>4</v>
      </c>
      <c r="C12" s="19">
        <v>0.47916666666666669</v>
      </c>
      <c r="D12" s="14">
        <v>1</v>
      </c>
      <c r="E12" s="8"/>
      <c r="F12" s="13">
        <v>2923</v>
      </c>
      <c r="G12" s="2">
        <v>44678</v>
      </c>
      <c r="H12" s="3">
        <v>0.27569444444444446</v>
      </c>
      <c r="I12">
        <v>1.4999999999999999E-2</v>
      </c>
      <c r="J12" t="str">
        <f t="shared" si="0"/>
        <v>Irvin Gil Mercado</v>
      </c>
      <c r="K12" s="15">
        <v>1</v>
      </c>
      <c r="M12" s="16" t="s">
        <v>40</v>
      </c>
      <c r="N12" s="6"/>
      <c r="O12" s="6"/>
      <c r="P12" s="6"/>
      <c r="Q12" s="6"/>
      <c r="R12" s="6"/>
      <c r="S12" s="6"/>
      <c r="T12" s="6"/>
      <c r="U12" s="6">
        <v>0.19500000000000001</v>
      </c>
      <c r="V12" s="6"/>
      <c r="W12" s="6">
        <v>0.19500000000000001</v>
      </c>
    </row>
    <row r="13" spans="1:23" x14ac:dyDescent="0.3">
      <c r="A13" s="1">
        <v>44677</v>
      </c>
      <c r="B13" t="s">
        <v>8</v>
      </c>
      <c r="C13" s="19">
        <v>0.66041666666666665</v>
      </c>
      <c r="D13" s="14">
        <v>1</v>
      </c>
      <c r="E13" s="8"/>
      <c r="F13" s="13">
        <v>2267</v>
      </c>
      <c r="G13" s="2">
        <v>44678</v>
      </c>
      <c r="H13" s="3">
        <v>0.28055555555555556</v>
      </c>
      <c r="I13">
        <v>7.0000000000000007E-2</v>
      </c>
      <c r="J13" t="str">
        <f t="shared" si="0"/>
        <v>Lyndon Diacosta</v>
      </c>
      <c r="K13" s="15">
        <v>1</v>
      </c>
      <c r="M13" s="11" t="s">
        <v>25</v>
      </c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1">
        <v>44677</v>
      </c>
      <c r="B14" t="s">
        <v>9</v>
      </c>
      <c r="C14" s="19">
        <v>0.6777777777777777</v>
      </c>
      <c r="D14" s="14">
        <v>1</v>
      </c>
      <c r="E14" s="8"/>
      <c r="F14" s="13">
        <v>9880</v>
      </c>
      <c r="G14" s="2">
        <v>44678</v>
      </c>
      <c r="H14" s="3">
        <v>0.40625</v>
      </c>
      <c r="I14">
        <v>0.19900000000000001</v>
      </c>
      <c r="J14" t="str">
        <f t="shared" si="0"/>
        <v>John Melvin Caday</v>
      </c>
      <c r="K14" s="15">
        <v>1</v>
      </c>
      <c r="M14" s="16" t="s">
        <v>38</v>
      </c>
      <c r="N14" s="6"/>
      <c r="O14" s="6"/>
      <c r="P14" s="6"/>
      <c r="Q14" s="6"/>
      <c r="R14" s="6"/>
      <c r="S14" s="6"/>
      <c r="T14" s="6"/>
      <c r="U14" s="6"/>
      <c r="V14" s="6">
        <v>0.192</v>
      </c>
      <c r="W14" s="6">
        <v>0.192</v>
      </c>
    </row>
    <row r="15" spans="1:23" x14ac:dyDescent="0.3">
      <c r="A15" s="1">
        <v>44678</v>
      </c>
      <c r="B15" t="s">
        <v>4</v>
      </c>
      <c r="C15" s="19">
        <v>0.23958333333333334</v>
      </c>
      <c r="D15" s="14">
        <v>0</v>
      </c>
      <c r="E15" s="8"/>
      <c r="F15" s="13">
        <v>2923</v>
      </c>
      <c r="G15" s="2">
        <v>44678</v>
      </c>
      <c r="H15" s="3">
        <v>0.57847222222222217</v>
      </c>
      <c r="I15">
        <v>4.4999999999999998E-2</v>
      </c>
      <c r="J15" t="str">
        <f t="shared" si="0"/>
        <v>Irvin Gil Mercado</v>
      </c>
      <c r="K15" s="15">
        <v>1</v>
      </c>
      <c r="M15" s="11" t="s">
        <v>26</v>
      </c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1">
        <v>44678</v>
      </c>
      <c r="B16" t="s">
        <v>4</v>
      </c>
      <c r="C16" s="19">
        <v>0.27847222222222223</v>
      </c>
      <c r="D16" s="14">
        <v>1</v>
      </c>
      <c r="E16" s="8"/>
      <c r="F16" s="13">
        <v>5906</v>
      </c>
      <c r="G16" s="2">
        <v>44678</v>
      </c>
      <c r="H16" s="3">
        <v>0.7104166666666667</v>
      </c>
      <c r="I16">
        <v>3.9E-2</v>
      </c>
      <c r="J16" t="str">
        <f t="shared" si="0"/>
        <v>Solomon Lim</v>
      </c>
      <c r="K16" s="15">
        <v>1</v>
      </c>
      <c r="M16" s="16" t="s">
        <v>35</v>
      </c>
      <c r="N16" s="6"/>
      <c r="O16" s="6"/>
      <c r="P16" s="6"/>
      <c r="Q16" s="6">
        <v>0.19600000000000001</v>
      </c>
      <c r="R16" s="6"/>
      <c r="S16" s="6"/>
      <c r="T16" s="6"/>
      <c r="U16" s="6"/>
      <c r="V16" s="6"/>
      <c r="W16" s="6">
        <v>0.19600000000000001</v>
      </c>
    </row>
    <row r="17" spans="1:23" x14ac:dyDescent="0.3">
      <c r="A17" s="1">
        <v>44678</v>
      </c>
      <c r="B17" t="s">
        <v>3</v>
      </c>
      <c r="C17" s="19">
        <v>0.28055555555555556</v>
      </c>
      <c r="D17" s="14">
        <v>0</v>
      </c>
      <c r="E17" s="8"/>
      <c r="F17" s="13">
        <v>5373</v>
      </c>
      <c r="G17" s="2">
        <v>44678</v>
      </c>
      <c r="H17" s="3">
        <v>0.73472222222222217</v>
      </c>
      <c r="I17">
        <v>0.28399999999999997</v>
      </c>
      <c r="J17" t="str">
        <f t="shared" si="0"/>
        <v>Benjie Basa</v>
      </c>
      <c r="K17" s="15">
        <v>1</v>
      </c>
      <c r="M17" s="11" t="s">
        <v>27</v>
      </c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1">
        <v>44678</v>
      </c>
      <c r="B18" t="s">
        <v>5</v>
      </c>
      <c r="C18" s="19">
        <v>0.40625</v>
      </c>
      <c r="D18" s="14">
        <v>1</v>
      </c>
      <c r="E18" s="8"/>
      <c r="F18" s="13">
        <v>5906</v>
      </c>
      <c r="G18" s="2">
        <v>44678</v>
      </c>
      <c r="H18" s="3">
        <v>0.75624999999999998</v>
      </c>
      <c r="I18">
        <v>0.193</v>
      </c>
      <c r="J18" t="str">
        <f t="shared" si="0"/>
        <v>Solomon Lim</v>
      </c>
      <c r="K18" s="15">
        <v>1</v>
      </c>
      <c r="M18" s="16" t="s">
        <v>41</v>
      </c>
      <c r="N18" s="6"/>
      <c r="O18" s="6"/>
      <c r="P18" s="6"/>
      <c r="Q18" s="6"/>
      <c r="R18" s="6"/>
      <c r="S18" s="6"/>
      <c r="T18" s="6"/>
      <c r="U18" s="6"/>
      <c r="V18" s="6">
        <v>0.20100000000000001</v>
      </c>
      <c r="W18" s="6">
        <v>0.20100000000000001</v>
      </c>
    </row>
    <row r="19" spans="1:23" x14ac:dyDescent="0.3">
      <c r="A19" s="1">
        <v>44678</v>
      </c>
      <c r="B19" t="s">
        <v>3</v>
      </c>
      <c r="C19" s="19">
        <v>0.57916666666666672</v>
      </c>
      <c r="D19" s="14">
        <v>1</v>
      </c>
      <c r="E19" s="8"/>
      <c r="F19" s="13">
        <v>2267</v>
      </c>
      <c r="G19" s="2">
        <v>44678</v>
      </c>
      <c r="H19" s="3">
        <v>0.92569444444444438</v>
      </c>
      <c r="I19">
        <v>9.8000000000000004E-2</v>
      </c>
      <c r="J19" t="str">
        <f t="shared" si="0"/>
        <v>Lyndon Diacosta</v>
      </c>
      <c r="K19" s="15">
        <v>1</v>
      </c>
      <c r="M19" s="16" t="s">
        <v>42</v>
      </c>
      <c r="N19" s="6"/>
      <c r="O19" s="6"/>
      <c r="P19" s="6"/>
      <c r="Q19" s="6"/>
      <c r="R19" s="6"/>
      <c r="S19" s="6">
        <v>6.7000000000000004E-2</v>
      </c>
      <c r="T19" s="6"/>
      <c r="U19" s="6"/>
      <c r="V19" s="6"/>
      <c r="W19" s="6">
        <v>6.7000000000000004E-2</v>
      </c>
    </row>
    <row r="20" spans="1:23" x14ac:dyDescent="0.3">
      <c r="A20" s="1">
        <v>44678</v>
      </c>
      <c r="B20" t="s">
        <v>2</v>
      </c>
      <c r="C20" s="19">
        <v>0.72013888888888899</v>
      </c>
      <c r="D20" s="14">
        <v>1</v>
      </c>
      <c r="E20" s="8"/>
      <c r="F20" s="13">
        <v>8866</v>
      </c>
      <c r="G20" s="7">
        <v>44679</v>
      </c>
      <c r="H20" s="3">
        <v>0.36249999999999999</v>
      </c>
      <c r="I20">
        <v>0.189</v>
      </c>
      <c r="J20" t="str">
        <f t="shared" si="0"/>
        <v>Runnel Jay Barcelon</v>
      </c>
      <c r="K20" s="15">
        <v>1</v>
      </c>
      <c r="M20" s="11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1">
        <v>44678</v>
      </c>
      <c r="B21" t="s">
        <v>8</v>
      </c>
      <c r="C21" s="19">
        <v>0.74305555555555547</v>
      </c>
      <c r="D21" s="14">
        <v>1</v>
      </c>
      <c r="E21" s="8"/>
      <c r="F21" s="13">
        <v>2923</v>
      </c>
      <c r="G21" s="7">
        <v>44679</v>
      </c>
      <c r="H21" s="3">
        <v>0.50902777777777775</v>
      </c>
      <c r="I21">
        <v>0.20300000000000001</v>
      </c>
      <c r="J21" t="str">
        <f t="shared" si="0"/>
        <v>Irvin Gil Mercado</v>
      </c>
      <c r="K21" s="15">
        <v>1</v>
      </c>
      <c r="M21" s="16" t="s">
        <v>43</v>
      </c>
      <c r="N21" s="6"/>
      <c r="O21" s="6"/>
      <c r="P21" s="6"/>
      <c r="Q21" s="6"/>
      <c r="R21" s="6">
        <v>0.20699999999999999</v>
      </c>
      <c r="S21" s="6"/>
      <c r="T21" s="6"/>
      <c r="U21" s="6"/>
      <c r="V21" s="6"/>
      <c r="W21" s="6">
        <v>0.20699999999999999</v>
      </c>
    </row>
    <row r="22" spans="1:23" x14ac:dyDescent="0.3">
      <c r="A22" s="1">
        <v>44678</v>
      </c>
      <c r="B22" t="s">
        <v>4</v>
      </c>
      <c r="C22" s="19">
        <v>0.91666666666666663</v>
      </c>
      <c r="D22" s="14">
        <v>1</v>
      </c>
      <c r="E22" s="8"/>
      <c r="F22" s="13" t="s">
        <v>33</v>
      </c>
      <c r="G22" s="7">
        <v>44679</v>
      </c>
      <c r="H22" s="3">
        <v>0.69305555555555554</v>
      </c>
      <c r="I22">
        <v>0.05</v>
      </c>
      <c r="J22" t="str">
        <f t="shared" si="0"/>
        <v>Renante Mayor</v>
      </c>
      <c r="K22" s="15">
        <v>1</v>
      </c>
      <c r="M22" s="1">
        <v>44678</v>
      </c>
      <c r="N22" s="6">
        <v>0.28399999999999997</v>
      </c>
      <c r="O22" s="6">
        <v>0.06</v>
      </c>
      <c r="P22" s="6">
        <v>0.19900000000000001</v>
      </c>
      <c r="Q22" s="6">
        <v>0.16800000000000001</v>
      </c>
      <c r="R22" s="6"/>
      <c r="S22" s="6"/>
      <c r="T22" s="6"/>
      <c r="U22" s="6"/>
      <c r="V22" s="6">
        <v>0.23200000000000001</v>
      </c>
      <c r="W22" s="6">
        <v>0.94299999999999995</v>
      </c>
    </row>
    <row r="23" spans="1:23" x14ac:dyDescent="0.3">
      <c r="A23" s="1">
        <v>44679</v>
      </c>
      <c r="B23" t="s">
        <v>3</v>
      </c>
      <c r="C23" s="19">
        <v>0.21527777777777779</v>
      </c>
      <c r="D23" s="14">
        <v>0</v>
      </c>
      <c r="E23" s="8"/>
      <c r="M23" s="11" t="s">
        <v>23</v>
      </c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">
      <c r="A24" s="1">
        <v>44679</v>
      </c>
      <c r="B24" t="s">
        <v>4</v>
      </c>
      <c r="C24" s="19">
        <v>0.27083333333333331</v>
      </c>
      <c r="D24" s="14">
        <v>0</v>
      </c>
      <c r="E24" s="8"/>
      <c r="M24" s="16" t="s">
        <v>44</v>
      </c>
      <c r="N24" s="6"/>
      <c r="O24" s="6">
        <v>1.4999999999999999E-2</v>
      </c>
      <c r="P24" s="6"/>
      <c r="Q24" s="6"/>
      <c r="R24" s="6"/>
      <c r="S24" s="6"/>
      <c r="T24" s="6"/>
      <c r="U24" s="6"/>
      <c r="V24" s="6"/>
      <c r="W24" s="6">
        <v>1.4999999999999999E-2</v>
      </c>
    </row>
    <row r="25" spans="1:23" x14ac:dyDescent="0.3">
      <c r="A25" s="1">
        <v>44679</v>
      </c>
      <c r="B25" t="s">
        <v>4</v>
      </c>
      <c r="C25" s="19">
        <v>0.29791666666666666</v>
      </c>
      <c r="D25" s="14">
        <v>0</v>
      </c>
      <c r="E25" s="8"/>
      <c r="M25" s="16" t="s">
        <v>45</v>
      </c>
      <c r="N25" s="6"/>
      <c r="O25" s="6"/>
      <c r="P25" s="6"/>
      <c r="Q25" s="6">
        <v>7.0000000000000007E-2</v>
      </c>
      <c r="R25" s="6"/>
      <c r="S25" s="6"/>
      <c r="T25" s="6"/>
      <c r="U25" s="6"/>
      <c r="V25" s="6"/>
      <c r="W25" s="6">
        <v>7.0000000000000007E-2</v>
      </c>
    </row>
    <row r="26" spans="1:23" x14ac:dyDescent="0.3">
      <c r="A26" s="1">
        <v>44679</v>
      </c>
      <c r="B26" t="s">
        <v>4</v>
      </c>
      <c r="C26" s="19">
        <v>0.30763888888888891</v>
      </c>
      <c r="D26" s="14">
        <v>0</v>
      </c>
      <c r="E26" s="8"/>
      <c r="M26" s="11" t="s">
        <v>25</v>
      </c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">
      <c r="A27" s="1">
        <v>44679</v>
      </c>
      <c r="B27" t="s">
        <v>7</v>
      </c>
      <c r="C27" s="19">
        <v>0.34166666666666662</v>
      </c>
      <c r="D27" s="14">
        <v>1</v>
      </c>
      <c r="E27" s="8"/>
      <c r="M27" s="16" t="s">
        <v>40</v>
      </c>
      <c r="N27" s="6"/>
      <c r="O27" s="6"/>
      <c r="P27" s="6">
        <v>0.19900000000000001</v>
      </c>
      <c r="Q27" s="6"/>
      <c r="R27" s="6"/>
      <c r="S27" s="6"/>
      <c r="T27" s="6"/>
      <c r="U27" s="6"/>
      <c r="V27" s="6"/>
      <c r="W27" s="6">
        <v>0.19900000000000001</v>
      </c>
    </row>
    <row r="28" spans="1:23" x14ac:dyDescent="0.3">
      <c r="A28" s="1">
        <v>44679</v>
      </c>
      <c r="B28" t="s">
        <v>3</v>
      </c>
      <c r="C28" s="19">
        <v>0.48888888888888887</v>
      </c>
      <c r="D28" s="14">
        <v>1</v>
      </c>
      <c r="E28" s="8"/>
      <c r="M28" s="11" t="s">
        <v>29</v>
      </c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3">
      <c r="A29" s="1">
        <v>44679</v>
      </c>
      <c r="B29" t="s">
        <v>11</v>
      </c>
      <c r="C29" s="19">
        <v>0.69236111111111109</v>
      </c>
      <c r="D29" s="14">
        <v>1</v>
      </c>
      <c r="E29" s="8"/>
      <c r="M29" s="16" t="s">
        <v>46</v>
      </c>
      <c r="N29" s="6"/>
      <c r="O29" s="6">
        <v>4.4999999999999998E-2</v>
      </c>
      <c r="P29" s="6"/>
      <c r="Q29" s="6"/>
      <c r="R29" s="6"/>
      <c r="S29" s="6"/>
      <c r="T29" s="6"/>
      <c r="U29" s="6"/>
      <c r="V29" s="6"/>
      <c r="W29" s="6">
        <v>4.4999999999999998E-2</v>
      </c>
    </row>
    <row r="30" spans="1:23" x14ac:dyDescent="0.3">
      <c r="M30" s="11" t="s">
        <v>30</v>
      </c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3">
      <c r="M31" s="16" t="s">
        <v>35</v>
      </c>
      <c r="N31" s="6"/>
      <c r="O31" s="6"/>
      <c r="P31" s="6"/>
      <c r="Q31" s="6"/>
      <c r="R31" s="6"/>
      <c r="S31" s="6"/>
      <c r="T31" s="6"/>
      <c r="U31" s="6"/>
      <c r="V31" s="6">
        <v>3.9E-2</v>
      </c>
      <c r="W31" s="6">
        <v>3.9E-2</v>
      </c>
    </row>
    <row r="32" spans="1:23" x14ac:dyDescent="0.3">
      <c r="M32" s="16" t="s">
        <v>36</v>
      </c>
      <c r="N32" s="6">
        <v>0.28399999999999997</v>
      </c>
      <c r="O32" s="6"/>
      <c r="P32" s="6"/>
      <c r="Q32" s="6"/>
      <c r="R32" s="6"/>
      <c r="S32" s="6"/>
      <c r="T32" s="6"/>
      <c r="U32" s="6"/>
      <c r="V32" s="6"/>
      <c r="W32" s="6">
        <v>0.28399999999999997</v>
      </c>
    </row>
    <row r="33" spans="1:23" x14ac:dyDescent="0.3">
      <c r="M33" s="11" t="s">
        <v>28</v>
      </c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3">
      <c r="M34" s="16" t="s">
        <v>47</v>
      </c>
      <c r="N34" s="6"/>
      <c r="O34" s="6"/>
      <c r="P34" s="6"/>
      <c r="Q34" s="6"/>
      <c r="R34" s="6"/>
      <c r="S34" s="6"/>
      <c r="T34" s="6"/>
      <c r="U34" s="6"/>
      <c r="V34" s="6">
        <v>0.193</v>
      </c>
      <c r="W34" s="6">
        <v>0.193</v>
      </c>
    </row>
    <row r="35" spans="1:23" x14ac:dyDescent="0.3">
      <c r="A35" s="12">
        <v>2923</v>
      </c>
      <c r="B35" t="s">
        <v>3</v>
      </c>
      <c r="M35" s="11" t="s">
        <v>31</v>
      </c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3">
      <c r="A36" s="12">
        <v>5373</v>
      </c>
      <c r="B36" t="s">
        <v>13</v>
      </c>
      <c r="M36" s="16" t="s">
        <v>48</v>
      </c>
      <c r="N36" s="6"/>
      <c r="O36" s="6"/>
      <c r="P36" s="6"/>
      <c r="Q36" s="6">
        <v>9.8000000000000004E-2</v>
      </c>
      <c r="R36" s="6"/>
      <c r="S36" s="6"/>
      <c r="T36" s="6"/>
      <c r="U36" s="6"/>
      <c r="V36" s="6"/>
      <c r="W36" s="6">
        <v>9.8000000000000004E-2</v>
      </c>
    </row>
    <row r="37" spans="1:23" x14ac:dyDescent="0.3">
      <c r="A37" s="12" t="s">
        <v>33</v>
      </c>
      <c r="B37" t="s">
        <v>11</v>
      </c>
      <c r="M37" s="1">
        <v>44679</v>
      </c>
      <c r="N37" s="6"/>
      <c r="O37" s="6">
        <v>0.20300000000000001</v>
      </c>
      <c r="P37" s="6"/>
      <c r="Q37" s="6"/>
      <c r="R37" s="6"/>
      <c r="S37" s="6"/>
      <c r="T37" s="6">
        <v>0.05</v>
      </c>
      <c r="U37" s="6">
        <v>0.189</v>
      </c>
      <c r="V37" s="6"/>
      <c r="W37" s="6">
        <v>0.442</v>
      </c>
    </row>
    <row r="38" spans="1:23" x14ac:dyDescent="0.3">
      <c r="A38" s="12">
        <v>9644</v>
      </c>
      <c r="B38" t="s">
        <v>6</v>
      </c>
      <c r="M38" s="11" t="s">
        <v>24</v>
      </c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3">
      <c r="A39" s="12">
        <v>2267</v>
      </c>
      <c r="B39" t="s">
        <v>4</v>
      </c>
      <c r="M39" s="16" t="s">
        <v>49</v>
      </c>
      <c r="N39" s="6"/>
      <c r="O39" s="6"/>
      <c r="P39" s="6"/>
      <c r="Q39" s="6"/>
      <c r="R39" s="6"/>
      <c r="S39" s="6"/>
      <c r="T39" s="6"/>
      <c r="U39" s="6">
        <v>0.189</v>
      </c>
      <c r="V39" s="6"/>
      <c r="W39" s="6">
        <v>0.189</v>
      </c>
    </row>
    <row r="40" spans="1:23" x14ac:dyDescent="0.3">
      <c r="A40" s="12">
        <v>5906</v>
      </c>
      <c r="B40" t="s">
        <v>8</v>
      </c>
      <c r="M40" s="11" t="s">
        <v>26</v>
      </c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3">
      <c r="A41" s="12" t="s">
        <v>34</v>
      </c>
      <c r="B41" t="s">
        <v>9</v>
      </c>
      <c r="M41" s="16" t="s">
        <v>48</v>
      </c>
      <c r="N41" s="6"/>
      <c r="O41" s="6">
        <v>0.20300000000000001</v>
      </c>
      <c r="P41" s="6"/>
      <c r="Q41" s="6"/>
      <c r="R41" s="6"/>
      <c r="S41" s="6"/>
      <c r="T41" s="6"/>
      <c r="U41" s="6"/>
      <c r="V41" s="6"/>
      <c r="W41" s="6">
        <v>0.20300000000000001</v>
      </c>
    </row>
    <row r="42" spans="1:23" x14ac:dyDescent="0.3">
      <c r="A42" s="12">
        <v>4900</v>
      </c>
      <c r="B42" t="s">
        <v>14</v>
      </c>
      <c r="M42" s="11" t="s">
        <v>27</v>
      </c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3">
      <c r="A43" s="12">
        <v>9880</v>
      </c>
      <c r="B43" t="s">
        <v>5</v>
      </c>
      <c r="M43" s="16" t="s">
        <v>36</v>
      </c>
      <c r="N43" s="6"/>
      <c r="O43" s="6"/>
      <c r="P43" s="6"/>
      <c r="Q43" s="6"/>
      <c r="R43" s="6"/>
      <c r="S43" s="6"/>
      <c r="T43" s="6">
        <v>0.05</v>
      </c>
      <c r="U43" s="6"/>
      <c r="V43" s="6"/>
      <c r="W43" s="6">
        <v>0.05</v>
      </c>
    </row>
    <row r="44" spans="1:23" x14ac:dyDescent="0.3">
      <c r="A44" s="12">
        <v>8866</v>
      </c>
      <c r="B44" t="s">
        <v>15</v>
      </c>
      <c r="M44" s="1" t="s">
        <v>20</v>
      </c>
      <c r="N44" s="6">
        <v>0.77899999999999991</v>
      </c>
      <c r="O44" s="6">
        <v>0.76</v>
      </c>
      <c r="P44" s="6">
        <v>0.19900000000000001</v>
      </c>
      <c r="Q44" s="6">
        <v>0.47899999999999998</v>
      </c>
      <c r="R44" s="6">
        <v>0.20699999999999999</v>
      </c>
      <c r="S44" s="6">
        <v>6.7000000000000004E-2</v>
      </c>
      <c r="T44" s="6">
        <v>0.05</v>
      </c>
      <c r="U44" s="6">
        <v>0.38400000000000001</v>
      </c>
      <c r="V44" s="6">
        <v>0.625</v>
      </c>
      <c r="W44" s="6">
        <v>3.5499999999999994</v>
      </c>
    </row>
  </sheetData>
  <sortState xmlns:xlrd2="http://schemas.microsoft.com/office/spreadsheetml/2017/richdata2" ref="F20:J22">
    <sortCondition ref="H20:H22"/>
  </sortState>
  <conditionalFormatting sqref="G3:G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ignoredErrors>
    <ignoredError sqref="F10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53B652F-BC94-4A8E-90B3-E08489589972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D3:D29</xm:sqref>
        </x14:conditionalFormatting>
        <x14:conditionalFormatting xmlns:xm="http://schemas.microsoft.com/office/excel/2006/main">
          <x14:cfRule type="iconSet" priority="1" id="{D05B19CC-36F2-4CA9-A732-49969A711C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K3:K22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zoomScale="70" zoomScaleNormal="70" workbookViewId="0">
      <selection activeCell="G37" sqref="G37"/>
    </sheetView>
  </sheetViews>
  <sheetFormatPr defaultRowHeight="14.4" x14ac:dyDescent="0.3"/>
  <cols>
    <col min="1" max="1" width="15" customWidth="1"/>
    <col min="2" max="2" width="11.5546875" style="18" bestFit="1" customWidth="1"/>
    <col min="3" max="3" width="21.6640625" bestFit="1" customWidth="1"/>
    <col min="4" max="4" width="20.88671875" bestFit="1" customWidth="1"/>
    <col min="8" max="8" width="9.21875" bestFit="1" customWidth="1"/>
    <col min="9" max="9" width="10.77734375" bestFit="1" customWidth="1"/>
    <col min="10" max="10" width="21" bestFit="1" customWidth="1"/>
    <col min="11" max="11" width="20.6640625" bestFit="1" customWidth="1"/>
  </cols>
  <sheetData>
    <row r="1" spans="1:5" x14ac:dyDescent="0.3">
      <c r="A1" s="18"/>
      <c r="C1" s="18"/>
      <c r="D1" s="18"/>
      <c r="E1" s="18"/>
    </row>
    <row r="2" spans="1:5" x14ac:dyDescent="0.3">
      <c r="A2" t="s">
        <v>0</v>
      </c>
      <c r="B2" t="s">
        <v>50</v>
      </c>
      <c r="C2" s="18" t="s">
        <v>100</v>
      </c>
      <c r="D2" s="18" t="s">
        <v>101</v>
      </c>
      <c r="E2" s="18"/>
    </row>
    <row r="3" spans="1:5" x14ac:dyDescent="0.3">
      <c r="A3" s="32">
        <v>44676</v>
      </c>
      <c r="B3" s="14">
        <v>1</v>
      </c>
      <c r="C3" s="19">
        <v>0.47083333333333338</v>
      </c>
      <c r="D3" s="4">
        <v>0.49444444444444446</v>
      </c>
      <c r="E3" s="18"/>
    </row>
    <row r="4" spans="1:5" x14ac:dyDescent="0.3">
      <c r="A4" s="39">
        <v>44677</v>
      </c>
      <c r="B4" s="14">
        <v>2</v>
      </c>
      <c r="C4" s="19">
        <v>0.23263888888888887</v>
      </c>
      <c r="D4" s="4">
        <v>0.26041666666666669</v>
      </c>
    </row>
    <row r="5" spans="1:5" x14ac:dyDescent="0.3">
      <c r="A5" s="39"/>
      <c r="B5" s="14">
        <v>3</v>
      </c>
      <c r="C5" s="19">
        <v>0.28333333333333333</v>
      </c>
      <c r="D5" s="4">
        <v>0.28402777777777777</v>
      </c>
    </row>
    <row r="6" spans="1:5" x14ac:dyDescent="0.3">
      <c r="A6" s="39"/>
      <c r="B6" s="14">
        <v>4</v>
      </c>
      <c r="C6" s="19">
        <v>0.35416666666666669</v>
      </c>
      <c r="D6" s="4">
        <v>0.36458333333333331</v>
      </c>
    </row>
    <row r="7" spans="1:5" x14ac:dyDescent="0.3">
      <c r="A7" s="39"/>
      <c r="B7" s="14">
        <v>5</v>
      </c>
      <c r="C7" s="19">
        <v>0.37152777777777773</v>
      </c>
      <c r="D7" s="4">
        <v>0.38541666666666669</v>
      </c>
    </row>
    <row r="8" spans="1:5" x14ac:dyDescent="0.3">
      <c r="A8" s="39"/>
      <c r="B8" s="14">
        <v>6</v>
      </c>
      <c r="C8" s="19">
        <v>0.47916666666666669</v>
      </c>
      <c r="D8" s="4">
        <v>0.50208333333333333</v>
      </c>
      <c r="E8" s="18"/>
    </row>
    <row r="9" spans="1:5" x14ac:dyDescent="0.3">
      <c r="A9" s="39"/>
      <c r="B9" s="14">
        <v>7</v>
      </c>
      <c r="C9" s="19">
        <v>0.66041666666666665</v>
      </c>
      <c r="D9" s="4">
        <v>0.67638888888888893</v>
      </c>
      <c r="E9" s="18"/>
    </row>
    <row r="10" spans="1:5" x14ac:dyDescent="0.3">
      <c r="A10" s="39"/>
      <c r="B10" s="14">
        <v>8</v>
      </c>
      <c r="C10" s="19">
        <v>0.6777777777777777</v>
      </c>
      <c r="D10" s="4">
        <v>0.6791666666666667</v>
      </c>
      <c r="E10" s="18"/>
    </row>
    <row r="11" spans="1:5" x14ac:dyDescent="0.3">
      <c r="A11" s="39">
        <v>44678</v>
      </c>
      <c r="B11" s="14">
        <v>9</v>
      </c>
      <c r="C11" s="19">
        <v>0.23958333333333334</v>
      </c>
      <c r="D11" s="4">
        <v>0.27569444444444446</v>
      </c>
      <c r="E11" s="18"/>
    </row>
    <row r="12" spans="1:5" x14ac:dyDescent="0.3">
      <c r="A12" s="39"/>
      <c r="B12" s="14">
        <v>10</v>
      </c>
      <c r="C12" s="19">
        <v>0.27847222222222223</v>
      </c>
      <c r="D12" s="4">
        <v>0.28055555555555556</v>
      </c>
      <c r="E12" s="18"/>
    </row>
    <row r="13" spans="1:5" x14ac:dyDescent="0.3">
      <c r="A13" s="39"/>
      <c r="B13" s="14">
        <v>11</v>
      </c>
      <c r="C13" s="19">
        <v>0.28055555555555556</v>
      </c>
      <c r="D13" s="4">
        <v>0.40625</v>
      </c>
      <c r="E13" s="18"/>
    </row>
    <row r="14" spans="1:5" x14ac:dyDescent="0.3">
      <c r="A14" s="39"/>
      <c r="B14" s="14">
        <v>12</v>
      </c>
      <c r="C14" s="19">
        <v>0.40625</v>
      </c>
      <c r="D14" s="4">
        <v>0.57847222222222217</v>
      </c>
      <c r="E14" s="18"/>
    </row>
    <row r="15" spans="1:5" x14ac:dyDescent="0.3">
      <c r="A15" s="39"/>
      <c r="B15" s="14">
        <v>13</v>
      </c>
      <c r="C15" s="19">
        <v>0.57916666666666672</v>
      </c>
      <c r="D15" s="4">
        <v>0.7104166666666667</v>
      </c>
    </row>
    <row r="16" spans="1:5" x14ac:dyDescent="0.3">
      <c r="A16" s="39"/>
      <c r="B16" s="14">
        <v>14</v>
      </c>
      <c r="C16" s="19">
        <v>0.72013888888888899</v>
      </c>
      <c r="D16" s="4">
        <v>0.73472222222222217</v>
      </c>
      <c r="E16" s="18"/>
    </row>
    <row r="17" spans="1:5" x14ac:dyDescent="0.3">
      <c r="A17" s="39"/>
      <c r="B17" s="14">
        <v>15</v>
      </c>
      <c r="C17" s="19">
        <v>0.74305555555555547</v>
      </c>
      <c r="D17" s="4">
        <v>0.75624999999999998</v>
      </c>
      <c r="E17" s="18"/>
    </row>
    <row r="18" spans="1:5" x14ac:dyDescent="0.3">
      <c r="A18" s="39"/>
      <c r="B18" s="14">
        <v>16</v>
      </c>
      <c r="C18" s="19">
        <v>0.91666666666666663</v>
      </c>
      <c r="D18" s="4">
        <v>0.92569444444444438</v>
      </c>
      <c r="E18" s="18"/>
    </row>
    <row r="19" spans="1:5" x14ac:dyDescent="0.3">
      <c r="A19" s="39">
        <v>44679</v>
      </c>
      <c r="B19" s="14">
        <v>17</v>
      </c>
      <c r="C19" s="19">
        <v>0.21527777777777779</v>
      </c>
      <c r="D19" s="4">
        <v>0.36249999999999999</v>
      </c>
      <c r="E19" s="18"/>
    </row>
    <row r="20" spans="1:5" x14ac:dyDescent="0.3">
      <c r="A20" s="39"/>
      <c r="B20" s="14">
        <v>18</v>
      </c>
      <c r="C20" s="19">
        <v>0.27083333333333331</v>
      </c>
      <c r="D20" s="4">
        <v>0.50902777777777775</v>
      </c>
      <c r="E20" s="18"/>
    </row>
    <row r="21" spans="1:5" x14ac:dyDescent="0.3">
      <c r="A21" s="39"/>
      <c r="B21" s="14">
        <v>19</v>
      </c>
      <c r="C21" s="19">
        <v>0.29791666666666666</v>
      </c>
      <c r="D21" s="4">
        <v>0.69305555555555554</v>
      </c>
      <c r="E21" s="18"/>
    </row>
    <row r="22" spans="1:5" x14ac:dyDescent="0.3">
      <c r="E22" s="18"/>
    </row>
    <row r="23" spans="1:5" x14ac:dyDescent="0.3">
      <c r="E23" s="18"/>
    </row>
    <row r="24" spans="1:5" x14ac:dyDescent="0.3">
      <c r="E24" s="18"/>
    </row>
    <row r="25" spans="1:5" x14ac:dyDescent="0.3">
      <c r="E25" s="18"/>
    </row>
    <row r="26" spans="1:5" x14ac:dyDescent="0.3">
      <c r="E26" s="18"/>
    </row>
    <row r="27" spans="1:5" x14ac:dyDescent="0.3">
      <c r="B27"/>
    </row>
    <row r="28" spans="1:5" x14ac:dyDescent="0.3">
      <c r="B28"/>
    </row>
    <row r="29" spans="1:5" x14ac:dyDescent="0.3">
      <c r="B29"/>
    </row>
    <row r="30" spans="1:5" x14ac:dyDescent="0.3">
      <c r="B30"/>
    </row>
    <row r="31" spans="1:5" x14ac:dyDescent="0.3">
      <c r="B31" s="19"/>
      <c r="C31" s="18"/>
      <c r="D31" s="18"/>
      <c r="E31" s="18"/>
    </row>
  </sheetData>
  <mergeCells count="3">
    <mergeCell ref="A4:A10"/>
    <mergeCell ref="A11:A18"/>
    <mergeCell ref="A19:A21"/>
  </mergeCells>
  <conditionalFormatting sqref="A3:A4 A11 A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A49B-02A1-4446-AA96-491F6B07596C}">
  <dimension ref="A4:AK14"/>
  <sheetViews>
    <sheetView zoomScaleNormal="100" workbookViewId="0">
      <selection activeCell="A4" sqref="A4:AK14"/>
    </sheetView>
  </sheetViews>
  <sheetFormatPr defaultRowHeight="14.4" x14ac:dyDescent="0.3"/>
  <cols>
    <col min="1" max="1" width="37" bestFit="1" customWidth="1"/>
    <col min="2" max="43" width="2.77734375" customWidth="1"/>
  </cols>
  <sheetData>
    <row r="4" spans="1:37" x14ac:dyDescent="0.3">
      <c r="A4" s="41" t="s">
        <v>102</v>
      </c>
      <c r="B4" s="40" t="s">
        <v>112</v>
      </c>
      <c r="C4" s="40"/>
      <c r="D4" s="40"/>
      <c r="E4" s="40"/>
      <c r="F4" s="40" t="s">
        <v>113</v>
      </c>
      <c r="G4" s="40"/>
      <c r="H4" s="40"/>
      <c r="I4" s="40"/>
      <c r="J4" s="40" t="s">
        <v>114</v>
      </c>
      <c r="K4" s="40"/>
      <c r="L4" s="40"/>
      <c r="M4" s="40"/>
      <c r="N4" s="40" t="s">
        <v>115</v>
      </c>
      <c r="O4" s="40"/>
      <c r="P4" s="40"/>
      <c r="Q4" s="40"/>
      <c r="R4" s="40" t="s">
        <v>116</v>
      </c>
      <c r="S4" s="40"/>
      <c r="T4" s="40"/>
      <c r="U4" s="40"/>
      <c r="V4" s="40" t="s">
        <v>117</v>
      </c>
      <c r="W4" s="40"/>
      <c r="X4" s="40"/>
      <c r="Y4" s="40"/>
      <c r="Z4" s="40" t="s">
        <v>118</v>
      </c>
      <c r="AA4" s="40"/>
      <c r="AB4" s="40"/>
      <c r="AC4" s="40"/>
      <c r="AD4" s="40" t="s">
        <v>119</v>
      </c>
      <c r="AE4" s="40"/>
      <c r="AF4" s="40"/>
      <c r="AG4" s="40"/>
      <c r="AH4" s="40" t="s">
        <v>120</v>
      </c>
      <c r="AI4" s="40"/>
      <c r="AJ4" s="40"/>
      <c r="AK4" s="40"/>
    </row>
    <row r="5" spans="1:37" ht="52.2" customHeight="1" x14ac:dyDescent="0.3">
      <c r="A5" s="41"/>
      <c r="B5" s="34" t="s">
        <v>121</v>
      </c>
      <c r="C5" s="34" t="s">
        <v>122</v>
      </c>
      <c r="D5" s="34" t="s">
        <v>123</v>
      </c>
      <c r="E5" s="34" t="s">
        <v>124</v>
      </c>
      <c r="F5" s="34" t="s">
        <v>121</v>
      </c>
      <c r="G5" s="34" t="s">
        <v>122</v>
      </c>
      <c r="H5" s="34" t="s">
        <v>123</v>
      </c>
      <c r="I5" s="34" t="s">
        <v>124</v>
      </c>
      <c r="J5" s="34" t="s">
        <v>121</v>
      </c>
      <c r="K5" s="34" t="s">
        <v>122</v>
      </c>
      <c r="L5" s="34" t="s">
        <v>123</v>
      </c>
      <c r="M5" s="34" t="s">
        <v>124</v>
      </c>
      <c r="N5" s="34" t="s">
        <v>121</v>
      </c>
      <c r="O5" s="34" t="s">
        <v>122</v>
      </c>
      <c r="P5" s="34" t="s">
        <v>123</v>
      </c>
      <c r="Q5" s="34" t="s">
        <v>124</v>
      </c>
      <c r="R5" s="34" t="s">
        <v>121</v>
      </c>
      <c r="S5" s="34" t="s">
        <v>122</v>
      </c>
      <c r="T5" s="34" t="s">
        <v>123</v>
      </c>
      <c r="U5" s="34" t="s">
        <v>124</v>
      </c>
      <c r="V5" s="34" t="s">
        <v>121</v>
      </c>
      <c r="W5" s="34" t="s">
        <v>122</v>
      </c>
      <c r="X5" s="34" t="s">
        <v>123</v>
      </c>
      <c r="Y5" s="34" t="s">
        <v>124</v>
      </c>
      <c r="Z5" s="34" t="s">
        <v>121</v>
      </c>
      <c r="AA5" s="34" t="s">
        <v>122</v>
      </c>
      <c r="AB5" s="34" t="s">
        <v>123</v>
      </c>
      <c r="AC5" s="34" t="s">
        <v>124</v>
      </c>
      <c r="AD5" s="34" t="s">
        <v>121</v>
      </c>
      <c r="AE5" s="34" t="s">
        <v>122</v>
      </c>
      <c r="AF5" s="34" t="s">
        <v>123</v>
      </c>
      <c r="AG5" s="34" t="s">
        <v>124</v>
      </c>
      <c r="AH5" s="34" t="s">
        <v>121</v>
      </c>
      <c r="AI5" s="34" t="s">
        <v>122</v>
      </c>
      <c r="AJ5" s="34" t="s">
        <v>123</v>
      </c>
      <c r="AK5" s="34" t="s">
        <v>124</v>
      </c>
    </row>
    <row r="6" spans="1:37" x14ac:dyDescent="0.3">
      <c r="A6" s="25" t="s">
        <v>103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x14ac:dyDescent="0.3">
      <c r="A7" s="25" t="s">
        <v>104</v>
      </c>
      <c r="B7" s="25"/>
      <c r="C7" s="25"/>
      <c r="D7" s="25"/>
      <c r="E7" s="25"/>
      <c r="F7" s="25"/>
      <c r="G7" s="25"/>
      <c r="H7" s="25"/>
      <c r="I7" s="25"/>
      <c r="J7" s="25"/>
      <c r="K7" s="35"/>
      <c r="L7" s="35"/>
      <c r="M7" s="35"/>
      <c r="N7" s="35"/>
      <c r="O7" s="3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5"/>
      <c r="AB7" s="35"/>
      <c r="AC7" s="35"/>
      <c r="AD7" s="35"/>
      <c r="AE7" s="35"/>
      <c r="AF7" s="35"/>
      <c r="AG7" s="35"/>
      <c r="AH7" s="25"/>
      <c r="AI7" s="25"/>
      <c r="AJ7" s="25"/>
      <c r="AK7" s="25"/>
    </row>
    <row r="8" spans="1:37" x14ac:dyDescent="0.3">
      <c r="A8" s="25" t="s">
        <v>105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35"/>
      <c r="N8" s="35"/>
      <c r="O8" s="35"/>
      <c r="P8" s="35"/>
      <c r="Q8" s="35"/>
      <c r="R8" s="35"/>
      <c r="S8" s="35"/>
      <c r="T8" s="35"/>
      <c r="U8" s="35"/>
      <c r="V8" s="36"/>
      <c r="W8" s="36"/>
      <c r="X8" s="36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x14ac:dyDescent="0.3">
      <c r="A9" s="25" t="s">
        <v>106</v>
      </c>
      <c r="B9" s="25"/>
      <c r="C9" s="25"/>
      <c r="D9" s="25"/>
      <c r="E9" s="25"/>
      <c r="F9" s="25"/>
      <c r="G9" s="25"/>
      <c r="H9" s="2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6"/>
      <c r="W9" s="36"/>
      <c r="X9" s="36"/>
      <c r="Y9" s="25"/>
      <c r="Z9" s="35"/>
      <c r="AA9" s="35"/>
      <c r="AB9" s="35"/>
      <c r="AC9" s="35"/>
      <c r="AD9" s="35"/>
      <c r="AE9" s="35"/>
      <c r="AF9" s="35"/>
      <c r="AG9" s="35"/>
      <c r="AH9" s="25"/>
      <c r="AI9" s="25"/>
      <c r="AJ9" s="25"/>
      <c r="AK9" s="25"/>
    </row>
    <row r="10" spans="1:37" x14ac:dyDescent="0.3">
      <c r="A10" s="25" t="s">
        <v>107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35"/>
      <c r="Q10" s="35"/>
      <c r="R10" s="35"/>
      <c r="S10" s="35"/>
      <c r="T10" s="35"/>
      <c r="U10" s="25"/>
      <c r="V10" s="25"/>
      <c r="W10" s="25"/>
      <c r="X10" s="25"/>
      <c r="Y10" s="25"/>
      <c r="Z10" s="35"/>
      <c r="AA10" s="35"/>
      <c r="AB10" s="35"/>
      <c r="AC10" s="35"/>
      <c r="AD10" s="35"/>
      <c r="AE10" s="35"/>
      <c r="AF10" s="35"/>
      <c r="AG10" s="35"/>
      <c r="AH10" s="25"/>
      <c r="AI10" s="25"/>
      <c r="AJ10" s="25"/>
      <c r="AK10" s="25"/>
    </row>
    <row r="11" spans="1:37" x14ac:dyDescent="0.3">
      <c r="A11" s="25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35"/>
      <c r="AA11" s="35"/>
      <c r="AB11" s="35"/>
      <c r="AC11" s="35"/>
      <c r="AD11" s="35"/>
      <c r="AE11" s="35"/>
      <c r="AF11" s="35"/>
      <c r="AG11" s="35"/>
      <c r="AH11" s="25"/>
      <c r="AI11" s="25"/>
      <c r="AJ11" s="25"/>
      <c r="AK11" s="25"/>
    </row>
    <row r="12" spans="1:37" x14ac:dyDescent="0.3">
      <c r="A12" s="25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6"/>
      <c r="AK12" s="25"/>
    </row>
    <row r="13" spans="1:37" x14ac:dyDescent="0.3">
      <c r="A13" s="25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35"/>
      <c r="AJ13" s="35"/>
      <c r="AK13" s="25"/>
    </row>
    <row r="14" spans="1:37" x14ac:dyDescent="0.3">
      <c r="A14" s="25" t="s">
        <v>111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35"/>
      <c r="AK14" s="35"/>
    </row>
  </sheetData>
  <mergeCells count="10">
    <mergeCell ref="V4:Y4"/>
    <mergeCell ref="Z4:AC4"/>
    <mergeCell ref="AD4:AG4"/>
    <mergeCell ref="AH4:AK4"/>
    <mergeCell ref="A4:A5"/>
    <mergeCell ref="B4:E4"/>
    <mergeCell ref="F4:I4"/>
    <mergeCell ref="J4:M4"/>
    <mergeCell ref="N4:Q4"/>
    <mergeCell ref="R4:U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D6FE-50B1-4667-A757-3F9B7864E965}">
  <dimension ref="A2:O28"/>
  <sheetViews>
    <sheetView zoomScale="70" zoomScaleNormal="70" workbookViewId="0">
      <selection activeCell="I22" sqref="I22"/>
    </sheetView>
  </sheetViews>
  <sheetFormatPr defaultRowHeight="14.4" x14ac:dyDescent="0.3"/>
  <cols>
    <col min="1" max="1" width="10.6640625" bestFit="1" customWidth="1"/>
    <col min="2" max="2" width="14.88671875" bestFit="1" customWidth="1"/>
    <col min="3" max="8" width="9.77734375" bestFit="1" customWidth="1"/>
    <col min="11" max="11" width="115.109375" bestFit="1" customWidth="1"/>
  </cols>
  <sheetData>
    <row r="2" spans="1:15" x14ac:dyDescent="0.3">
      <c r="A2" t="s">
        <v>82</v>
      </c>
    </row>
    <row r="3" spans="1:15" x14ac:dyDescent="0.3">
      <c r="A3" t="s">
        <v>87</v>
      </c>
      <c r="B3" t="s">
        <v>83</v>
      </c>
    </row>
    <row r="4" spans="1:15" x14ac:dyDescent="0.3">
      <c r="A4" t="s">
        <v>88</v>
      </c>
      <c r="B4" t="s">
        <v>84</v>
      </c>
    </row>
    <row r="5" spans="1:15" x14ac:dyDescent="0.3">
      <c r="A5" t="s">
        <v>89</v>
      </c>
      <c r="B5" t="s">
        <v>85</v>
      </c>
    </row>
    <row r="6" spans="1:15" x14ac:dyDescent="0.3">
      <c r="A6" t="s">
        <v>90</v>
      </c>
      <c r="B6" t="s">
        <v>86</v>
      </c>
    </row>
    <row r="10" spans="1:15" x14ac:dyDescent="0.3">
      <c r="L10" t="s">
        <v>78</v>
      </c>
      <c r="M10" t="s">
        <v>79</v>
      </c>
      <c r="N10" t="s">
        <v>80</v>
      </c>
      <c r="O10" t="s">
        <v>81</v>
      </c>
    </row>
    <row r="11" spans="1:15" x14ac:dyDescent="0.3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 t="s">
        <v>99</v>
      </c>
      <c r="K11" t="s">
        <v>71</v>
      </c>
      <c r="L11">
        <v>5</v>
      </c>
      <c r="M11">
        <v>4</v>
      </c>
      <c r="N11">
        <v>1</v>
      </c>
    </row>
    <row r="12" spans="1:15" x14ac:dyDescent="0.3">
      <c r="A12">
        <v>1</v>
      </c>
      <c r="B12">
        <v>3</v>
      </c>
      <c r="C12">
        <v>4</v>
      </c>
      <c r="D12">
        <v>4</v>
      </c>
      <c r="E12">
        <v>3</v>
      </c>
      <c r="F12">
        <v>3</v>
      </c>
      <c r="G12">
        <v>4</v>
      </c>
      <c r="H12">
        <v>4</v>
      </c>
      <c r="K12" t="s">
        <v>72</v>
      </c>
      <c r="L12">
        <v>10</v>
      </c>
    </row>
    <row r="13" spans="1:15" x14ac:dyDescent="0.3">
      <c r="A13">
        <v>2</v>
      </c>
      <c r="B13">
        <v>3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K13" t="s">
        <v>73</v>
      </c>
      <c r="L13">
        <v>10</v>
      </c>
    </row>
    <row r="14" spans="1:15" x14ac:dyDescent="0.3">
      <c r="A14">
        <v>3</v>
      </c>
      <c r="B14">
        <v>3</v>
      </c>
      <c r="C14">
        <v>4</v>
      </c>
      <c r="D14">
        <v>4</v>
      </c>
      <c r="E14">
        <v>3</v>
      </c>
      <c r="F14">
        <v>3</v>
      </c>
      <c r="G14">
        <v>4</v>
      </c>
      <c r="H14">
        <v>4</v>
      </c>
      <c r="K14" t="s">
        <v>74</v>
      </c>
      <c r="L14">
        <v>4</v>
      </c>
      <c r="M14">
        <v>5</v>
      </c>
      <c r="N14">
        <v>1</v>
      </c>
    </row>
    <row r="15" spans="1:15" x14ac:dyDescent="0.3">
      <c r="A15">
        <v>4</v>
      </c>
      <c r="B15">
        <v>4</v>
      </c>
      <c r="C15">
        <v>4</v>
      </c>
      <c r="D15">
        <v>4</v>
      </c>
      <c r="E15">
        <v>3</v>
      </c>
      <c r="F15">
        <v>3</v>
      </c>
      <c r="G15">
        <v>4</v>
      </c>
      <c r="H15">
        <v>4</v>
      </c>
      <c r="K15" t="s">
        <v>75</v>
      </c>
      <c r="L15">
        <v>6</v>
      </c>
      <c r="M15">
        <v>4</v>
      </c>
    </row>
    <row r="16" spans="1:15" x14ac:dyDescent="0.3">
      <c r="A16">
        <v>5</v>
      </c>
      <c r="B16">
        <v>4</v>
      </c>
      <c r="C16">
        <v>4</v>
      </c>
      <c r="D16">
        <v>4</v>
      </c>
      <c r="E16">
        <v>4</v>
      </c>
      <c r="F16">
        <v>3</v>
      </c>
      <c r="G16">
        <v>4</v>
      </c>
      <c r="H16">
        <v>4</v>
      </c>
      <c r="K16" t="s">
        <v>76</v>
      </c>
      <c r="L16">
        <v>10</v>
      </c>
    </row>
    <row r="17" spans="1:12" x14ac:dyDescent="0.3">
      <c r="A17">
        <v>6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K17" t="s">
        <v>77</v>
      </c>
      <c r="L17">
        <v>10</v>
      </c>
    </row>
    <row r="18" spans="1:12" x14ac:dyDescent="0.3">
      <c r="A18">
        <v>7</v>
      </c>
      <c r="B18">
        <v>4</v>
      </c>
      <c r="C18">
        <v>4</v>
      </c>
      <c r="D18">
        <v>4</v>
      </c>
      <c r="E18">
        <v>2</v>
      </c>
      <c r="F18">
        <v>4</v>
      </c>
      <c r="G18">
        <v>4</v>
      </c>
      <c r="H18">
        <v>4</v>
      </c>
    </row>
    <row r="19" spans="1:12" x14ac:dyDescent="0.3">
      <c r="A19">
        <v>8</v>
      </c>
      <c r="B19">
        <v>3</v>
      </c>
      <c r="C19">
        <v>4</v>
      </c>
      <c r="D19">
        <v>4</v>
      </c>
      <c r="E19">
        <v>3</v>
      </c>
      <c r="F19">
        <v>4</v>
      </c>
      <c r="G19">
        <v>4</v>
      </c>
      <c r="H19">
        <v>4</v>
      </c>
    </row>
    <row r="20" spans="1:12" x14ac:dyDescent="0.3">
      <c r="A20">
        <v>9</v>
      </c>
      <c r="B20">
        <v>2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</row>
    <row r="21" spans="1:12" x14ac:dyDescent="0.3">
      <c r="A21" s="33">
        <v>10</v>
      </c>
      <c r="B21" s="33">
        <v>4</v>
      </c>
      <c r="C21" s="33">
        <v>4</v>
      </c>
      <c r="D21" s="33">
        <v>4</v>
      </c>
      <c r="E21" s="33">
        <v>3</v>
      </c>
      <c r="F21" s="33">
        <v>4</v>
      </c>
      <c r="G21" s="33">
        <v>4</v>
      </c>
      <c r="H21" s="33">
        <v>4</v>
      </c>
    </row>
    <row r="22" spans="1:12" x14ac:dyDescent="0.3">
      <c r="A22" t="s">
        <v>70</v>
      </c>
      <c r="B22">
        <f>AVERAGE(B12:B21)</f>
        <v>3.4</v>
      </c>
      <c r="C22">
        <f t="shared" ref="C22:H22" si="0">AVERAGE(C12:C21)</f>
        <v>4</v>
      </c>
      <c r="D22">
        <f t="shared" si="0"/>
        <v>4</v>
      </c>
      <c r="E22">
        <f t="shared" si="0"/>
        <v>3.3</v>
      </c>
      <c r="F22">
        <f t="shared" si="0"/>
        <v>3.6</v>
      </c>
      <c r="G22">
        <f t="shared" si="0"/>
        <v>4</v>
      </c>
      <c r="H22">
        <f t="shared" si="0"/>
        <v>4</v>
      </c>
      <c r="I22">
        <f>AVERAGE(B22:H22)</f>
        <v>3.7571428571428571</v>
      </c>
    </row>
    <row r="23" spans="1:12" x14ac:dyDescent="0.3">
      <c r="A23" t="s">
        <v>91</v>
      </c>
      <c r="B23" s="15" t="s">
        <v>78</v>
      </c>
      <c r="C23" s="15" t="s">
        <v>78</v>
      </c>
      <c r="D23" s="15" t="s">
        <v>78</v>
      </c>
      <c r="E23" s="15" t="s">
        <v>78</v>
      </c>
      <c r="F23" s="15" t="s">
        <v>78</v>
      </c>
      <c r="G23" s="15" t="s">
        <v>78</v>
      </c>
      <c r="H23" s="15" t="s">
        <v>78</v>
      </c>
    </row>
    <row r="25" spans="1:12" x14ac:dyDescent="0.3">
      <c r="A25" t="s">
        <v>78</v>
      </c>
      <c r="B25">
        <v>5</v>
      </c>
      <c r="C25">
        <v>10</v>
      </c>
      <c r="D25">
        <v>10</v>
      </c>
      <c r="E25">
        <v>4</v>
      </c>
      <c r="F25">
        <v>6</v>
      </c>
      <c r="G25">
        <v>10</v>
      </c>
      <c r="H25">
        <v>10</v>
      </c>
    </row>
    <row r="26" spans="1:12" x14ac:dyDescent="0.3">
      <c r="A26" t="s">
        <v>79</v>
      </c>
      <c r="B26">
        <v>4</v>
      </c>
      <c r="E26">
        <v>5</v>
      </c>
      <c r="F26">
        <v>4</v>
      </c>
    </row>
    <row r="27" spans="1:12" x14ac:dyDescent="0.3">
      <c r="A27" t="s">
        <v>80</v>
      </c>
      <c r="B27">
        <v>1</v>
      </c>
      <c r="E27">
        <v>1</v>
      </c>
    </row>
    <row r="28" spans="1:12" x14ac:dyDescent="0.3">
      <c r="A28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C038-E8F0-4FD0-A91B-CDDE2AD167C4}">
  <dimension ref="A1:V42"/>
  <sheetViews>
    <sheetView tabSelected="1" topLeftCell="A4" zoomScale="85" zoomScaleNormal="85" workbookViewId="0">
      <selection activeCell="K17" sqref="K17"/>
    </sheetView>
  </sheetViews>
  <sheetFormatPr defaultRowHeight="14.4" x14ac:dyDescent="0.3"/>
  <cols>
    <col min="1" max="1" width="19.109375" bestFit="1" customWidth="1"/>
    <col min="2" max="9" width="12.77734375" customWidth="1"/>
    <col min="12" max="12" width="14.21875" bestFit="1" customWidth="1"/>
    <col min="13" max="14" width="15.109375" bestFit="1" customWidth="1"/>
    <col min="15" max="21" width="16.77734375" customWidth="1"/>
  </cols>
  <sheetData>
    <row r="1" spans="1:22" x14ac:dyDescent="0.3">
      <c r="A1" s="20"/>
      <c r="B1" s="21"/>
      <c r="C1" s="22"/>
    </row>
    <row r="2" spans="1:22" x14ac:dyDescent="0.3">
      <c r="A2" s="23" t="s">
        <v>55</v>
      </c>
      <c r="B2" s="18"/>
      <c r="C2" s="8"/>
    </row>
    <row r="3" spans="1:22" x14ac:dyDescent="0.3">
      <c r="A3" s="23"/>
      <c r="B3" s="40" t="s">
        <v>53</v>
      </c>
      <c r="C3" s="40"/>
      <c r="D3" s="5"/>
      <c r="E3" s="5" t="s">
        <v>65</v>
      </c>
      <c r="F3" s="5"/>
      <c r="G3" s="5"/>
    </row>
    <row r="4" spans="1:22" x14ac:dyDescent="0.3">
      <c r="A4" s="23"/>
      <c r="B4" s="25" t="s">
        <v>52</v>
      </c>
      <c r="C4" s="25" t="s">
        <v>175</v>
      </c>
      <c r="E4" t="s">
        <v>52</v>
      </c>
      <c r="F4" t="s">
        <v>175</v>
      </c>
    </row>
    <row r="5" spans="1:22" x14ac:dyDescent="0.3">
      <c r="A5" s="25" t="s">
        <v>51</v>
      </c>
      <c r="B5" s="25">
        <v>235.2</v>
      </c>
      <c r="C5" s="25">
        <v>0</v>
      </c>
      <c r="E5">
        <f>AVERAGE(H14,H21,H28,H35,H42)</f>
        <v>0.10788194288007284</v>
      </c>
      <c r="F5">
        <f>AVERAGE(I14,I21,I28,I35,I42)</f>
        <v>6.5015311481239255</v>
      </c>
    </row>
    <row r="6" spans="1:22" x14ac:dyDescent="0.3">
      <c r="A6" s="25" t="s">
        <v>54</v>
      </c>
      <c r="B6" s="25">
        <v>235</v>
      </c>
      <c r="C6" s="25">
        <v>0</v>
      </c>
    </row>
    <row r="7" spans="1:22" x14ac:dyDescent="0.3">
      <c r="A7" s="25" t="s">
        <v>63</v>
      </c>
      <c r="B7" s="26">
        <f>ABS(((B5-B6)/B6)*100)</f>
        <v>8.5106382978718573E-2</v>
      </c>
      <c r="C7" s="25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spans="1:22" ht="49.8" customHeight="1" x14ac:dyDescent="0.3">
      <c r="L8" s="14" t="s">
        <v>68</v>
      </c>
      <c r="M8" s="29" t="s">
        <v>66</v>
      </c>
      <c r="N8" s="29" t="s">
        <v>67</v>
      </c>
      <c r="O8" s="28"/>
      <c r="P8" s="28"/>
      <c r="Q8" s="28"/>
      <c r="R8" s="28"/>
      <c r="S8" s="28"/>
      <c r="T8" s="28"/>
    </row>
    <row r="9" spans="1:22" x14ac:dyDescent="0.3">
      <c r="A9" s="20" t="s">
        <v>56</v>
      </c>
      <c r="B9" s="21"/>
      <c r="C9" s="21"/>
      <c r="D9" s="21"/>
      <c r="E9" s="21"/>
      <c r="F9" s="21"/>
      <c r="G9" s="21"/>
      <c r="H9" s="21"/>
      <c r="I9" s="22"/>
      <c r="L9" s="18" t="s">
        <v>56</v>
      </c>
      <c r="M9" s="31">
        <v>8.4902131380768742E-2</v>
      </c>
      <c r="N9" s="31">
        <v>0.4489949168946426</v>
      </c>
    </row>
    <row r="10" spans="1:22" x14ac:dyDescent="0.3">
      <c r="A10" s="23"/>
      <c r="B10" s="40" t="s">
        <v>53</v>
      </c>
      <c r="C10" s="40"/>
      <c r="D10" s="40" t="s">
        <v>61</v>
      </c>
      <c r="E10" s="40"/>
      <c r="F10" s="40" t="s">
        <v>62</v>
      </c>
      <c r="G10" s="40"/>
      <c r="H10" s="40" t="s">
        <v>64</v>
      </c>
      <c r="I10" s="40"/>
      <c r="L10" s="18" t="s">
        <v>57</v>
      </c>
      <c r="M10" s="31">
        <v>0.14323068562115215</v>
      </c>
      <c r="N10" s="31">
        <v>2.2733192385579071</v>
      </c>
    </row>
    <row r="11" spans="1:22" x14ac:dyDescent="0.3">
      <c r="A11" s="23"/>
      <c r="B11" s="25" t="s">
        <v>52</v>
      </c>
      <c r="C11" s="25" t="s">
        <v>175</v>
      </c>
      <c r="D11" s="25" t="s">
        <v>52</v>
      </c>
      <c r="E11" s="25" t="s">
        <v>175</v>
      </c>
      <c r="F11" s="25" t="s">
        <v>52</v>
      </c>
      <c r="G11" s="25" t="s">
        <v>175</v>
      </c>
      <c r="H11" s="25" t="s">
        <v>52</v>
      </c>
      <c r="I11" s="25" t="s">
        <v>175</v>
      </c>
      <c r="L11" s="9" t="s">
        <v>58</v>
      </c>
      <c r="M11" s="31">
        <v>9.8816655246554322E-2</v>
      </c>
      <c r="N11" s="31">
        <v>3.138654938480443</v>
      </c>
    </row>
    <row r="12" spans="1:22" x14ac:dyDescent="0.3">
      <c r="A12" s="25" t="s">
        <v>51</v>
      </c>
      <c r="B12" s="25">
        <v>235.7</v>
      </c>
      <c r="C12" s="25">
        <v>2.15</v>
      </c>
      <c r="D12" s="25">
        <v>235</v>
      </c>
      <c r="E12" s="25">
        <v>2.17</v>
      </c>
      <c r="F12" s="25">
        <v>236.7</v>
      </c>
      <c r="G12" s="25">
        <v>2.17</v>
      </c>
      <c r="H12" s="25"/>
      <c r="I12" s="25"/>
      <c r="L12" s="9" t="s">
        <v>59</v>
      </c>
      <c r="M12" s="31">
        <v>0.11389442582040943</v>
      </c>
      <c r="N12" s="31">
        <v>3.3133533133533035</v>
      </c>
    </row>
    <row r="13" spans="1:22" x14ac:dyDescent="0.3">
      <c r="A13" s="25" t="s">
        <v>54</v>
      </c>
      <c r="B13" s="25">
        <v>235.4</v>
      </c>
      <c r="C13" s="25">
        <v>2.14</v>
      </c>
      <c r="D13" s="25">
        <v>235.2</v>
      </c>
      <c r="E13" s="25">
        <v>2.1629999999999998</v>
      </c>
      <c r="F13" s="25">
        <v>236.8</v>
      </c>
      <c r="G13" s="25">
        <v>2.1579999999999999</v>
      </c>
      <c r="H13" s="25"/>
      <c r="I13" s="25"/>
      <c r="L13" s="9" t="s">
        <v>69</v>
      </c>
      <c r="M13" s="31">
        <v>9.856581633147958E-2</v>
      </c>
      <c r="N13" s="31">
        <v>23.333333333333332</v>
      </c>
    </row>
    <row r="14" spans="1:22" x14ac:dyDescent="0.3">
      <c r="A14" s="25" t="s">
        <v>63</v>
      </c>
      <c r="B14" s="26">
        <f t="shared" ref="B14:G14" si="0">ABS(((B12-B13)/B13)*100)</f>
        <v>0.12744265080712955</v>
      </c>
      <c r="C14" s="26">
        <f t="shared" si="0"/>
        <v>0.46728971962615823</v>
      </c>
      <c r="D14" s="26">
        <f t="shared" si="0"/>
        <v>8.5034013605437345E-2</v>
      </c>
      <c r="E14" s="26">
        <f t="shared" si="0"/>
        <v>0.32362459546926109</v>
      </c>
      <c r="F14" s="26">
        <f t="shared" si="0"/>
        <v>4.2229729729739325E-2</v>
      </c>
      <c r="G14" s="26">
        <f t="shared" si="0"/>
        <v>0.55607043558850844</v>
      </c>
      <c r="H14" s="26">
        <f>AVERAGE(B14,D14,F14)</f>
        <v>8.4902131380768742E-2</v>
      </c>
      <c r="I14" s="26">
        <f>AVERAGE(C14,E14,G14)</f>
        <v>0.4489949168946426</v>
      </c>
      <c r="L14" s="30" t="s">
        <v>70</v>
      </c>
      <c r="M14" s="31">
        <f>AVERAGE(M9:M13)</f>
        <v>0.10788194288007284</v>
      </c>
      <c r="N14" s="31">
        <f>AVERAGE(N9:N13)</f>
        <v>6.5015311481239255</v>
      </c>
    </row>
    <row r="16" spans="1:22" x14ac:dyDescent="0.3">
      <c r="A16" s="20" t="s">
        <v>57</v>
      </c>
      <c r="B16" s="21"/>
      <c r="C16" s="21"/>
      <c r="D16" s="21"/>
      <c r="E16" s="21"/>
      <c r="F16" s="21"/>
      <c r="G16" s="21"/>
      <c r="H16" s="21"/>
      <c r="I16" s="22"/>
    </row>
    <row r="17" spans="1:9" x14ac:dyDescent="0.3">
      <c r="A17" s="23"/>
      <c r="B17" s="40" t="s">
        <v>53</v>
      </c>
      <c r="C17" s="40"/>
      <c r="D17" s="40" t="s">
        <v>61</v>
      </c>
      <c r="E17" s="40"/>
      <c r="F17" s="40" t="s">
        <v>62</v>
      </c>
      <c r="G17" s="40"/>
      <c r="H17" s="40" t="s">
        <v>64</v>
      </c>
      <c r="I17" s="40"/>
    </row>
    <row r="18" spans="1:9" x14ac:dyDescent="0.3">
      <c r="A18" s="23"/>
      <c r="B18" s="27" t="s">
        <v>52</v>
      </c>
      <c r="C18" s="25" t="s">
        <v>175</v>
      </c>
      <c r="D18" s="25" t="s">
        <v>52</v>
      </c>
      <c r="E18" s="25" t="s">
        <v>175</v>
      </c>
      <c r="F18" s="25" t="s">
        <v>52</v>
      </c>
      <c r="G18" s="25" t="s">
        <v>175</v>
      </c>
      <c r="H18" s="25" t="s">
        <v>52</v>
      </c>
      <c r="I18" s="25" t="s">
        <v>175</v>
      </c>
    </row>
    <row r="19" spans="1:9" x14ac:dyDescent="0.3">
      <c r="A19" s="25" t="s">
        <v>51</v>
      </c>
      <c r="B19" s="25">
        <v>237.39</v>
      </c>
      <c r="C19" s="25">
        <v>6.18</v>
      </c>
      <c r="D19" s="25">
        <v>236.8</v>
      </c>
      <c r="E19" s="25">
        <v>6.29</v>
      </c>
      <c r="F19" s="25">
        <v>236.89</v>
      </c>
      <c r="G19" s="25">
        <v>6.3150000000000004</v>
      </c>
      <c r="H19" s="25"/>
      <c r="I19" s="25"/>
    </row>
    <row r="20" spans="1:9" x14ac:dyDescent="0.3">
      <c r="A20" s="25" t="s">
        <v>54</v>
      </c>
      <c r="B20" s="25">
        <v>237.6</v>
      </c>
      <c r="C20" s="25">
        <v>6.07</v>
      </c>
      <c r="D20" s="25">
        <v>237.4</v>
      </c>
      <c r="E20" s="25">
        <v>6.1959999999999997</v>
      </c>
      <c r="F20" s="25">
        <v>237.1</v>
      </c>
      <c r="G20" s="25">
        <v>6.1020000000000003</v>
      </c>
      <c r="H20" s="25"/>
      <c r="I20" s="25"/>
    </row>
    <row r="21" spans="1:9" x14ac:dyDescent="0.3">
      <c r="A21" s="25" t="s">
        <v>63</v>
      </c>
      <c r="B21" s="26">
        <f t="shared" ref="B21:G21" si="1">ABS(((B19-B20)/B20)*100)</f>
        <v>8.8383838383841742E-2</v>
      </c>
      <c r="C21" s="26">
        <f t="shared" si="1"/>
        <v>1.8121911037891174</v>
      </c>
      <c r="D21" s="26">
        <f t="shared" si="1"/>
        <v>0.25273799494523769</v>
      </c>
      <c r="E21" s="26">
        <f t="shared" si="1"/>
        <v>1.5171078114912897</v>
      </c>
      <c r="F21" s="26">
        <f t="shared" si="1"/>
        <v>8.8570223534377046E-2</v>
      </c>
      <c r="G21" s="26">
        <f t="shared" si="1"/>
        <v>3.490658800393315</v>
      </c>
      <c r="H21" s="26">
        <f>AVERAGE(B21,D21,F21)</f>
        <v>0.14323068562115215</v>
      </c>
      <c r="I21" s="26">
        <f>AVERAGE(C21,E21,G21)</f>
        <v>2.2733192385579071</v>
      </c>
    </row>
    <row r="23" spans="1:9" x14ac:dyDescent="0.3">
      <c r="A23" s="20" t="s">
        <v>58</v>
      </c>
      <c r="B23" s="21"/>
      <c r="C23" s="21"/>
      <c r="D23" s="21"/>
      <c r="E23" s="21"/>
      <c r="F23" s="21"/>
      <c r="G23" s="21"/>
      <c r="H23" s="21"/>
      <c r="I23" s="22"/>
    </row>
    <row r="24" spans="1:9" x14ac:dyDescent="0.3">
      <c r="A24" s="23"/>
      <c r="B24" s="40" t="s">
        <v>53</v>
      </c>
      <c r="C24" s="40"/>
      <c r="D24" s="40" t="s">
        <v>61</v>
      </c>
      <c r="E24" s="40"/>
      <c r="F24" s="40" t="s">
        <v>62</v>
      </c>
      <c r="G24" s="40"/>
      <c r="H24" s="40" t="s">
        <v>64</v>
      </c>
      <c r="I24" s="40"/>
    </row>
    <row r="25" spans="1:9" x14ac:dyDescent="0.3">
      <c r="A25" s="23"/>
      <c r="B25" s="25" t="s">
        <v>52</v>
      </c>
      <c r="C25" s="25" t="s">
        <v>175</v>
      </c>
      <c r="D25" s="25" t="s">
        <v>52</v>
      </c>
      <c r="E25" s="25" t="s">
        <v>175</v>
      </c>
      <c r="F25" s="25" t="s">
        <v>52</v>
      </c>
      <c r="G25" s="25" t="s">
        <v>175</v>
      </c>
      <c r="H25" s="25" t="s">
        <v>52</v>
      </c>
      <c r="I25" s="25" t="s">
        <v>175</v>
      </c>
    </row>
    <row r="26" spans="1:9" x14ac:dyDescent="0.3">
      <c r="A26" s="25" t="s">
        <v>51</v>
      </c>
      <c r="B26" s="25">
        <v>236.7</v>
      </c>
      <c r="C26" s="25">
        <v>0.21199999999999999</v>
      </c>
      <c r="D26" s="25">
        <v>235.5</v>
      </c>
      <c r="E26" s="25">
        <v>0.22600000000000001</v>
      </c>
      <c r="F26" s="25">
        <v>235.6</v>
      </c>
      <c r="G26" s="25">
        <v>0.22900000000000001</v>
      </c>
      <c r="H26" s="25"/>
      <c r="I26" s="25"/>
    </row>
    <row r="27" spans="1:9" x14ac:dyDescent="0.3">
      <c r="A27" s="25" t="s">
        <v>54</v>
      </c>
      <c r="B27" s="25">
        <v>236.9</v>
      </c>
      <c r="C27" s="25">
        <v>0.21299999999999999</v>
      </c>
      <c r="D27" s="25">
        <v>235.7</v>
      </c>
      <c r="E27" s="25">
        <v>0.21</v>
      </c>
      <c r="F27" s="25">
        <v>235.9</v>
      </c>
      <c r="G27" s="25">
        <v>0.22600000000000001</v>
      </c>
      <c r="H27" s="25"/>
      <c r="I27" s="25"/>
    </row>
    <row r="28" spans="1:9" x14ac:dyDescent="0.3">
      <c r="A28" s="25" t="s">
        <v>63</v>
      </c>
      <c r="B28" s="26">
        <f t="shared" ref="B28:G28" si="2">ABS(((B26-B27)/B27)*100)</f>
        <v>8.4423807513726065E-2</v>
      </c>
      <c r="C28" s="26">
        <f t="shared" si="2"/>
        <v>0.46948356807511782</v>
      </c>
      <c r="D28" s="26">
        <f t="shared" si="2"/>
        <v>8.4853627492570485E-2</v>
      </c>
      <c r="E28" s="26">
        <f t="shared" si="2"/>
        <v>7.6190476190476266</v>
      </c>
      <c r="F28" s="26">
        <f t="shared" si="2"/>
        <v>0.12717253073336643</v>
      </c>
      <c r="G28" s="26">
        <f t="shared" si="2"/>
        <v>1.3274336283185852</v>
      </c>
      <c r="H28" s="26">
        <f>AVERAGE(B28,D28,F28)</f>
        <v>9.8816655246554322E-2</v>
      </c>
      <c r="I28" s="26">
        <f>AVERAGE(C28,E28,G28)</f>
        <v>3.138654938480443</v>
      </c>
    </row>
    <row r="30" spans="1:9" x14ac:dyDescent="0.3">
      <c r="A30" s="20" t="s">
        <v>59</v>
      </c>
      <c r="B30" s="21"/>
      <c r="C30" s="21"/>
      <c r="D30" s="21"/>
      <c r="E30" s="21"/>
      <c r="F30" s="21"/>
      <c r="G30" s="21"/>
      <c r="H30" s="21"/>
      <c r="I30" s="22"/>
    </row>
    <row r="31" spans="1:9" x14ac:dyDescent="0.3">
      <c r="A31" s="23"/>
      <c r="B31" s="40" t="s">
        <v>53</v>
      </c>
      <c r="C31" s="40"/>
      <c r="D31" s="40" t="s">
        <v>61</v>
      </c>
      <c r="E31" s="40"/>
      <c r="F31" s="40" t="s">
        <v>62</v>
      </c>
      <c r="G31" s="40"/>
      <c r="H31" s="40" t="s">
        <v>64</v>
      </c>
      <c r="I31" s="40"/>
    </row>
    <row r="32" spans="1:9" x14ac:dyDescent="0.3">
      <c r="A32" s="23"/>
      <c r="B32" s="27" t="s">
        <v>52</v>
      </c>
      <c r="C32" s="25" t="s">
        <v>175</v>
      </c>
      <c r="D32" s="25" t="s">
        <v>52</v>
      </c>
      <c r="E32" s="25" t="s">
        <v>175</v>
      </c>
      <c r="F32" s="25" t="s">
        <v>52</v>
      </c>
      <c r="G32" s="25" t="s">
        <v>175</v>
      </c>
      <c r="H32" s="25" t="s">
        <v>52</v>
      </c>
      <c r="I32" s="25" t="s">
        <v>175</v>
      </c>
    </row>
    <row r="33" spans="1:9" x14ac:dyDescent="0.3">
      <c r="A33" s="25" t="s">
        <v>51</v>
      </c>
      <c r="B33" s="25">
        <v>236.8</v>
      </c>
      <c r="C33" s="25">
        <v>0.14699999999999999</v>
      </c>
      <c r="D33" s="25">
        <v>236.89</v>
      </c>
      <c r="E33" s="25">
        <v>0.14499999999999999</v>
      </c>
      <c r="F33" s="25">
        <v>236.6</v>
      </c>
      <c r="G33" s="25">
        <v>0.14499999999999999</v>
      </c>
      <c r="H33" s="25"/>
      <c r="I33" s="25"/>
    </row>
    <row r="34" spans="1:9" x14ac:dyDescent="0.3">
      <c r="A34" s="25" t="s">
        <v>54</v>
      </c>
      <c r="B34" s="25">
        <v>237.2</v>
      </c>
      <c r="C34" s="25">
        <v>0.14299999999999999</v>
      </c>
      <c r="D34" s="25">
        <v>237</v>
      </c>
      <c r="E34" s="25">
        <v>0.14000000000000001</v>
      </c>
      <c r="F34" s="25">
        <v>236.9</v>
      </c>
      <c r="G34" s="25">
        <v>0.14000000000000001</v>
      </c>
      <c r="H34" s="25"/>
      <c r="I34" s="25"/>
    </row>
    <row r="35" spans="1:9" x14ac:dyDescent="0.3">
      <c r="A35" s="25" t="s">
        <v>63</v>
      </c>
      <c r="B35" s="26">
        <f t="shared" ref="B35:G35" si="3">ABS(((B33-B34)/B34)*100)</f>
        <v>0.16863406408093479</v>
      </c>
      <c r="C35" s="26">
        <f t="shared" si="3"/>
        <v>2.7972027972028002</v>
      </c>
      <c r="D35" s="26">
        <f t="shared" si="3"/>
        <v>4.6413502109710396E-2</v>
      </c>
      <c r="E35" s="26">
        <f t="shared" si="3"/>
        <v>3.5714285714285547</v>
      </c>
      <c r="F35" s="26">
        <f t="shared" si="3"/>
        <v>0.1266357112705831</v>
      </c>
      <c r="G35" s="26">
        <f t="shared" si="3"/>
        <v>3.5714285714285547</v>
      </c>
      <c r="H35" s="26">
        <f>AVERAGE(B35,D35,F35)</f>
        <v>0.11389442582040943</v>
      </c>
      <c r="I35" s="26">
        <f>AVERAGE(C35,E35,G35)</f>
        <v>3.3133533133533035</v>
      </c>
    </row>
    <row r="37" spans="1:9" x14ac:dyDescent="0.3">
      <c r="A37" s="20" t="s">
        <v>60</v>
      </c>
      <c r="B37" s="21"/>
      <c r="C37" s="21"/>
      <c r="D37" s="21"/>
      <c r="E37" s="21"/>
      <c r="F37" s="21"/>
      <c r="G37" s="21"/>
      <c r="H37" s="21"/>
      <c r="I37" s="22"/>
    </row>
    <row r="38" spans="1:9" x14ac:dyDescent="0.3">
      <c r="A38" s="23"/>
      <c r="B38" s="40" t="s">
        <v>53</v>
      </c>
      <c r="C38" s="40"/>
      <c r="D38" s="40" t="s">
        <v>61</v>
      </c>
      <c r="E38" s="40"/>
      <c r="F38" s="40" t="s">
        <v>62</v>
      </c>
      <c r="G38" s="40"/>
      <c r="H38" s="40" t="s">
        <v>64</v>
      </c>
      <c r="I38" s="40"/>
    </row>
    <row r="39" spans="1:9" x14ac:dyDescent="0.3">
      <c r="A39" s="23"/>
      <c r="B39" s="25" t="s">
        <v>52</v>
      </c>
      <c r="C39" s="25" t="s">
        <v>175</v>
      </c>
      <c r="D39" s="25" t="s">
        <v>52</v>
      </c>
      <c r="E39" s="25" t="s">
        <v>175</v>
      </c>
      <c r="F39" s="25" t="s">
        <v>52</v>
      </c>
      <c r="G39" s="25" t="s">
        <v>175</v>
      </c>
      <c r="H39" s="25" t="s">
        <v>52</v>
      </c>
      <c r="I39" s="25" t="s">
        <v>175</v>
      </c>
    </row>
    <row r="40" spans="1:9" x14ac:dyDescent="0.3">
      <c r="A40" s="23" t="s">
        <v>51</v>
      </c>
      <c r="B40" s="25">
        <v>236.6</v>
      </c>
      <c r="C40" s="25">
        <v>3.6999999999999998E-2</v>
      </c>
      <c r="D40" s="25">
        <v>236.5</v>
      </c>
      <c r="E40" s="25">
        <v>3.6999999999999998E-2</v>
      </c>
      <c r="F40" s="25">
        <v>236.3</v>
      </c>
      <c r="G40" s="25">
        <v>3.6999999999999998E-2</v>
      </c>
      <c r="H40" s="25"/>
      <c r="I40" s="25"/>
    </row>
    <row r="41" spans="1:9" x14ac:dyDescent="0.3">
      <c r="A41" s="23" t="s">
        <v>54</v>
      </c>
      <c r="B41" s="25">
        <v>236.9</v>
      </c>
      <c r="C41" s="25">
        <v>0.03</v>
      </c>
      <c r="D41" s="25">
        <v>236.7</v>
      </c>
      <c r="E41" s="25">
        <v>0.03</v>
      </c>
      <c r="F41" s="25">
        <v>236.5</v>
      </c>
      <c r="G41" s="25">
        <v>0.03</v>
      </c>
      <c r="H41" s="25"/>
      <c r="I41" s="25"/>
    </row>
    <row r="42" spans="1:9" x14ac:dyDescent="0.3">
      <c r="A42" s="24" t="s">
        <v>63</v>
      </c>
      <c r="B42" s="26">
        <f t="shared" ref="B42:G42" si="4">ABS(((B40-B41)/B41)*100)</f>
        <v>0.1266357112705831</v>
      </c>
      <c r="C42" s="26">
        <f t="shared" si="4"/>
        <v>23.333333333333332</v>
      </c>
      <c r="D42" s="26">
        <f t="shared" si="4"/>
        <v>8.4495141529357262E-2</v>
      </c>
      <c r="E42" s="26">
        <f t="shared" si="4"/>
        <v>23.333333333333332</v>
      </c>
      <c r="F42" s="26">
        <f t="shared" si="4"/>
        <v>8.456659619449837E-2</v>
      </c>
      <c r="G42" s="26">
        <f t="shared" si="4"/>
        <v>23.333333333333332</v>
      </c>
      <c r="H42" s="26">
        <f>AVERAGE(B42,D42,F42)</f>
        <v>9.856581633147958E-2</v>
      </c>
      <c r="I42" s="26">
        <f>AVERAGE(C42,E42,G42)</f>
        <v>23.333333333333332</v>
      </c>
    </row>
  </sheetData>
  <mergeCells count="26">
    <mergeCell ref="H17:I17"/>
    <mergeCell ref="H31:I31"/>
    <mergeCell ref="H38:I38"/>
    <mergeCell ref="B3:C3"/>
    <mergeCell ref="B10:C10"/>
    <mergeCell ref="D10:E10"/>
    <mergeCell ref="F10:G10"/>
    <mergeCell ref="B17:C17"/>
    <mergeCell ref="D17:E17"/>
    <mergeCell ref="F17:G17"/>
    <mergeCell ref="Q7:R7"/>
    <mergeCell ref="S7:T7"/>
    <mergeCell ref="U7:V7"/>
    <mergeCell ref="B38:C38"/>
    <mergeCell ref="D38:E38"/>
    <mergeCell ref="F38:G38"/>
    <mergeCell ref="M7:N7"/>
    <mergeCell ref="O7:P7"/>
    <mergeCell ref="B24:C24"/>
    <mergeCell ref="D24:E24"/>
    <mergeCell ref="F24:G24"/>
    <mergeCell ref="B31:C31"/>
    <mergeCell ref="D31:E31"/>
    <mergeCell ref="F31:G31"/>
    <mergeCell ref="H24:I24"/>
    <mergeCell ref="H10:I1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D0F7-EDF5-408F-ACA4-55E449EE5C07}">
  <dimension ref="A1:W44"/>
  <sheetViews>
    <sheetView topLeftCell="I1" zoomScale="70" zoomScaleNormal="70" workbookViewId="0">
      <selection activeCell="P12" sqref="P12"/>
    </sheetView>
  </sheetViews>
  <sheetFormatPr defaultRowHeight="14.4" x14ac:dyDescent="0.3"/>
  <cols>
    <col min="1" max="1" width="28" bestFit="1" customWidth="1"/>
    <col min="2" max="2" width="20.44140625" bestFit="1" customWidth="1"/>
    <col min="5" max="5" width="9.33203125" bestFit="1" customWidth="1"/>
    <col min="6" max="6" width="10.44140625" bestFit="1" customWidth="1"/>
    <col min="7" max="7" width="6" bestFit="1" customWidth="1"/>
    <col min="8" max="8" width="12.6640625" bestFit="1" customWidth="1"/>
    <col min="9" max="9" width="20.44140625" bestFit="1" customWidth="1"/>
    <col min="13" max="13" width="19.44140625" bestFit="1" customWidth="1"/>
    <col min="14" max="14" width="16.77734375" bestFit="1" customWidth="1"/>
    <col min="15" max="15" width="15.77734375" bestFit="1" customWidth="1"/>
    <col min="16" max="16" width="17.5546875" bestFit="1" customWidth="1"/>
    <col min="17" max="17" width="17.109375" bestFit="1" customWidth="1"/>
    <col min="18" max="18" width="15.21875" bestFit="1" customWidth="1"/>
    <col min="19" max="19" width="20.109375" bestFit="1" customWidth="1"/>
    <col min="20" max="20" width="14.5546875" bestFit="1" customWidth="1"/>
    <col min="21" max="21" width="18.21875" bestFit="1" customWidth="1"/>
    <col min="22" max="22" width="12.33203125" bestFit="1" customWidth="1"/>
    <col min="23" max="23" width="11.109375" bestFit="1" customWidth="1"/>
  </cols>
  <sheetData>
    <row r="1" spans="1:23" x14ac:dyDescent="0.3">
      <c r="A1" t="s">
        <v>130</v>
      </c>
      <c r="C1" s="3"/>
      <c r="E1" t="s">
        <v>16</v>
      </c>
      <c r="F1" t="s">
        <v>0</v>
      </c>
      <c r="G1" t="s">
        <v>1</v>
      </c>
      <c r="H1" t="s">
        <v>162</v>
      </c>
      <c r="I1" t="s">
        <v>18</v>
      </c>
      <c r="M1" s="10" t="s">
        <v>163</v>
      </c>
      <c r="N1" s="10" t="s">
        <v>19</v>
      </c>
    </row>
    <row r="2" spans="1:23" x14ac:dyDescent="0.3">
      <c r="A2" t="s">
        <v>131</v>
      </c>
      <c r="C2" s="3"/>
      <c r="E2">
        <v>5373</v>
      </c>
      <c r="F2" t="s">
        <v>125</v>
      </c>
      <c r="G2" s="3">
        <v>0.91666666666666663</v>
      </c>
      <c r="H2">
        <v>0</v>
      </c>
      <c r="I2" t="str">
        <f>VLOOKUP(E2,$A$35:$B$44,2,FALSE)</f>
        <v>Benjie Basa</v>
      </c>
      <c r="M2" s="10" t="s">
        <v>21</v>
      </c>
      <c r="N2" t="s">
        <v>13</v>
      </c>
      <c r="O2" t="s">
        <v>3</v>
      </c>
      <c r="P2" t="s">
        <v>14</v>
      </c>
      <c r="Q2" t="s">
        <v>5</v>
      </c>
      <c r="R2" t="s">
        <v>4</v>
      </c>
      <c r="S2" t="s">
        <v>6</v>
      </c>
      <c r="T2" t="s">
        <v>11</v>
      </c>
      <c r="U2" t="s">
        <v>15</v>
      </c>
      <c r="V2" t="s">
        <v>8</v>
      </c>
      <c r="W2" t="s">
        <v>20</v>
      </c>
    </row>
    <row r="3" spans="1:23" x14ac:dyDescent="0.3">
      <c r="A3" t="s">
        <v>131</v>
      </c>
      <c r="C3" s="3"/>
      <c r="E3">
        <v>2923</v>
      </c>
      <c r="F3" t="s">
        <v>126</v>
      </c>
      <c r="G3" s="3">
        <v>0.23541666666666669</v>
      </c>
      <c r="H3">
        <v>0</v>
      </c>
      <c r="I3" t="str">
        <f t="shared" ref="I3:I34" si="0">VLOOKUP(E3,$A$35:$B$44,2,FALSE)</f>
        <v>Irvin Gil Mercado</v>
      </c>
      <c r="M3" s="17" t="s">
        <v>125</v>
      </c>
      <c r="N3" s="6">
        <v>0</v>
      </c>
      <c r="O3" s="6"/>
      <c r="P3" s="6"/>
      <c r="Q3" s="6"/>
      <c r="R3" s="6"/>
      <c r="S3" s="6"/>
      <c r="T3" s="6"/>
      <c r="U3" s="6"/>
      <c r="V3" s="6"/>
      <c r="W3" s="6">
        <v>0</v>
      </c>
    </row>
    <row r="4" spans="1:23" x14ac:dyDescent="0.3">
      <c r="A4" t="s">
        <v>132</v>
      </c>
      <c r="C4" s="3"/>
      <c r="E4">
        <v>2923</v>
      </c>
      <c r="F4" t="s">
        <v>126</v>
      </c>
      <c r="G4" s="3">
        <v>0.23541666666666669</v>
      </c>
      <c r="H4">
        <v>0</v>
      </c>
      <c r="I4" t="str">
        <f t="shared" si="0"/>
        <v>Irvin Gil Mercado</v>
      </c>
      <c r="M4" s="11" t="s">
        <v>164</v>
      </c>
      <c r="N4" s="6">
        <v>0</v>
      </c>
      <c r="O4" s="6"/>
      <c r="P4" s="6"/>
      <c r="Q4" s="6"/>
      <c r="R4" s="6"/>
      <c r="S4" s="6"/>
      <c r="T4" s="6"/>
      <c r="U4" s="6"/>
      <c r="V4" s="6"/>
      <c r="W4" s="6">
        <v>0</v>
      </c>
    </row>
    <row r="5" spans="1:23" x14ac:dyDescent="0.3">
      <c r="A5" t="s">
        <v>133</v>
      </c>
      <c r="C5" s="3"/>
      <c r="E5">
        <v>2923</v>
      </c>
      <c r="F5" t="s">
        <v>126</v>
      </c>
      <c r="G5" s="3">
        <v>0.25277777777777777</v>
      </c>
      <c r="H5">
        <v>5.6000000000000001E-2</v>
      </c>
      <c r="I5" t="str">
        <f t="shared" si="0"/>
        <v>Irvin Gil Mercado</v>
      </c>
      <c r="M5" s="17" t="s">
        <v>126</v>
      </c>
      <c r="N5" s="6">
        <v>0.495</v>
      </c>
      <c r="O5" s="6">
        <v>5.6000000000000001E-2</v>
      </c>
      <c r="P5" s="6">
        <v>0</v>
      </c>
      <c r="Q5" s="6"/>
      <c r="R5" s="6">
        <v>0.33800000000000002</v>
      </c>
      <c r="S5" s="6"/>
      <c r="T5" s="6">
        <v>0</v>
      </c>
      <c r="U5" s="6">
        <v>0</v>
      </c>
      <c r="V5" s="6"/>
      <c r="W5" s="6">
        <v>0.88900000000000001</v>
      </c>
    </row>
    <row r="6" spans="1:23" x14ac:dyDescent="0.3">
      <c r="A6" t="s">
        <v>134</v>
      </c>
      <c r="C6" s="3"/>
      <c r="E6">
        <v>2267</v>
      </c>
      <c r="F6" t="s">
        <v>126</v>
      </c>
      <c r="G6" s="3">
        <v>0.33263888888888887</v>
      </c>
      <c r="H6">
        <v>0.33800000000000002</v>
      </c>
      <c r="I6" t="str">
        <f t="shared" si="0"/>
        <v>Lyndon Diacosta</v>
      </c>
      <c r="M6" s="11" t="s">
        <v>165</v>
      </c>
      <c r="N6" s="6"/>
      <c r="O6" s="6">
        <v>0</v>
      </c>
      <c r="P6" s="6"/>
      <c r="Q6" s="6"/>
      <c r="R6" s="6"/>
      <c r="S6" s="6"/>
      <c r="T6" s="6"/>
      <c r="U6" s="6"/>
      <c r="V6" s="6"/>
      <c r="W6" s="6">
        <v>0</v>
      </c>
    </row>
    <row r="7" spans="1:23" x14ac:dyDescent="0.3">
      <c r="A7" t="s">
        <v>135</v>
      </c>
      <c r="C7" s="3"/>
      <c r="E7">
        <v>5373</v>
      </c>
      <c r="F7" t="s">
        <v>126</v>
      </c>
      <c r="G7" s="3">
        <v>0.49444444444444446</v>
      </c>
      <c r="H7">
        <v>0.495</v>
      </c>
      <c r="I7" t="str">
        <f t="shared" si="0"/>
        <v>Benjie Basa</v>
      </c>
      <c r="M7" s="11" t="s">
        <v>166</v>
      </c>
      <c r="N7" s="6"/>
      <c r="O7" s="6">
        <v>5.6000000000000001E-2</v>
      </c>
      <c r="P7" s="6"/>
      <c r="Q7" s="6"/>
      <c r="R7" s="6"/>
      <c r="S7" s="6"/>
      <c r="T7" s="6"/>
      <c r="U7" s="6"/>
      <c r="V7" s="6"/>
      <c r="W7" s="6">
        <v>5.6000000000000001E-2</v>
      </c>
    </row>
    <row r="8" spans="1:23" x14ac:dyDescent="0.3">
      <c r="A8" t="s">
        <v>136</v>
      </c>
      <c r="C8" s="3"/>
      <c r="E8">
        <v>7</v>
      </c>
      <c r="F8" t="s">
        <v>126</v>
      </c>
      <c r="G8" s="3">
        <v>0.81944444444444453</v>
      </c>
      <c r="H8">
        <v>0</v>
      </c>
      <c r="I8" t="str">
        <f t="shared" si="0"/>
        <v>Renante Mayor</v>
      </c>
      <c r="M8" s="11" t="s">
        <v>167</v>
      </c>
      <c r="N8" s="6"/>
      <c r="O8" s="6"/>
      <c r="P8" s="6"/>
      <c r="Q8" s="6"/>
      <c r="R8" s="6">
        <v>0.33800000000000002</v>
      </c>
      <c r="S8" s="6"/>
      <c r="T8" s="6"/>
      <c r="U8" s="6"/>
      <c r="V8" s="6"/>
      <c r="W8" s="6">
        <v>0.33800000000000002</v>
      </c>
    </row>
    <row r="9" spans="1:23" x14ac:dyDescent="0.3">
      <c r="A9" t="s">
        <v>137</v>
      </c>
      <c r="C9" s="3"/>
      <c r="E9">
        <v>2923</v>
      </c>
      <c r="F9" t="s">
        <v>126</v>
      </c>
      <c r="G9" s="3">
        <v>0.8222222222222223</v>
      </c>
      <c r="H9">
        <v>0</v>
      </c>
      <c r="I9" t="str">
        <f t="shared" si="0"/>
        <v>Irvin Gil Mercado</v>
      </c>
      <c r="M9" s="11" t="s">
        <v>168</v>
      </c>
      <c r="N9" s="6">
        <v>0.495</v>
      </c>
      <c r="O9" s="6"/>
      <c r="P9" s="6"/>
      <c r="Q9" s="6"/>
      <c r="R9" s="6"/>
      <c r="S9" s="6"/>
      <c r="T9" s="6"/>
      <c r="U9" s="6"/>
      <c r="V9" s="6"/>
      <c r="W9" s="6">
        <v>0.495</v>
      </c>
    </row>
    <row r="10" spans="1:23" x14ac:dyDescent="0.3">
      <c r="A10" t="s">
        <v>138</v>
      </c>
      <c r="C10" s="3"/>
      <c r="E10">
        <v>8866</v>
      </c>
      <c r="F10" t="s">
        <v>126</v>
      </c>
      <c r="G10" s="3">
        <v>0.83680555555555547</v>
      </c>
      <c r="H10">
        <v>0</v>
      </c>
      <c r="I10" t="str">
        <f t="shared" si="0"/>
        <v>Runnel Jay Barcelon</v>
      </c>
      <c r="M10" s="11" t="s">
        <v>169</v>
      </c>
      <c r="N10" s="6"/>
      <c r="O10" s="6">
        <v>0</v>
      </c>
      <c r="P10" s="6"/>
      <c r="Q10" s="6"/>
      <c r="R10" s="6"/>
      <c r="S10" s="6"/>
      <c r="T10" s="6">
        <v>0</v>
      </c>
      <c r="U10" s="6"/>
      <c r="V10" s="6"/>
      <c r="W10" s="6">
        <v>0</v>
      </c>
    </row>
    <row r="11" spans="1:23" x14ac:dyDescent="0.3">
      <c r="A11" t="s">
        <v>139</v>
      </c>
      <c r="C11" s="3"/>
      <c r="E11">
        <v>2267</v>
      </c>
      <c r="F11" t="s">
        <v>126</v>
      </c>
      <c r="G11" s="3">
        <v>0.84930555555555554</v>
      </c>
      <c r="H11">
        <v>0</v>
      </c>
      <c r="I11" t="str">
        <f t="shared" si="0"/>
        <v>Lyndon Diacosta</v>
      </c>
      <c r="M11" s="11" t="s">
        <v>170</v>
      </c>
      <c r="N11" s="6"/>
      <c r="O11" s="6"/>
      <c r="P11" s="6"/>
      <c r="Q11" s="6"/>
      <c r="R11" s="6">
        <v>0</v>
      </c>
      <c r="S11" s="6"/>
      <c r="T11" s="6"/>
      <c r="U11" s="6">
        <v>0</v>
      </c>
      <c r="V11" s="6"/>
      <c r="W11" s="6">
        <v>0</v>
      </c>
    </row>
    <row r="12" spans="1:23" x14ac:dyDescent="0.3">
      <c r="A12" t="s">
        <v>140</v>
      </c>
      <c r="C12" s="3"/>
      <c r="E12">
        <v>4900</v>
      </c>
      <c r="F12" t="s">
        <v>126</v>
      </c>
      <c r="G12" s="3">
        <v>0.94374999999999998</v>
      </c>
      <c r="H12">
        <v>0</v>
      </c>
      <c r="I12" t="str">
        <f t="shared" si="0"/>
        <v>John Lerie Cadarve</v>
      </c>
      <c r="M12" s="11" t="s">
        <v>164</v>
      </c>
      <c r="N12" s="6"/>
      <c r="O12" s="6"/>
      <c r="P12" s="6">
        <v>0</v>
      </c>
      <c r="Q12" s="6"/>
      <c r="R12" s="6"/>
      <c r="S12" s="6"/>
      <c r="T12" s="6"/>
      <c r="U12" s="6"/>
      <c r="V12" s="6"/>
      <c r="W12" s="6">
        <v>0</v>
      </c>
    </row>
    <row r="13" spans="1:23" x14ac:dyDescent="0.3">
      <c r="A13" t="s">
        <v>141</v>
      </c>
      <c r="C13" s="3"/>
      <c r="E13">
        <v>5906</v>
      </c>
      <c r="F13" t="s">
        <v>127</v>
      </c>
      <c r="G13" s="3">
        <v>0.22569444444444445</v>
      </c>
      <c r="H13">
        <v>0</v>
      </c>
      <c r="I13" t="str">
        <f t="shared" si="0"/>
        <v>Solomon Lim</v>
      </c>
      <c r="M13" s="17" t="s">
        <v>127</v>
      </c>
      <c r="N13" s="6">
        <v>0</v>
      </c>
      <c r="O13" s="6">
        <v>0.497</v>
      </c>
      <c r="P13" s="6"/>
      <c r="Q13" s="6"/>
      <c r="R13" s="6">
        <v>0.115</v>
      </c>
      <c r="S13" s="6">
        <v>0.20899999999999999</v>
      </c>
      <c r="T13" s="6">
        <v>0</v>
      </c>
      <c r="U13" s="6"/>
      <c r="V13" s="6">
        <v>0</v>
      </c>
      <c r="W13" s="6">
        <v>0.82099999999999995</v>
      </c>
    </row>
    <row r="14" spans="1:23" x14ac:dyDescent="0.3">
      <c r="A14" t="s">
        <v>142</v>
      </c>
      <c r="C14" s="3"/>
      <c r="E14">
        <v>2923</v>
      </c>
      <c r="F14" t="s">
        <v>127</v>
      </c>
      <c r="G14" s="3">
        <v>0.26041666666666669</v>
      </c>
      <c r="H14">
        <v>0.497</v>
      </c>
      <c r="I14" t="str">
        <f t="shared" si="0"/>
        <v>Irvin Gil Mercado</v>
      </c>
      <c r="M14" s="11" t="s">
        <v>165</v>
      </c>
      <c r="N14" s="6"/>
      <c r="O14" s="6"/>
      <c r="P14" s="6"/>
      <c r="Q14" s="6"/>
      <c r="R14" s="6"/>
      <c r="S14" s="6"/>
      <c r="T14" s="6"/>
      <c r="U14" s="6"/>
      <c r="V14" s="6">
        <v>0</v>
      </c>
      <c r="W14" s="6">
        <v>0</v>
      </c>
    </row>
    <row r="15" spans="1:23" x14ac:dyDescent="0.3">
      <c r="A15" t="s">
        <v>143</v>
      </c>
      <c r="C15" s="3"/>
      <c r="E15">
        <v>2267</v>
      </c>
      <c r="F15" t="s">
        <v>127</v>
      </c>
      <c r="G15" s="3">
        <v>0.28402777777777777</v>
      </c>
      <c r="H15">
        <v>0.115</v>
      </c>
      <c r="I15" t="str">
        <f t="shared" si="0"/>
        <v>Lyndon Diacosta</v>
      </c>
      <c r="M15" s="11" t="s">
        <v>166</v>
      </c>
      <c r="N15" s="6"/>
      <c r="O15" s="6">
        <v>0.497</v>
      </c>
      <c r="P15" s="6"/>
      <c r="Q15" s="6"/>
      <c r="R15" s="6">
        <v>0.115</v>
      </c>
      <c r="S15" s="6"/>
      <c r="T15" s="6"/>
      <c r="U15" s="6"/>
      <c r="V15" s="6"/>
      <c r="W15" s="6">
        <v>0.61199999999999999</v>
      </c>
    </row>
    <row r="16" spans="1:23" x14ac:dyDescent="0.3">
      <c r="A16" t="s">
        <v>144</v>
      </c>
      <c r="C16" s="3"/>
      <c r="E16">
        <v>2923</v>
      </c>
      <c r="F16" t="s">
        <v>127</v>
      </c>
      <c r="G16" s="3">
        <v>0.46527777777777773</v>
      </c>
      <c r="H16">
        <v>0</v>
      </c>
      <c r="I16" t="str">
        <f t="shared" si="0"/>
        <v>Irvin Gil Mercado</v>
      </c>
      <c r="M16" s="11" t="s">
        <v>168</v>
      </c>
      <c r="N16" s="6"/>
      <c r="O16" s="6">
        <v>0</v>
      </c>
      <c r="P16" s="6"/>
      <c r="Q16" s="6"/>
      <c r="R16" s="6"/>
      <c r="S16" s="6"/>
      <c r="T16" s="6"/>
      <c r="U16" s="6"/>
      <c r="V16" s="6"/>
      <c r="W16" s="6">
        <v>0</v>
      </c>
    </row>
    <row r="17" spans="1:23" x14ac:dyDescent="0.3">
      <c r="A17" t="s">
        <v>145</v>
      </c>
      <c r="C17" s="3"/>
      <c r="E17">
        <v>9644</v>
      </c>
      <c r="F17" t="s">
        <v>127</v>
      </c>
      <c r="G17" s="3">
        <v>0.7104166666666667</v>
      </c>
      <c r="H17">
        <v>1E-3</v>
      </c>
      <c r="I17" t="str">
        <f t="shared" si="0"/>
        <v>Mark Neil Crisostomo</v>
      </c>
      <c r="M17" s="11" t="s">
        <v>171</v>
      </c>
      <c r="N17" s="6">
        <v>0</v>
      </c>
      <c r="O17" s="6"/>
      <c r="P17" s="6"/>
      <c r="Q17" s="6"/>
      <c r="R17" s="6"/>
      <c r="S17" s="6">
        <v>2E-3</v>
      </c>
      <c r="T17" s="6">
        <v>0</v>
      </c>
      <c r="U17" s="6"/>
      <c r="V17" s="6"/>
      <c r="W17" s="6">
        <v>2E-3</v>
      </c>
    </row>
    <row r="18" spans="1:23" x14ac:dyDescent="0.3">
      <c r="A18" t="s">
        <v>146</v>
      </c>
      <c r="C18" s="3"/>
      <c r="E18">
        <v>9644</v>
      </c>
      <c r="F18" t="s">
        <v>127</v>
      </c>
      <c r="G18" s="3">
        <v>0.71805555555555556</v>
      </c>
      <c r="H18">
        <v>1E-3</v>
      </c>
      <c r="I18" t="str">
        <f t="shared" si="0"/>
        <v>Mark Neil Crisostomo</v>
      </c>
      <c r="M18" s="11" t="s">
        <v>172</v>
      </c>
      <c r="N18" s="6"/>
      <c r="O18" s="6"/>
      <c r="P18" s="6"/>
      <c r="Q18" s="6"/>
      <c r="R18" s="6"/>
      <c r="S18" s="6">
        <v>0.20699999999999999</v>
      </c>
      <c r="T18" s="6">
        <v>0</v>
      </c>
      <c r="U18" s="6"/>
      <c r="V18" s="6"/>
      <c r="W18" s="6">
        <v>0.20699999999999999</v>
      </c>
    </row>
    <row r="19" spans="1:23" x14ac:dyDescent="0.3">
      <c r="A19" t="s">
        <v>147</v>
      </c>
      <c r="C19" s="3"/>
      <c r="E19">
        <v>7</v>
      </c>
      <c r="F19" t="s">
        <v>127</v>
      </c>
      <c r="G19" s="3">
        <v>0.74583333333333324</v>
      </c>
      <c r="H19">
        <v>0</v>
      </c>
      <c r="I19" t="str">
        <f t="shared" si="0"/>
        <v>Renante Mayor</v>
      </c>
      <c r="M19" s="17" t="s">
        <v>128</v>
      </c>
      <c r="N19" s="6">
        <v>0.28399999999999997</v>
      </c>
      <c r="O19" s="6">
        <v>0.06</v>
      </c>
      <c r="P19" s="6"/>
      <c r="Q19" s="6">
        <v>0.19900000000000001</v>
      </c>
      <c r="R19" s="6">
        <v>0.16800000000000001</v>
      </c>
      <c r="S19" s="6"/>
      <c r="T19" s="6"/>
      <c r="U19" s="6"/>
      <c r="V19" s="6">
        <v>0.23200000000000001</v>
      </c>
      <c r="W19" s="6">
        <v>0.94299999999999995</v>
      </c>
    </row>
    <row r="20" spans="1:23" x14ac:dyDescent="0.3">
      <c r="A20" t="s">
        <v>148</v>
      </c>
      <c r="C20" s="3"/>
      <c r="E20">
        <v>7</v>
      </c>
      <c r="F20" t="s">
        <v>127</v>
      </c>
      <c r="G20" s="3">
        <v>0.74722222222222223</v>
      </c>
      <c r="H20">
        <v>0</v>
      </c>
      <c r="I20" t="str">
        <f t="shared" si="0"/>
        <v>Renante Mayor</v>
      </c>
      <c r="M20" s="11" t="s">
        <v>166</v>
      </c>
      <c r="N20" s="6"/>
      <c r="O20" s="6">
        <v>1.4999999999999999E-2</v>
      </c>
      <c r="P20" s="6"/>
      <c r="Q20" s="6"/>
      <c r="R20" s="6">
        <v>7.0000000000000007E-2</v>
      </c>
      <c r="S20" s="6"/>
      <c r="T20" s="6"/>
      <c r="U20" s="6"/>
      <c r="V20" s="6"/>
      <c r="W20" s="6">
        <v>8.5000000000000006E-2</v>
      </c>
    </row>
    <row r="21" spans="1:23" x14ac:dyDescent="0.3">
      <c r="A21" t="s">
        <v>149</v>
      </c>
      <c r="C21" s="3"/>
      <c r="E21">
        <v>9644</v>
      </c>
      <c r="F21" t="s">
        <v>127</v>
      </c>
      <c r="G21" s="3">
        <v>0.74791666666666667</v>
      </c>
      <c r="H21">
        <v>0</v>
      </c>
      <c r="I21" t="str">
        <f t="shared" si="0"/>
        <v>Mark Neil Crisostomo</v>
      </c>
      <c r="M21" s="11" t="s">
        <v>173</v>
      </c>
      <c r="N21" s="6"/>
      <c r="O21" s="6"/>
      <c r="P21" s="6"/>
      <c r="Q21" s="6">
        <v>0.19900000000000001</v>
      </c>
      <c r="R21" s="6"/>
      <c r="S21" s="6"/>
      <c r="T21" s="6"/>
      <c r="U21" s="6"/>
      <c r="V21" s="6"/>
      <c r="W21" s="6">
        <v>0.19900000000000001</v>
      </c>
    </row>
    <row r="22" spans="1:23" x14ac:dyDescent="0.3">
      <c r="A22" t="s">
        <v>150</v>
      </c>
      <c r="C22" s="3"/>
      <c r="E22">
        <v>5373</v>
      </c>
      <c r="F22" t="s">
        <v>127</v>
      </c>
      <c r="G22" s="3">
        <v>0.74930555555555556</v>
      </c>
      <c r="H22">
        <v>0</v>
      </c>
      <c r="I22" t="str">
        <f t="shared" si="0"/>
        <v>Benjie Basa</v>
      </c>
      <c r="M22" s="11" t="s">
        <v>174</v>
      </c>
      <c r="N22" s="6"/>
      <c r="O22" s="6">
        <v>4.4999999999999998E-2</v>
      </c>
      <c r="P22" s="6"/>
      <c r="Q22" s="6"/>
      <c r="R22" s="6"/>
      <c r="S22" s="6"/>
      <c r="T22" s="6"/>
      <c r="U22" s="6"/>
      <c r="V22" s="6"/>
      <c r="W22" s="6">
        <v>4.4999999999999998E-2</v>
      </c>
    </row>
    <row r="23" spans="1:23" x14ac:dyDescent="0.3">
      <c r="A23" t="s">
        <v>151</v>
      </c>
      <c r="C23" s="3"/>
      <c r="E23">
        <v>7</v>
      </c>
      <c r="F23" t="s">
        <v>127</v>
      </c>
      <c r="G23" s="3">
        <v>0.75</v>
      </c>
      <c r="H23">
        <v>0</v>
      </c>
      <c r="I23" t="str">
        <f t="shared" si="0"/>
        <v>Renante Mayor</v>
      </c>
      <c r="M23" s="11" t="s">
        <v>171</v>
      </c>
      <c r="N23" s="6">
        <v>0.28399999999999997</v>
      </c>
      <c r="O23" s="6"/>
      <c r="P23" s="6"/>
      <c r="Q23" s="6"/>
      <c r="R23" s="6">
        <v>0</v>
      </c>
      <c r="S23" s="6"/>
      <c r="T23" s="6"/>
      <c r="U23" s="6"/>
      <c r="V23" s="6">
        <v>3.9E-2</v>
      </c>
      <c r="W23" s="6">
        <v>0.32299999999999995</v>
      </c>
    </row>
    <row r="24" spans="1:23" x14ac:dyDescent="0.3">
      <c r="A24" t="s">
        <v>152</v>
      </c>
      <c r="C24" s="3"/>
      <c r="E24">
        <v>9644</v>
      </c>
      <c r="F24" t="s">
        <v>127</v>
      </c>
      <c r="G24" s="3">
        <v>0.7729166666666667</v>
      </c>
      <c r="H24">
        <v>0.20699999999999999</v>
      </c>
      <c r="I24" t="str">
        <f t="shared" si="0"/>
        <v>Mark Neil Crisostomo</v>
      </c>
      <c r="M24" s="11" t="s">
        <v>172</v>
      </c>
      <c r="N24" s="6"/>
      <c r="O24" s="6"/>
      <c r="P24" s="6"/>
      <c r="Q24" s="6"/>
      <c r="R24" s="6"/>
      <c r="S24" s="6"/>
      <c r="T24" s="6"/>
      <c r="U24" s="6"/>
      <c r="V24" s="6">
        <v>0.193</v>
      </c>
      <c r="W24" s="6">
        <v>0.193</v>
      </c>
    </row>
    <row r="25" spans="1:23" x14ac:dyDescent="0.3">
      <c r="A25" t="s">
        <v>153</v>
      </c>
      <c r="C25" s="3"/>
      <c r="E25">
        <v>2923</v>
      </c>
      <c r="F25" t="s">
        <v>128</v>
      </c>
      <c r="G25" s="3">
        <v>0.27569444444444446</v>
      </c>
      <c r="H25">
        <v>1.4999999999999999E-2</v>
      </c>
      <c r="I25" t="str">
        <f t="shared" si="0"/>
        <v>Irvin Gil Mercado</v>
      </c>
      <c r="M25" s="11" t="s">
        <v>164</v>
      </c>
      <c r="N25" s="6"/>
      <c r="O25" s="6"/>
      <c r="P25" s="6"/>
      <c r="Q25" s="6"/>
      <c r="R25" s="6">
        <v>9.8000000000000004E-2</v>
      </c>
      <c r="S25" s="6"/>
      <c r="T25" s="6"/>
      <c r="U25" s="6"/>
      <c r="V25" s="6"/>
      <c r="W25" s="6">
        <v>9.8000000000000004E-2</v>
      </c>
    </row>
    <row r="26" spans="1:23" x14ac:dyDescent="0.3">
      <c r="A26" t="s">
        <v>154</v>
      </c>
      <c r="C26" s="3"/>
      <c r="E26">
        <v>2267</v>
      </c>
      <c r="F26" t="s">
        <v>128</v>
      </c>
      <c r="G26" s="3">
        <v>0.28055555555555556</v>
      </c>
      <c r="H26">
        <v>7.0000000000000007E-2</v>
      </c>
      <c r="I26" t="str">
        <f t="shared" si="0"/>
        <v>Lyndon Diacosta</v>
      </c>
      <c r="M26" s="17" t="s">
        <v>129</v>
      </c>
      <c r="N26" s="6"/>
      <c r="O26" s="6"/>
      <c r="P26" s="6"/>
      <c r="Q26" s="6"/>
      <c r="R26" s="6"/>
      <c r="S26" s="6"/>
      <c r="T26" s="6">
        <v>0</v>
      </c>
      <c r="U26" s="6"/>
      <c r="V26" s="6"/>
      <c r="W26" s="6">
        <v>0</v>
      </c>
    </row>
    <row r="27" spans="1:23" x14ac:dyDescent="0.3">
      <c r="A27" t="s">
        <v>155</v>
      </c>
      <c r="C27" s="3"/>
      <c r="E27">
        <v>9880</v>
      </c>
      <c r="F27" t="s">
        <v>128</v>
      </c>
      <c r="G27" s="3">
        <v>0.40625</v>
      </c>
      <c r="H27">
        <v>0.19900000000000001</v>
      </c>
      <c r="I27" t="str">
        <f t="shared" si="0"/>
        <v>John Melvin Caday</v>
      </c>
      <c r="M27" s="11" t="s">
        <v>173</v>
      </c>
      <c r="N27" s="6"/>
      <c r="O27" s="6"/>
      <c r="P27" s="6"/>
      <c r="Q27" s="6"/>
      <c r="R27" s="6"/>
      <c r="S27" s="6"/>
      <c r="T27" s="6">
        <v>0</v>
      </c>
      <c r="U27" s="6"/>
      <c r="V27" s="6"/>
      <c r="W27" s="6">
        <v>0</v>
      </c>
    </row>
    <row r="28" spans="1:23" x14ac:dyDescent="0.3">
      <c r="A28" t="s">
        <v>156</v>
      </c>
      <c r="C28" s="3"/>
      <c r="E28">
        <v>2923</v>
      </c>
      <c r="F28" t="s">
        <v>128</v>
      </c>
      <c r="G28" s="3">
        <v>0.57847222222222217</v>
      </c>
      <c r="H28">
        <v>4.4999999999999998E-2</v>
      </c>
      <c r="I28" t="str">
        <f t="shared" si="0"/>
        <v>Irvin Gil Mercado</v>
      </c>
      <c r="M28" s="17" t="s">
        <v>20</v>
      </c>
      <c r="N28" s="6">
        <v>0.77899999999999991</v>
      </c>
      <c r="O28" s="6">
        <v>0.6130000000000001</v>
      </c>
      <c r="P28" s="6">
        <v>0</v>
      </c>
      <c r="Q28" s="6">
        <v>0.19900000000000001</v>
      </c>
      <c r="R28" s="6">
        <v>0.621</v>
      </c>
      <c r="S28" s="6">
        <v>0.20899999999999999</v>
      </c>
      <c r="T28" s="6">
        <v>0</v>
      </c>
      <c r="U28" s="6">
        <v>0</v>
      </c>
      <c r="V28" s="6">
        <v>0.23200000000000001</v>
      </c>
      <c r="W28" s="6">
        <v>2.653</v>
      </c>
    </row>
    <row r="29" spans="1:23" x14ac:dyDescent="0.3">
      <c r="A29" t="s">
        <v>157</v>
      </c>
      <c r="C29" s="3"/>
      <c r="E29">
        <v>5906</v>
      </c>
      <c r="F29" t="s">
        <v>128</v>
      </c>
      <c r="G29" s="3">
        <v>0.7104166666666667</v>
      </c>
      <c r="H29">
        <v>3.9E-2</v>
      </c>
      <c r="I29" t="str">
        <f t="shared" si="0"/>
        <v>Solomon Lim</v>
      </c>
    </row>
    <row r="30" spans="1:23" x14ac:dyDescent="0.3">
      <c r="A30" t="s">
        <v>158</v>
      </c>
      <c r="C30" s="3"/>
      <c r="E30">
        <v>5373</v>
      </c>
      <c r="F30" t="s">
        <v>128</v>
      </c>
      <c r="G30" s="3">
        <v>0.73472222222222217</v>
      </c>
      <c r="H30">
        <v>0.28399999999999997</v>
      </c>
      <c r="I30" t="str">
        <f t="shared" si="0"/>
        <v>Benjie Basa</v>
      </c>
    </row>
    <row r="31" spans="1:23" x14ac:dyDescent="0.3">
      <c r="A31" t="s">
        <v>159</v>
      </c>
      <c r="C31" s="3"/>
      <c r="E31">
        <v>2267</v>
      </c>
      <c r="F31" t="s">
        <v>128</v>
      </c>
      <c r="G31" s="3">
        <v>0.7368055555555556</v>
      </c>
      <c r="H31">
        <v>0</v>
      </c>
      <c r="I31" t="str">
        <f t="shared" si="0"/>
        <v>Lyndon Diacosta</v>
      </c>
    </row>
    <row r="32" spans="1:23" x14ac:dyDescent="0.3">
      <c r="A32" t="s">
        <v>160</v>
      </c>
      <c r="C32" s="3"/>
      <c r="E32">
        <v>5906</v>
      </c>
      <c r="F32" t="s">
        <v>128</v>
      </c>
      <c r="G32" s="3">
        <v>0.75624999999999998</v>
      </c>
      <c r="H32">
        <v>0.193</v>
      </c>
      <c r="I32" t="str">
        <f t="shared" si="0"/>
        <v>Solomon Lim</v>
      </c>
    </row>
    <row r="33" spans="1:9" x14ac:dyDescent="0.3">
      <c r="A33" t="s">
        <v>161</v>
      </c>
      <c r="C33" s="3"/>
      <c r="E33">
        <v>2267</v>
      </c>
      <c r="F33" t="s">
        <v>128</v>
      </c>
      <c r="G33" s="3">
        <v>0.92569444444444438</v>
      </c>
      <c r="H33">
        <v>9.8000000000000004E-2</v>
      </c>
      <c r="I33" t="str">
        <f t="shared" si="0"/>
        <v>Lyndon Diacosta</v>
      </c>
    </row>
    <row r="34" spans="1:9" x14ac:dyDescent="0.3">
      <c r="E34">
        <v>7</v>
      </c>
      <c r="F34" t="s">
        <v>129</v>
      </c>
      <c r="G34" s="3">
        <v>0.38055555555555554</v>
      </c>
      <c r="H34">
        <v>0</v>
      </c>
      <c r="I34" t="str">
        <f t="shared" si="0"/>
        <v>Renante Mayor</v>
      </c>
    </row>
    <row r="35" spans="1:9" x14ac:dyDescent="0.3">
      <c r="A35" s="38">
        <v>2923</v>
      </c>
      <c r="B35" s="37" t="s">
        <v>3</v>
      </c>
    </row>
    <row r="36" spans="1:9" x14ac:dyDescent="0.3">
      <c r="A36" s="38">
        <v>5373</v>
      </c>
      <c r="B36" s="37" t="s">
        <v>13</v>
      </c>
    </row>
    <row r="37" spans="1:9" x14ac:dyDescent="0.3">
      <c r="A37" s="38">
        <v>7</v>
      </c>
      <c r="B37" s="37" t="s">
        <v>11</v>
      </c>
    </row>
    <row r="38" spans="1:9" x14ac:dyDescent="0.3">
      <c r="A38" s="38">
        <v>9644</v>
      </c>
      <c r="B38" s="37" t="s">
        <v>6</v>
      </c>
    </row>
    <row r="39" spans="1:9" x14ac:dyDescent="0.3">
      <c r="A39" s="38">
        <v>2267</v>
      </c>
      <c r="B39" s="37" t="s">
        <v>4</v>
      </c>
    </row>
    <row r="40" spans="1:9" x14ac:dyDescent="0.3">
      <c r="A40" s="38">
        <v>5906</v>
      </c>
      <c r="B40" s="37" t="s">
        <v>8</v>
      </c>
    </row>
    <row r="41" spans="1:9" x14ac:dyDescent="0.3">
      <c r="A41" s="38">
        <v>553</v>
      </c>
      <c r="B41" s="37" t="s">
        <v>9</v>
      </c>
    </row>
    <row r="42" spans="1:9" x14ac:dyDescent="0.3">
      <c r="A42" s="38">
        <v>4900</v>
      </c>
      <c r="B42" s="37" t="s">
        <v>14</v>
      </c>
    </row>
    <row r="43" spans="1:9" x14ac:dyDescent="0.3">
      <c r="A43" s="38">
        <v>9880</v>
      </c>
      <c r="B43" s="37" t="s">
        <v>5</v>
      </c>
    </row>
    <row r="44" spans="1:9" x14ac:dyDescent="0.3">
      <c r="A44" s="38">
        <v>8866</v>
      </c>
      <c r="B44" s="37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T a d V M d F S Y 2 k A A A A 9 w A A A B I A H A B D b 2 5 m a W c v U G F j a 2 F n Z S 5 4 b W w g o h g A K K A U A A A A A A A A A A A A A A A A A A A A A A A A A A A A h Y + 9 D o I w G E V f h X S n f y y E f N T B x U E S E h P j 2 p Q K j V A M L Z Z 3 c / C R f A U x i r o 5 3 n P P c O / 9 e o P V 1 L X R R Q / O 9 D Z H D F M U a a v 6 y t g 6 R 6 M / x i l a C S i l O s l a R 7 N s X T a 5 K k e N 9 + e M k B A C D g n u h 5 p w S h k 5 F N u d a n Q n 0 U c 2 / + X Y W O e l V R o J 2 L / G C I 4 Z T T B j K c c U y E K h M P Z r 8 H n w s / 2 B s B 5 b P w 5 a a B u X G y B L B P I + I R 5 Q S w M E F A A C A A g A n T a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0 2 n V Q o i k e 4 D g A A A B E A A A A T A B w A R m 9 y b X V s Y X M v U 2 V j d G l v b j E u b S C i G A A o o B Q A A A A A A A A A A A A A A A A A A A A A A A A A A A A r T k 0 u y c z P U w i G 0 I b W A F B L A Q I t A B Q A A g A I A J 0 2 n V T H R U m N p A A A A P c A A A A S A A A A A A A A A A A A A A A A A A A A A A B D b 2 5 m a W c v U G F j a 2 F n Z S 5 4 b W x Q S w E C L Q A U A A I A C A C d N p 1 U D 8 r p q 6 Q A A A D p A A A A E w A A A A A A A A A A A A A A A A D w A A A A W 0 N v b n R l b n R f V H l w Z X N d L n h t b F B L A Q I t A B Q A A g A I A J 0 2 n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8 T r 3 6 O j 3 T Q Y d 3 c j p 0 m t 3 k A A A A A A I A A A A A A B B m A A A A A Q A A I A A A A L n b T R 9 0 O G 4 A i C 2 Y P l a L 4 D u s g U U / f a d A v 2 q o W d j u b A k E A A A A A A 6 A A A A A A g A A I A A A A D Z m R G W q 4 E p 4 y Y H S e 7 K u n Z k U w A Q S 4 l V l g c k U 6 + I j O t R g U A A A A N q k A 6 l 0 M T e h R 4 9 N z T k L 6 8 s 2 q k k 7 J w M N X u z d W 8 l g T y d T R / 3 M z 6 1 1 n W r B I S K 3 i n / 8 / U Q S w q 4 K 1 2 M N o s f 3 7 1 F U X + 9 a K e 5 O H + f U L p F n T J n Z g R d B Q A A A A M i x o G 6 a 0 h I B B r J v 6 f 8 L 7 f K W q 0 H / D B e 4 d p x r g T Q T l P 0 r a G n k O o H M l P R B p 0 q l V O p z b D M E U M Z G T 2 D A 7 o w J j C c n d A o = < / D a t a M a s h u p > 
</file>

<file path=customXml/itemProps1.xml><?xml version="1.0" encoding="utf-8"?>
<ds:datastoreItem xmlns:ds="http://schemas.openxmlformats.org/officeDocument/2006/customXml" ds:itemID="{F90E417B-C738-424A-9CF4-24907FE9D8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Sorted data</vt:lpstr>
      <vt:lpstr>System performance assessment</vt:lpstr>
      <vt:lpstr>Schedule project</vt:lpstr>
      <vt:lpstr>Statistical result</vt:lpstr>
      <vt:lpstr>Meter unit accuracy test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Benjie Basa</dc:creator>
  <cp:lastModifiedBy>Engr. Irvin Gil</cp:lastModifiedBy>
  <dcterms:created xsi:type="dcterms:W3CDTF">2022-04-28T12:10:21Z</dcterms:created>
  <dcterms:modified xsi:type="dcterms:W3CDTF">2022-05-05T01:37:51Z</dcterms:modified>
</cp:coreProperties>
</file>