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wrence/Documents/PhD/Paper Write Ups/Screening and Optimization/Precovery analysis/"/>
    </mc:Choice>
  </mc:AlternateContent>
  <xr:revisionPtr revIDLastSave="0" documentId="13_ncr:1_{862F1CFE-A09F-2D4D-B683-34C5EB210D3E}" xr6:coauthVersionLast="47" xr6:coauthVersionMax="47" xr10:uidLastSave="{00000000-0000-0000-0000-000000000000}"/>
  <bookViews>
    <workbookView xWindow="0" yWindow="500" windowWidth="28800" windowHeight="16420" xr2:uid="{0B2B1364-6416-4407-88C3-BE98EFC16406}"/>
  </bookViews>
  <sheets>
    <sheet name="Athens WWTP" sheetId="1" r:id="rId1"/>
    <sheet name="Columbus, Thickening" sheetId="3" r:id="rId2"/>
    <sheet name="Columbus,Dewatering" sheetId="2" r:id="rId3"/>
  </sheets>
  <definedNames>
    <definedName name="_xlnm._FilterDatabase" localSheetId="0" hidden="1">'Athens WWTP'!$A$1:$K$36</definedName>
    <definedName name="_xlchart.v1.0" hidden="1">'Athens WWTP'!$E$31:$G$31</definedName>
    <definedName name="_xlchart.v1.1" hidden="1">'Athens WWTP'!$H$31:$N$31</definedName>
    <definedName name="_xlchart.v1.10" hidden="1">'Athens WWTP'!$H$27:$M$27</definedName>
    <definedName name="_xlchart.v1.100" hidden="1">'Athens WWTP'!$H$22:$M$22</definedName>
    <definedName name="_xlchart.v1.101" hidden="1">'Athens WWTP'!$H$26:$M$26</definedName>
    <definedName name="_xlchart.v1.102" hidden="1">'Athens WWTP'!$H$30:$M$30</definedName>
    <definedName name="_xlchart.v1.103" hidden="1">'Athens WWTP'!$H$31:$M$31</definedName>
    <definedName name="_xlchart.v1.104" hidden="1">'Athens WWTP'!$H$3:$M$3</definedName>
    <definedName name="_xlchart.v1.105" hidden="1">'Athens WWTP'!$H$7:$M$7</definedName>
    <definedName name="_xlchart.v1.106" hidden="1">'Athens WWTP'!$N$16:$S$16</definedName>
    <definedName name="_xlchart.v1.107" hidden="1">'Athens WWTP'!$N$18:$S$18</definedName>
    <definedName name="_xlchart.v1.108" hidden="1">'Athens WWTP'!$N$22:$S$22</definedName>
    <definedName name="_xlchart.v1.109" hidden="1">'Athens WWTP'!$N$26:$S$26</definedName>
    <definedName name="_xlchart.v1.11" hidden="1">'Athens WWTP'!$H$32:$N$32</definedName>
    <definedName name="_xlchart.v1.110" hidden="1">'Athens WWTP'!$N$30:$S$30</definedName>
    <definedName name="_xlchart.v1.111" hidden="1">'Athens WWTP'!$N$31:$S$31</definedName>
    <definedName name="_xlchart.v1.112" hidden="1">'Athens WWTP'!$N$3:$S$3</definedName>
    <definedName name="_xlchart.v1.113" hidden="1">'Athens WWTP'!$O$7:$S$7</definedName>
    <definedName name="_xlchart.v1.114" hidden="1">'Athens WWTP'!$S$26:$Y$26</definedName>
    <definedName name="_xlchart.v1.115" hidden="1">'Athens WWTP'!$T$16:$Y$16</definedName>
    <definedName name="_xlchart.v1.116" hidden="1">'Athens WWTP'!$T$18:$Y$18</definedName>
    <definedName name="_xlchart.v1.117" hidden="1">'Athens WWTP'!$T$22:$Y$22</definedName>
    <definedName name="_xlchart.v1.118" hidden="1">'Athens WWTP'!$T$30:$Y$30</definedName>
    <definedName name="_xlchart.v1.119" hidden="1">'Athens WWTP'!$T$31:$Y$31</definedName>
    <definedName name="_xlchart.v1.12" hidden="1">'Athens WWTP'!$N$25:$S$25</definedName>
    <definedName name="_xlchart.v1.120" hidden="1">'Athens WWTP'!$T$3:$Y$3</definedName>
    <definedName name="_xlchart.v1.121" hidden="1">'Athens WWTP'!$T$7:$Y$7</definedName>
    <definedName name="_xlchart.v1.122" hidden="1">'Athens WWTP'!$A$20</definedName>
    <definedName name="_xlchart.v1.123" hidden="1">'Athens WWTP'!$A$23</definedName>
    <definedName name="_xlchart.v1.124" hidden="1">'Athens WWTP'!$A$24</definedName>
    <definedName name="_xlchart.v1.125" hidden="1">'Athens WWTP'!$A$28</definedName>
    <definedName name="_xlchart.v1.126" hidden="1">'Athens WWTP'!$A$29</definedName>
    <definedName name="_xlchart.v1.127" hidden="1">'Athens WWTP'!$A$33</definedName>
    <definedName name="_xlchart.v1.128" hidden="1">'Athens WWTP'!$A$34</definedName>
    <definedName name="_xlchart.v1.129" hidden="1">'Athens WWTP'!$A$35</definedName>
    <definedName name="_xlchart.v1.13" hidden="1">'Athens WWTP'!$N$27:$S$27</definedName>
    <definedName name="_xlchart.v1.130" hidden="1">'Athens WWTP'!$A$36</definedName>
    <definedName name="_xlchart.v1.131" hidden="1">'Athens WWTP'!$E$20:$Z$20</definedName>
    <definedName name="_xlchart.v1.132" hidden="1">'Athens WWTP'!$E$23:$Z$23</definedName>
    <definedName name="_xlchart.v1.133" hidden="1">'Athens WWTP'!$E$24:$Z$24</definedName>
    <definedName name="_xlchart.v1.134" hidden="1">'Athens WWTP'!$E$28:$Z$28</definedName>
    <definedName name="_xlchart.v1.135" hidden="1">'Athens WWTP'!$E$29:$Z$29</definedName>
    <definedName name="_xlchart.v1.136" hidden="1">'Athens WWTP'!$E$33:$Z$33</definedName>
    <definedName name="_xlchart.v1.137" hidden="1">'Athens WWTP'!$E$34:$Z$34</definedName>
    <definedName name="_xlchart.v1.138" hidden="1">'Athens WWTP'!$E$35:$Z$35</definedName>
    <definedName name="_xlchart.v1.139" hidden="1">'Athens WWTP'!$E$36:$Z$36</definedName>
    <definedName name="_xlchart.v1.14" hidden="1">'Athens WWTP'!$O$32:$S$32</definedName>
    <definedName name="_xlchart.v1.140" hidden="1">'Athens WWTP'!$A$16</definedName>
    <definedName name="_xlchart.v1.141" hidden="1">'Athens WWTP'!$A$18</definedName>
    <definedName name="_xlchart.v1.142" hidden="1">'Athens WWTP'!$A$22</definedName>
    <definedName name="_xlchart.v1.143" hidden="1">'Athens WWTP'!$A$26</definedName>
    <definedName name="_xlchart.v1.144" hidden="1">'Athens WWTP'!$A$3</definedName>
    <definedName name="_xlchart.v1.145" hidden="1">'Athens WWTP'!$A$30</definedName>
    <definedName name="_xlchart.v1.146" hidden="1">'Athens WWTP'!$A$31</definedName>
    <definedName name="_xlchart.v1.147" hidden="1">'Athens WWTP'!$A$7</definedName>
    <definedName name="_xlchart.v1.148" hidden="1">'Athens WWTP'!$E$16:$Z$16</definedName>
    <definedName name="_xlchart.v1.149" hidden="1">'Athens WWTP'!$E$18:$Z$18</definedName>
    <definedName name="_xlchart.v1.15" hidden="1">'Athens WWTP'!$T$25:$Y$25</definedName>
    <definedName name="_xlchart.v1.150" hidden="1">'Athens WWTP'!$E$22:$Z$22</definedName>
    <definedName name="_xlchart.v1.151" hidden="1">'Athens WWTP'!$E$26:$Z$26</definedName>
    <definedName name="_xlchart.v1.152" hidden="1">'Athens WWTP'!$E$30:$Z$30</definedName>
    <definedName name="_xlchart.v1.153" hidden="1">'Athens WWTP'!$E$31:$Z$31</definedName>
    <definedName name="_xlchart.v1.154" hidden="1">'Athens WWTP'!$E$3:$Z$3</definedName>
    <definedName name="_xlchart.v1.155" hidden="1">'Athens WWTP'!$E$7:$Z$7</definedName>
    <definedName name="_xlchart.v1.156" hidden="1">'Athens WWTP'!$A$25</definedName>
    <definedName name="_xlchart.v1.157" hidden="1">'Athens WWTP'!$A$27</definedName>
    <definedName name="_xlchart.v1.158" hidden="1">'Athens WWTP'!$A$32</definedName>
    <definedName name="_xlchart.v1.159" hidden="1">'Athens WWTP'!$E$26:$Z$26</definedName>
    <definedName name="_xlchart.v1.16" hidden="1">'Athens WWTP'!$T$27:$Y$27</definedName>
    <definedName name="_xlchart.v1.160" hidden="1">('Athens WWTP'!$E$25:$J$25,'Athens WWTP'!$L$25:$Z$25)</definedName>
    <definedName name="_xlchart.v1.161" hidden="1">('Athens WWTP'!$E$32:$J$32,'Athens WWTP'!$J$32,'Athens WWTP'!$L$32:$Z$32)</definedName>
    <definedName name="_xlchart.v1.162" hidden="1">'Athens WWTP'!$E$32:$G$32</definedName>
    <definedName name="_xlchart.v1.163" hidden="1">'Athens WWTP'!$H$32:$N$32</definedName>
    <definedName name="_xlchart.v1.164" hidden="1">'Athens WWTP'!$O$32:$S$32</definedName>
    <definedName name="_xlchart.v1.165" hidden="1">'Columbus, Thickening'!$G$26:$H$26</definedName>
    <definedName name="_xlchart.v1.166" hidden="1">'Columbus, Thickening'!$I$26:$O$26</definedName>
    <definedName name="_xlchart.v1.167" hidden="1">'Columbus, Thickening'!$P$26:$T$26</definedName>
    <definedName name="_xlchart.v1.168" hidden="1">'Columbus, Thickening'!$G$13:$H$13</definedName>
    <definedName name="_xlchart.v1.169" hidden="1">'Columbus, Thickening'!$I$13:$O$13</definedName>
    <definedName name="_xlchart.v1.17" hidden="1">'Athens WWTP'!$T$32:$Y$32</definedName>
    <definedName name="_xlchart.v1.170" hidden="1">'Columbus, Thickening'!$P$13:$T$13</definedName>
    <definedName name="_xlchart.v1.171" hidden="1">'Columbus, Thickening'!$G$12:$H$12</definedName>
    <definedName name="_xlchart.v1.172" hidden="1">'Columbus, Thickening'!$I$12:$O$12</definedName>
    <definedName name="_xlchart.v1.173" hidden="1">'Columbus, Thickening'!$P$12:$T$12</definedName>
    <definedName name="_xlchart.v1.174" hidden="1">'Columbus, Thickening'!$G$30:$H$30</definedName>
    <definedName name="_xlchart.v1.175" hidden="1">'Columbus, Thickening'!$I$30:$O$30</definedName>
    <definedName name="_xlchart.v1.176" hidden="1">'Columbus, Thickening'!$P$30:$T$30</definedName>
    <definedName name="_xlchart.v1.177" hidden="1">'Athens WWTP'!$A$10</definedName>
    <definedName name="_xlchart.v1.178" hidden="1">'Athens WWTP'!$A$11</definedName>
    <definedName name="_xlchart.v1.179" hidden="1">'Athens WWTP'!$A$12</definedName>
    <definedName name="_xlchart.v1.18" hidden="1">'Athens WWTP'!$E$11:$G$11</definedName>
    <definedName name="_xlchart.v1.180" hidden="1">'Athens WWTP'!#REF!</definedName>
    <definedName name="_xlchart.v1.181" hidden="1">'Athens WWTP'!$A$9</definedName>
    <definedName name="_xlchart.v1.182" hidden="1">'Columbus, Thickening'!$G$10:$Z$10</definedName>
    <definedName name="_xlchart.v1.183" hidden="1">'Columbus, Thickening'!$G$11:$Z$11</definedName>
    <definedName name="_xlchart.v1.184" hidden="1">'Columbus, Thickening'!$G$12:$Z$12</definedName>
    <definedName name="_xlchart.v1.185" hidden="1">'Columbus, Thickening'!$G$9:$Z$9</definedName>
    <definedName name="_xlchart.v1.186" hidden="1">('Columbus, Thickening'!#REF!,'Columbus, Thickening'!#REF!)</definedName>
    <definedName name="_xlchart.v1.187" hidden="1">'Columbus, Thickening'!$G$3:$H$3</definedName>
    <definedName name="_xlchart.v1.188" hidden="1">'Columbus, Thickening'!$I$3:$O$3</definedName>
    <definedName name="_xlchart.v1.189" hidden="1">'Columbus, Thickening'!$P$3:$T$3</definedName>
    <definedName name="_xlchart.v1.19" hidden="1">'Athens WWTP'!$H$11:$M$11</definedName>
    <definedName name="_xlchart.v1.190" hidden="1">'Columbus, Thickening'!$G$27:$H$27</definedName>
    <definedName name="_xlchart.v1.191" hidden="1">'Columbus, Thickening'!$I$27:$O$27</definedName>
    <definedName name="_xlchart.v1.192" hidden="1">'Columbus, Thickening'!$P$27:$T$27</definedName>
    <definedName name="_xlchart.v1.193" hidden="1">'Columbus, Thickening'!$G$25:$H$25</definedName>
    <definedName name="_xlchart.v1.194" hidden="1">'Columbus, Thickening'!$I$25:$O$25</definedName>
    <definedName name="_xlchart.v1.195" hidden="1">'Columbus, Thickening'!$P$25:$T$25</definedName>
    <definedName name="_xlchart.v1.196" hidden="1">'Columbus, Thickening'!$I$32:$M$32</definedName>
    <definedName name="_xlchart.v1.197" hidden="1">'Columbus, Thickening'!$P$32:$T$32</definedName>
    <definedName name="_xlchart.v1.198" hidden="1">('Columbus, Thickening'!$E$32:$F$32,'Columbus, Thickening'!$G$32:$H$32)</definedName>
    <definedName name="_xlchart.v1.199" hidden="1">'Columbus, Thickening'!$G$22:$H$22</definedName>
    <definedName name="_xlchart.v1.2" hidden="1">'Athens WWTP'!$O$31:$S$31</definedName>
    <definedName name="_xlchart.v1.20" hidden="1">'Athens WWTP'!$O$11:$S$11</definedName>
    <definedName name="_xlchart.v1.200" hidden="1">'Columbus, Thickening'!$I$22:$O$22</definedName>
    <definedName name="_xlchart.v1.201" hidden="1">'Columbus, Thickening'!$P$22:$T$22</definedName>
    <definedName name="_xlchart.v1.202" hidden="1">'Columbus, Thickening'!$G$16:$H$16</definedName>
    <definedName name="_xlchart.v1.203" hidden="1">'Columbus, Thickening'!$I$16:$O$16</definedName>
    <definedName name="_xlchart.v1.204" hidden="1">'Columbus, Thickening'!$P$16:$T$16</definedName>
    <definedName name="_xlchart.v1.205" hidden="1">'Columbus, Thickening'!$G$31:$H$31</definedName>
    <definedName name="_xlchart.v1.206" hidden="1">'Columbus, Thickening'!$I$31:$O$31</definedName>
    <definedName name="_xlchart.v1.207" hidden="1">'Columbus, Thickening'!$P$31:$T$31</definedName>
    <definedName name="_xlchart.v1.208" hidden="1">'Columbus, Thickening'!#REF!</definedName>
    <definedName name="_xlchart.v1.209" hidden="1">'Columbus, Thickening'!#REF!</definedName>
    <definedName name="_xlchart.v1.21" hidden="1">'Athens WWTP'!#REF!</definedName>
    <definedName name="_xlchart.v1.210" hidden="1">'Columbus, Thickening'!#REF!</definedName>
    <definedName name="_xlchart.v1.211" hidden="1">'Columbus, Thickening'!$I$7:$N$7</definedName>
    <definedName name="_xlchart.v1.212" hidden="1">'Columbus, Thickening'!$P$7:$T$7</definedName>
    <definedName name="_xlchart.v1.213" hidden="1">('Columbus, Thickening'!$E$7,'Columbus, Thickening'!$F$7,'Columbus, Thickening'!$G$7,'Columbus, Thickening'!$H$7)</definedName>
    <definedName name="_xlchart.v1.214" hidden="1">'Columbus, Thickening'!$G$9:$H$9</definedName>
    <definedName name="_xlchart.v1.215" hidden="1">'Columbus, Thickening'!$I$9:$O$9</definedName>
    <definedName name="_xlchart.v1.216" hidden="1">'Columbus, Thickening'!$P$9:$T$9</definedName>
    <definedName name="_xlchart.v1.217" hidden="1">'Columbus, Thickening'!#REF!</definedName>
    <definedName name="_xlchart.v1.218" hidden="1">'Columbus, Thickening'!#REF!</definedName>
    <definedName name="_xlchart.v1.219" hidden="1">'Columbus, Thickening'!#REF!</definedName>
    <definedName name="_xlchart.v1.22" hidden="1">'Athens WWTP'!#REF!</definedName>
    <definedName name="_xlchart.v1.220" hidden="1">'Columbus, Thickening'!$G$25:$H$25</definedName>
    <definedName name="_xlchart.v1.221" hidden="1">'Columbus, Thickening'!$G$27:$H$27</definedName>
    <definedName name="_xlchart.v1.222" hidden="1">'Columbus, Thickening'!$G$32:$H$32</definedName>
    <definedName name="_xlchart.v1.223" hidden="1">'Columbus, Thickening'!$I$25:$N$25</definedName>
    <definedName name="_xlchart.v1.224" hidden="1">'Columbus, Thickening'!$I$27:$N$27</definedName>
    <definedName name="_xlchart.v1.225" hidden="1">'Columbus, Thickening'!$I$32:$N$32</definedName>
    <definedName name="_xlchart.v1.226" hidden="1">'Columbus, Thickening'!$O$25:$T$25</definedName>
    <definedName name="_xlchart.v1.227" hidden="1">'Columbus, Thickening'!$O$27:$UR$27</definedName>
    <definedName name="_xlchart.v1.228" hidden="1">'Columbus, Thickening'!$O$32:$T$32</definedName>
    <definedName name="_xlchart.v1.229" hidden="1">'Columbus, Thickening'!$U$25:$Z$25</definedName>
    <definedName name="_xlchart.v1.23" hidden="1">'Athens WWTP'!#REF!</definedName>
    <definedName name="_xlchart.v1.230" hidden="1">'Columbus, Thickening'!$U$27:$Z$27</definedName>
    <definedName name="_xlchart.v1.231" hidden="1">'Columbus, Thickening'!$U$32:$Z$32</definedName>
    <definedName name="_xlchart.v1.232" hidden="1">'Athens WWTP'!$A$16</definedName>
    <definedName name="_xlchart.v1.233" hidden="1">'Athens WWTP'!$A$18</definedName>
    <definedName name="_xlchart.v1.234" hidden="1">'Athens WWTP'!$A$22</definedName>
    <definedName name="_xlchart.v1.235" hidden="1">'Athens WWTP'!$A$26</definedName>
    <definedName name="_xlchart.v1.236" hidden="1">'Athens WWTP'!$A$3</definedName>
    <definedName name="_xlchart.v1.237" hidden="1">'Athens WWTP'!$A$30</definedName>
    <definedName name="_xlchart.v1.238" hidden="1">'Athens WWTP'!$A$31</definedName>
    <definedName name="_xlchart.v1.239" hidden="1">'Athens WWTP'!$A$7</definedName>
    <definedName name="_xlchart.v1.24" hidden="1">'Athens WWTP'!#REF!</definedName>
    <definedName name="_xlchart.v1.240" hidden="1">'Columbus, Thickening'!$G$16:$Z$16</definedName>
    <definedName name="_xlchart.v1.241" hidden="1">'Columbus, Thickening'!$G$22:$Z$22</definedName>
    <definedName name="_xlchart.v1.242" hidden="1">'Columbus, Thickening'!$G$26:$Z$26</definedName>
    <definedName name="_xlchart.v1.243" hidden="1">'Columbus, Thickening'!$G$30:$Z$30</definedName>
    <definedName name="_xlchart.v1.244" hidden="1">'Columbus, Thickening'!$G$31:$Z$31</definedName>
    <definedName name="_xlchart.v1.245" hidden="1">'Columbus, Thickening'!$G$3:$Z$3</definedName>
    <definedName name="_xlchart.v1.246" hidden="1">'Columbus, Thickening'!$G$7:$Z$7</definedName>
    <definedName name="_xlchart.v1.247" hidden="1">'Columbus,Dewatering'!$G$18:$X$18</definedName>
    <definedName name="_xlchart.v1.248" hidden="1">'Columbus, Thickening'!#REF!</definedName>
    <definedName name="_xlchart.v1.249" hidden="1">'Columbus, Thickening'!#REF!</definedName>
    <definedName name="_xlchart.v1.25" hidden="1">'Athens WWTP'!$E$10:$G$10</definedName>
    <definedName name="_xlchart.v1.250" hidden="1">'Columbus, Thickening'!#REF!</definedName>
    <definedName name="_xlchart.v1.251" hidden="1">'Columbus, Thickening'!#REF!</definedName>
    <definedName name="_xlchart.v1.252" hidden="1">'Columbus, Thickening'!$G$11:$H$11</definedName>
    <definedName name="_xlchart.v1.253" hidden="1">'Columbus, Thickening'!$G$12:$H$12</definedName>
    <definedName name="_xlchart.v1.254" hidden="1">'Columbus, Thickening'!$I$10:$N$10</definedName>
    <definedName name="_xlchart.v1.255" hidden="1">'Columbus, Thickening'!$I$11:$N$11</definedName>
    <definedName name="_xlchart.v1.256" hidden="1">'Columbus, Thickening'!$I$12:$N$12</definedName>
    <definedName name="_xlchart.v1.257" hidden="1">'Columbus, Thickening'!$I$9:$N$9</definedName>
    <definedName name="_xlchart.v1.258" hidden="1">'Columbus, Thickening'!$O$10:$T$10</definedName>
    <definedName name="_xlchart.v1.259" hidden="1">'Columbus, Thickening'!$O$11:$T$11</definedName>
    <definedName name="_xlchart.v1.26" hidden="1">'Athens WWTP'!$E$11:$G$11</definedName>
    <definedName name="_xlchart.v1.260" hidden="1">'Columbus, Thickening'!$O$12:$T$12</definedName>
    <definedName name="_xlchart.v1.261" hidden="1">'Columbus, Thickening'!$O$9:$T$9</definedName>
    <definedName name="_xlchart.v1.262" hidden="1">'Columbus, Thickening'!$P$9:$T$9</definedName>
    <definedName name="_xlchart.v1.263" hidden="1">'Columbus, Thickening'!$U$10:$Z$10</definedName>
    <definedName name="_xlchart.v1.264" hidden="1">'Columbus, Thickening'!$U$11:$Z$11</definedName>
    <definedName name="_xlchart.v1.265" hidden="1">'Columbus, Thickening'!$U$12:$Z$12</definedName>
    <definedName name="_xlchart.v1.266" hidden="1">'Columbus, Thickening'!$U$9:$Z$9</definedName>
    <definedName name="_xlchart.v1.267" hidden="1">'Columbus, Thickening'!$G$16:$H$16</definedName>
    <definedName name="_xlchart.v1.268" hidden="1">'Columbus, Thickening'!$G$18:$H$18</definedName>
    <definedName name="_xlchart.v1.269" hidden="1">'Columbus, Thickening'!$G$22:$H$22</definedName>
    <definedName name="_xlchart.v1.27" hidden="1">'Athens WWTP'!$E$12:$G$12</definedName>
    <definedName name="_xlchart.v1.270" hidden="1">'Columbus, Thickening'!$G$26:$H$26</definedName>
    <definedName name="_xlchart.v1.271" hidden="1">'Columbus, Thickening'!$G$30:$H$30</definedName>
    <definedName name="_xlchart.v1.272" hidden="1">'Columbus, Thickening'!$G$31:$H$31</definedName>
    <definedName name="_xlchart.v1.273" hidden="1">'Columbus, Thickening'!$G$3:$H$3</definedName>
    <definedName name="_xlchart.v1.274" hidden="1">'Columbus, Thickening'!$G$7:$H$7</definedName>
    <definedName name="_xlchart.v1.275" hidden="1">'Columbus, Thickening'!$I$16:$N$16</definedName>
    <definedName name="_xlchart.v1.276" hidden="1">'Columbus, Thickening'!$I$18:$N$18</definedName>
    <definedName name="_xlchart.v1.277" hidden="1">'Columbus, Thickening'!$I$22:$N$22</definedName>
    <definedName name="_xlchart.v1.278" hidden="1">'Columbus, Thickening'!$I$26:$N$26</definedName>
    <definedName name="_xlchart.v1.279" hidden="1">'Columbus, Thickening'!$I$30:$N$30</definedName>
    <definedName name="_xlchart.v1.28" hidden="1">'Athens WWTP'!$E$9:$G$9</definedName>
    <definedName name="_xlchart.v1.280" hidden="1">'Columbus, Thickening'!$I$31:$N$31</definedName>
    <definedName name="_xlchart.v1.281" hidden="1">'Columbus, Thickening'!$I$3:$N$3</definedName>
    <definedName name="_xlchart.v1.282" hidden="1">'Columbus, Thickening'!$I$7:$N$7</definedName>
    <definedName name="_xlchart.v1.283" hidden="1">'Columbus, Thickening'!$O$16:$T$16</definedName>
    <definedName name="_xlchart.v1.284" hidden="1">'Columbus, Thickening'!$O$18:$T$18</definedName>
    <definedName name="_xlchart.v1.285" hidden="1">'Columbus, Thickening'!$O$22:$T$22</definedName>
    <definedName name="_xlchart.v1.286" hidden="1">'Columbus, Thickening'!$O$26:$T$26</definedName>
    <definedName name="_xlchart.v1.287" hidden="1">'Columbus, Thickening'!$O$30:$T$30</definedName>
    <definedName name="_xlchart.v1.288" hidden="1">'Columbus, Thickening'!$O$31:$T$31</definedName>
    <definedName name="_xlchart.v1.289" hidden="1">'Columbus, Thickening'!$O$3:$T$3</definedName>
    <definedName name="_xlchart.v1.29" hidden="1">'Athens WWTP'!$G$12:$M$12</definedName>
    <definedName name="_xlchart.v1.290" hidden="1">'Columbus, Thickening'!$O$7:$T$7</definedName>
    <definedName name="_xlchart.v1.291" hidden="1">'Columbus, Thickening'!$U$16:$Z$16</definedName>
    <definedName name="_xlchart.v1.292" hidden="1">'Columbus, Thickening'!$U$18:$Z$18</definedName>
    <definedName name="_xlchart.v1.293" hidden="1">'Columbus, Thickening'!$U$22:$Z$22</definedName>
    <definedName name="_xlchart.v1.294" hidden="1">'Columbus, Thickening'!$U$26:$Z$26</definedName>
    <definedName name="_xlchart.v1.295" hidden="1">'Columbus, Thickening'!$U$30:$Z$30</definedName>
    <definedName name="_xlchart.v1.296" hidden="1">'Columbus, Thickening'!$U$31:$Z$31</definedName>
    <definedName name="_xlchart.v1.297" hidden="1">'Columbus, Thickening'!$U$3:$Z$3</definedName>
    <definedName name="_xlchart.v1.298" hidden="1">'Columbus, Thickening'!$U$7:$Z$7</definedName>
    <definedName name="_xlchart.v1.299" hidden="1">'Columbus, Thickening'!$I$11:$N$11</definedName>
    <definedName name="_xlchart.v1.3" hidden="1">'Athens WWTP'!$E$27:$G$27</definedName>
    <definedName name="_xlchart.v1.30" hidden="1">'Athens WWTP'!$H$10:$M$10</definedName>
    <definedName name="_xlchart.v1.300" hidden="1">'Columbus, Thickening'!$P$11:$T$11</definedName>
    <definedName name="_xlchart.v1.301" hidden="1">('Columbus, Thickening'!$E$11,'Columbus, Thickening'!$F$11,'Columbus, Thickening'!$G$11,'Columbus, Thickening'!$H$11)</definedName>
    <definedName name="_xlchart.v1.302" hidden="1">'Athens WWTP'!$A$25</definedName>
    <definedName name="_xlchart.v1.303" hidden="1">'Athens WWTP'!$A$27</definedName>
    <definedName name="_xlchart.v1.304" hidden="1">'Athens WWTP'!$A$32</definedName>
    <definedName name="_xlchart.v1.305" hidden="1">'Columbus, Thickening'!$G$32:$Z$32</definedName>
    <definedName name="_xlchart.v1.306" hidden="1">('Columbus, Thickening'!#REF!,'Columbus, Thickening'!$H$25:$L$25,'Columbus, Thickening'!$N$25:$Z$25)</definedName>
    <definedName name="_xlchart.v1.307" hidden="1">('Columbus, Thickening'!$G$27:$K$27,'Columbus, Thickening'!$M$27:$Z$27)</definedName>
    <definedName name="_xlchart.v1.308" hidden="1">'Columbus, Thickening'!$G$10:$H$10</definedName>
    <definedName name="_xlchart.v1.309" hidden="1">'Columbus, Thickening'!$I$10:$O$10</definedName>
    <definedName name="_xlchart.v1.31" hidden="1">'Athens WWTP'!$H$11:$M$11</definedName>
    <definedName name="_xlchart.v1.310" hidden="1">'Columbus, Thickening'!$P$10:$T$10</definedName>
    <definedName name="_xlchart.v1.311" hidden="1">'Athens WWTP'!$A$20</definedName>
    <definedName name="_xlchart.v1.312" hidden="1">'Athens WWTP'!$A$23</definedName>
    <definedName name="_xlchart.v1.313" hidden="1">'Athens WWTP'!$A$24</definedName>
    <definedName name="_xlchart.v1.314" hidden="1">'Athens WWTP'!$A$28</definedName>
    <definedName name="_xlchart.v1.315" hidden="1">'Athens WWTP'!$A$29</definedName>
    <definedName name="_xlchart.v1.316" hidden="1">'Athens WWTP'!$A$33</definedName>
    <definedName name="_xlchart.v1.317" hidden="1">'Athens WWTP'!$A$34</definedName>
    <definedName name="_xlchart.v1.318" hidden="1">'Athens WWTP'!$A$35</definedName>
    <definedName name="_xlchart.v1.319" hidden="1">'Athens WWTP'!$A$36</definedName>
    <definedName name="_xlchart.v1.32" hidden="1">'Athens WWTP'!$H$9:$M$9</definedName>
    <definedName name="_xlchart.v1.320" hidden="1">'Columbus, Thickening'!$G$20:$Z$20</definedName>
    <definedName name="_xlchart.v1.321" hidden="1">'Columbus, Thickening'!$G$23:$Z$23</definedName>
    <definedName name="_xlchart.v1.322" hidden="1">'Columbus, Thickening'!$G$24:$Z$24</definedName>
    <definedName name="_xlchart.v1.323" hidden="1">'Columbus, Thickening'!$G$28:$Z$28</definedName>
    <definedName name="_xlchart.v1.324" hidden="1">'Columbus, Thickening'!$G$29:$Z$29</definedName>
    <definedName name="_xlchart.v1.325" hidden="1">'Columbus, Thickening'!$G$33:$Z$33</definedName>
    <definedName name="_xlchart.v1.326" hidden="1">'Columbus, Thickening'!$G$34:$Z$34</definedName>
    <definedName name="_xlchart.v1.327" hidden="1">'Columbus, Thickening'!$G$35:$Y$35</definedName>
    <definedName name="_xlchart.v1.328" hidden="1">'Columbus, Thickening'!$G$36:$Y$36</definedName>
    <definedName name="_xlchart.v1.329" hidden="1">'Columbus,Dewatering'!$I$7:$N$7</definedName>
    <definedName name="_xlchart.v1.33" hidden="1">'Athens WWTP'!$N$10:$S$10</definedName>
    <definedName name="_xlchart.v1.330" hidden="1">'Columbus,Dewatering'!$O$7:$R$7</definedName>
    <definedName name="_xlchart.v1.331" hidden="1">('Columbus,Dewatering'!$E$7,'Columbus,Dewatering'!$F$7,'Columbus,Dewatering'!$G$7,'Columbus,Dewatering'!$H$7)</definedName>
    <definedName name="_xlchart.v1.332" hidden="1">'Columbus,Dewatering'!$G$10:$H$10</definedName>
    <definedName name="_xlchart.v1.333" hidden="1">'Columbus,Dewatering'!$J$10:$M$10</definedName>
    <definedName name="_xlchart.v1.334" hidden="1">'Columbus,Dewatering'!$O$10:$R$10</definedName>
    <definedName name="_xlchart.v1.335" hidden="1">'Columbus,Dewatering'!#REF!</definedName>
    <definedName name="_xlchart.v1.336" hidden="1">'Columbus,Dewatering'!#REF!</definedName>
    <definedName name="_xlchart.v1.337" hidden="1">'Columbus,Dewatering'!#REF!</definedName>
    <definedName name="_xlchart.v1.338" hidden="1">'Columbus,Dewatering'!$I$11:$N$11</definedName>
    <definedName name="_xlchart.v1.339" hidden="1">'Columbus,Dewatering'!$O$11:$R$11</definedName>
    <definedName name="_xlchart.v1.34" hidden="1">'Athens WWTP'!$N$12:$S$12</definedName>
    <definedName name="_xlchart.v1.340" hidden="1">('Columbus,Dewatering'!$E$11,'Columbus,Dewatering'!$F$11,'Columbus,Dewatering'!$G$11,'Columbus,Dewatering'!$H$11)</definedName>
    <definedName name="_xlchart.v1.341" hidden="1">'Columbus,Dewatering'!$G$10:$H$10</definedName>
    <definedName name="_xlchart.v1.342" hidden="1">'Columbus,Dewatering'!$G$11:$H$11</definedName>
    <definedName name="_xlchart.v1.343" hidden="1">'Columbus,Dewatering'!$G$12:$H$12</definedName>
    <definedName name="_xlchart.v1.344" hidden="1">'Columbus,Dewatering'!#REF!</definedName>
    <definedName name="_xlchart.v1.345" hidden="1">'Columbus,Dewatering'!$G$9:$H$9</definedName>
    <definedName name="_xlchart.v1.346" hidden="1">'Columbus,Dewatering'!$I$10:$N$10</definedName>
    <definedName name="_xlchart.v1.347" hidden="1">'Columbus,Dewatering'!$I$11:$N$11</definedName>
    <definedName name="_xlchart.v1.348" hidden="1">'Columbus,Dewatering'!$I$12:$N$12</definedName>
    <definedName name="_xlchart.v1.349" hidden="1">'Columbus,Dewatering'!#REF!</definedName>
    <definedName name="_xlchart.v1.35" hidden="1">'Athens WWTP'!$N$9:$S$9</definedName>
    <definedName name="_xlchart.v1.350" hidden="1">'Columbus,Dewatering'!$I$9:$N$9</definedName>
    <definedName name="_xlchart.v1.351" hidden="1">'Columbus,Dewatering'!$O$10:$R$10</definedName>
    <definedName name="_xlchart.v1.352" hidden="1">'Columbus,Dewatering'!$O$11:$R$11</definedName>
    <definedName name="_xlchart.v1.353" hidden="1">'Columbus,Dewatering'!$O$12:$R$12</definedName>
    <definedName name="_xlchart.v1.354" hidden="1">'Columbus,Dewatering'!#REF!</definedName>
    <definedName name="_xlchart.v1.355" hidden="1">'Columbus,Dewatering'!$O$9:$R$9</definedName>
    <definedName name="_xlchart.v1.356" hidden="1">'Columbus,Dewatering'!$S$10:$X$10</definedName>
    <definedName name="_xlchart.v1.357" hidden="1">'Columbus,Dewatering'!$S$11:$X$11</definedName>
    <definedName name="_xlchart.v1.358" hidden="1">'Columbus,Dewatering'!$S$12:$X$12</definedName>
    <definedName name="_xlchart.v1.359" hidden="1">'Columbus,Dewatering'!#REF!</definedName>
    <definedName name="_xlchart.v1.36" hidden="1">'Athens WWTP'!$O$11:$S$11</definedName>
    <definedName name="_xlchart.v1.360" hidden="1">'Columbus,Dewatering'!$S$9:$X$9</definedName>
    <definedName name="_xlchart.v1.361" hidden="1">'Athens WWTP'!$A$20</definedName>
    <definedName name="_xlchart.v1.362" hidden="1">'Athens WWTP'!$A$23</definedName>
    <definedName name="_xlchart.v1.363" hidden="1">'Athens WWTP'!$A$24</definedName>
    <definedName name="_xlchart.v1.364" hidden="1">'Athens WWTP'!$A$28</definedName>
    <definedName name="_xlchart.v1.365" hidden="1">'Athens WWTP'!$A$29</definedName>
    <definedName name="_xlchart.v1.366" hidden="1">'Athens WWTP'!$A$33</definedName>
    <definedName name="_xlchart.v1.367" hidden="1">'Athens WWTP'!$A$34</definedName>
    <definedName name="_xlchart.v1.368" hidden="1">'Athens WWTP'!$A$35</definedName>
    <definedName name="_xlchart.v1.369" hidden="1">'Athens WWTP'!$A$36</definedName>
    <definedName name="_xlchart.v1.37" hidden="1">'Athens WWTP'!$T$10:$Y$10</definedName>
    <definedName name="_xlchart.v1.370" hidden="1">'Columbus,Dewatering'!$G$20:$X$20</definedName>
    <definedName name="_xlchart.v1.371" hidden="1">'Columbus,Dewatering'!$G$23:$X$23</definedName>
    <definedName name="_xlchart.v1.372" hidden="1">'Columbus,Dewatering'!$G$24:$X$24</definedName>
    <definedName name="_xlchart.v1.373" hidden="1">'Columbus,Dewatering'!$G$28:$X$28</definedName>
    <definedName name="_xlchart.v1.374" hidden="1">'Columbus,Dewatering'!$G$29:$X$29</definedName>
    <definedName name="_xlchart.v1.375" hidden="1">'Columbus,Dewatering'!$G$33:$X$33</definedName>
    <definedName name="_xlchart.v1.376" hidden="1">'Columbus,Dewatering'!$G$34:$X$34</definedName>
    <definedName name="_xlchart.v1.377" hidden="1">'Columbus,Dewatering'!$G$35:$X$35</definedName>
    <definedName name="_xlchart.v1.378" hidden="1">'Columbus,Dewatering'!$G$36:$X$36</definedName>
    <definedName name="_xlchart.v1.379" hidden="1">'Athens WWTP'!$A$16</definedName>
    <definedName name="_xlchart.v1.38" hidden="1">'Athens WWTP'!$T$11:$Y$11</definedName>
    <definedName name="_xlchart.v1.380" hidden="1">'Athens WWTP'!$A$18</definedName>
    <definedName name="_xlchart.v1.381" hidden="1">'Athens WWTP'!$A$22</definedName>
    <definedName name="_xlchart.v1.382" hidden="1">'Athens WWTP'!$A$26</definedName>
    <definedName name="_xlchart.v1.383" hidden="1">'Athens WWTP'!$A$3</definedName>
    <definedName name="_xlchart.v1.384" hidden="1">'Athens WWTP'!$A$30</definedName>
    <definedName name="_xlchart.v1.385" hidden="1">'Athens WWTP'!$A$31</definedName>
    <definedName name="_xlchart.v1.386" hidden="1">'Athens WWTP'!$A$7</definedName>
    <definedName name="_xlchart.v1.387" hidden="1">'Columbus,Dewatering'!$G$18:$X$18</definedName>
    <definedName name="_xlchart.v1.388" hidden="1">'Columbus,Dewatering'!$G$22:$X$22</definedName>
    <definedName name="_xlchart.v1.389" hidden="1">'Columbus,Dewatering'!$G$30:$X$30</definedName>
    <definedName name="_xlchart.v1.39" hidden="1">'Athens WWTP'!$T$12:$Y$12</definedName>
    <definedName name="_xlchart.v1.390" hidden="1">'Columbus,Dewatering'!$G$31:$X$31</definedName>
    <definedName name="_xlchart.v1.391" hidden="1">'Columbus,Dewatering'!$G$3:$X$3</definedName>
    <definedName name="_xlchart.v1.392" hidden="1">'Columbus,Dewatering'!$G$7:$X$7</definedName>
    <definedName name="_xlchart.v1.393" hidden="1">('Columbus,Dewatering'!$G$16:$H$16,'Columbus,Dewatering'!$J$16:$X$16)</definedName>
    <definedName name="_xlchart.v1.394" hidden="1">('Columbus,Dewatering'!$G$26:$G$26,'Columbus,Dewatering'!$I$26:$X$26)</definedName>
    <definedName name="_xlchart.v1.395" hidden="1">'Columbus,Dewatering'!$G$22:$H$22</definedName>
    <definedName name="_xlchart.v1.396" hidden="1">'Columbus,Dewatering'!$I$22:$N$22</definedName>
    <definedName name="_xlchart.v1.397" hidden="1">'Columbus,Dewatering'!$O$22:$R$22</definedName>
    <definedName name="_xlchart.v1.398" hidden="1">'Columbus,Dewatering'!$G$16:$H$16</definedName>
    <definedName name="_xlchart.v1.399" hidden="1">'Columbus,Dewatering'!$G$18:$H$18</definedName>
    <definedName name="_xlchart.v1.4" hidden="1">'Athens WWTP'!$H$27:$N$27</definedName>
    <definedName name="_xlchart.v1.40" hidden="1">'Athens WWTP'!$T$9:$Y$9</definedName>
    <definedName name="_xlchart.v1.400" hidden="1">'Columbus,Dewatering'!$G$22:$H$22</definedName>
    <definedName name="_xlchart.v1.401" hidden="1">'Columbus,Dewatering'!$G$26:$H$26</definedName>
    <definedName name="_xlchart.v1.402" hidden="1">'Columbus,Dewatering'!$G$30:$H$30</definedName>
    <definedName name="_xlchart.v1.403" hidden="1">'Columbus,Dewatering'!$G$31:$H$31</definedName>
    <definedName name="_xlchart.v1.404" hidden="1">'Columbus,Dewatering'!$G$3:$H$3</definedName>
    <definedName name="_xlchart.v1.405" hidden="1">'Columbus,Dewatering'!$G$7:$H$7</definedName>
    <definedName name="_xlchart.v1.406" hidden="1">'Columbus,Dewatering'!$I$16:$N$16</definedName>
    <definedName name="_xlchart.v1.407" hidden="1">'Columbus,Dewatering'!$I$18:$N$18</definedName>
    <definedName name="_xlchart.v1.408" hidden="1">'Columbus,Dewatering'!$I$22:$N$22</definedName>
    <definedName name="_xlchart.v1.409" hidden="1">'Columbus,Dewatering'!$I$26:$N$26</definedName>
    <definedName name="_xlchart.v1.41" hidden="1">'Athens WWTP'!$E$25:$G$25</definedName>
    <definedName name="_xlchart.v1.410" hidden="1">'Columbus,Dewatering'!$I$30:$N$30</definedName>
    <definedName name="_xlchart.v1.411" hidden="1">'Columbus,Dewatering'!$I$31:$N$31</definedName>
    <definedName name="_xlchart.v1.412" hidden="1">'Columbus,Dewatering'!$I$3:$N$3</definedName>
    <definedName name="_xlchart.v1.413" hidden="1">'Columbus,Dewatering'!$I$7:$N$7</definedName>
    <definedName name="_xlchart.v1.414" hidden="1">'Columbus,Dewatering'!$O$16:$R$16</definedName>
    <definedName name="_xlchart.v1.415" hidden="1">'Columbus,Dewatering'!$O$18:$R$18</definedName>
    <definedName name="_xlchart.v1.416" hidden="1">'Columbus,Dewatering'!$O$22:$R$22</definedName>
    <definedName name="_xlchart.v1.417" hidden="1">'Columbus,Dewatering'!$O$26:$R$26</definedName>
    <definedName name="_xlchart.v1.418" hidden="1">'Columbus,Dewatering'!$O$30:$R$30</definedName>
    <definedName name="_xlchart.v1.419" hidden="1">'Columbus,Dewatering'!$O$31:$R$31</definedName>
    <definedName name="_xlchart.v1.42" hidden="1">'Athens WWTP'!$O$25:$S$25</definedName>
    <definedName name="_xlchart.v1.420" hidden="1">'Columbus,Dewatering'!$O$3:$R$3</definedName>
    <definedName name="_xlchart.v1.421" hidden="1">'Columbus,Dewatering'!$O$7:$R$7</definedName>
    <definedName name="_xlchart.v1.422" hidden="1">'Columbus,Dewatering'!$S$16:$X$16</definedName>
    <definedName name="_xlchart.v1.423" hidden="1">'Columbus,Dewatering'!$S$18:$X$18</definedName>
    <definedName name="_xlchart.v1.424" hidden="1">'Columbus,Dewatering'!$S$22:$X$22</definedName>
    <definedName name="_xlchart.v1.425" hidden="1">'Columbus,Dewatering'!$S$26:$X$26</definedName>
    <definedName name="_xlchart.v1.426" hidden="1">'Columbus,Dewatering'!$S$30:$X$30</definedName>
    <definedName name="_xlchart.v1.427" hidden="1">'Columbus,Dewatering'!$S$31:$X$31</definedName>
    <definedName name="_xlchart.v1.428" hidden="1">'Columbus,Dewatering'!$S$3:$X$3</definedName>
    <definedName name="_xlchart.v1.429" hidden="1">'Columbus,Dewatering'!$S$7:$X$7</definedName>
    <definedName name="_xlchart.v1.43" hidden="1">('Athens WWTP'!$H$25:$J$25,'Athens WWTP'!$L$25:$N$25)</definedName>
    <definedName name="_xlchart.v1.430" hidden="1">'Columbus,Dewatering'!$G$26:$G$26</definedName>
    <definedName name="_xlchart.v1.431" hidden="1">'Columbus,Dewatering'!$I$26:$N$26</definedName>
    <definedName name="_xlchart.v1.432" hidden="1">'Columbus,Dewatering'!$O$26:$R$26</definedName>
    <definedName name="_xlchart.v1.433" hidden="1">'Columbus,Dewatering'!$G$3:$H$3</definedName>
    <definedName name="_xlchart.v1.434" hidden="1">'Columbus,Dewatering'!$I$3:$N$3</definedName>
    <definedName name="_xlchart.v1.435" hidden="1">'Columbus,Dewatering'!$O$3:$R$3</definedName>
    <definedName name="_xlchart.v1.436" hidden="1">'Columbus,Dewatering'!$G$25:$H$25</definedName>
    <definedName name="_xlchart.v1.437" hidden="1">'Columbus,Dewatering'!$G$27:$H$27</definedName>
    <definedName name="_xlchart.v1.438" hidden="1">'Columbus,Dewatering'!$G$32:$H$32</definedName>
    <definedName name="_xlchart.v1.439" hidden="1">'Columbus,Dewatering'!$I$25:$N$25</definedName>
    <definedName name="_xlchart.v1.44" hidden="1">'Athens WWTP'!#REF!</definedName>
    <definedName name="_xlchart.v1.440" hidden="1">'Columbus,Dewatering'!$I$27:$N$27</definedName>
    <definedName name="_xlchart.v1.441" hidden="1">'Columbus,Dewatering'!$I$32:$N$32</definedName>
    <definedName name="_xlchart.v1.442" hidden="1">'Columbus,Dewatering'!$O$25:$R$25</definedName>
    <definedName name="_xlchart.v1.443" hidden="1">'Columbus,Dewatering'!$O$27:$R$27</definedName>
    <definedName name="_xlchart.v1.444" hidden="1">'Columbus,Dewatering'!$O$32:$R$32</definedName>
    <definedName name="_xlchart.v1.445" hidden="1">'Columbus,Dewatering'!$S$25:$X$25</definedName>
    <definedName name="_xlchart.v1.446" hidden="1">'Columbus,Dewatering'!$S$27:$X$27</definedName>
    <definedName name="_xlchart.v1.447" hidden="1">'Columbus,Dewatering'!$S$32:$X$32</definedName>
    <definedName name="_xlchart.v1.448" hidden="1">'Columbus,Dewatering'!$G$12:$H$12</definedName>
    <definedName name="_xlchart.v1.449" hidden="1">'Columbus,Dewatering'!$I$12:$N$12</definedName>
    <definedName name="_xlchart.v1.45" hidden="1">'Athens WWTP'!#REF!</definedName>
    <definedName name="_xlchart.v1.450" hidden="1">'Columbus,Dewatering'!$O$12:$R$12</definedName>
    <definedName name="_xlchart.v1.451" hidden="1">'Columbus,Dewatering'!$I$32:$N$32</definedName>
    <definedName name="_xlchart.v1.452" hidden="1">'Columbus,Dewatering'!$O$32:$R$32</definedName>
    <definedName name="_xlchart.v1.453" hidden="1">('Columbus,Dewatering'!$E$32:$F$32,'Columbus,Dewatering'!$G$32:$H$32)</definedName>
    <definedName name="_xlchart.v1.454" hidden="1">'Columbus,Dewatering'!$G$31:$H$31</definedName>
    <definedName name="_xlchart.v1.455" hidden="1">'Columbus,Dewatering'!$I$31:$N$31</definedName>
    <definedName name="_xlchart.v1.456" hidden="1">'Columbus,Dewatering'!$O$31:$R$31</definedName>
    <definedName name="_xlchart.v1.457" hidden="1">'Columbus,Dewatering'!$G$16:$H$16</definedName>
    <definedName name="_xlchart.v1.458" hidden="1">'Columbus,Dewatering'!$J$16:$N$16</definedName>
    <definedName name="_xlchart.v1.459" hidden="1">'Columbus,Dewatering'!$O$16:$R$16</definedName>
    <definedName name="_xlchart.v1.46" hidden="1">'Athens WWTP'!$A$10</definedName>
    <definedName name="_xlchart.v1.460" hidden="1">'Columbus,Dewatering'!$I$9:$N$9</definedName>
    <definedName name="_xlchart.v1.461" hidden="1">'Columbus,Dewatering'!$O$9:$R$9</definedName>
    <definedName name="_xlchart.v1.462" hidden="1">('Columbus,Dewatering'!$E$9,'Columbus,Dewatering'!$F$9,'Columbus,Dewatering'!$G$9,'Columbus,Dewatering'!$H$9)</definedName>
    <definedName name="_xlchart.v1.463" hidden="1">'Columbus,Dewatering'!$G$25:$H$25</definedName>
    <definedName name="_xlchart.v1.464" hidden="1">'Columbus,Dewatering'!$I$25:$N$25</definedName>
    <definedName name="_xlchart.v1.465" hidden="1">'Columbus,Dewatering'!$P$25:$R$25</definedName>
    <definedName name="_xlchart.v1.466" hidden="1">'Columbus,Dewatering'!$G$27:$H$27</definedName>
    <definedName name="_xlchart.v1.467" hidden="1">'Columbus,Dewatering'!$I$27:$N$27</definedName>
    <definedName name="_xlchart.v1.468" hidden="1">'Columbus,Dewatering'!$O$27:$R$27</definedName>
    <definedName name="_xlchart.v1.469" hidden="1">'Athens WWTP'!$A$10</definedName>
    <definedName name="_xlchart.v1.47" hidden="1">'Athens WWTP'!$A$11</definedName>
    <definedName name="_xlchart.v1.470" hidden="1">'Athens WWTP'!$A$11</definedName>
    <definedName name="_xlchart.v1.471" hidden="1">'Athens WWTP'!$A$12</definedName>
    <definedName name="_xlchart.v1.472" hidden="1">'Athens WWTP'!#REF!</definedName>
    <definedName name="_xlchart.v1.473" hidden="1">'Athens WWTP'!$A$9</definedName>
    <definedName name="_xlchart.v1.474" hidden="1">'Columbus,Dewatering'!#REF!</definedName>
    <definedName name="_xlchart.v1.475" hidden="1">'Columbus,Dewatering'!$G$11:$X$11</definedName>
    <definedName name="_xlchart.v1.476" hidden="1">'Columbus,Dewatering'!$G$12:$X$12</definedName>
    <definedName name="_xlchart.v1.477" hidden="1">'Columbus,Dewatering'!$G$9:$X$9</definedName>
    <definedName name="_xlchart.v1.478" hidden="1">('Columbus,Dewatering'!$G$10:$H$10,'Columbus,Dewatering'!$J$10:$X$10)</definedName>
    <definedName name="_xlchart.v1.479" hidden="1">'Columbus,Dewatering'!$G$30:$H$30</definedName>
    <definedName name="_xlchart.v1.48" hidden="1">'Athens WWTP'!$A$12</definedName>
    <definedName name="_xlchart.v1.480" hidden="1">'Columbus,Dewatering'!$I$30:$N$30</definedName>
    <definedName name="_xlchart.v1.481" hidden="1">'Columbus,Dewatering'!$O$30:$R$30</definedName>
    <definedName name="_xlchart.v1.482" hidden="1">'Columbus,Dewatering'!$G$13:$H$13</definedName>
    <definedName name="_xlchart.v1.483" hidden="1">'Columbus,Dewatering'!$I$13:$N$13</definedName>
    <definedName name="_xlchart.v1.484" hidden="1">'Columbus,Dewatering'!$O$13:$R$13</definedName>
    <definedName name="_xlchart.v1.485" hidden="1">'Athens WWTP'!$A$25</definedName>
    <definedName name="_xlchart.v1.486" hidden="1">'Athens WWTP'!$A$27</definedName>
    <definedName name="_xlchart.v1.487" hidden="1">'Athens WWTP'!$A$32</definedName>
    <definedName name="_xlchart.v1.488" hidden="1">'Columbus,Dewatering'!$G$25:$X$25</definedName>
    <definedName name="_xlchart.v1.489" hidden="1">'Columbus,Dewatering'!$G$27:$X$27</definedName>
    <definedName name="_xlchart.v1.49" hidden="1">'Athens WWTP'!$A$9</definedName>
    <definedName name="_xlchart.v1.490" hidden="1">'Columbus,Dewatering'!$G$32:$X$32</definedName>
    <definedName name="_xlchart.v1.5" hidden="1">'Athens WWTP'!$O$27:$S$27</definedName>
    <definedName name="_xlchart.v1.50" hidden="1">'Athens WWTP'!$E$10:$Z$10</definedName>
    <definedName name="_xlchart.v1.51" hidden="1">'Athens WWTP'!$E$11:$Z$11</definedName>
    <definedName name="_xlchart.v1.52" hidden="1">'Athens WWTP'!$E$12:$Z$12</definedName>
    <definedName name="_xlchart.v1.53" hidden="1">'Athens WWTP'!$E$9:$Z$9</definedName>
    <definedName name="_xlchart.v1.54" hidden="1">'Athens WWTP'!$E$32:$G$32</definedName>
    <definedName name="_xlchart.v1.55" hidden="1">'Athens WWTP'!$H$32:$N$32</definedName>
    <definedName name="_xlchart.v1.56" hidden="1">'Athens WWTP'!$O$32:$S$32</definedName>
    <definedName name="_xlchart.v1.57" hidden="1">'Athens WWTP'!$E$16:$G$16</definedName>
    <definedName name="_xlchart.v1.58" hidden="1">'Athens WWTP'!$H$16:$N$16</definedName>
    <definedName name="_xlchart.v1.59" hidden="1">'Athens WWTP'!$O$16:$S$16</definedName>
    <definedName name="_xlchart.v1.6" hidden="1">'Athens WWTP'!$E$25:$G$25</definedName>
    <definedName name="_xlchart.v1.60" hidden="1">'Athens WWTP'!$E$30:$G$30</definedName>
    <definedName name="_xlchart.v1.61" hidden="1">'Athens WWTP'!$H$30:$N$30</definedName>
    <definedName name="_xlchart.v1.62" hidden="1">'Athens WWTP'!$O$30:$S$30</definedName>
    <definedName name="_xlchart.v1.63" hidden="1">'Athens WWTP'!$E$13:$G$13</definedName>
    <definedName name="_xlchart.v1.64" hidden="1">'Athens WWTP'!$H$13:$N$13</definedName>
    <definedName name="_xlchart.v1.65" hidden="1">'Athens WWTP'!$P$13:$S$13</definedName>
    <definedName name="_xlchart.v1.66" hidden="1">'Athens WWTP'!$E$22:$G$22</definedName>
    <definedName name="_xlchart.v1.67" hidden="1">'Athens WWTP'!$H$22:$N$22</definedName>
    <definedName name="_xlchart.v1.68" hidden="1">'Athens WWTP'!$O$22:$S$22</definedName>
    <definedName name="_xlchart.v1.69" hidden="1">'Athens WWTP'!$E$7:$G$7</definedName>
    <definedName name="_xlchart.v1.7" hidden="1">'Athens WWTP'!$E$27:$G$27</definedName>
    <definedName name="_xlchart.v1.70" hidden="1">'Athens WWTP'!$H$7:$M$7</definedName>
    <definedName name="_xlchart.v1.71" hidden="1">'Athens WWTP'!$O$7:$S$7</definedName>
    <definedName name="_xlchart.v1.72" hidden="1">'Athens WWTP'!$E$26:$G$26</definedName>
    <definedName name="_xlchart.v1.73" hidden="1">'Athens WWTP'!$H$26:$N$26</definedName>
    <definedName name="_xlchart.v1.74" hidden="1">'Athens WWTP'!$O$26:$S$26</definedName>
    <definedName name="_xlchart.v1.75" hidden="1">'Athens WWTP'!$E$12:$G$12</definedName>
    <definedName name="_xlchart.v1.76" hidden="1">'Athens WWTP'!$H$12:$N$12</definedName>
    <definedName name="_xlchart.v1.77" hidden="1">'Athens WWTP'!$O$12:$S$12</definedName>
    <definedName name="_xlchart.v1.78" hidden="1">'Athens WWTP'!$E$3:$G$3</definedName>
    <definedName name="_xlchart.v1.79" hidden="1">'Athens WWTP'!$H$3:$N$3</definedName>
    <definedName name="_xlchart.v1.8" hidden="1">'Athens WWTP'!$E$32:$G$32</definedName>
    <definedName name="_xlchart.v1.80" hidden="1">'Athens WWTP'!$O$3:$S$3</definedName>
    <definedName name="_xlchart.v1.81" hidden="1">'Athens WWTP'!$E$9:$G$9</definedName>
    <definedName name="_xlchart.v1.82" hidden="1">'Athens WWTP'!$H$9:$N$9</definedName>
    <definedName name="_xlchart.v1.83" hidden="1">'Athens WWTP'!$O$9:$S$9</definedName>
    <definedName name="_xlchart.v1.84" hidden="1">'Athens WWTP'!#REF!</definedName>
    <definedName name="_xlchart.v1.85" hidden="1">'Athens WWTP'!#REF!</definedName>
    <definedName name="_xlchart.v1.86" hidden="1">'Athens WWTP'!#REF!</definedName>
    <definedName name="_xlchart.v1.87" hidden="1">'Athens WWTP'!$E$10:$G$10</definedName>
    <definedName name="_xlchart.v1.88" hidden="1">'Athens WWTP'!$H$10:$N$10</definedName>
    <definedName name="_xlchart.v1.89" hidden="1">'Athens WWTP'!$O$10:$S$10</definedName>
    <definedName name="_xlchart.v1.9" hidden="1">'Athens WWTP'!$H$25:$N$25</definedName>
    <definedName name="_xlchart.v1.90" hidden="1">'Athens WWTP'!$E$16:$G$16</definedName>
    <definedName name="_xlchart.v1.91" hidden="1">'Athens WWTP'!$E$18:$G$18</definedName>
    <definedName name="_xlchart.v1.92" hidden="1">'Athens WWTP'!$E$22:$G$22</definedName>
    <definedName name="_xlchart.v1.93" hidden="1">'Athens WWTP'!$E$26:$G$26</definedName>
    <definedName name="_xlchart.v1.94" hidden="1">'Athens WWTP'!$E$30:$G$30</definedName>
    <definedName name="_xlchart.v1.95" hidden="1">'Athens WWTP'!$E$31:$G$31</definedName>
    <definedName name="_xlchart.v1.96" hidden="1">'Athens WWTP'!$E$3:$G$3</definedName>
    <definedName name="_xlchart.v1.97" hidden="1">'Athens WWTP'!$E$7:$G$7</definedName>
    <definedName name="_xlchart.v1.98" hidden="1">'Athens WWTP'!$H$16:$M$16</definedName>
    <definedName name="_xlchart.v1.99" hidden="1">'Athens WWTP'!$H$18:$M$18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C2" i="1"/>
  <c r="C3" i="3"/>
  <c r="D3" i="3"/>
  <c r="C4" i="3"/>
  <c r="D4" i="3"/>
  <c r="C5" i="3"/>
  <c r="D5" i="3"/>
  <c r="C6" i="3"/>
  <c r="D6" i="3"/>
  <c r="C7" i="3"/>
  <c r="D7" i="3"/>
  <c r="C8" i="3"/>
  <c r="D8" i="3"/>
  <c r="C9" i="3"/>
  <c r="D9" i="3"/>
  <c r="C10" i="3"/>
  <c r="D10" i="3"/>
  <c r="C12" i="3"/>
  <c r="D12" i="3"/>
  <c r="C13" i="3"/>
  <c r="D13" i="3"/>
  <c r="C14" i="3"/>
  <c r="D14" i="3"/>
  <c r="C15" i="3"/>
  <c r="D15" i="3"/>
  <c r="C16" i="3"/>
  <c r="D16" i="3"/>
  <c r="C17" i="3"/>
  <c r="D17" i="3"/>
  <c r="C18" i="3"/>
  <c r="D18" i="3"/>
  <c r="C20" i="3"/>
  <c r="D20" i="3"/>
  <c r="C21" i="3"/>
  <c r="D21" i="3"/>
  <c r="C22" i="3"/>
  <c r="D22" i="3"/>
  <c r="C23" i="3"/>
  <c r="D23" i="3"/>
  <c r="C24" i="3"/>
  <c r="D24" i="3"/>
  <c r="C25" i="3"/>
  <c r="D25" i="3"/>
  <c r="C26" i="3"/>
  <c r="D26" i="3"/>
  <c r="C27" i="3"/>
  <c r="D27" i="3"/>
  <c r="C28" i="3"/>
  <c r="D28" i="3"/>
  <c r="C29" i="3"/>
  <c r="D29" i="3"/>
  <c r="C30" i="3"/>
  <c r="D30" i="3"/>
  <c r="C31" i="3"/>
  <c r="D31" i="3"/>
  <c r="C32" i="3"/>
  <c r="D32" i="3"/>
  <c r="C33" i="3"/>
  <c r="D33" i="3"/>
  <c r="C34" i="3"/>
  <c r="D34" i="3"/>
  <c r="C35" i="3"/>
  <c r="D35" i="3"/>
  <c r="C36" i="3"/>
  <c r="D36" i="3"/>
  <c r="D2" i="3"/>
  <c r="C2" i="3"/>
  <c r="C3" i="2"/>
  <c r="D3" i="2"/>
  <c r="C4" i="2"/>
  <c r="D4" i="2"/>
  <c r="C5" i="2"/>
  <c r="D5" i="2"/>
  <c r="C6" i="2"/>
  <c r="D6" i="2"/>
  <c r="C7" i="2"/>
  <c r="D7" i="2"/>
  <c r="C8" i="2"/>
  <c r="D8" i="2"/>
  <c r="C9" i="2"/>
  <c r="D9" i="2"/>
  <c r="C10" i="2"/>
  <c r="D10" i="2"/>
  <c r="C11" i="2"/>
  <c r="D11" i="2"/>
  <c r="C12" i="2"/>
  <c r="D12" i="2"/>
  <c r="C13" i="2"/>
  <c r="D13" i="2"/>
  <c r="C14" i="2"/>
  <c r="D14" i="2"/>
  <c r="C15" i="2"/>
  <c r="D15" i="2"/>
  <c r="C16" i="2"/>
  <c r="D16" i="2"/>
  <c r="C17" i="2"/>
  <c r="D17" i="2"/>
  <c r="C18" i="2"/>
  <c r="D18" i="2"/>
  <c r="C19" i="2"/>
  <c r="D19" i="2"/>
  <c r="C20" i="2"/>
  <c r="D20" i="2"/>
  <c r="C21" i="2"/>
  <c r="D21" i="2"/>
  <c r="C22" i="2"/>
  <c r="D22" i="2"/>
  <c r="C23" i="2"/>
  <c r="D23" i="2"/>
  <c r="C24" i="2"/>
  <c r="D24" i="2"/>
  <c r="C25" i="2"/>
  <c r="D25" i="2"/>
  <c r="C26" i="2"/>
  <c r="D26" i="2"/>
  <c r="C27" i="2"/>
  <c r="D27" i="2"/>
  <c r="C28" i="2"/>
  <c r="D28" i="2"/>
  <c r="C29" i="2"/>
  <c r="D29" i="2"/>
  <c r="C30" i="2"/>
  <c r="D30" i="2"/>
  <c r="C31" i="2"/>
  <c r="D31" i="2"/>
  <c r="C32" i="2"/>
  <c r="D32" i="2"/>
  <c r="C33" i="2"/>
  <c r="D33" i="2"/>
  <c r="C34" i="2"/>
  <c r="D34" i="2"/>
  <c r="C35" i="2"/>
  <c r="D35" i="2"/>
  <c r="C36" i="2"/>
  <c r="D36" i="2"/>
  <c r="D2" i="2"/>
  <c r="C2" i="2"/>
  <c r="Z19" i="2"/>
  <c r="AB19" i="3"/>
  <c r="AA19" i="1"/>
  <c r="Z19" i="3"/>
  <c r="X19" i="2"/>
  <c r="W19" i="2"/>
  <c r="Y19" i="1"/>
  <c r="Y19" i="3"/>
  <c r="X19" i="3"/>
  <c r="V19" i="2"/>
  <c r="X19" i="1"/>
  <c r="W19" i="1"/>
  <c r="W19" i="3"/>
  <c r="U19" i="2"/>
  <c r="V19" i="1"/>
  <c r="U19" i="3"/>
  <c r="S19" i="2"/>
  <c r="T19" i="1"/>
  <c r="R19" i="2"/>
  <c r="T19" i="3"/>
  <c r="R19" i="3"/>
  <c r="R19" i="1"/>
  <c r="P19" i="2"/>
  <c r="Q19" i="1"/>
  <c r="O19" i="1"/>
  <c r="Q19" i="3"/>
  <c r="O19" i="2"/>
  <c r="P19" i="3"/>
  <c r="O19" i="3"/>
  <c r="N19" i="1"/>
  <c r="M19" i="1"/>
  <c r="H19" i="1"/>
  <c r="N19" i="2"/>
  <c r="I19" i="2"/>
  <c r="N19" i="3"/>
  <c r="I19" i="3"/>
  <c r="C19" i="3" s="1"/>
  <c r="C36" i="1"/>
  <c r="C3" i="1"/>
  <c r="C4" i="1"/>
  <c r="C5" i="1"/>
  <c r="C6" i="1"/>
  <c r="C7" i="1"/>
  <c r="C8" i="1"/>
  <c r="C9" i="1"/>
  <c r="C10" i="1"/>
  <c r="C12" i="1"/>
  <c r="C13" i="1"/>
  <c r="C14" i="1"/>
  <c r="C15" i="1"/>
  <c r="C16" i="1"/>
  <c r="C17" i="1"/>
  <c r="C18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J11" i="1"/>
  <c r="C11" i="1" s="1"/>
  <c r="K11" i="3"/>
  <c r="C11" i="3" s="1"/>
  <c r="K11" i="2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8" i="1"/>
  <c r="D17" i="1"/>
  <c r="D16" i="1"/>
  <c r="D15" i="1"/>
  <c r="D14" i="1"/>
  <c r="D13" i="1"/>
  <c r="D12" i="1"/>
  <c r="D10" i="1"/>
  <c r="D9" i="1"/>
  <c r="D8" i="1"/>
  <c r="D7" i="1"/>
  <c r="D6" i="1"/>
  <c r="D5" i="1"/>
  <c r="D4" i="1"/>
  <c r="D3" i="1"/>
  <c r="D19" i="1" l="1"/>
  <c r="D11" i="1"/>
  <c r="C19" i="1"/>
  <c r="D19" i="3"/>
  <c r="D11" i="3"/>
</calcChain>
</file>

<file path=xl/sharedStrings.xml><?xml version="1.0" encoding="utf-8"?>
<sst xmlns="http://schemas.openxmlformats.org/spreadsheetml/2006/main" count="216" uniqueCount="45">
  <si>
    <t>unit</t>
  </si>
  <si>
    <t>Average</t>
  </si>
  <si>
    <t>Stan. Dev.</t>
  </si>
  <si>
    <t>Alkalinity,Total(pH 4.5)</t>
  </si>
  <si>
    <t>mg/L CaCO3</t>
  </si>
  <si>
    <t>Chloride</t>
  </si>
  <si>
    <t>mg/L</t>
  </si>
  <si>
    <r>
      <t>Conductivity at 25</t>
    </r>
    <r>
      <rPr>
        <sz val="11"/>
        <color theme="1"/>
        <rFont val="Calibri"/>
        <family val="2"/>
      </rPr>
      <t>°</t>
    </r>
    <r>
      <rPr>
        <sz val="8.8000000000000007"/>
        <color theme="1"/>
        <rFont val="Calibri"/>
        <family val="2"/>
      </rPr>
      <t>C</t>
    </r>
  </si>
  <si>
    <t>umhos/cm</t>
  </si>
  <si>
    <t xml:space="preserve"> conductivity 
(our own measurment)</t>
  </si>
  <si>
    <t>μS</t>
  </si>
  <si>
    <t>pH</t>
  </si>
  <si>
    <t>Fluoride</t>
  </si>
  <si>
    <t>Nitrate-Nitrite</t>
  </si>
  <si>
    <t>Nitrite</t>
  </si>
  <si>
    <t>Nitrogen, Ammonia</t>
  </si>
  <si>
    <t>Phos as PO4</t>
  </si>
  <si>
    <t>Ortho Phos</t>
  </si>
  <si>
    <t>Total Dissolved Solids/Total Filterable Residue</t>
  </si>
  <si>
    <t>Solids, Suspended</t>
  </si>
  <si>
    <t>Solids, Total</t>
  </si>
  <si>
    <t>Sulfate</t>
  </si>
  <si>
    <t>mg/l</t>
  </si>
  <si>
    <t>Nitrogen TKN</t>
  </si>
  <si>
    <t>Total organic carbon</t>
  </si>
  <si>
    <t>Phos, Total</t>
  </si>
  <si>
    <t>Arsenic, Total</t>
  </si>
  <si>
    <t>ug/L</t>
  </si>
  <si>
    <t>Barium, Total</t>
  </si>
  <si>
    <t>Calcium, Total</t>
  </si>
  <si>
    <t>Chromium, Total</t>
  </si>
  <si>
    <t>ug/L(ppb)</t>
  </si>
  <si>
    <t>Copper, Total</t>
  </si>
  <si>
    <t>Iron, Total</t>
  </si>
  <si>
    <t>Magnesium, Total</t>
  </si>
  <si>
    <t>Manganese, Total</t>
  </si>
  <si>
    <t>Molybdenum, Total</t>
  </si>
  <si>
    <t>Nickel, Total</t>
  </si>
  <si>
    <t xml:space="preserve">Potassium, Total </t>
  </si>
  <si>
    <t>Sodium, Total</t>
  </si>
  <si>
    <t>Zinc, Total</t>
  </si>
  <si>
    <t>Cadmium, Total</t>
  </si>
  <si>
    <t>Lead, Total</t>
  </si>
  <si>
    <t>Mercury, Total</t>
  </si>
  <si>
    <t>Selenium,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</si>
</sst>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d\-mmm\-yy;@"/>
    <numFmt numFmtId="165" formatCode="[$-409]d\-mmm\-yy;@"/>
    <numFmt numFmtId="166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.8000000000000007"/>
      <color theme="1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164" fontId="0" fillId="2" borderId="12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15" fontId="3" fillId="2" borderId="1" xfId="0" applyNumberFormat="1" applyFont="1" applyFill="1" applyBorder="1" applyAlignment="1">
      <alignment horizontal="center" vertical="center"/>
    </xf>
    <xf numFmtId="15" fontId="3" fillId="2" borderId="3" xfId="0" applyNumberFormat="1" applyFont="1" applyFill="1" applyBorder="1" applyAlignment="1">
      <alignment horizontal="center" vertical="center"/>
    </xf>
    <xf numFmtId="15" fontId="3" fillId="2" borderId="6" xfId="0" applyNumberFormat="1" applyFont="1" applyFill="1" applyBorder="1" applyAlignment="1">
      <alignment horizontal="center" vertical="center"/>
    </xf>
    <xf numFmtId="15" fontId="0" fillId="2" borderId="12" xfId="0" applyNumberFormat="1" applyFill="1" applyBorder="1" applyAlignment="1">
      <alignment horizontal="center" vertical="center"/>
    </xf>
    <xf numFmtId="14" fontId="0" fillId="2" borderId="9" xfId="0" applyNumberFormat="1" applyFill="1" applyBorder="1" applyAlignment="1">
      <alignment horizontal="center" vertical="center"/>
    </xf>
    <xf numFmtId="15" fontId="3" fillId="2" borderId="12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65" fontId="3" fillId="2" borderId="6" xfId="0" applyNumberFormat="1" applyFont="1" applyFill="1" applyBorder="1" applyAlignment="1">
      <alignment horizontal="center" vertical="center" wrapText="1"/>
    </xf>
    <xf numFmtId="14" fontId="0" fillId="2" borderId="12" xfId="0" applyNumberFormat="1" applyFill="1" applyBorder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14" fontId="0" fillId="2" borderId="15" xfId="0" applyNumberFormat="1" applyFill="1" applyBorder="1" applyAlignment="1">
      <alignment horizontal="center" vertical="center"/>
    </xf>
    <xf numFmtId="14" fontId="0" fillId="2" borderId="2" xfId="0" applyNumberFormat="1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 wrapText="1"/>
    </xf>
    <xf numFmtId="0" fontId="0" fillId="4" borderId="19" xfId="0" applyFill="1" applyBorder="1" applyAlignment="1">
      <alignment horizontal="center" vertical="center"/>
    </xf>
    <xf numFmtId="166" fontId="0" fillId="0" borderId="19" xfId="0" applyNumberFormat="1" applyBorder="1" applyAlignment="1">
      <alignment horizontal="center" vertical="center" wrapText="1"/>
    </xf>
    <xf numFmtId="1" fontId="0" fillId="0" borderId="19" xfId="0" applyNumberFormat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166" fontId="0" fillId="0" borderId="4" xfId="0" applyNumberFormat="1" applyBorder="1" applyAlignment="1">
      <alignment horizontal="center" vertical="center" wrapText="1"/>
    </xf>
    <xf numFmtId="1" fontId="0" fillId="0" borderId="4" xfId="0" applyNumberFormat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/>
    </xf>
    <xf numFmtId="166" fontId="0" fillId="0" borderId="9" xfId="0" applyNumberFormat="1" applyBorder="1" applyAlignment="1">
      <alignment horizontal="center" vertical="center" wrapText="1"/>
    </xf>
    <xf numFmtId="1" fontId="0" fillId="0" borderId="9" xfId="0" applyNumberFormat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/>
    </xf>
    <xf numFmtId="14" fontId="0" fillId="2" borderId="10" xfId="0" applyNumberFormat="1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165" fontId="3" fillId="2" borderId="2" xfId="0" applyNumberFormat="1" applyFont="1" applyFill="1" applyBorder="1" applyAlignment="1">
      <alignment horizontal="center" vertical="center"/>
    </xf>
    <xf numFmtId="165" fontId="3" fillId="2" borderId="5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164" fontId="3" fillId="2" borderId="5" xfId="0" applyNumberFormat="1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3" fillId="0" borderId="12" xfId="0" quotePrefix="1" applyFont="1" applyFill="1" applyBorder="1" applyAlignment="1">
      <alignment vertical="center"/>
    </xf>
    <xf numFmtId="0" fontId="3" fillId="0" borderId="12" xfId="0" quotePrefix="1" applyFont="1" applyFill="1" applyBorder="1"/>
    <xf numFmtId="0" fontId="3" fillId="0" borderId="12" xfId="0" applyFont="1" applyFill="1" applyBorder="1"/>
    <xf numFmtId="0" fontId="3" fillId="0" borderId="1" xfId="0" applyFont="1" applyFill="1" applyBorder="1"/>
    <xf numFmtId="0" fontId="3" fillId="0" borderId="1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49" fontId="3" fillId="0" borderId="20" xfId="0" applyNumberFormat="1" applyFont="1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1E513-755F-4CE8-9209-68A8AB95AC66}">
  <dimension ref="A1:AA36"/>
  <sheetViews>
    <sheetView tabSelected="1" zoomScale="75" zoomScaleNormal="70" workbookViewId="0">
      <pane xSplit="1" topLeftCell="B1" activePane="topRight" state="frozen"/>
      <selection pane="topRight" activeCell="AC1" sqref="F1:AC62"/>
    </sheetView>
  </sheetViews>
  <sheetFormatPr baseColWidth="10" defaultColWidth="9.1640625" defaultRowHeight="15" x14ac:dyDescent="0.2"/>
  <cols>
    <col min="1" max="1" width="41.33203125" style="2" customWidth="1"/>
    <col min="2" max="2" width="14.5" style="2" customWidth="1"/>
    <col min="3" max="4" width="16.83203125" style="2" customWidth="1"/>
    <col min="5" max="5" width="18.5" style="2" customWidth="1"/>
    <col min="6" max="6" width="11.33203125" style="2" customWidth="1"/>
    <col min="7" max="7" width="17.6640625" style="2" customWidth="1"/>
    <col min="8" max="8" width="20.33203125" style="2" customWidth="1"/>
    <col min="9" max="9" width="17.6640625" style="2" customWidth="1"/>
    <col min="10" max="10" width="23.33203125" style="2" customWidth="1"/>
    <col min="11" max="11" width="17.5" style="2" customWidth="1"/>
    <col min="12" max="12" width="20.83203125" style="2" customWidth="1"/>
    <col min="13" max="13" width="17.1640625" style="2" customWidth="1"/>
    <col min="14" max="14" width="22.5" style="2" customWidth="1"/>
    <col min="15" max="16" width="24.5" style="2" customWidth="1"/>
    <col min="17" max="17" width="12.6640625" style="2" customWidth="1"/>
    <col min="18" max="19" width="12.5" style="2" customWidth="1"/>
    <col min="20" max="20" width="12.1640625" style="2" customWidth="1"/>
    <col min="21" max="21" width="20.83203125" style="2" customWidth="1"/>
    <col min="22" max="22" width="14.1640625" style="2" customWidth="1"/>
    <col min="23" max="23" width="13.83203125" style="2" customWidth="1"/>
    <col min="24" max="24" width="12.83203125" style="2" customWidth="1"/>
    <col min="25" max="25" width="14.1640625" style="2" customWidth="1"/>
    <col min="26" max="26" width="16.5" style="2" customWidth="1"/>
    <col min="27" max="27" width="12.1640625" style="2" customWidth="1"/>
    <col min="28" max="29" width="18.5" style="2" customWidth="1"/>
    <col min="30" max="30" width="11.5" style="2" customWidth="1"/>
    <col min="31" max="31" width="16.83203125" style="2" customWidth="1"/>
    <col min="32" max="32" width="14.5" style="2" customWidth="1"/>
    <col min="33" max="33" width="12.33203125" style="2" customWidth="1"/>
    <col min="34" max="34" width="14.6640625" style="2" customWidth="1"/>
    <col min="35" max="35" width="13.1640625" style="2" customWidth="1"/>
    <col min="36" max="37" width="14" style="2" customWidth="1"/>
    <col min="38" max="16384" width="9.1640625" style="2"/>
  </cols>
  <sheetData>
    <row r="1" spans="1:27" x14ac:dyDescent="0.2">
      <c r="B1" s="9" t="s">
        <v>0</v>
      </c>
      <c r="C1" s="10" t="s">
        <v>1</v>
      </c>
      <c r="D1" s="10" t="s">
        <v>2</v>
      </c>
      <c r="E1" s="11">
        <v>44503</v>
      </c>
      <c r="F1" s="12">
        <v>44530</v>
      </c>
      <c r="G1" s="13">
        <v>44545</v>
      </c>
      <c r="H1" s="14">
        <v>44566</v>
      </c>
      <c r="I1" s="15">
        <v>44579</v>
      </c>
      <c r="J1" s="15">
        <v>44593</v>
      </c>
      <c r="K1" s="21">
        <v>44607</v>
      </c>
      <c r="L1" s="22">
        <v>44621</v>
      </c>
      <c r="M1" s="19">
        <v>44635</v>
      </c>
      <c r="N1" s="19">
        <v>44649</v>
      </c>
      <c r="O1" s="15">
        <v>44664</v>
      </c>
      <c r="P1" s="35">
        <v>44683</v>
      </c>
      <c r="Q1" s="21">
        <v>44697</v>
      </c>
      <c r="R1" s="15">
        <v>44712</v>
      </c>
      <c r="S1" s="19">
        <v>44725</v>
      </c>
      <c r="T1" s="36">
        <v>44747</v>
      </c>
      <c r="U1" s="36">
        <v>44767</v>
      </c>
      <c r="V1" s="36">
        <v>44781</v>
      </c>
      <c r="W1" s="36">
        <v>44796</v>
      </c>
      <c r="X1" s="36">
        <v>44810</v>
      </c>
      <c r="Y1" s="36">
        <v>44826</v>
      </c>
      <c r="Z1" s="36">
        <v>44838</v>
      </c>
      <c r="AA1" s="36">
        <v>44852</v>
      </c>
    </row>
    <row r="2" spans="1:27" ht="16" x14ac:dyDescent="0.2">
      <c r="A2" s="8" t="s">
        <v>3</v>
      </c>
      <c r="B2" s="7" t="s">
        <v>4</v>
      </c>
      <c r="C2" s="4">
        <f>AVERAGE(E2:AA2)</f>
        <v>82.734347826086974</v>
      </c>
      <c r="D2" s="5">
        <f>STDEV(E2:AA2)</f>
        <v>97.65423729698233</v>
      </c>
      <c r="E2" s="43">
        <v>11.5</v>
      </c>
      <c r="F2" s="44">
        <v>26</v>
      </c>
      <c r="G2" s="45">
        <v>61.4</v>
      </c>
      <c r="H2" s="48">
        <v>6</v>
      </c>
      <c r="I2" s="47">
        <v>20</v>
      </c>
      <c r="J2" s="48">
        <v>30</v>
      </c>
      <c r="K2" s="48">
        <v>270</v>
      </c>
      <c r="L2" s="49">
        <v>68</v>
      </c>
      <c r="M2" s="48">
        <v>200</v>
      </c>
      <c r="N2" s="48">
        <v>250</v>
      </c>
      <c r="O2" s="48">
        <v>220</v>
      </c>
      <c r="P2" s="48">
        <v>240</v>
      </c>
      <c r="Q2" s="48">
        <v>247</v>
      </c>
      <c r="R2" s="47">
        <v>9.43</v>
      </c>
      <c r="S2" s="48">
        <v>9.43</v>
      </c>
      <c r="T2" s="50">
        <v>5.72</v>
      </c>
      <c r="U2" s="49">
        <v>9.6300000000000008</v>
      </c>
      <c r="V2" s="50">
        <v>9.6300000000000008</v>
      </c>
      <c r="W2" s="50">
        <v>24.5</v>
      </c>
      <c r="X2" s="50">
        <v>73.599999999999994</v>
      </c>
      <c r="Y2" s="50">
        <v>14.8</v>
      </c>
      <c r="Z2" s="50">
        <v>9.25</v>
      </c>
      <c r="AA2" s="50">
        <v>87</v>
      </c>
    </row>
    <row r="3" spans="1:27" ht="16" x14ac:dyDescent="0.2">
      <c r="A3" s="7" t="s">
        <v>5</v>
      </c>
      <c r="B3" s="7" t="s">
        <v>6</v>
      </c>
      <c r="C3" s="4">
        <f t="shared" ref="C3:C35" si="0">AVERAGE(E3:Z3)</f>
        <v>135.58636363636364</v>
      </c>
      <c r="D3" s="5">
        <f t="shared" ref="D3:D36" si="1">STDEV(E3:Z3)</f>
        <v>34.646408395656451</v>
      </c>
      <c r="E3" s="43">
        <v>123</v>
      </c>
      <c r="F3" s="44">
        <v>151</v>
      </c>
      <c r="G3" s="45">
        <v>123</v>
      </c>
      <c r="H3" s="48">
        <v>110</v>
      </c>
      <c r="I3" s="47">
        <v>110</v>
      </c>
      <c r="J3" s="48">
        <v>200</v>
      </c>
      <c r="K3" s="48">
        <v>250</v>
      </c>
      <c r="L3" s="49">
        <v>150</v>
      </c>
      <c r="M3" s="48">
        <v>150</v>
      </c>
      <c r="N3" s="48">
        <v>160</v>
      </c>
      <c r="O3" s="48">
        <v>130</v>
      </c>
      <c r="P3" s="48">
        <v>130</v>
      </c>
      <c r="Q3" s="48">
        <v>130</v>
      </c>
      <c r="R3" s="47">
        <v>122</v>
      </c>
      <c r="S3" s="48">
        <v>140</v>
      </c>
      <c r="T3" s="50">
        <v>139</v>
      </c>
      <c r="U3" s="49">
        <v>129</v>
      </c>
      <c r="V3" s="50">
        <v>111</v>
      </c>
      <c r="W3" s="50">
        <v>102</v>
      </c>
      <c r="X3" s="50">
        <v>92.9</v>
      </c>
      <c r="Y3" s="50">
        <v>102</v>
      </c>
      <c r="Z3" s="50">
        <v>128</v>
      </c>
      <c r="AA3" s="50">
        <v>128</v>
      </c>
    </row>
    <row r="4" spans="1:27" ht="16" x14ac:dyDescent="0.2">
      <c r="A4" s="7" t="s">
        <v>7</v>
      </c>
      <c r="B4" s="7" t="s">
        <v>8</v>
      </c>
      <c r="C4" s="4">
        <f t="shared" si="0"/>
        <v>1450.6818181818182</v>
      </c>
      <c r="D4" s="5">
        <f t="shared" si="1"/>
        <v>334.09542212106277</v>
      </c>
      <c r="E4" s="43">
        <v>1760</v>
      </c>
      <c r="F4" s="44">
        <v>1470</v>
      </c>
      <c r="G4" s="45">
        <v>1140</v>
      </c>
      <c r="H4" s="48">
        <v>1440</v>
      </c>
      <c r="I4" s="47">
        <v>1540</v>
      </c>
      <c r="J4" s="48">
        <v>1550</v>
      </c>
      <c r="K4" s="48">
        <v>1470</v>
      </c>
      <c r="L4" s="49">
        <v>1150</v>
      </c>
      <c r="M4" s="48">
        <v>1110</v>
      </c>
      <c r="N4" s="48">
        <v>1150</v>
      </c>
      <c r="O4" s="48">
        <v>1150</v>
      </c>
      <c r="P4" s="48">
        <v>1120</v>
      </c>
      <c r="Q4" s="48">
        <v>1260</v>
      </c>
      <c r="R4" s="47">
        <v>1840</v>
      </c>
      <c r="S4" s="48">
        <v>2020</v>
      </c>
      <c r="T4" s="50">
        <v>2120</v>
      </c>
      <c r="U4" s="49">
        <v>1840</v>
      </c>
      <c r="V4" s="50">
        <v>1830</v>
      </c>
      <c r="W4" s="50">
        <v>1340</v>
      </c>
      <c r="X4" s="50">
        <v>1100</v>
      </c>
      <c r="Y4" s="50">
        <v>965</v>
      </c>
      <c r="Z4" s="50">
        <v>1550</v>
      </c>
      <c r="AA4" s="50">
        <v>1130</v>
      </c>
    </row>
    <row r="5" spans="1:27" ht="32" x14ac:dyDescent="0.2">
      <c r="A5" s="7" t="s">
        <v>9</v>
      </c>
      <c r="B5" s="7" t="s">
        <v>10</v>
      </c>
      <c r="C5" s="4">
        <f t="shared" si="0"/>
        <v>1565.590909090909</v>
      </c>
      <c r="D5" s="5">
        <f t="shared" si="1"/>
        <v>392.72523523401253</v>
      </c>
      <c r="E5" s="43">
        <v>2018</v>
      </c>
      <c r="F5" s="44">
        <v>1618</v>
      </c>
      <c r="G5" s="45">
        <v>1253</v>
      </c>
      <c r="H5" s="48">
        <v>1449</v>
      </c>
      <c r="I5" s="47">
        <v>1650</v>
      </c>
      <c r="J5" s="48">
        <v>1576</v>
      </c>
      <c r="K5" s="48">
        <v>1459</v>
      </c>
      <c r="L5" s="49">
        <v>1167</v>
      </c>
      <c r="M5" s="48">
        <v>1058</v>
      </c>
      <c r="N5" s="48">
        <v>1166</v>
      </c>
      <c r="O5" s="48">
        <v>1162</v>
      </c>
      <c r="P5" s="48">
        <v>1110</v>
      </c>
      <c r="Q5" s="48">
        <v>1298</v>
      </c>
      <c r="R5" s="47">
        <v>2018</v>
      </c>
      <c r="S5" s="48">
        <v>2152</v>
      </c>
      <c r="T5" s="50">
        <v>2377</v>
      </c>
      <c r="U5" s="49">
        <v>2048</v>
      </c>
      <c r="V5" s="50">
        <v>2081</v>
      </c>
      <c r="W5" s="50">
        <v>1422</v>
      </c>
      <c r="X5" s="50">
        <v>1185</v>
      </c>
      <c r="Y5" s="50">
        <v>1512</v>
      </c>
      <c r="Z5" s="50">
        <v>1664</v>
      </c>
      <c r="AA5" s="50"/>
    </row>
    <row r="6" spans="1:27" x14ac:dyDescent="0.2">
      <c r="A6" s="38" t="s">
        <v>11</v>
      </c>
      <c r="B6" s="38"/>
      <c r="C6" s="4">
        <f t="shared" si="0"/>
        <v>6.1749999999999998</v>
      </c>
      <c r="D6" s="5">
        <f t="shared" si="1"/>
        <v>0.77461357493668448</v>
      </c>
      <c r="E6" s="43">
        <v>5.0199999999999996</v>
      </c>
      <c r="F6" s="44">
        <v>5.82</v>
      </c>
      <c r="G6" s="45">
        <v>6.65</v>
      </c>
      <c r="H6" s="48">
        <v>5.17</v>
      </c>
      <c r="I6" s="47">
        <v>4.92</v>
      </c>
      <c r="J6" s="48">
        <v>6.56</v>
      </c>
      <c r="K6" s="48">
        <v>7.28</v>
      </c>
      <c r="L6" s="49">
        <v>6.79</v>
      </c>
      <c r="M6" s="48">
        <v>7.12</v>
      </c>
      <c r="N6" s="48">
        <v>7.24</v>
      </c>
      <c r="O6" s="48">
        <v>7.03</v>
      </c>
      <c r="P6" s="48">
        <v>7.07</v>
      </c>
      <c r="Q6" s="48">
        <v>6.8</v>
      </c>
      <c r="R6" s="47">
        <v>5.35</v>
      </c>
      <c r="S6" s="48">
        <v>5.46</v>
      </c>
      <c r="T6" s="50">
        <v>5.25</v>
      </c>
      <c r="U6" s="49">
        <v>5.78</v>
      </c>
      <c r="V6" s="50">
        <v>5.63</v>
      </c>
      <c r="W6" s="50">
        <v>6.17</v>
      </c>
      <c r="X6" s="50">
        <v>6.31</v>
      </c>
      <c r="Y6" s="50">
        <v>6.45</v>
      </c>
      <c r="Z6" s="50">
        <v>5.98</v>
      </c>
      <c r="AA6" s="50"/>
    </row>
    <row r="7" spans="1:27" ht="16" x14ac:dyDescent="0.2">
      <c r="A7" s="7" t="s">
        <v>12</v>
      </c>
      <c r="B7" s="7" t="s">
        <v>6</v>
      </c>
      <c r="C7" s="4">
        <f t="shared" si="0"/>
        <v>0.47786363636363638</v>
      </c>
      <c r="D7" s="5">
        <f t="shared" si="1"/>
        <v>0.19112182488677706</v>
      </c>
      <c r="E7" s="43">
        <v>0.28999999999999998</v>
      </c>
      <c r="F7" s="44">
        <v>0.46</v>
      </c>
      <c r="G7" s="45">
        <v>0.5</v>
      </c>
      <c r="H7" s="48">
        <v>0</v>
      </c>
      <c r="I7" s="47">
        <v>0.29699999999999999</v>
      </c>
      <c r="J7" s="48">
        <v>0.46400000000000002</v>
      </c>
      <c r="K7" s="48">
        <v>0.67500000000000004</v>
      </c>
      <c r="L7" s="49">
        <v>0.499</v>
      </c>
      <c r="M7" s="48">
        <v>0.56299999999999994</v>
      </c>
      <c r="N7" s="48">
        <v>0.65300000000000002</v>
      </c>
      <c r="O7" s="48">
        <v>0.71099999999999997</v>
      </c>
      <c r="P7" s="48">
        <v>0.74199999999999999</v>
      </c>
      <c r="Q7" s="48">
        <v>0.76900000000000002</v>
      </c>
      <c r="R7" s="47">
        <v>0.47599999999999998</v>
      </c>
      <c r="S7" s="48">
        <v>0.47199999999999998</v>
      </c>
      <c r="T7" s="50">
        <v>0.312</v>
      </c>
      <c r="U7" s="49">
        <v>0.28000000000000003</v>
      </c>
      <c r="V7" s="50">
        <v>0.34</v>
      </c>
      <c r="W7" s="50">
        <v>0.54</v>
      </c>
      <c r="X7" s="50">
        <v>0.73</v>
      </c>
      <c r="Y7" s="50">
        <v>0.31</v>
      </c>
      <c r="Z7" s="50">
        <v>0.43</v>
      </c>
      <c r="AA7" s="50">
        <v>0.75</v>
      </c>
    </row>
    <row r="8" spans="1:27" ht="16" x14ac:dyDescent="0.2">
      <c r="A8" s="7" t="s">
        <v>13</v>
      </c>
      <c r="B8" s="7" t="s">
        <v>6</v>
      </c>
      <c r="C8" s="4">
        <f t="shared" si="0"/>
        <v>65.51409090909091</v>
      </c>
      <c r="D8" s="5">
        <f t="shared" si="1"/>
        <v>55.594213527179505</v>
      </c>
      <c r="E8" s="43">
        <v>131</v>
      </c>
      <c r="F8" s="44">
        <v>81.8</v>
      </c>
      <c r="G8" s="45">
        <v>45.9</v>
      </c>
      <c r="H8" s="48">
        <v>80.7</v>
      </c>
      <c r="I8" s="47">
        <v>116</v>
      </c>
      <c r="J8" s="48">
        <v>75.5</v>
      </c>
      <c r="K8" s="48">
        <v>13.7</v>
      </c>
      <c r="L8" s="49">
        <v>44.5</v>
      </c>
      <c r="M8" s="48">
        <v>1.89</v>
      </c>
      <c r="N8" s="48">
        <v>1.43</v>
      </c>
      <c r="O8" s="48">
        <v>0.49</v>
      </c>
      <c r="P8" s="48">
        <v>0.36</v>
      </c>
      <c r="Q8" s="48">
        <v>0.27</v>
      </c>
      <c r="R8" s="47">
        <v>137</v>
      </c>
      <c r="S8" s="48">
        <v>139</v>
      </c>
      <c r="T8" s="50">
        <v>157</v>
      </c>
      <c r="U8" s="49">
        <v>131</v>
      </c>
      <c r="V8" s="50">
        <v>136</v>
      </c>
      <c r="W8" s="50">
        <v>52.2</v>
      </c>
      <c r="X8" s="50">
        <v>5.77</v>
      </c>
      <c r="Y8" s="50">
        <v>31.8</v>
      </c>
      <c r="Z8" s="50">
        <v>58</v>
      </c>
      <c r="AA8" s="50">
        <v>21.7</v>
      </c>
    </row>
    <row r="9" spans="1:27" ht="16" x14ac:dyDescent="0.2">
      <c r="A9" s="7" t="s">
        <v>14</v>
      </c>
      <c r="B9" s="7" t="s">
        <v>6</v>
      </c>
      <c r="C9" s="4">
        <f t="shared" si="0"/>
        <v>0.55409090909090908</v>
      </c>
      <c r="D9" s="5">
        <f t="shared" si="1"/>
        <v>0.80497653968126881</v>
      </c>
      <c r="E9" s="43">
        <v>0.28000000000000003</v>
      </c>
      <c r="F9" s="44">
        <v>1.19</v>
      </c>
      <c r="G9" s="45">
        <v>1.07</v>
      </c>
      <c r="H9" s="48">
        <v>0.09</v>
      </c>
      <c r="I9" s="47">
        <v>0.3</v>
      </c>
      <c r="J9" s="48">
        <v>0.83</v>
      </c>
      <c r="K9" s="48">
        <v>3.51</v>
      </c>
      <c r="L9" s="49">
        <v>0.14000000000000001</v>
      </c>
      <c r="M9" s="48">
        <v>0.17</v>
      </c>
      <c r="N9" s="48">
        <v>0.23</v>
      </c>
      <c r="O9" s="48">
        <v>0.08</v>
      </c>
      <c r="P9" s="48">
        <v>0</v>
      </c>
      <c r="Q9" s="48">
        <v>0.05</v>
      </c>
      <c r="R9" s="47">
        <v>0.14000000000000001</v>
      </c>
      <c r="S9" s="48">
        <v>1.9</v>
      </c>
      <c r="T9" s="50">
        <v>0.15</v>
      </c>
      <c r="U9" s="49">
        <v>0.16</v>
      </c>
      <c r="V9" s="50">
        <v>0.57999999999999996</v>
      </c>
      <c r="W9" s="50">
        <v>0.52</v>
      </c>
      <c r="X9" s="50">
        <v>0.28000000000000003</v>
      </c>
      <c r="Y9" s="50">
        <v>0.32</v>
      </c>
      <c r="Z9" s="50">
        <v>0.2</v>
      </c>
      <c r="AA9" s="50">
        <v>0.96</v>
      </c>
    </row>
    <row r="10" spans="1:27" ht="16" x14ac:dyDescent="0.2">
      <c r="A10" s="7" t="s">
        <v>15</v>
      </c>
      <c r="B10" s="7" t="s">
        <v>6</v>
      </c>
      <c r="C10" s="4">
        <f t="shared" si="0"/>
        <v>2.5127272727272727</v>
      </c>
      <c r="D10" s="5">
        <f t="shared" si="1"/>
        <v>3.9486142015337626</v>
      </c>
      <c r="E10" s="43">
        <v>0.2</v>
      </c>
      <c r="F10" s="44">
        <v>1</v>
      </c>
      <c r="G10" s="45">
        <v>0.5</v>
      </c>
      <c r="H10" s="48">
        <v>0.2</v>
      </c>
      <c r="I10" s="47">
        <v>2.1</v>
      </c>
      <c r="J10" s="52">
        <v>0.09</v>
      </c>
      <c r="K10" s="48">
        <v>6.1</v>
      </c>
      <c r="L10" s="49">
        <v>0.2</v>
      </c>
      <c r="M10" s="48">
        <v>0.5</v>
      </c>
      <c r="N10" s="48">
        <v>2.2000000000000002</v>
      </c>
      <c r="O10" s="48">
        <v>3.7</v>
      </c>
      <c r="P10" s="48">
        <v>2.1</v>
      </c>
      <c r="Q10" s="48">
        <v>1.7</v>
      </c>
      <c r="R10" s="47">
        <v>13.9</v>
      </c>
      <c r="S10" s="48">
        <v>13.7</v>
      </c>
      <c r="T10" s="50">
        <v>0.5</v>
      </c>
      <c r="U10" s="49">
        <v>0.09</v>
      </c>
      <c r="V10" s="50">
        <v>0.1</v>
      </c>
      <c r="W10" s="50">
        <v>2</v>
      </c>
      <c r="X10" s="50">
        <v>0.4</v>
      </c>
      <c r="Y10" s="50">
        <v>0.6</v>
      </c>
      <c r="Z10" s="50">
        <v>3.4</v>
      </c>
      <c r="AA10" s="50">
        <v>0.4</v>
      </c>
    </row>
    <row r="11" spans="1:27" ht="16" x14ac:dyDescent="0.2">
      <c r="A11" s="7" t="s">
        <v>16</v>
      </c>
      <c r="B11" s="7" t="s">
        <v>6</v>
      </c>
      <c r="C11" s="4">
        <f t="shared" si="0"/>
        <v>65.310226767534289</v>
      </c>
      <c r="D11" s="5">
        <f t="shared" si="1"/>
        <v>46.724184936177004</v>
      </c>
      <c r="E11" s="43">
        <v>134</v>
      </c>
      <c r="F11" s="44">
        <v>90.2</v>
      </c>
      <c r="G11" s="45">
        <v>21.6</v>
      </c>
      <c r="H11" s="48">
        <v>65.3</v>
      </c>
      <c r="I11" s="48">
        <v>61.1</v>
      </c>
      <c r="J11" s="48">
        <f>J19*94.971/30.973762</f>
        <v>52.124988885754334</v>
      </c>
      <c r="K11" s="48">
        <v>89.7</v>
      </c>
      <c r="L11" s="49">
        <v>22</v>
      </c>
      <c r="M11" s="48">
        <v>27.1</v>
      </c>
      <c r="N11" s="48">
        <v>34.9</v>
      </c>
      <c r="O11" s="48">
        <v>40.4</v>
      </c>
      <c r="P11" s="48">
        <v>30.5</v>
      </c>
      <c r="Q11" s="48">
        <v>48.2</v>
      </c>
      <c r="R11" s="47">
        <v>194</v>
      </c>
      <c r="S11" s="48">
        <v>145</v>
      </c>
      <c r="T11" s="50">
        <v>107</v>
      </c>
      <c r="U11" s="49">
        <v>24</v>
      </c>
      <c r="V11" s="50">
        <v>35.4</v>
      </c>
      <c r="W11" s="50">
        <v>19.100000000000001</v>
      </c>
      <c r="X11" s="50">
        <v>28.2</v>
      </c>
      <c r="Y11" s="50">
        <v>84.1</v>
      </c>
      <c r="Z11" s="50">
        <v>82.9</v>
      </c>
      <c r="AA11" s="50">
        <v>102</v>
      </c>
    </row>
    <row r="12" spans="1:27" ht="16" x14ac:dyDescent="0.2">
      <c r="A12" s="7" t="s">
        <v>17</v>
      </c>
      <c r="B12" s="7" t="s">
        <v>6</v>
      </c>
      <c r="C12" s="4">
        <f t="shared" si="0"/>
        <v>20.185499999999998</v>
      </c>
      <c r="D12" s="5">
        <f t="shared" si="1"/>
        <v>14.596521386239509</v>
      </c>
      <c r="E12" s="43">
        <v>38.6</v>
      </c>
      <c r="F12" s="44">
        <v>27.4</v>
      </c>
      <c r="G12" s="45">
        <v>7.18</v>
      </c>
      <c r="H12" s="48">
        <v>18.899999999999999</v>
      </c>
      <c r="I12" s="47">
        <v>21</v>
      </c>
      <c r="J12" s="46">
        <v>16.7</v>
      </c>
      <c r="K12" s="48">
        <v>11.6</v>
      </c>
      <c r="L12" s="49"/>
      <c r="M12" s="48">
        <v>7.84</v>
      </c>
      <c r="N12" s="48">
        <v>10.5</v>
      </c>
      <c r="O12" s="48">
        <v>14.2</v>
      </c>
      <c r="P12" s="48">
        <v>0.43</v>
      </c>
      <c r="Q12" s="48">
        <v>17.7</v>
      </c>
      <c r="R12" s="47">
        <v>59.4</v>
      </c>
      <c r="S12" s="48">
        <v>47.4</v>
      </c>
      <c r="T12" s="50">
        <v>31.8</v>
      </c>
      <c r="U12" s="49"/>
      <c r="V12" s="50">
        <v>12.9</v>
      </c>
      <c r="W12" s="50">
        <v>13.5</v>
      </c>
      <c r="X12" s="50">
        <v>8.66</v>
      </c>
      <c r="Y12" s="50">
        <v>12.9</v>
      </c>
      <c r="Z12" s="50">
        <v>25.1</v>
      </c>
      <c r="AA12" s="50">
        <v>31.8</v>
      </c>
    </row>
    <row r="13" spans="1:27" ht="16" x14ac:dyDescent="0.2">
      <c r="A13" s="7" t="s">
        <v>18</v>
      </c>
      <c r="B13" s="7" t="s">
        <v>6</v>
      </c>
      <c r="C13" s="4">
        <f t="shared" si="0"/>
        <v>1123.2727272727273</v>
      </c>
      <c r="D13" s="5">
        <f t="shared" si="1"/>
        <v>412.18560103061543</v>
      </c>
      <c r="E13" s="43">
        <v>1490</v>
      </c>
      <c r="F13" s="44">
        <v>1140</v>
      </c>
      <c r="G13" s="45">
        <v>860</v>
      </c>
      <c r="H13" s="48">
        <v>1120</v>
      </c>
      <c r="I13" s="47">
        <v>1140</v>
      </c>
      <c r="J13" s="48">
        <v>1060</v>
      </c>
      <c r="K13" s="48">
        <v>868</v>
      </c>
      <c r="L13" s="49">
        <v>772</v>
      </c>
      <c r="M13" s="48">
        <v>644</v>
      </c>
      <c r="N13" s="48">
        <v>708</v>
      </c>
      <c r="O13" s="52">
        <v>704</v>
      </c>
      <c r="P13" s="52">
        <v>676</v>
      </c>
      <c r="Q13" s="48">
        <v>756</v>
      </c>
      <c r="R13" s="47">
        <v>1480</v>
      </c>
      <c r="S13" s="48">
        <v>1670</v>
      </c>
      <c r="T13" s="50">
        <v>2190</v>
      </c>
      <c r="U13" s="49">
        <v>1850</v>
      </c>
      <c r="V13" s="50">
        <v>1350</v>
      </c>
      <c r="W13" s="50">
        <v>1070</v>
      </c>
      <c r="X13" s="50">
        <v>804</v>
      </c>
      <c r="Y13" s="50">
        <v>1140</v>
      </c>
      <c r="Z13" s="50">
        <v>1220</v>
      </c>
      <c r="AA13" s="50">
        <v>768</v>
      </c>
    </row>
    <row r="14" spans="1:27" ht="16" x14ac:dyDescent="0.2">
      <c r="A14" s="7" t="s">
        <v>19</v>
      </c>
      <c r="B14" s="7" t="s">
        <v>6</v>
      </c>
      <c r="C14" s="4">
        <f t="shared" si="0"/>
        <v>185.86363636363637</v>
      </c>
      <c r="D14" s="5">
        <f t="shared" si="1"/>
        <v>394.7977535824719</v>
      </c>
      <c r="E14" s="43">
        <v>72</v>
      </c>
      <c r="F14" s="44">
        <v>24</v>
      </c>
      <c r="G14" s="45">
        <v>7</v>
      </c>
      <c r="H14" s="48">
        <v>80</v>
      </c>
      <c r="I14" s="47">
        <v>92</v>
      </c>
      <c r="J14" s="48">
        <v>28</v>
      </c>
      <c r="K14" s="48">
        <v>1900</v>
      </c>
      <c r="L14" s="49">
        <v>20</v>
      </c>
      <c r="M14" s="48">
        <v>48</v>
      </c>
      <c r="N14" s="48">
        <v>4</v>
      </c>
      <c r="O14" s="48">
        <v>130</v>
      </c>
      <c r="P14" s="48">
        <v>52</v>
      </c>
      <c r="Q14" s="48">
        <v>325</v>
      </c>
      <c r="R14" s="47">
        <v>80</v>
      </c>
      <c r="S14" s="48">
        <v>280</v>
      </c>
      <c r="T14" s="50">
        <v>112</v>
      </c>
      <c r="U14" s="49">
        <v>60</v>
      </c>
      <c r="V14" s="50">
        <v>92</v>
      </c>
      <c r="W14" s="50">
        <v>7</v>
      </c>
      <c r="X14" s="50">
        <v>136</v>
      </c>
      <c r="Y14" s="50">
        <v>272</v>
      </c>
      <c r="Z14" s="50">
        <v>268</v>
      </c>
      <c r="AA14" s="50">
        <v>24</v>
      </c>
    </row>
    <row r="15" spans="1:27" ht="16" x14ac:dyDescent="0.2">
      <c r="A15" s="7" t="s">
        <v>20</v>
      </c>
      <c r="B15" s="7" t="s">
        <v>6</v>
      </c>
      <c r="C15" s="4">
        <f t="shared" si="0"/>
        <v>1552.2727272727273</v>
      </c>
      <c r="D15" s="5">
        <f t="shared" si="1"/>
        <v>793.23287770263187</v>
      </c>
      <c r="E15" s="43">
        <v>1750</v>
      </c>
      <c r="F15" s="44">
        <v>1310</v>
      </c>
      <c r="G15" s="45">
        <v>940</v>
      </c>
      <c r="H15" s="48">
        <v>1190</v>
      </c>
      <c r="I15" s="47">
        <v>1460</v>
      </c>
      <c r="J15" s="48">
        <v>1160</v>
      </c>
      <c r="K15" s="48">
        <v>2620</v>
      </c>
      <c r="L15" s="49">
        <v>770</v>
      </c>
      <c r="M15" s="48">
        <v>790</v>
      </c>
      <c r="N15" s="48">
        <v>770</v>
      </c>
      <c r="O15" s="48">
        <v>850</v>
      </c>
      <c r="P15" s="48">
        <v>930</v>
      </c>
      <c r="Q15" s="48">
        <v>1210</v>
      </c>
      <c r="R15" s="47">
        <v>1750</v>
      </c>
      <c r="S15" s="48">
        <v>2150</v>
      </c>
      <c r="T15" s="50">
        <v>2350</v>
      </c>
      <c r="U15" s="49">
        <v>1980</v>
      </c>
      <c r="V15" s="50">
        <v>2120</v>
      </c>
      <c r="W15" s="50">
        <v>4130</v>
      </c>
      <c r="X15" s="50">
        <v>1000</v>
      </c>
      <c r="Y15" s="50">
        <v>1460</v>
      </c>
      <c r="Z15" s="50">
        <v>1460</v>
      </c>
      <c r="AA15" s="50">
        <v>2320</v>
      </c>
    </row>
    <row r="16" spans="1:27" ht="16" x14ac:dyDescent="0.2">
      <c r="A16" s="7" t="s">
        <v>21</v>
      </c>
      <c r="B16" s="7" t="s">
        <v>22</v>
      </c>
      <c r="C16" s="4">
        <f t="shared" si="0"/>
        <v>205.45454545454547</v>
      </c>
      <c r="D16" s="5">
        <f t="shared" si="1"/>
        <v>86.255284046683357</v>
      </c>
      <c r="E16" s="43">
        <v>292</v>
      </c>
      <c r="F16" s="44">
        <v>227</v>
      </c>
      <c r="G16" s="45">
        <v>180</v>
      </c>
      <c r="H16" s="48">
        <v>160</v>
      </c>
      <c r="I16" s="47">
        <v>180</v>
      </c>
      <c r="J16" s="48">
        <v>160</v>
      </c>
      <c r="K16" s="48">
        <v>100</v>
      </c>
      <c r="L16" s="49">
        <v>81</v>
      </c>
      <c r="M16" s="48">
        <v>95</v>
      </c>
      <c r="N16" s="48">
        <v>120</v>
      </c>
      <c r="O16" s="48">
        <v>120</v>
      </c>
      <c r="P16" s="48">
        <v>110</v>
      </c>
      <c r="Q16" s="48">
        <v>150</v>
      </c>
      <c r="R16" s="47">
        <v>200</v>
      </c>
      <c r="S16" s="48">
        <v>260</v>
      </c>
      <c r="T16" s="50">
        <v>330</v>
      </c>
      <c r="U16" s="49">
        <v>346</v>
      </c>
      <c r="V16" s="50">
        <v>330</v>
      </c>
      <c r="W16" s="50">
        <v>282</v>
      </c>
      <c r="X16" s="50">
        <v>263</v>
      </c>
      <c r="Y16" s="50">
        <v>325</v>
      </c>
      <c r="Z16" s="50">
        <v>209</v>
      </c>
      <c r="AA16" s="50">
        <v>225</v>
      </c>
    </row>
    <row r="17" spans="1:27" ht="16" x14ac:dyDescent="0.2">
      <c r="A17" s="7" t="s">
        <v>23</v>
      </c>
      <c r="B17" s="7" t="s">
        <v>6</v>
      </c>
      <c r="C17" s="4">
        <f t="shared" si="0"/>
        <v>15.663636363636362</v>
      </c>
      <c r="D17" s="5">
        <f t="shared" si="1"/>
        <v>32.967914350522342</v>
      </c>
      <c r="E17" s="43">
        <v>6.8</v>
      </c>
      <c r="F17" s="44">
        <v>4.5999999999999996</v>
      </c>
      <c r="G17" s="45">
        <v>3.1</v>
      </c>
      <c r="H17" s="48">
        <v>6.4</v>
      </c>
      <c r="I17" s="47">
        <v>9.8000000000000007</v>
      </c>
      <c r="J17" s="48">
        <v>4.0999999999999996</v>
      </c>
      <c r="K17" s="48">
        <v>160</v>
      </c>
      <c r="L17" s="49">
        <v>4.4000000000000004</v>
      </c>
      <c r="M17" s="48">
        <v>7.5</v>
      </c>
      <c r="N17" s="48">
        <v>4.5999999999999996</v>
      </c>
      <c r="O17" s="48">
        <v>7.5</v>
      </c>
      <c r="P17" s="48">
        <v>16.600000000000001</v>
      </c>
      <c r="Q17" s="48">
        <v>29.4</v>
      </c>
      <c r="R17" s="47">
        <v>15.8</v>
      </c>
      <c r="S17" s="48">
        <v>24</v>
      </c>
      <c r="T17" s="50">
        <v>3.7</v>
      </c>
      <c r="U17" s="49">
        <v>3.4</v>
      </c>
      <c r="V17" s="50">
        <v>3.9</v>
      </c>
      <c r="W17" s="50">
        <v>3.5</v>
      </c>
      <c r="X17" s="50">
        <v>7.8</v>
      </c>
      <c r="Y17" s="50">
        <v>10</v>
      </c>
      <c r="Z17" s="50">
        <v>7.7</v>
      </c>
      <c r="AA17" s="50">
        <v>4.7</v>
      </c>
    </row>
    <row r="18" spans="1:27" ht="16" x14ac:dyDescent="0.2">
      <c r="A18" s="7" t="s">
        <v>24</v>
      </c>
      <c r="B18" s="7" t="s">
        <v>6</v>
      </c>
      <c r="C18" s="4">
        <f t="shared" si="0"/>
        <v>25.140909090909091</v>
      </c>
      <c r="D18" s="5">
        <f t="shared" si="1"/>
        <v>6.0029880726906155</v>
      </c>
      <c r="E18" s="43">
        <v>27</v>
      </c>
      <c r="F18" s="44">
        <v>20.6</v>
      </c>
      <c r="G18" s="45">
        <v>19.399999999999999</v>
      </c>
      <c r="H18" s="48">
        <v>22.3</v>
      </c>
      <c r="I18" s="47">
        <v>32.799999999999997</v>
      </c>
      <c r="J18" s="48">
        <v>24.2</v>
      </c>
      <c r="K18" s="48">
        <v>32.700000000000003</v>
      </c>
      <c r="L18" s="49">
        <v>23.5</v>
      </c>
      <c r="M18" s="52">
        <v>25.9</v>
      </c>
      <c r="N18" s="48">
        <v>22.4</v>
      </c>
      <c r="O18" s="48">
        <v>23.4</v>
      </c>
      <c r="P18" s="48">
        <v>25.4</v>
      </c>
      <c r="Q18" s="48">
        <v>23.8</v>
      </c>
      <c r="R18" s="47">
        <v>35.1</v>
      </c>
      <c r="S18" s="48">
        <v>40.9</v>
      </c>
      <c r="T18" s="50">
        <v>31.3</v>
      </c>
      <c r="U18" s="49">
        <v>18.5</v>
      </c>
      <c r="V18" s="50">
        <v>19.3</v>
      </c>
      <c r="W18" s="50">
        <v>18.100000000000001</v>
      </c>
      <c r="X18" s="50">
        <v>23.5</v>
      </c>
      <c r="Y18" s="50">
        <v>24.4</v>
      </c>
      <c r="Z18" s="50">
        <v>18.600000000000001</v>
      </c>
      <c r="AA18" s="50">
        <v>18.899999999999999</v>
      </c>
    </row>
    <row r="19" spans="1:27" ht="16" x14ac:dyDescent="0.2">
      <c r="A19" s="7" t="s">
        <v>25</v>
      </c>
      <c r="B19" s="7" t="s">
        <v>6</v>
      </c>
      <c r="C19" s="4">
        <f t="shared" si="0"/>
        <v>21.293697386762084</v>
      </c>
      <c r="D19" s="5">
        <f t="shared" si="1"/>
        <v>15.231627219867759</v>
      </c>
      <c r="E19" s="43">
        <v>43.6</v>
      </c>
      <c r="F19" s="44">
        <v>29.41</v>
      </c>
      <c r="G19" s="45">
        <v>7.05</v>
      </c>
      <c r="H19" s="47">
        <f>H11/94.971*30.973762</f>
        <v>21.296887034989627</v>
      </c>
      <c r="I19" s="47">
        <v>19.899999999999999</v>
      </c>
      <c r="J19" s="48">
        <v>17</v>
      </c>
      <c r="K19" s="48">
        <v>29.27</v>
      </c>
      <c r="L19" s="49">
        <v>7.17</v>
      </c>
      <c r="M19" s="54">
        <f>M11/94.971*30.973762</f>
        <v>8.8383711890998296</v>
      </c>
      <c r="N19" s="52">
        <f>N11/94.971*30.973762</f>
        <v>11.382256623600888</v>
      </c>
      <c r="O19" s="48">
        <f>O11/94.971*30.973762</f>
        <v>13.176021994082404</v>
      </c>
      <c r="P19" s="48">
        <v>9.9499999999999993</v>
      </c>
      <c r="Q19" s="48">
        <f>Q11/94.971*30.973762</f>
        <v>15.719907428583463</v>
      </c>
      <c r="R19" s="48">
        <f>R11/94.971*30.973762</f>
        <v>63.270996704257094</v>
      </c>
      <c r="S19" s="48">
        <v>47.3</v>
      </c>
      <c r="T19" s="48">
        <f>T11/94.971*30.973762</f>
        <v>34.896889934822212</v>
      </c>
      <c r="U19" s="49">
        <v>7.83</v>
      </c>
      <c r="V19" s="50">
        <f>V11/94.971*30.973762</f>
        <v>11.545326202735572</v>
      </c>
      <c r="W19" s="50">
        <f>W11/94.971*30.973762</f>
        <v>6.2292579229448997</v>
      </c>
      <c r="X19" s="50">
        <f>X11/94.971*30.973762</f>
        <v>9.1971242631961321</v>
      </c>
      <c r="Y19" s="50">
        <f>Y11/94.971*30.973762</f>
        <v>27.428303210453716</v>
      </c>
      <c r="Z19" s="50">
        <v>27</v>
      </c>
      <c r="AA19" s="50">
        <f>AA11/94.971*30.973762</f>
        <v>33.266194143475374</v>
      </c>
    </row>
    <row r="20" spans="1:27" ht="16" x14ac:dyDescent="0.2">
      <c r="A20" s="7" t="s">
        <v>26</v>
      </c>
      <c r="B20" s="8" t="s">
        <v>27</v>
      </c>
      <c r="C20" s="4">
        <f t="shared" si="0"/>
        <v>11.954545454545455</v>
      </c>
      <c r="D20" s="5">
        <f t="shared" si="1"/>
        <v>10.063972862818629</v>
      </c>
      <c r="E20" s="43">
        <v>13</v>
      </c>
      <c r="F20" s="44">
        <v>8</v>
      </c>
      <c r="G20" s="45">
        <v>0</v>
      </c>
      <c r="H20" s="48">
        <v>7</v>
      </c>
      <c r="I20" s="47">
        <v>3</v>
      </c>
      <c r="J20" s="48">
        <v>7</v>
      </c>
      <c r="K20" s="48">
        <v>26</v>
      </c>
      <c r="L20" s="83">
        <v>0</v>
      </c>
      <c r="M20" s="46">
        <v>5</v>
      </c>
      <c r="N20" s="51">
        <v>0</v>
      </c>
      <c r="O20" s="51">
        <v>0</v>
      </c>
      <c r="P20" s="51">
        <v>6</v>
      </c>
      <c r="Q20" s="48">
        <v>5</v>
      </c>
      <c r="R20" s="47">
        <v>15</v>
      </c>
      <c r="S20" s="48">
        <v>24</v>
      </c>
      <c r="T20" s="50">
        <v>33</v>
      </c>
      <c r="U20" s="49">
        <v>17</v>
      </c>
      <c r="V20" s="50">
        <v>22</v>
      </c>
      <c r="W20" s="50">
        <v>11</v>
      </c>
      <c r="X20" s="50">
        <v>20</v>
      </c>
      <c r="Y20" s="50">
        <v>29</v>
      </c>
      <c r="Z20" s="50">
        <v>12</v>
      </c>
      <c r="AA20" s="50">
        <v>10</v>
      </c>
    </row>
    <row r="21" spans="1:27" ht="16" x14ac:dyDescent="0.2">
      <c r="A21" s="7" t="s">
        <v>28</v>
      </c>
      <c r="B21" s="8" t="s">
        <v>27</v>
      </c>
      <c r="C21" s="4">
        <f t="shared" si="0"/>
        <v>97.36363636363636</v>
      </c>
      <c r="D21" s="5">
        <f t="shared" si="1"/>
        <v>143.2518745674889</v>
      </c>
      <c r="E21" s="43">
        <v>69</v>
      </c>
      <c r="F21" s="44">
        <v>40</v>
      </c>
      <c r="G21" s="45">
        <v>20</v>
      </c>
      <c r="H21" s="48">
        <v>49</v>
      </c>
      <c r="I21" s="47">
        <v>74</v>
      </c>
      <c r="J21" s="48">
        <v>32</v>
      </c>
      <c r="K21" s="48">
        <v>695</v>
      </c>
      <c r="L21" s="49">
        <v>28</v>
      </c>
      <c r="M21" s="48">
        <v>24</v>
      </c>
      <c r="N21" s="46">
        <v>14</v>
      </c>
      <c r="O21" s="48">
        <v>29</v>
      </c>
      <c r="P21" s="48">
        <v>43</v>
      </c>
      <c r="Q21" s="48">
        <v>48</v>
      </c>
      <c r="R21" s="47">
        <v>78</v>
      </c>
      <c r="S21" s="48">
        <v>138</v>
      </c>
      <c r="T21" s="50">
        <v>229</v>
      </c>
      <c r="U21" s="49">
        <v>123</v>
      </c>
      <c r="V21" s="50">
        <v>144</v>
      </c>
      <c r="W21" s="50">
        <v>42</v>
      </c>
      <c r="X21" s="50">
        <v>66</v>
      </c>
      <c r="Y21" s="50">
        <v>113</v>
      </c>
      <c r="Z21" s="50">
        <v>44</v>
      </c>
      <c r="AA21" s="50">
        <v>24</v>
      </c>
    </row>
    <row r="22" spans="1:27" ht="16" x14ac:dyDescent="0.2">
      <c r="A22" s="7" t="s">
        <v>29</v>
      </c>
      <c r="B22" s="7" t="s">
        <v>6</v>
      </c>
      <c r="C22" s="4">
        <f t="shared" si="0"/>
        <v>137.48181818181817</v>
      </c>
      <c r="D22" s="5">
        <f t="shared" si="1"/>
        <v>53.573115471276374</v>
      </c>
      <c r="E22" s="43">
        <v>188</v>
      </c>
      <c r="F22" s="44">
        <v>136</v>
      </c>
      <c r="G22" s="45">
        <v>87.3</v>
      </c>
      <c r="H22" s="48">
        <v>138</v>
      </c>
      <c r="I22" s="84">
        <v>172</v>
      </c>
      <c r="J22" s="52">
        <v>140</v>
      </c>
      <c r="K22" s="48">
        <v>151</v>
      </c>
      <c r="L22" s="49">
        <v>77.7</v>
      </c>
      <c r="M22" s="52">
        <v>72.599999999999994</v>
      </c>
      <c r="N22" s="52">
        <v>75.599999999999994</v>
      </c>
      <c r="O22" s="48">
        <v>75.099999999999994</v>
      </c>
      <c r="P22" s="48">
        <v>81.2</v>
      </c>
      <c r="Q22" s="52">
        <v>80.099999999999994</v>
      </c>
      <c r="R22" s="47">
        <v>185</v>
      </c>
      <c r="S22" s="48">
        <v>192</v>
      </c>
      <c r="T22" s="50">
        <v>238</v>
      </c>
      <c r="U22" s="49">
        <v>228</v>
      </c>
      <c r="V22" s="50">
        <v>218</v>
      </c>
      <c r="W22" s="50">
        <v>115</v>
      </c>
      <c r="X22" s="50">
        <v>105</v>
      </c>
      <c r="Y22" s="50">
        <v>123</v>
      </c>
      <c r="Z22" s="50">
        <v>146</v>
      </c>
      <c r="AA22" s="50">
        <v>77.099999999999994</v>
      </c>
    </row>
    <row r="23" spans="1:27" ht="16" x14ac:dyDescent="0.2">
      <c r="A23" s="7" t="s">
        <v>30</v>
      </c>
      <c r="B23" s="8" t="s">
        <v>31</v>
      </c>
      <c r="C23" s="4">
        <f t="shared" si="0"/>
        <v>4.1363636363636367</v>
      </c>
      <c r="D23" s="5">
        <f t="shared" si="1"/>
        <v>9.5333772287307177</v>
      </c>
      <c r="E23" s="43">
        <v>5</v>
      </c>
      <c r="F23" s="44">
        <v>0</v>
      </c>
      <c r="G23" s="45">
        <v>0</v>
      </c>
      <c r="H23" s="45">
        <v>0</v>
      </c>
      <c r="I23" s="62">
        <v>0</v>
      </c>
      <c r="J23" s="64">
        <v>0</v>
      </c>
      <c r="K23" s="48">
        <v>45</v>
      </c>
      <c r="L23" s="83">
        <v>0</v>
      </c>
      <c r="M23" s="51">
        <v>0</v>
      </c>
      <c r="N23" s="51">
        <v>0</v>
      </c>
      <c r="O23" s="51">
        <v>0</v>
      </c>
      <c r="P23" s="51">
        <v>0</v>
      </c>
      <c r="Q23" s="51">
        <v>0</v>
      </c>
      <c r="R23" s="47">
        <v>6</v>
      </c>
      <c r="S23" s="48">
        <v>8</v>
      </c>
      <c r="T23" s="50">
        <v>7</v>
      </c>
      <c r="U23" s="49">
        <v>2</v>
      </c>
      <c r="V23" s="50">
        <v>2</v>
      </c>
      <c r="W23" s="50">
        <v>4</v>
      </c>
      <c r="X23" s="50">
        <v>5</v>
      </c>
      <c r="Y23" s="50">
        <v>6</v>
      </c>
      <c r="Z23" s="50">
        <v>1</v>
      </c>
      <c r="AA23" s="50">
        <v>0</v>
      </c>
    </row>
    <row r="24" spans="1:27" ht="16" x14ac:dyDescent="0.2">
      <c r="A24" s="7" t="s">
        <v>32</v>
      </c>
      <c r="B24" s="8" t="s">
        <v>27</v>
      </c>
      <c r="C24" s="4">
        <f t="shared" si="0"/>
        <v>163.18181818181819</v>
      </c>
      <c r="D24" s="5">
        <f t="shared" si="1"/>
        <v>250.06068527528737</v>
      </c>
      <c r="E24" s="43">
        <v>122</v>
      </c>
      <c r="F24" s="44">
        <v>68</v>
      </c>
      <c r="G24" s="45">
        <v>24</v>
      </c>
      <c r="H24" s="48">
        <v>94</v>
      </c>
      <c r="I24" s="85">
        <v>149</v>
      </c>
      <c r="J24" s="46">
        <v>46</v>
      </c>
      <c r="K24" s="48">
        <v>1210</v>
      </c>
      <c r="L24" s="49">
        <v>23</v>
      </c>
      <c r="M24" s="46">
        <v>22</v>
      </c>
      <c r="N24" s="46">
        <v>5</v>
      </c>
      <c r="O24" s="48">
        <v>31</v>
      </c>
      <c r="P24" s="48">
        <v>53</v>
      </c>
      <c r="Q24" s="46">
        <v>75</v>
      </c>
      <c r="R24" s="47">
        <v>237</v>
      </c>
      <c r="S24" s="48">
        <v>298</v>
      </c>
      <c r="T24" s="50">
        <v>319</v>
      </c>
      <c r="U24" s="49">
        <v>159</v>
      </c>
      <c r="V24" s="50">
        <v>155</v>
      </c>
      <c r="W24" s="50">
        <v>62</v>
      </c>
      <c r="X24" s="50">
        <v>183</v>
      </c>
      <c r="Y24" s="50">
        <v>179</v>
      </c>
      <c r="Z24" s="50">
        <v>76</v>
      </c>
      <c r="AA24" s="50">
        <v>67</v>
      </c>
    </row>
    <row r="25" spans="1:27" ht="16" x14ac:dyDescent="0.2">
      <c r="A25" s="7" t="s">
        <v>33</v>
      </c>
      <c r="B25" s="8" t="s">
        <v>27</v>
      </c>
      <c r="C25" s="4">
        <f t="shared" si="0"/>
        <v>4322.545454545455</v>
      </c>
      <c r="D25" s="5">
        <f t="shared" si="1"/>
        <v>12792.929452397757</v>
      </c>
      <c r="E25" s="43">
        <v>531</v>
      </c>
      <c r="F25" s="44">
        <v>500</v>
      </c>
      <c r="G25" s="45">
        <v>55</v>
      </c>
      <c r="H25" s="48">
        <v>1020</v>
      </c>
      <c r="I25" s="47">
        <v>1880</v>
      </c>
      <c r="J25" s="48">
        <v>288</v>
      </c>
      <c r="K25" s="48">
        <v>61100</v>
      </c>
      <c r="L25" s="49">
        <v>221</v>
      </c>
      <c r="M25" s="48">
        <v>395</v>
      </c>
      <c r="N25" s="48">
        <v>47</v>
      </c>
      <c r="O25" s="48">
        <v>749</v>
      </c>
      <c r="P25" s="48">
        <v>1290</v>
      </c>
      <c r="Q25" s="48">
        <v>1710</v>
      </c>
      <c r="R25" s="47">
        <v>1050</v>
      </c>
      <c r="S25" s="48">
        <v>3560</v>
      </c>
      <c r="T25" s="50">
        <v>5090</v>
      </c>
      <c r="U25" s="49">
        <v>2160</v>
      </c>
      <c r="V25" s="50">
        <v>1770</v>
      </c>
      <c r="W25" s="50">
        <v>1210</v>
      </c>
      <c r="X25" s="50">
        <v>3880</v>
      </c>
      <c r="Y25" s="50">
        <v>6330</v>
      </c>
      <c r="Z25" s="50">
        <v>260</v>
      </c>
      <c r="AA25" s="50">
        <v>989</v>
      </c>
    </row>
    <row r="26" spans="1:27" ht="16" x14ac:dyDescent="0.2">
      <c r="A26" s="7" t="s">
        <v>34</v>
      </c>
      <c r="B26" s="7" t="s">
        <v>6</v>
      </c>
      <c r="C26" s="4">
        <f t="shared" si="0"/>
        <v>26.172727272727272</v>
      </c>
      <c r="D26" s="5">
        <f t="shared" si="1"/>
        <v>8.3048569735215452</v>
      </c>
      <c r="E26" s="43">
        <v>31.7</v>
      </c>
      <c r="F26" s="44">
        <v>24.1</v>
      </c>
      <c r="G26" s="45">
        <v>18.3</v>
      </c>
      <c r="H26" s="48">
        <v>24.2</v>
      </c>
      <c r="I26" s="47">
        <v>28.9</v>
      </c>
      <c r="J26" s="48">
        <v>22.8</v>
      </c>
      <c r="K26" s="48">
        <v>24.2</v>
      </c>
      <c r="L26" s="49">
        <v>16.600000000000001</v>
      </c>
      <c r="M26" s="48">
        <v>16.8</v>
      </c>
      <c r="N26" s="48">
        <v>17.5</v>
      </c>
      <c r="O26" s="48">
        <v>18.3</v>
      </c>
      <c r="P26" s="48">
        <v>19.3</v>
      </c>
      <c r="Q26" s="48">
        <v>19.7</v>
      </c>
      <c r="R26" s="47">
        <v>36.299999999999997</v>
      </c>
      <c r="S26" s="48">
        <v>35.6</v>
      </c>
      <c r="T26" s="50">
        <v>42.8</v>
      </c>
      <c r="U26" s="49">
        <v>40.700000000000003</v>
      </c>
      <c r="V26" s="50">
        <v>39.799999999999997</v>
      </c>
      <c r="W26" s="50">
        <v>22.2</v>
      </c>
      <c r="X26" s="50">
        <v>20.8</v>
      </c>
      <c r="Y26" s="50">
        <v>25.9</v>
      </c>
      <c r="Z26" s="50">
        <v>29.3</v>
      </c>
      <c r="AA26" s="50">
        <v>18.5</v>
      </c>
    </row>
    <row r="27" spans="1:27" ht="16" x14ac:dyDescent="0.2">
      <c r="A27" s="23" t="s">
        <v>35</v>
      </c>
      <c r="B27" s="24" t="s">
        <v>27</v>
      </c>
      <c r="C27" s="25">
        <f t="shared" si="0"/>
        <v>4486.181818181818</v>
      </c>
      <c r="D27" s="26">
        <f t="shared" si="1"/>
        <v>8432.0778246858245</v>
      </c>
      <c r="E27" s="86">
        <v>1910</v>
      </c>
      <c r="F27" s="59">
        <v>199</v>
      </c>
      <c r="G27" s="60">
        <v>19</v>
      </c>
      <c r="H27" s="52">
        <v>234</v>
      </c>
      <c r="I27" s="84">
        <v>705</v>
      </c>
      <c r="J27" s="52">
        <v>40</v>
      </c>
      <c r="K27" s="52">
        <v>16900</v>
      </c>
      <c r="L27" s="61">
        <v>27</v>
      </c>
      <c r="M27" s="52">
        <v>106</v>
      </c>
      <c r="N27" s="52">
        <v>271</v>
      </c>
      <c r="O27" s="48">
        <v>2210</v>
      </c>
      <c r="P27" s="48">
        <v>2900</v>
      </c>
      <c r="Q27" s="48">
        <v>2630</v>
      </c>
      <c r="R27" s="47">
        <v>5540</v>
      </c>
      <c r="S27" s="48">
        <v>18700</v>
      </c>
      <c r="T27" s="50">
        <v>34700</v>
      </c>
      <c r="U27" s="49">
        <v>2310</v>
      </c>
      <c r="V27" s="50">
        <v>5540</v>
      </c>
      <c r="W27" s="50">
        <v>444</v>
      </c>
      <c r="X27" s="50">
        <v>1180</v>
      </c>
      <c r="Y27" s="50">
        <v>1890</v>
      </c>
      <c r="Z27" s="50">
        <v>241</v>
      </c>
      <c r="AA27" s="50">
        <v>225</v>
      </c>
    </row>
    <row r="28" spans="1:27" ht="16" x14ac:dyDescent="0.2">
      <c r="A28" s="30" t="s">
        <v>36</v>
      </c>
      <c r="B28" s="31" t="s">
        <v>27</v>
      </c>
      <c r="C28" s="32">
        <f t="shared" si="0"/>
        <v>10.409090909090908</v>
      </c>
      <c r="D28" s="33">
        <f t="shared" si="1"/>
        <v>12.473434975442013</v>
      </c>
      <c r="E28" s="62">
        <v>0</v>
      </c>
      <c r="F28" s="62">
        <v>5</v>
      </c>
      <c r="G28" s="62">
        <v>15</v>
      </c>
      <c r="H28" s="47">
        <v>3</v>
      </c>
      <c r="I28" s="47">
        <v>3</v>
      </c>
      <c r="J28" s="47">
        <v>6</v>
      </c>
      <c r="K28" s="47">
        <v>59</v>
      </c>
      <c r="L28" s="47">
        <v>9</v>
      </c>
      <c r="M28" s="47">
        <v>11</v>
      </c>
      <c r="N28" s="48">
        <v>12</v>
      </c>
      <c r="O28" s="48">
        <v>15</v>
      </c>
      <c r="P28" s="48">
        <v>10</v>
      </c>
      <c r="Q28" s="48">
        <v>19</v>
      </c>
      <c r="R28" s="47">
        <v>5</v>
      </c>
      <c r="S28" s="48">
        <v>9</v>
      </c>
      <c r="T28" s="50">
        <v>6</v>
      </c>
      <c r="U28" s="49">
        <v>3</v>
      </c>
      <c r="V28" s="50">
        <v>2</v>
      </c>
      <c r="W28" s="50">
        <v>5</v>
      </c>
      <c r="X28" s="50">
        <v>25</v>
      </c>
      <c r="Y28" s="50">
        <v>5</v>
      </c>
      <c r="Z28" s="50">
        <v>2</v>
      </c>
      <c r="AA28" s="50">
        <v>17</v>
      </c>
    </row>
    <row r="29" spans="1:27" ht="16" x14ac:dyDescent="0.2">
      <c r="A29" s="27" t="s">
        <v>37</v>
      </c>
      <c r="B29" s="34" t="s">
        <v>27</v>
      </c>
      <c r="C29" s="28">
        <f t="shared" si="0"/>
        <v>17.818181818181817</v>
      </c>
      <c r="D29" s="29">
        <f t="shared" si="1"/>
        <v>18.528321599613424</v>
      </c>
      <c r="E29" s="43">
        <v>21</v>
      </c>
      <c r="F29" s="44">
        <v>9</v>
      </c>
      <c r="G29" s="45">
        <v>6</v>
      </c>
      <c r="H29" s="46">
        <v>10</v>
      </c>
      <c r="I29" s="85">
        <v>16</v>
      </c>
      <c r="J29" s="46">
        <v>6</v>
      </c>
      <c r="K29" s="46">
        <v>46</v>
      </c>
      <c r="L29" s="63">
        <v>3</v>
      </c>
      <c r="M29" s="46">
        <v>4</v>
      </c>
      <c r="N29" s="46">
        <v>3</v>
      </c>
      <c r="O29" s="48">
        <v>3</v>
      </c>
      <c r="P29" s="48">
        <v>8</v>
      </c>
      <c r="Q29" s="48">
        <v>3</v>
      </c>
      <c r="R29" s="47">
        <v>35</v>
      </c>
      <c r="S29" s="48">
        <v>37</v>
      </c>
      <c r="T29" s="50">
        <v>68</v>
      </c>
      <c r="U29" s="49">
        <v>28</v>
      </c>
      <c r="V29" s="50">
        <v>52</v>
      </c>
      <c r="W29" s="50">
        <v>5</v>
      </c>
      <c r="X29" s="50">
        <v>10</v>
      </c>
      <c r="Y29" s="50">
        <v>10</v>
      </c>
      <c r="Z29" s="50">
        <v>9</v>
      </c>
      <c r="AA29" s="50">
        <v>7</v>
      </c>
    </row>
    <row r="30" spans="1:27" ht="16" x14ac:dyDescent="0.2">
      <c r="A30" s="7" t="s">
        <v>38</v>
      </c>
      <c r="B30" s="7" t="s">
        <v>6</v>
      </c>
      <c r="C30" s="4">
        <f t="shared" si="0"/>
        <v>22.545454545454547</v>
      </c>
      <c r="D30" s="5">
        <f t="shared" si="1"/>
        <v>5.5807259531804725</v>
      </c>
      <c r="E30" s="43">
        <v>35</v>
      </c>
      <c r="F30" s="44">
        <v>28.1</v>
      </c>
      <c r="G30" s="45">
        <v>18.899999999999999</v>
      </c>
      <c r="H30" s="48">
        <v>18.600000000000001</v>
      </c>
      <c r="I30" s="47">
        <v>22.2</v>
      </c>
      <c r="J30" s="48">
        <v>20.5</v>
      </c>
      <c r="K30" s="48">
        <v>23.3</v>
      </c>
      <c r="L30" s="49">
        <v>11.5</v>
      </c>
      <c r="M30" s="48">
        <v>12.5</v>
      </c>
      <c r="N30" s="48">
        <v>17</v>
      </c>
      <c r="O30" s="48">
        <v>18.7</v>
      </c>
      <c r="P30" s="48">
        <v>18.2</v>
      </c>
      <c r="Q30" s="48">
        <v>23.5</v>
      </c>
      <c r="R30" s="47">
        <v>29.5</v>
      </c>
      <c r="S30" s="48">
        <v>28.5</v>
      </c>
      <c r="T30" s="50">
        <v>27.6</v>
      </c>
      <c r="U30" s="49">
        <v>24.8</v>
      </c>
      <c r="V30" s="50">
        <v>23.7</v>
      </c>
      <c r="W30" s="50">
        <v>19.3</v>
      </c>
      <c r="X30" s="50">
        <v>23.9</v>
      </c>
      <c r="Y30" s="50">
        <v>24.3</v>
      </c>
      <c r="Z30" s="50">
        <v>26.4</v>
      </c>
      <c r="AA30" s="50">
        <v>21.7</v>
      </c>
    </row>
    <row r="31" spans="1:27" ht="16" x14ac:dyDescent="0.2">
      <c r="A31" s="7" t="s">
        <v>39</v>
      </c>
      <c r="B31" s="7" t="s">
        <v>6</v>
      </c>
      <c r="C31" s="4">
        <f t="shared" si="0"/>
        <v>120.43636363636364</v>
      </c>
      <c r="D31" s="5">
        <f t="shared" si="1"/>
        <v>28.252240458220172</v>
      </c>
      <c r="E31" s="43">
        <v>144</v>
      </c>
      <c r="F31" s="44">
        <v>145</v>
      </c>
      <c r="G31" s="45">
        <v>125</v>
      </c>
      <c r="H31" s="48">
        <v>105</v>
      </c>
      <c r="I31" s="47">
        <v>110</v>
      </c>
      <c r="J31" s="48">
        <v>174</v>
      </c>
      <c r="K31" s="48">
        <v>178</v>
      </c>
      <c r="L31" s="49">
        <v>127</v>
      </c>
      <c r="M31" s="48">
        <v>128</v>
      </c>
      <c r="N31" s="48">
        <v>32</v>
      </c>
      <c r="O31" s="48">
        <v>116</v>
      </c>
      <c r="P31" s="48">
        <v>121</v>
      </c>
      <c r="Q31" s="48">
        <v>113</v>
      </c>
      <c r="R31" s="47">
        <v>114</v>
      </c>
      <c r="S31" s="48">
        <v>109</v>
      </c>
      <c r="T31" s="50">
        <v>113</v>
      </c>
      <c r="U31" s="49">
        <v>119</v>
      </c>
      <c r="V31" s="50">
        <v>116</v>
      </c>
      <c r="W31" s="50">
        <v>99.6</v>
      </c>
      <c r="X31" s="50">
        <v>111</v>
      </c>
      <c r="Y31" s="50">
        <v>114</v>
      </c>
      <c r="Z31" s="50">
        <v>136</v>
      </c>
      <c r="AA31" s="50">
        <v>120</v>
      </c>
    </row>
    <row r="32" spans="1:27" ht="16" x14ac:dyDescent="0.2">
      <c r="A32" s="7" t="s">
        <v>40</v>
      </c>
      <c r="B32" s="8" t="s">
        <v>27</v>
      </c>
      <c r="C32" s="4">
        <f t="shared" si="0"/>
        <v>535.9545454545455</v>
      </c>
      <c r="D32" s="5">
        <f t="shared" si="1"/>
        <v>609.99449468809428</v>
      </c>
      <c r="E32" s="43">
        <v>959</v>
      </c>
      <c r="F32" s="44">
        <v>265</v>
      </c>
      <c r="G32" s="45">
        <v>56</v>
      </c>
      <c r="H32" s="52">
        <v>366</v>
      </c>
      <c r="I32" s="84">
        <v>732</v>
      </c>
      <c r="J32" s="52">
        <v>74</v>
      </c>
      <c r="K32" s="48">
        <v>1290</v>
      </c>
      <c r="L32" s="49">
        <v>33</v>
      </c>
      <c r="M32" s="52">
        <v>50</v>
      </c>
      <c r="N32" s="52">
        <v>2</v>
      </c>
      <c r="O32" s="48">
        <v>50</v>
      </c>
      <c r="P32" s="48">
        <v>56</v>
      </c>
      <c r="Q32" s="52">
        <v>93</v>
      </c>
      <c r="R32" s="47">
        <v>704</v>
      </c>
      <c r="S32" s="48">
        <v>1280</v>
      </c>
      <c r="T32" s="50">
        <v>2270</v>
      </c>
      <c r="U32" s="49">
        <v>897</v>
      </c>
      <c r="V32" s="50">
        <v>1530</v>
      </c>
      <c r="W32" s="50">
        <v>87</v>
      </c>
      <c r="X32" s="50">
        <v>405</v>
      </c>
      <c r="Y32" s="50">
        <v>252</v>
      </c>
      <c r="Z32" s="50">
        <v>340</v>
      </c>
      <c r="AA32" s="50">
        <v>89</v>
      </c>
    </row>
    <row r="33" spans="1:27" ht="16" x14ac:dyDescent="0.2">
      <c r="A33" s="7" t="s">
        <v>41</v>
      </c>
      <c r="B33" s="8" t="s">
        <v>27</v>
      </c>
      <c r="C33" s="4">
        <f t="shared" si="0"/>
        <v>0.70000000000000007</v>
      </c>
      <c r="D33" s="5">
        <f t="shared" si="1"/>
        <v>1.2716693191010222</v>
      </c>
      <c r="E33" s="43">
        <v>0</v>
      </c>
      <c r="F33" s="44">
        <v>0</v>
      </c>
      <c r="G33" s="45">
        <v>0</v>
      </c>
      <c r="H33" s="51">
        <v>0</v>
      </c>
      <c r="I33" s="62">
        <v>0</v>
      </c>
      <c r="J33" s="64">
        <v>0</v>
      </c>
      <c r="K33" s="48">
        <v>5</v>
      </c>
      <c r="L33" s="83">
        <v>0</v>
      </c>
      <c r="M33" s="51">
        <v>0</v>
      </c>
      <c r="N33" s="65">
        <v>0</v>
      </c>
      <c r="O33" s="51">
        <v>0</v>
      </c>
      <c r="P33" s="51">
        <v>0</v>
      </c>
      <c r="Q33" s="65">
        <v>0</v>
      </c>
      <c r="R33" s="65">
        <v>0</v>
      </c>
      <c r="S33" s="48">
        <v>2</v>
      </c>
      <c r="T33" s="50">
        <v>3</v>
      </c>
      <c r="U33" s="49">
        <v>1</v>
      </c>
      <c r="V33" s="50">
        <v>2</v>
      </c>
      <c r="W33" s="50">
        <v>0.4</v>
      </c>
      <c r="X33" s="50">
        <v>1</v>
      </c>
      <c r="Y33" s="50">
        <v>0.7</v>
      </c>
      <c r="Z33" s="50">
        <v>0.3</v>
      </c>
      <c r="AA33" s="50">
        <v>0</v>
      </c>
    </row>
    <row r="34" spans="1:27" ht="16" x14ac:dyDescent="0.2">
      <c r="A34" s="7" t="s">
        <v>42</v>
      </c>
      <c r="B34" s="8" t="s">
        <v>27</v>
      </c>
      <c r="C34" s="4">
        <f t="shared" si="0"/>
        <v>4.4545454545454541</v>
      </c>
      <c r="D34" s="5">
        <f t="shared" si="1"/>
        <v>12.207442198169321</v>
      </c>
      <c r="E34" s="43">
        <v>0</v>
      </c>
      <c r="F34" s="44">
        <v>0</v>
      </c>
      <c r="G34" s="45">
        <v>0</v>
      </c>
      <c r="H34" s="48">
        <v>0</v>
      </c>
      <c r="I34" s="62">
        <v>0</v>
      </c>
      <c r="J34" s="51">
        <v>0</v>
      </c>
      <c r="K34" s="48">
        <v>57</v>
      </c>
      <c r="L34" s="83">
        <v>0</v>
      </c>
      <c r="M34" s="65">
        <v>0</v>
      </c>
      <c r="N34" s="51">
        <v>0</v>
      </c>
      <c r="O34" s="51">
        <v>0</v>
      </c>
      <c r="P34" s="51">
        <v>11</v>
      </c>
      <c r="Q34" s="51">
        <v>0</v>
      </c>
      <c r="R34" s="51">
        <v>0</v>
      </c>
      <c r="S34" s="48">
        <v>5</v>
      </c>
      <c r="T34" s="50">
        <v>9</v>
      </c>
      <c r="U34" s="48">
        <v>0</v>
      </c>
      <c r="V34" s="50">
        <v>0</v>
      </c>
      <c r="W34" s="50">
        <v>5</v>
      </c>
      <c r="X34" s="50">
        <v>4</v>
      </c>
      <c r="Y34" s="50">
        <v>7</v>
      </c>
      <c r="Z34" s="50">
        <v>0</v>
      </c>
      <c r="AA34" s="50">
        <v>0</v>
      </c>
    </row>
    <row r="35" spans="1:27" ht="16" x14ac:dyDescent="0.2">
      <c r="A35" s="7" t="s">
        <v>43</v>
      </c>
      <c r="B35" s="8" t="s">
        <v>27</v>
      </c>
      <c r="C35" s="4">
        <f t="shared" si="0"/>
        <v>0.14181818181818182</v>
      </c>
      <c r="D35" s="5">
        <f t="shared" si="1"/>
        <v>0.30211376544726865</v>
      </c>
      <c r="E35" s="43">
        <v>0.09</v>
      </c>
      <c r="F35" s="44">
        <v>0.12</v>
      </c>
      <c r="G35" s="45">
        <v>0</v>
      </c>
      <c r="H35" s="48">
        <v>0</v>
      </c>
      <c r="I35" s="48">
        <v>0</v>
      </c>
      <c r="J35" s="51">
        <v>0</v>
      </c>
      <c r="K35" s="48">
        <v>1.39</v>
      </c>
      <c r="L35" s="83">
        <v>0</v>
      </c>
      <c r="M35" s="65">
        <v>0</v>
      </c>
      <c r="N35" s="65">
        <v>0</v>
      </c>
      <c r="O35" s="51">
        <v>0</v>
      </c>
      <c r="P35" s="51">
        <v>0.44</v>
      </c>
      <c r="Q35" s="87">
        <v>0.18</v>
      </c>
      <c r="R35" s="51">
        <v>0</v>
      </c>
      <c r="S35" s="48">
        <v>0.22</v>
      </c>
      <c r="T35" s="50">
        <v>0.26</v>
      </c>
      <c r="U35" s="49">
        <v>0.11</v>
      </c>
      <c r="V35" s="50">
        <v>0</v>
      </c>
      <c r="W35" s="50">
        <v>0.12</v>
      </c>
      <c r="X35" s="50">
        <v>0</v>
      </c>
      <c r="Y35" s="50">
        <v>0.19</v>
      </c>
      <c r="Z35" s="50">
        <v>0</v>
      </c>
      <c r="AA35" s="50">
        <v>0</v>
      </c>
    </row>
    <row r="36" spans="1:27" ht="16" x14ac:dyDescent="0.2">
      <c r="A36" s="7" t="s">
        <v>44</v>
      </c>
      <c r="B36" s="8" t="s">
        <v>27</v>
      </c>
      <c r="C36" s="4">
        <f>AVERAGE(E36:Z36)</f>
        <v>1.8181818181818181</v>
      </c>
      <c r="D36" s="5">
        <f t="shared" si="1"/>
        <v>5.8116169673243068</v>
      </c>
      <c r="E36" s="43">
        <v>0</v>
      </c>
      <c r="F36" s="44">
        <v>0</v>
      </c>
      <c r="G36" s="45">
        <v>0</v>
      </c>
      <c r="H36" s="48">
        <v>0</v>
      </c>
      <c r="I36" s="48">
        <v>0</v>
      </c>
      <c r="J36" s="51">
        <v>0</v>
      </c>
      <c r="K36" s="48">
        <v>26</v>
      </c>
      <c r="L36" s="83">
        <v>0</v>
      </c>
      <c r="M36" s="51">
        <v>0</v>
      </c>
      <c r="N36" s="51">
        <v>0</v>
      </c>
      <c r="O36" s="48">
        <v>9</v>
      </c>
      <c r="P36" s="48">
        <v>0</v>
      </c>
      <c r="Q36" s="48">
        <v>0</v>
      </c>
      <c r="R36" s="48">
        <v>0</v>
      </c>
      <c r="S36" s="48">
        <v>0</v>
      </c>
      <c r="T36" s="48">
        <v>0</v>
      </c>
      <c r="U36" s="48">
        <v>0</v>
      </c>
      <c r="V36" s="50">
        <v>0</v>
      </c>
      <c r="W36" s="50">
        <v>0</v>
      </c>
      <c r="X36" s="50">
        <v>0</v>
      </c>
      <c r="Y36" s="50">
        <v>5</v>
      </c>
      <c r="Z36" s="50">
        <v>0</v>
      </c>
      <c r="AA36" s="50">
        <v>0</v>
      </c>
    </row>
  </sheetData>
  <mergeCells count="1">
    <mergeCell ref="A6:B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D7DA1-7A59-4E94-8D30-2996BA375D2E}">
  <dimension ref="A1:AB36"/>
  <sheetViews>
    <sheetView zoomScale="50" zoomScaleNormal="90" workbookViewId="0">
      <pane xSplit="1" topLeftCell="B1" activePane="topRight" state="frozen"/>
      <selection pane="topRight" activeCell="X136" sqref="X136"/>
    </sheetView>
  </sheetViews>
  <sheetFormatPr baseColWidth="10" defaultColWidth="8.6640625" defaultRowHeight="15" x14ac:dyDescent="0.2"/>
  <cols>
    <col min="1" max="1" width="26.5" style="1" customWidth="1"/>
    <col min="2" max="2" width="18.5" style="1" customWidth="1"/>
    <col min="3" max="3" width="16.83203125" style="2" customWidth="1"/>
    <col min="4" max="4" width="14.5" style="2" customWidth="1"/>
    <col min="5" max="5" width="11.5" style="1" customWidth="1"/>
    <col min="6" max="6" width="15.33203125" style="1" customWidth="1"/>
    <col min="7" max="7" width="16" style="2" customWidth="1"/>
    <col min="8" max="8" width="13.1640625" style="2" customWidth="1"/>
    <col min="9" max="9" width="16" style="2" customWidth="1"/>
    <col min="10" max="10" width="13.5" style="1" customWidth="1"/>
    <col min="11" max="11" width="13.83203125" style="1" customWidth="1"/>
    <col min="12" max="12" width="17.5" style="1" customWidth="1"/>
    <col min="13" max="13" width="16.5" style="1" customWidth="1"/>
    <col min="14" max="14" width="18.83203125" style="1" customWidth="1"/>
    <col min="15" max="15" width="15.5" style="1" customWidth="1"/>
    <col min="16" max="16" width="11.83203125" style="1" customWidth="1"/>
    <col min="17" max="17" width="24.5" style="2" customWidth="1"/>
    <col min="18" max="18" width="14.5" style="1" customWidth="1"/>
    <col min="19" max="19" width="18" style="1" customWidth="1"/>
    <col min="20" max="20" width="12.5" style="1" customWidth="1"/>
    <col min="21" max="21" width="13.1640625" style="1" customWidth="1"/>
    <col min="22" max="23" width="13.5" style="1" customWidth="1"/>
    <col min="24" max="24" width="15.33203125" style="1" customWidth="1"/>
    <col min="25" max="26" width="13.5" style="1" customWidth="1"/>
    <col min="27" max="27" width="16.5" style="1" customWidth="1"/>
    <col min="28" max="28" width="18.33203125" style="1" customWidth="1"/>
    <col min="29" max="29" width="14.6640625" style="1" customWidth="1"/>
    <col min="30" max="30" width="12.33203125" style="1" customWidth="1"/>
    <col min="31" max="31" width="9.83203125" style="1" customWidth="1"/>
    <col min="32" max="32" width="14.33203125" style="1" customWidth="1"/>
    <col min="33" max="33" width="10.83203125" style="1" customWidth="1"/>
    <col min="34" max="34" width="14" style="1" customWidth="1"/>
    <col min="35" max="35" width="14.6640625" style="1" customWidth="1"/>
    <col min="36" max="16384" width="8.6640625" style="1"/>
  </cols>
  <sheetData>
    <row r="1" spans="1:28" x14ac:dyDescent="0.2">
      <c r="A1" s="17"/>
      <c r="B1" s="9" t="s">
        <v>0</v>
      </c>
      <c r="C1" s="10" t="s">
        <v>1</v>
      </c>
      <c r="D1" s="10" t="s">
        <v>2</v>
      </c>
      <c r="E1" s="39">
        <v>44502</v>
      </c>
      <c r="F1" s="40"/>
      <c r="G1" s="18">
        <v>44531</v>
      </c>
      <c r="H1" s="11">
        <v>44546</v>
      </c>
      <c r="I1" s="6">
        <v>44568</v>
      </c>
      <c r="J1" s="15">
        <v>44580</v>
      </c>
      <c r="K1" s="15">
        <v>44594</v>
      </c>
      <c r="L1" s="20">
        <v>44608</v>
      </c>
      <c r="M1" s="21">
        <v>44622</v>
      </c>
      <c r="N1" s="19">
        <v>44636</v>
      </c>
      <c r="O1" s="19">
        <v>44650</v>
      </c>
      <c r="P1" s="19">
        <v>44664</v>
      </c>
      <c r="Q1" s="35">
        <v>44683</v>
      </c>
      <c r="R1" s="35">
        <v>44698</v>
      </c>
      <c r="S1" s="35">
        <v>44713</v>
      </c>
      <c r="T1" s="21">
        <v>44726</v>
      </c>
      <c r="U1" s="36">
        <v>44748</v>
      </c>
      <c r="V1" s="36">
        <v>44768</v>
      </c>
      <c r="W1" s="36">
        <v>44782</v>
      </c>
      <c r="X1" s="36">
        <v>44797</v>
      </c>
      <c r="Y1" s="22">
        <v>44811</v>
      </c>
      <c r="Z1" s="36">
        <v>44827</v>
      </c>
      <c r="AA1" s="22">
        <v>44839</v>
      </c>
      <c r="AB1" s="36">
        <v>44853</v>
      </c>
    </row>
    <row r="2" spans="1:28" ht="16" x14ac:dyDescent="0.2">
      <c r="A2" s="8" t="s">
        <v>3</v>
      </c>
      <c r="B2" s="7" t="s">
        <v>4</v>
      </c>
      <c r="C2" s="4">
        <f>AVERAGE(E2:AB2)</f>
        <v>207.79166666666666</v>
      </c>
      <c r="D2" s="5">
        <f>STDEV(E2:AB2)</f>
        <v>26.013339666019661</v>
      </c>
      <c r="E2" s="67">
        <v>244</v>
      </c>
      <c r="F2" s="68">
        <v>244</v>
      </c>
      <c r="G2" s="69">
        <v>256</v>
      </c>
      <c r="H2" s="67">
        <v>241</v>
      </c>
      <c r="I2" s="48">
        <v>230</v>
      </c>
      <c r="J2" s="47">
        <v>200</v>
      </c>
      <c r="K2" s="48">
        <v>190</v>
      </c>
      <c r="L2" s="70">
        <v>180</v>
      </c>
      <c r="M2" s="49">
        <v>250</v>
      </c>
      <c r="N2" s="71">
        <v>220</v>
      </c>
      <c r="O2" s="71">
        <v>210</v>
      </c>
      <c r="P2" s="71">
        <v>200</v>
      </c>
      <c r="Q2" s="48">
        <v>220</v>
      </c>
      <c r="R2" s="71">
        <v>207</v>
      </c>
      <c r="S2" s="47">
        <v>208</v>
      </c>
      <c r="T2" s="48">
        <v>189</v>
      </c>
      <c r="U2" s="72">
        <v>170</v>
      </c>
      <c r="V2" s="73">
        <v>204</v>
      </c>
      <c r="W2" s="72">
        <v>200</v>
      </c>
      <c r="X2" s="72">
        <v>196</v>
      </c>
      <c r="Y2" s="73">
        <v>209</v>
      </c>
      <c r="Z2" s="72">
        <v>176</v>
      </c>
      <c r="AA2" s="73">
        <v>178</v>
      </c>
      <c r="AB2" s="72">
        <v>165</v>
      </c>
    </row>
    <row r="3" spans="1:28" ht="16" x14ac:dyDescent="0.2">
      <c r="A3" s="7" t="s">
        <v>5</v>
      </c>
      <c r="B3" s="7" t="s">
        <v>6</v>
      </c>
      <c r="C3" s="4">
        <f t="shared" ref="C3:C36" si="0">AVERAGE(E3:AB3)</f>
        <v>121.26666666666667</v>
      </c>
      <c r="D3" s="5">
        <f t="shared" ref="D3:D36" si="1">STDEV(E3:AB3)</f>
        <v>23.748824532314565</v>
      </c>
      <c r="E3" s="67">
        <v>108</v>
      </c>
      <c r="F3" s="68">
        <v>108</v>
      </c>
      <c r="G3" s="69">
        <v>123</v>
      </c>
      <c r="H3" s="67">
        <v>108</v>
      </c>
      <c r="I3" s="48">
        <v>110</v>
      </c>
      <c r="J3" s="47">
        <v>170</v>
      </c>
      <c r="K3" s="48">
        <v>160</v>
      </c>
      <c r="L3" s="70">
        <v>190</v>
      </c>
      <c r="M3" s="49">
        <v>130</v>
      </c>
      <c r="N3" s="71">
        <v>130</v>
      </c>
      <c r="O3" s="71">
        <v>130</v>
      </c>
      <c r="P3" s="71">
        <v>140</v>
      </c>
      <c r="Q3" s="48">
        <v>120</v>
      </c>
      <c r="R3" s="71">
        <v>130</v>
      </c>
      <c r="S3" s="47">
        <v>93.5</v>
      </c>
      <c r="T3" s="48">
        <v>112</v>
      </c>
      <c r="U3" s="72">
        <v>111</v>
      </c>
      <c r="V3" s="73">
        <v>111</v>
      </c>
      <c r="W3" s="72">
        <v>102</v>
      </c>
      <c r="X3" s="72">
        <v>92.9</v>
      </c>
      <c r="Y3" s="73">
        <v>111</v>
      </c>
      <c r="Z3" s="72">
        <v>111</v>
      </c>
      <c r="AA3" s="73">
        <v>109</v>
      </c>
      <c r="AB3" s="72">
        <v>100</v>
      </c>
    </row>
    <row r="4" spans="1:28" ht="16" x14ac:dyDescent="0.2">
      <c r="A4" s="7" t="s">
        <v>7</v>
      </c>
      <c r="B4" s="7" t="s">
        <v>8</v>
      </c>
      <c r="C4" s="4">
        <f t="shared" si="0"/>
        <v>990.08333333333337</v>
      </c>
      <c r="D4" s="5">
        <f t="shared" si="1"/>
        <v>85.335102449958583</v>
      </c>
      <c r="E4" s="67">
        <v>922</v>
      </c>
      <c r="F4" s="68">
        <v>925</v>
      </c>
      <c r="G4" s="69">
        <v>1010</v>
      </c>
      <c r="H4" s="67">
        <v>1000</v>
      </c>
      <c r="I4" s="48">
        <v>968</v>
      </c>
      <c r="J4" s="47">
        <v>1140</v>
      </c>
      <c r="K4" s="48">
        <v>1140</v>
      </c>
      <c r="L4" s="70">
        <v>1240</v>
      </c>
      <c r="M4" s="49">
        <v>1070</v>
      </c>
      <c r="N4" s="71">
        <v>984</v>
      </c>
      <c r="O4" s="71">
        <v>1010</v>
      </c>
      <c r="P4" s="71">
        <v>1010</v>
      </c>
      <c r="Q4" s="48">
        <v>1010</v>
      </c>
      <c r="R4" s="71">
        <v>989</v>
      </c>
      <c r="S4" s="47">
        <v>973</v>
      </c>
      <c r="T4" s="48">
        <v>948</v>
      </c>
      <c r="U4" s="72">
        <v>960</v>
      </c>
      <c r="V4" s="73">
        <v>937</v>
      </c>
      <c r="W4" s="72">
        <v>933</v>
      </c>
      <c r="X4" s="72">
        <v>912</v>
      </c>
      <c r="Y4" s="73">
        <v>849</v>
      </c>
      <c r="Z4" s="72">
        <v>972</v>
      </c>
      <c r="AA4" s="73">
        <v>927</v>
      </c>
      <c r="AB4" s="72">
        <v>933</v>
      </c>
    </row>
    <row r="5" spans="1:28" ht="32" x14ac:dyDescent="0.2">
      <c r="A5" s="7" t="s">
        <v>9</v>
      </c>
      <c r="B5" s="7" t="s">
        <v>10</v>
      </c>
      <c r="C5" s="4">
        <f t="shared" si="0"/>
        <v>973.01347826086931</v>
      </c>
      <c r="D5" s="5">
        <f t="shared" si="1"/>
        <v>221.65766807089074</v>
      </c>
      <c r="E5" s="67">
        <v>1010</v>
      </c>
      <c r="F5" s="68">
        <v>1010</v>
      </c>
      <c r="G5" s="69">
        <v>1002</v>
      </c>
      <c r="H5" s="43">
        <v>990.6</v>
      </c>
      <c r="I5" s="48">
        <v>956.8</v>
      </c>
      <c r="J5" s="47">
        <v>1174</v>
      </c>
      <c r="K5" s="48">
        <v>1115</v>
      </c>
      <c r="L5" s="70">
        <v>1212</v>
      </c>
      <c r="M5" s="49">
        <v>1079</v>
      </c>
      <c r="N5" s="71">
        <v>1032</v>
      </c>
      <c r="O5" s="71">
        <v>1033</v>
      </c>
      <c r="P5" s="71">
        <v>1040</v>
      </c>
      <c r="Q5" s="48">
        <v>1002</v>
      </c>
      <c r="R5" s="71">
        <v>995.3</v>
      </c>
      <c r="S5" s="47">
        <v>970.1</v>
      </c>
      <c r="T5" s="48">
        <v>959.5</v>
      </c>
      <c r="U5" s="72">
        <v>965.3</v>
      </c>
      <c r="V5" s="73">
        <v>952.1</v>
      </c>
      <c r="W5" s="72">
        <v>966.1</v>
      </c>
      <c r="X5" s="72">
        <v>966.1</v>
      </c>
      <c r="Y5" s="73">
        <v>6.71</v>
      </c>
      <c r="Z5" s="72">
        <v>985.3</v>
      </c>
      <c r="AA5" s="73">
        <v>956.4</v>
      </c>
      <c r="AB5" s="72"/>
    </row>
    <row r="6" spans="1:28" x14ac:dyDescent="0.2">
      <c r="A6" s="38" t="s">
        <v>11</v>
      </c>
      <c r="B6" s="38"/>
      <c r="C6" s="4">
        <f t="shared" si="0"/>
        <v>7.0408695652173909</v>
      </c>
      <c r="D6" s="5">
        <f t="shared" si="1"/>
        <v>0.42646446130820015</v>
      </c>
      <c r="E6" s="67">
        <v>7.34</v>
      </c>
      <c r="F6" s="68">
        <v>7.59</v>
      </c>
      <c r="G6" s="69">
        <v>7.62</v>
      </c>
      <c r="H6" s="43">
        <v>7.48</v>
      </c>
      <c r="I6" s="48">
        <v>7.18</v>
      </c>
      <c r="J6" s="47">
        <v>7.44</v>
      </c>
      <c r="K6" s="48">
        <v>7.52</v>
      </c>
      <c r="L6" s="70">
        <v>7.49</v>
      </c>
      <c r="M6" s="49">
        <v>7.12</v>
      </c>
      <c r="N6" s="71">
        <v>7.04</v>
      </c>
      <c r="O6" s="71">
        <v>7.38</v>
      </c>
      <c r="P6" s="71">
        <v>7.22</v>
      </c>
      <c r="Q6" s="48">
        <v>7.03</v>
      </c>
      <c r="R6" s="71">
        <v>6.46</v>
      </c>
      <c r="S6" s="47">
        <v>6.38</v>
      </c>
      <c r="T6" s="48">
        <v>6.38</v>
      </c>
      <c r="U6" s="72">
        <v>6.42</v>
      </c>
      <c r="V6" s="73">
        <v>6.5</v>
      </c>
      <c r="W6" s="72">
        <v>6.5</v>
      </c>
      <c r="X6" s="72">
        <v>6.71</v>
      </c>
      <c r="Y6" s="73">
        <v>6.96</v>
      </c>
      <c r="Z6" s="72">
        <v>7.18</v>
      </c>
      <c r="AA6" s="73">
        <v>7</v>
      </c>
      <c r="AB6" s="72"/>
    </row>
    <row r="7" spans="1:28" ht="16" x14ac:dyDescent="0.2">
      <c r="A7" s="7" t="s">
        <v>12</v>
      </c>
      <c r="B7" s="7" t="s">
        <v>6</v>
      </c>
      <c r="C7" s="4">
        <f t="shared" si="0"/>
        <v>0.6965217391304348</v>
      </c>
      <c r="D7" s="5">
        <f t="shared" si="1"/>
        <v>6.4608520100411043E-2</v>
      </c>
      <c r="E7" s="67">
        <v>0.64</v>
      </c>
      <c r="F7" s="68">
        <v>0.65</v>
      </c>
      <c r="G7" s="69">
        <v>0.74</v>
      </c>
      <c r="H7" s="67">
        <v>0.65</v>
      </c>
      <c r="I7" s="48">
        <v>0.62</v>
      </c>
      <c r="J7" s="47">
        <v>0.66800000000000004</v>
      </c>
      <c r="K7" s="48">
        <v>0.77</v>
      </c>
      <c r="L7" s="70">
        <v>0.67300000000000004</v>
      </c>
      <c r="M7" s="49"/>
      <c r="N7" s="71">
        <v>0.67700000000000005</v>
      </c>
      <c r="O7" s="71">
        <v>0.76800000000000002</v>
      </c>
      <c r="P7" s="71">
        <v>0.64</v>
      </c>
      <c r="Q7" s="48">
        <v>0.73199999999999998</v>
      </c>
      <c r="R7" s="71">
        <v>0.64800000000000002</v>
      </c>
      <c r="S7" s="47">
        <v>0.67900000000000005</v>
      </c>
      <c r="T7" s="48">
        <v>0.72399999999999998</v>
      </c>
      <c r="U7" s="72">
        <v>0.68100000000000005</v>
      </c>
      <c r="V7" s="73">
        <v>0.69</v>
      </c>
      <c r="W7" s="72">
        <v>0.78</v>
      </c>
      <c r="X7" s="72">
        <v>0.7</v>
      </c>
      <c r="Y7" s="73">
        <v>0.57999999999999996</v>
      </c>
      <c r="Z7" s="72">
        <v>0.66</v>
      </c>
      <c r="AA7" s="73">
        <v>0.85</v>
      </c>
      <c r="AB7" s="72">
        <v>0.8</v>
      </c>
    </row>
    <row r="8" spans="1:28" ht="16" x14ac:dyDescent="0.2">
      <c r="A8" s="7" t="s">
        <v>13</v>
      </c>
      <c r="B8" s="7" t="s">
        <v>6</v>
      </c>
      <c r="C8" s="4">
        <f t="shared" si="0"/>
        <v>0.85791666666666677</v>
      </c>
      <c r="D8" s="5">
        <f t="shared" si="1"/>
        <v>1.8530772976361494</v>
      </c>
      <c r="E8" s="67">
        <v>0.5</v>
      </c>
      <c r="F8" s="68">
        <v>0.47</v>
      </c>
      <c r="G8" s="69">
        <v>0.36</v>
      </c>
      <c r="H8" s="67">
        <v>0.63</v>
      </c>
      <c r="I8" s="48">
        <v>0.5</v>
      </c>
      <c r="J8" s="47">
        <v>0.46</v>
      </c>
      <c r="K8" s="48">
        <v>0.88</v>
      </c>
      <c r="L8" s="70">
        <v>9.48</v>
      </c>
      <c r="M8" s="49">
        <v>0.49</v>
      </c>
      <c r="N8" s="71">
        <v>0.27</v>
      </c>
      <c r="O8" s="71">
        <v>0.13</v>
      </c>
      <c r="P8" s="71">
        <v>0.63</v>
      </c>
      <c r="Q8" s="48">
        <v>0.28999999999999998</v>
      </c>
      <c r="R8" s="71">
        <v>0.39</v>
      </c>
      <c r="S8" s="47">
        <v>0.34</v>
      </c>
      <c r="T8" s="48">
        <v>1.27</v>
      </c>
      <c r="U8" s="72">
        <v>0.4</v>
      </c>
      <c r="V8" s="73">
        <v>0.61</v>
      </c>
      <c r="W8" s="72">
        <v>0.85</v>
      </c>
      <c r="X8" s="72">
        <v>0.19</v>
      </c>
      <c r="Y8" s="73">
        <v>0.38</v>
      </c>
      <c r="Z8" s="72">
        <v>0.5</v>
      </c>
      <c r="AA8" s="73">
        <v>0.26</v>
      </c>
      <c r="AB8" s="72">
        <v>0.31</v>
      </c>
    </row>
    <row r="9" spans="1:28" ht="16" x14ac:dyDescent="0.2">
      <c r="A9" s="7" t="s">
        <v>14</v>
      </c>
      <c r="B9" s="7" t="s">
        <v>6</v>
      </c>
      <c r="C9" s="4">
        <f t="shared" si="0"/>
        <v>8.2916666666666694E-2</v>
      </c>
      <c r="D9" s="5">
        <f t="shared" si="1"/>
        <v>8.5845116680979688E-2</v>
      </c>
      <c r="E9" s="67">
        <v>0</v>
      </c>
      <c r="F9" s="68">
        <v>0</v>
      </c>
      <c r="G9" s="68">
        <v>0</v>
      </c>
      <c r="H9" s="68">
        <v>0</v>
      </c>
      <c r="I9" s="48">
        <v>0.04</v>
      </c>
      <c r="J9" s="47">
        <v>0.04</v>
      </c>
      <c r="K9" s="48">
        <v>7.0000000000000007E-2</v>
      </c>
      <c r="L9" s="70">
        <v>0.15</v>
      </c>
      <c r="M9" s="49">
        <v>0.11</v>
      </c>
      <c r="N9" s="71">
        <v>0.16</v>
      </c>
      <c r="O9" s="71">
        <v>0.13</v>
      </c>
      <c r="P9" s="71">
        <v>0.16</v>
      </c>
      <c r="Q9" s="48">
        <v>0.11</v>
      </c>
      <c r="R9" s="71">
        <v>0.4</v>
      </c>
      <c r="S9" s="47">
        <v>0.08</v>
      </c>
      <c r="T9" s="48">
        <v>7.0000000000000007E-2</v>
      </c>
      <c r="U9" s="72">
        <v>0.06</v>
      </c>
      <c r="V9" s="51">
        <v>0</v>
      </c>
      <c r="W9" s="72">
        <v>7.0000000000000007E-2</v>
      </c>
      <c r="X9" s="72">
        <v>0.05</v>
      </c>
      <c r="Y9" s="51">
        <v>0</v>
      </c>
      <c r="Z9" s="72">
        <v>0.1</v>
      </c>
      <c r="AA9" s="73">
        <v>7.0000000000000007E-2</v>
      </c>
      <c r="AB9" s="72">
        <v>0.12</v>
      </c>
    </row>
    <row r="10" spans="1:28" ht="16" x14ac:dyDescent="0.2">
      <c r="A10" s="7" t="s">
        <v>15</v>
      </c>
      <c r="B10" s="7" t="s">
        <v>6</v>
      </c>
      <c r="C10" s="4">
        <f t="shared" si="0"/>
        <v>2.8708333333333336</v>
      </c>
      <c r="D10" s="5">
        <f t="shared" si="1"/>
        <v>3.1358348401865066</v>
      </c>
      <c r="E10" s="67">
        <v>2.7</v>
      </c>
      <c r="F10" s="68">
        <v>2.6</v>
      </c>
      <c r="G10" s="69">
        <v>8.9</v>
      </c>
      <c r="H10" s="67">
        <v>15</v>
      </c>
      <c r="I10" s="48">
        <v>3.2</v>
      </c>
      <c r="J10" s="47">
        <v>2.5</v>
      </c>
      <c r="K10" s="48">
        <v>1.9</v>
      </c>
      <c r="L10" s="70">
        <v>0.3</v>
      </c>
      <c r="M10" s="49">
        <v>1.1000000000000001</v>
      </c>
      <c r="N10" s="71">
        <v>0.9</v>
      </c>
      <c r="O10" s="71">
        <v>5.0999999999999996</v>
      </c>
      <c r="P10" s="71">
        <v>2.6</v>
      </c>
      <c r="Q10" s="48">
        <v>0.7</v>
      </c>
      <c r="R10" s="71">
        <v>1.2</v>
      </c>
      <c r="S10" s="47">
        <v>1.4</v>
      </c>
      <c r="T10" s="48">
        <v>1.4</v>
      </c>
      <c r="U10" s="72">
        <v>4.4000000000000004</v>
      </c>
      <c r="V10" s="73">
        <v>1.8</v>
      </c>
      <c r="W10" s="72">
        <v>1.9</v>
      </c>
      <c r="X10" s="72">
        <v>2.6</v>
      </c>
      <c r="Y10" s="73">
        <v>2.1</v>
      </c>
      <c r="Z10" s="72">
        <v>1.9</v>
      </c>
      <c r="AA10" s="73">
        <v>1.7</v>
      </c>
      <c r="AB10" s="72">
        <v>1</v>
      </c>
    </row>
    <row r="11" spans="1:28" ht="16" x14ac:dyDescent="0.2">
      <c r="A11" s="7" t="s">
        <v>16</v>
      </c>
      <c r="B11" s="7" t="s">
        <v>6</v>
      </c>
      <c r="C11" s="4">
        <f t="shared" si="0"/>
        <v>31.844044028297237</v>
      </c>
      <c r="D11" s="5">
        <f t="shared" si="1"/>
        <v>26.155013508279168</v>
      </c>
      <c r="E11" s="67">
        <v>25.2</v>
      </c>
      <c r="F11" s="68">
        <v>25.8</v>
      </c>
      <c r="G11" s="69">
        <v>8</v>
      </c>
      <c r="H11" s="67">
        <v>12.8</v>
      </c>
      <c r="I11" s="48">
        <v>15</v>
      </c>
      <c r="J11" s="47">
        <v>14.5</v>
      </c>
      <c r="K11" s="48">
        <f>K19*94.971/30.973762</f>
        <v>10.057056679133778</v>
      </c>
      <c r="L11" s="70">
        <v>4.05</v>
      </c>
      <c r="M11" s="49">
        <v>37.200000000000003</v>
      </c>
      <c r="N11" s="71">
        <v>31</v>
      </c>
      <c r="O11" s="71">
        <v>11.6</v>
      </c>
      <c r="P11" s="71">
        <v>86.8</v>
      </c>
      <c r="Q11" s="48">
        <v>48.6</v>
      </c>
      <c r="R11" s="71">
        <v>50.9</v>
      </c>
      <c r="S11" s="47">
        <v>32.299999999999997</v>
      </c>
      <c r="T11" s="48">
        <v>63.4</v>
      </c>
      <c r="U11" s="72">
        <v>105</v>
      </c>
      <c r="V11" s="73">
        <v>12.9</v>
      </c>
      <c r="W11" s="72">
        <v>5.57</v>
      </c>
      <c r="X11" s="72">
        <v>48.5</v>
      </c>
      <c r="Y11" s="73">
        <v>44</v>
      </c>
      <c r="Z11" s="72">
        <v>39.1</v>
      </c>
      <c r="AA11" s="73">
        <v>1.68</v>
      </c>
      <c r="AB11" s="72">
        <v>30.3</v>
      </c>
    </row>
    <row r="12" spans="1:28" ht="16" x14ac:dyDescent="0.2">
      <c r="A12" s="7" t="s">
        <v>17</v>
      </c>
      <c r="B12" s="7" t="s">
        <v>6</v>
      </c>
      <c r="C12" s="4">
        <f t="shared" si="0"/>
        <v>14.456818181818182</v>
      </c>
      <c r="D12" s="5">
        <f t="shared" si="1"/>
        <v>44.981474640372902</v>
      </c>
      <c r="E12" s="67">
        <v>6.97</v>
      </c>
      <c r="F12" s="68">
        <v>6.84</v>
      </c>
      <c r="G12" s="69">
        <v>1.8</v>
      </c>
      <c r="H12" s="67">
        <v>2.71</v>
      </c>
      <c r="I12" s="48">
        <v>8.3000000000000007</v>
      </c>
      <c r="J12" s="47">
        <v>2.89</v>
      </c>
      <c r="K12" s="48">
        <v>1.87</v>
      </c>
      <c r="L12" s="70">
        <v>0.13</v>
      </c>
      <c r="M12" s="49"/>
      <c r="N12" s="71">
        <v>4.2300000000000004</v>
      </c>
      <c r="O12" s="71">
        <v>2.2799999999999998</v>
      </c>
      <c r="P12" s="74">
        <v>7.63</v>
      </c>
      <c r="Q12" s="48">
        <v>0.38</v>
      </c>
      <c r="R12" s="71">
        <v>9.4600000000000009</v>
      </c>
      <c r="S12" s="47">
        <v>9.4700000000000006</v>
      </c>
      <c r="T12" s="48">
        <v>12.1</v>
      </c>
      <c r="U12" s="72">
        <v>14.8</v>
      </c>
      <c r="V12" s="73"/>
      <c r="W12" s="72">
        <v>1.29</v>
      </c>
      <c r="X12" s="72">
        <v>215</v>
      </c>
      <c r="Y12" s="73">
        <v>6.6</v>
      </c>
      <c r="Z12" s="72">
        <v>1.46</v>
      </c>
      <c r="AA12" s="73">
        <v>1.68</v>
      </c>
      <c r="AB12" s="72">
        <v>0.16</v>
      </c>
    </row>
    <row r="13" spans="1:28" ht="32" x14ac:dyDescent="0.2">
      <c r="A13" s="7" t="s">
        <v>18</v>
      </c>
      <c r="B13" s="7" t="s">
        <v>6</v>
      </c>
      <c r="C13" s="4">
        <f t="shared" si="0"/>
        <v>589.66666666666663</v>
      </c>
      <c r="D13" s="5">
        <f t="shared" si="1"/>
        <v>62.714443705380575</v>
      </c>
      <c r="E13" s="67">
        <v>584</v>
      </c>
      <c r="F13" s="68">
        <v>560</v>
      </c>
      <c r="G13" s="69">
        <v>564</v>
      </c>
      <c r="H13" s="67">
        <v>568</v>
      </c>
      <c r="I13" s="48">
        <v>604</v>
      </c>
      <c r="J13" s="47">
        <v>680</v>
      </c>
      <c r="K13" s="48">
        <v>752</v>
      </c>
      <c r="L13" s="70">
        <v>712</v>
      </c>
      <c r="M13" s="49">
        <v>604</v>
      </c>
      <c r="N13" s="71">
        <v>588</v>
      </c>
      <c r="O13" s="71">
        <v>600</v>
      </c>
      <c r="P13" s="71">
        <v>616</v>
      </c>
      <c r="Q13" s="52">
        <v>616</v>
      </c>
      <c r="R13" s="71">
        <v>608</v>
      </c>
      <c r="S13" s="47">
        <v>588</v>
      </c>
      <c r="T13" s="48">
        <v>568</v>
      </c>
      <c r="U13" s="72">
        <v>552</v>
      </c>
      <c r="V13" s="73">
        <v>588</v>
      </c>
      <c r="W13" s="72">
        <v>436</v>
      </c>
      <c r="X13" s="72">
        <v>588</v>
      </c>
      <c r="Y13" s="73">
        <v>512</v>
      </c>
      <c r="Z13" s="72">
        <v>576</v>
      </c>
      <c r="AA13" s="73">
        <v>564</v>
      </c>
      <c r="AB13" s="72">
        <v>524</v>
      </c>
    </row>
    <row r="14" spans="1:28" ht="16" x14ac:dyDescent="0.2">
      <c r="A14" s="7" t="s">
        <v>19</v>
      </c>
      <c r="B14" s="7" t="s">
        <v>6</v>
      </c>
      <c r="C14" s="4">
        <f t="shared" si="0"/>
        <v>61.416666666666664</v>
      </c>
      <c r="D14" s="5">
        <f t="shared" si="1"/>
        <v>26.683192343180906</v>
      </c>
      <c r="E14" s="67">
        <v>52</v>
      </c>
      <c r="F14" s="68">
        <v>56</v>
      </c>
      <c r="G14" s="69">
        <v>52</v>
      </c>
      <c r="H14" s="67">
        <v>52</v>
      </c>
      <c r="I14" s="48">
        <v>30</v>
      </c>
      <c r="J14" s="47">
        <v>46</v>
      </c>
      <c r="K14" s="48">
        <v>120</v>
      </c>
      <c r="L14" s="70">
        <v>29</v>
      </c>
      <c r="M14" s="49">
        <v>88</v>
      </c>
      <c r="N14" s="71">
        <v>124</v>
      </c>
      <c r="O14" s="71">
        <v>66</v>
      </c>
      <c r="P14" s="71">
        <v>88</v>
      </c>
      <c r="Q14" s="48">
        <v>104</v>
      </c>
      <c r="R14" s="71">
        <v>48</v>
      </c>
      <c r="S14" s="47">
        <v>46</v>
      </c>
      <c r="T14" s="48">
        <v>82</v>
      </c>
      <c r="U14" s="72">
        <v>48</v>
      </c>
      <c r="V14" s="73">
        <v>31</v>
      </c>
      <c r="W14" s="72">
        <v>41</v>
      </c>
      <c r="X14" s="72">
        <v>39</v>
      </c>
      <c r="Y14" s="73">
        <v>64</v>
      </c>
      <c r="Z14" s="72">
        <v>54</v>
      </c>
      <c r="AA14" s="73">
        <v>46</v>
      </c>
      <c r="AB14" s="72">
        <v>68</v>
      </c>
    </row>
    <row r="15" spans="1:28" ht="16" x14ac:dyDescent="0.2">
      <c r="A15" s="7" t="s">
        <v>20</v>
      </c>
      <c r="B15" s="7" t="s">
        <v>6</v>
      </c>
      <c r="C15" s="4">
        <f t="shared" si="0"/>
        <v>915.41666666666663</v>
      </c>
      <c r="D15" s="5">
        <f t="shared" si="1"/>
        <v>500.7384040348436</v>
      </c>
      <c r="E15" s="67">
        <v>790</v>
      </c>
      <c r="F15" s="68">
        <v>820</v>
      </c>
      <c r="G15" s="69">
        <v>800</v>
      </c>
      <c r="H15" s="67">
        <v>820</v>
      </c>
      <c r="I15" s="48">
        <v>630</v>
      </c>
      <c r="J15" s="47">
        <v>930</v>
      </c>
      <c r="K15" s="48">
        <v>840</v>
      </c>
      <c r="L15" s="70">
        <v>950</v>
      </c>
      <c r="M15" s="49">
        <v>720</v>
      </c>
      <c r="N15" s="71">
        <v>800</v>
      </c>
      <c r="O15" s="71">
        <v>730</v>
      </c>
      <c r="P15" s="71">
        <v>980</v>
      </c>
      <c r="Q15" s="48">
        <v>820</v>
      </c>
      <c r="R15" s="71">
        <v>690</v>
      </c>
      <c r="S15" s="47">
        <v>720</v>
      </c>
      <c r="T15" s="48">
        <v>750</v>
      </c>
      <c r="U15" s="72">
        <v>610</v>
      </c>
      <c r="V15" s="73">
        <v>660</v>
      </c>
      <c r="W15" s="72">
        <v>960</v>
      </c>
      <c r="X15" s="72">
        <v>2870</v>
      </c>
      <c r="Y15" s="73">
        <v>660</v>
      </c>
      <c r="Z15" s="72">
        <v>730</v>
      </c>
      <c r="AA15" s="73">
        <v>650</v>
      </c>
      <c r="AB15" s="72">
        <v>2040</v>
      </c>
    </row>
    <row r="16" spans="1:28" ht="16" x14ac:dyDescent="0.2">
      <c r="A16" s="7" t="s">
        <v>21</v>
      </c>
      <c r="B16" s="7" t="s">
        <v>22</v>
      </c>
      <c r="C16" s="4">
        <f t="shared" si="0"/>
        <v>101.2130434782609</v>
      </c>
      <c r="D16" s="5">
        <f t="shared" si="1"/>
        <v>12.67213494059164</v>
      </c>
      <c r="E16" s="67">
        <v>115</v>
      </c>
      <c r="F16" s="68">
        <v>120</v>
      </c>
      <c r="G16" s="69">
        <v>114</v>
      </c>
      <c r="H16" s="67">
        <v>113</v>
      </c>
      <c r="I16" s="48">
        <v>97</v>
      </c>
      <c r="J16" s="47">
        <v>110</v>
      </c>
      <c r="K16" s="48">
        <v>120</v>
      </c>
      <c r="L16" s="70">
        <v>110</v>
      </c>
      <c r="M16" s="49"/>
      <c r="N16" s="71">
        <v>92</v>
      </c>
      <c r="O16" s="71">
        <v>100</v>
      </c>
      <c r="P16" s="71">
        <v>95</v>
      </c>
      <c r="Q16" s="48">
        <v>100</v>
      </c>
      <c r="R16" s="71">
        <v>90</v>
      </c>
      <c r="S16" s="47">
        <v>87</v>
      </c>
      <c r="T16" s="48">
        <v>88</v>
      </c>
      <c r="U16" s="72">
        <v>77</v>
      </c>
      <c r="V16" s="73">
        <v>93.2</v>
      </c>
      <c r="W16" s="72">
        <v>87.9</v>
      </c>
      <c r="X16" s="72">
        <v>99.9</v>
      </c>
      <c r="Y16" s="73">
        <v>84.9</v>
      </c>
      <c r="Z16" s="72">
        <v>110</v>
      </c>
      <c r="AA16" s="73">
        <v>104</v>
      </c>
      <c r="AB16" s="72">
        <v>120</v>
      </c>
    </row>
    <row r="17" spans="1:28" ht="16" x14ac:dyDescent="0.2">
      <c r="A17" s="7" t="s">
        <v>23</v>
      </c>
      <c r="B17" s="7" t="s">
        <v>6</v>
      </c>
      <c r="C17" s="4">
        <f t="shared" si="0"/>
        <v>11.933333333333332</v>
      </c>
      <c r="D17" s="5">
        <f t="shared" si="1"/>
        <v>8.7963760654065926</v>
      </c>
      <c r="E17" s="67">
        <v>8.9</v>
      </c>
      <c r="F17" s="68">
        <v>10.199999999999999</v>
      </c>
      <c r="G17" s="69">
        <v>6.1</v>
      </c>
      <c r="H17" s="67">
        <v>14.9</v>
      </c>
      <c r="I17" s="48">
        <v>8.6</v>
      </c>
      <c r="J17" s="47">
        <v>6.6</v>
      </c>
      <c r="K17" s="48">
        <v>6.2</v>
      </c>
      <c r="L17" s="70">
        <v>3</v>
      </c>
      <c r="M17" s="49">
        <v>10.6</v>
      </c>
      <c r="N17" s="71">
        <v>21</v>
      </c>
      <c r="O17" s="71">
        <v>6.6</v>
      </c>
      <c r="P17" s="71">
        <v>45.4</v>
      </c>
      <c r="Q17" s="48">
        <v>20.5</v>
      </c>
      <c r="R17" s="71">
        <v>18.600000000000001</v>
      </c>
      <c r="S17" s="47">
        <v>6</v>
      </c>
      <c r="T17" s="48">
        <v>16.2</v>
      </c>
      <c r="U17" s="72">
        <v>8.1999999999999993</v>
      </c>
      <c r="V17" s="73">
        <v>5.3</v>
      </c>
      <c r="W17" s="72">
        <v>6.9</v>
      </c>
      <c r="X17" s="72">
        <v>8.6</v>
      </c>
      <c r="Y17" s="73">
        <v>18.600000000000001</v>
      </c>
      <c r="Z17" s="72">
        <v>9.1999999999999993</v>
      </c>
      <c r="AA17" s="73">
        <v>7.3</v>
      </c>
      <c r="AB17" s="72">
        <v>12.9</v>
      </c>
    </row>
    <row r="18" spans="1:28" ht="16" x14ac:dyDescent="0.2">
      <c r="A18" s="7" t="s">
        <v>24</v>
      </c>
      <c r="B18" s="7" t="s">
        <v>6</v>
      </c>
      <c r="C18" s="4">
        <f t="shared" si="0"/>
        <v>18.245833333333334</v>
      </c>
      <c r="D18" s="5">
        <f t="shared" si="1"/>
        <v>3.0838963449938803</v>
      </c>
      <c r="E18" s="67">
        <v>19.8</v>
      </c>
      <c r="F18" s="68">
        <v>19.5</v>
      </c>
      <c r="G18" s="69">
        <v>18.3</v>
      </c>
      <c r="H18" s="67">
        <v>17.899999999999999</v>
      </c>
      <c r="I18" s="48">
        <v>18.5</v>
      </c>
      <c r="J18" s="47">
        <v>24.8</v>
      </c>
      <c r="K18" s="48">
        <v>16.899999999999999</v>
      </c>
      <c r="L18" s="70">
        <v>12</v>
      </c>
      <c r="M18" s="49">
        <v>19.3</v>
      </c>
      <c r="N18" s="71">
        <v>20.8</v>
      </c>
      <c r="O18" s="71">
        <v>17</v>
      </c>
      <c r="P18" s="71">
        <v>24.4</v>
      </c>
      <c r="Q18" s="48">
        <v>16.100000000000001</v>
      </c>
      <c r="R18" s="74">
        <v>18.899999999999999</v>
      </c>
      <c r="S18" s="47">
        <v>14.5</v>
      </c>
      <c r="T18" s="48">
        <v>14.9</v>
      </c>
      <c r="U18" s="72">
        <v>19.5</v>
      </c>
      <c r="V18" s="73">
        <v>14.6</v>
      </c>
      <c r="W18" s="72">
        <v>14.3</v>
      </c>
      <c r="X18" s="72">
        <v>17.5</v>
      </c>
      <c r="Y18" s="73">
        <v>21.3</v>
      </c>
      <c r="Z18" s="72">
        <v>20.6</v>
      </c>
      <c r="AA18" s="73">
        <v>16.3</v>
      </c>
      <c r="AB18" s="72">
        <v>20.2</v>
      </c>
    </row>
    <row r="19" spans="1:28" ht="16" x14ac:dyDescent="0.2">
      <c r="A19" s="7" t="s">
        <v>25</v>
      </c>
      <c r="B19" s="7" t="s">
        <v>6</v>
      </c>
      <c r="C19" s="4">
        <f t="shared" si="0"/>
        <v>10.458987491242938</v>
      </c>
      <c r="D19" s="5">
        <f t="shared" si="1"/>
        <v>8.4455277291326212</v>
      </c>
      <c r="E19" s="67">
        <v>8.1999999999999993</v>
      </c>
      <c r="F19" s="68">
        <v>8.42</v>
      </c>
      <c r="G19" s="69">
        <v>2.61</v>
      </c>
      <c r="H19" s="67">
        <v>4.18</v>
      </c>
      <c r="I19" s="48">
        <f>I11/94.971*30.973762</f>
        <v>4.8920873740404964</v>
      </c>
      <c r="J19" s="47">
        <v>4.71</v>
      </c>
      <c r="K19" s="52">
        <v>3.28</v>
      </c>
      <c r="L19" s="70">
        <v>1.32</v>
      </c>
      <c r="M19" s="49">
        <v>12.1</v>
      </c>
      <c r="N19" s="71">
        <f>N11/94.971*30.973762</f>
        <v>10.110313906350358</v>
      </c>
      <c r="O19" s="71">
        <f>O11/94.971*30.973762</f>
        <v>3.7832142359246506</v>
      </c>
      <c r="P19" s="71">
        <f>P11/94.971*30.973762</f>
        <v>28.308878937781007</v>
      </c>
      <c r="Q19" s="48">
        <f>Q11/94.971*30.973762</f>
        <v>15.850363091891207</v>
      </c>
      <c r="R19" s="52">
        <f>R11/94.971*30.973762</f>
        <v>16.600483155910752</v>
      </c>
      <c r="S19" s="47">
        <v>10.5</v>
      </c>
      <c r="T19" s="52">
        <f>T11/94.971*30.973762</f>
        <v>20.677222634277832</v>
      </c>
      <c r="U19" s="52">
        <f>U11/94.971*30.973762</f>
        <v>34.244611618283479</v>
      </c>
      <c r="V19" s="73">
        <v>4.22</v>
      </c>
      <c r="W19" s="50">
        <f>W11/94.971*30.973762</f>
        <v>1.8165951115603711</v>
      </c>
      <c r="X19" s="50">
        <f>X11/94.971*30.973762</f>
        <v>15.817749176064273</v>
      </c>
      <c r="Y19" s="49">
        <f>Y11/94.971*30.973762</f>
        <v>14.350122963852122</v>
      </c>
      <c r="Z19" s="49">
        <f>Z11/94.971*30.973762</f>
        <v>12.752041088332227</v>
      </c>
      <c r="AA19" s="73">
        <v>2.39</v>
      </c>
      <c r="AB19" s="50">
        <f>AB11/94.971*30.973762</f>
        <v>9.8820164955618033</v>
      </c>
    </row>
    <row r="20" spans="1:28" ht="16" x14ac:dyDescent="0.2">
      <c r="A20" s="7" t="s">
        <v>26</v>
      </c>
      <c r="B20" s="8" t="s">
        <v>27</v>
      </c>
      <c r="C20" s="4">
        <f t="shared" si="0"/>
        <v>1.5</v>
      </c>
      <c r="D20" s="5">
        <f t="shared" si="1"/>
        <v>2.781929264877633</v>
      </c>
      <c r="E20" s="67">
        <v>0</v>
      </c>
      <c r="F20" s="68">
        <v>0</v>
      </c>
      <c r="G20" s="69">
        <v>5</v>
      </c>
      <c r="H20" s="67">
        <v>0</v>
      </c>
      <c r="I20" s="75">
        <v>0</v>
      </c>
      <c r="J20" s="75">
        <v>0</v>
      </c>
      <c r="K20" s="76">
        <v>0</v>
      </c>
      <c r="L20" s="76">
        <v>0</v>
      </c>
      <c r="M20" s="76">
        <v>0</v>
      </c>
      <c r="N20" s="71">
        <v>7</v>
      </c>
      <c r="O20" s="76">
        <v>0</v>
      </c>
      <c r="P20" s="76">
        <v>0</v>
      </c>
      <c r="Q20" s="51">
        <v>0</v>
      </c>
      <c r="R20" s="51">
        <v>0</v>
      </c>
      <c r="S20" s="51">
        <v>0</v>
      </c>
      <c r="T20" s="51">
        <v>0</v>
      </c>
      <c r="U20" s="72">
        <v>4</v>
      </c>
      <c r="V20" s="51">
        <v>0</v>
      </c>
      <c r="W20" s="57">
        <v>0</v>
      </c>
      <c r="X20" s="72">
        <v>5</v>
      </c>
      <c r="Y20" s="73">
        <v>9</v>
      </c>
      <c r="Z20" s="72">
        <v>6</v>
      </c>
      <c r="AA20" s="51">
        <v>0</v>
      </c>
      <c r="AB20" s="57">
        <v>0</v>
      </c>
    </row>
    <row r="21" spans="1:28" ht="16" x14ac:dyDescent="0.2">
      <c r="A21" s="7" t="s">
        <v>28</v>
      </c>
      <c r="B21" s="8" t="s">
        <v>27</v>
      </c>
      <c r="C21" s="4">
        <f t="shared" si="0"/>
        <v>51.208333333333336</v>
      </c>
      <c r="D21" s="5">
        <f t="shared" si="1"/>
        <v>27.340015531732281</v>
      </c>
      <c r="E21" s="67">
        <v>39</v>
      </c>
      <c r="F21" s="68">
        <v>34</v>
      </c>
      <c r="G21" s="69">
        <v>35</v>
      </c>
      <c r="H21" s="67">
        <v>47</v>
      </c>
      <c r="I21" s="48">
        <v>52</v>
      </c>
      <c r="J21" s="47">
        <v>52</v>
      </c>
      <c r="K21" s="46">
        <v>38</v>
      </c>
      <c r="L21" s="70">
        <v>74</v>
      </c>
      <c r="M21" s="49">
        <v>66</v>
      </c>
      <c r="N21" s="71">
        <v>166</v>
      </c>
      <c r="O21" s="77">
        <v>40</v>
      </c>
      <c r="P21" s="71">
        <v>50</v>
      </c>
      <c r="Q21" s="48">
        <v>46</v>
      </c>
      <c r="R21" s="77">
        <v>48</v>
      </c>
      <c r="S21" s="47">
        <v>72</v>
      </c>
      <c r="T21" s="48">
        <v>60</v>
      </c>
      <c r="U21" s="72">
        <v>52</v>
      </c>
      <c r="V21" s="73">
        <v>41</v>
      </c>
      <c r="W21" s="72">
        <v>46</v>
      </c>
      <c r="X21" s="72">
        <v>33</v>
      </c>
      <c r="Y21" s="73">
        <v>43</v>
      </c>
      <c r="Z21" s="78">
        <v>35</v>
      </c>
      <c r="AA21" s="73">
        <v>32</v>
      </c>
      <c r="AB21" s="72">
        <v>28</v>
      </c>
    </row>
    <row r="22" spans="1:28" ht="16" x14ac:dyDescent="0.2">
      <c r="A22" s="7" t="s">
        <v>29</v>
      </c>
      <c r="B22" s="7" t="s">
        <v>6</v>
      </c>
      <c r="C22" s="4">
        <f t="shared" si="0"/>
        <v>71.020833333333329</v>
      </c>
      <c r="D22" s="5">
        <f t="shared" si="1"/>
        <v>7.8263200951587368</v>
      </c>
      <c r="E22" s="67">
        <v>67.2</v>
      </c>
      <c r="F22" s="68">
        <v>66.900000000000006</v>
      </c>
      <c r="G22" s="69">
        <v>60.8</v>
      </c>
      <c r="H22" s="67">
        <v>71.7</v>
      </c>
      <c r="I22" s="48">
        <v>80.8</v>
      </c>
      <c r="J22" s="47">
        <v>72</v>
      </c>
      <c r="K22" s="52">
        <v>70.400000000000006</v>
      </c>
      <c r="L22" s="70">
        <v>81.599999999999994</v>
      </c>
      <c r="M22" s="49">
        <v>84.9</v>
      </c>
      <c r="N22" s="71">
        <v>82.7</v>
      </c>
      <c r="O22" s="74">
        <v>73</v>
      </c>
      <c r="P22" s="71">
        <v>71.8</v>
      </c>
      <c r="Q22" s="48">
        <v>74.3</v>
      </c>
      <c r="R22" s="74">
        <v>74.900000000000006</v>
      </c>
      <c r="S22" s="47">
        <v>79.5</v>
      </c>
      <c r="T22" s="48">
        <v>72.3</v>
      </c>
      <c r="U22" s="72">
        <v>60</v>
      </c>
      <c r="V22" s="73">
        <v>74.8</v>
      </c>
      <c r="W22" s="72">
        <v>64.599999999999994</v>
      </c>
      <c r="X22" s="72">
        <v>67.400000000000006</v>
      </c>
      <c r="Y22" s="73">
        <v>74.7</v>
      </c>
      <c r="Z22" s="72">
        <v>61.5</v>
      </c>
      <c r="AA22" s="73">
        <v>61.1</v>
      </c>
      <c r="AB22" s="72">
        <v>55.6</v>
      </c>
    </row>
    <row r="23" spans="1:28" ht="16" x14ac:dyDescent="0.2">
      <c r="A23" s="7" t="s">
        <v>30</v>
      </c>
      <c r="B23" s="8" t="s">
        <v>31</v>
      </c>
      <c r="C23" s="4">
        <f t="shared" si="0"/>
        <v>0.98749999999999993</v>
      </c>
      <c r="D23" s="5">
        <f t="shared" si="1"/>
        <v>1.8891710857686626</v>
      </c>
      <c r="E23" s="67">
        <v>0</v>
      </c>
      <c r="F23" s="68">
        <v>0</v>
      </c>
      <c r="G23" s="68">
        <v>0</v>
      </c>
      <c r="H23" s="68">
        <v>0</v>
      </c>
      <c r="I23" s="75">
        <v>0</v>
      </c>
      <c r="J23" s="75">
        <v>0</v>
      </c>
      <c r="K23" s="76">
        <v>0</v>
      </c>
      <c r="L23" s="76">
        <v>0</v>
      </c>
      <c r="M23" s="76">
        <v>0</v>
      </c>
      <c r="N23" s="71">
        <v>8</v>
      </c>
      <c r="O23" s="76">
        <v>0</v>
      </c>
      <c r="P23" s="76">
        <v>0</v>
      </c>
      <c r="Q23" s="51">
        <v>0</v>
      </c>
      <c r="R23" s="51">
        <v>0</v>
      </c>
      <c r="S23" s="47">
        <v>3</v>
      </c>
      <c r="T23" s="48">
        <v>1</v>
      </c>
      <c r="U23" s="72">
        <v>2</v>
      </c>
      <c r="V23" s="51">
        <v>0</v>
      </c>
      <c r="W23" s="72">
        <v>0.7</v>
      </c>
      <c r="X23" s="72">
        <v>4</v>
      </c>
      <c r="Y23" s="73">
        <v>1</v>
      </c>
      <c r="Z23" s="72">
        <v>3</v>
      </c>
      <c r="AA23" s="73">
        <v>1</v>
      </c>
      <c r="AB23" s="57">
        <v>0</v>
      </c>
    </row>
    <row r="24" spans="1:28" ht="16" x14ac:dyDescent="0.2">
      <c r="A24" s="7" t="s">
        <v>32</v>
      </c>
      <c r="B24" s="8" t="s">
        <v>27</v>
      </c>
      <c r="C24" s="4">
        <f t="shared" si="0"/>
        <v>10.666666666666666</v>
      </c>
      <c r="D24" s="5">
        <f t="shared" si="1"/>
        <v>14.58607634658498</v>
      </c>
      <c r="E24" s="67">
        <v>6</v>
      </c>
      <c r="F24" s="68">
        <v>4</v>
      </c>
      <c r="G24" s="69">
        <v>3</v>
      </c>
      <c r="H24" s="67">
        <v>11</v>
      </c>
      <c r="I24" s="48">
        <v>6</v>
      </c>
      <c r="J24" s="47">
        <v>9</v>
      </c>
      <c r="K24" s="46">
        <v>4</v>
      </c>
      <c r="L24" s="70">
        <v>10</v>
      </c>
      <c r="M24" s="49">
        <v>10</v>
      </c>
      <c r="N24" s="71">
        <v>74</v>
      </c>
      <c r="O24" s="77">
        <v>4</v>
      </c>
      <c r="P24" s="71">
        <v>11</v>
      </c>
      <c r="Q24" s="48">
        <v>9</v>
      </c>
      <c r="R24" s="77">
        <v>9</v>
      </c>
      <c r="S24" s="47">
        <v>27</v>
      </c>
      <c r="T24" s="48">
        <v>13</v>
      </c>
      <c r="U24" s="72">
        <v>17</v>
      </c>
      <c r="V24" s="73">
        <v>2</v>
      </c>
      <c r="W24" s="72">
        <v>3</v>
      </c>
      <c r="X24" s="72">
        <v>2</v>
      </c>
      <c r="Y24" s="73">
        <v>5</v>
      </c>
      <c r="Z24" s="72">
        <v>4</v>
      </c>
      <c r="AA24" s="73">
        <v>8</v>
      </c>
      <c r="AB24" s="72">
        <v>5</v>
      </c>
    </row>
    <row r="25" spans="1:28" ht="16" x14ac:dyDescent="0.2">
      <c r="A25" s="7" t="s">
        <v>33</v>
      </c>
      <c r="B25" s="8" t="s">
        <v>27</v>
      </c>
      <c r="C25" s="4">
        <f t="shared" si="0"/>
        <v>855</v>
      </c>
      <c r="D25" s="5">
        <f t="shared" si="1"/>
        <v>1043.3334537204171</v>
      </c>
      <c r="E25" s="67">
        <v>547</v>
      </c>
      <c r="F25" s="68">
        <v>414</v>
      </c>
      <c r="G25" s="69">
        <v>193</v>
      </c>
      <c r="H25" s="67">
        <v>551</v>
      </c>
      <c r="I25" s="48">
        <v>407</v>
      </c>
      <c r="J25" s="47">
        <v>464</v>
      </c>
      <c r="K25" s="48">
        <v>411</v>
      </c>
      <c r="L25" s="70">
        <v>512</v>
      </c>
      <c r="M25" s="49">
        <v>1180</v>
      </c>
      <c r="N25" s="71">
        <v>5330</v>
      </c>
      <c r="O25" s="71">
        <v>265</v>
      </c>
      <c r="P25" s="71">
        <v>831</v>
      </c>
      <c r="Q25" s="48">
        <v>702</v>
      </c>
      <c r="R25" s="71">
        <v>939</v>
      </c>
      <c r="S25" s="47">
        <v>1830</v>
      </c>
      <c r="T25" s="48">
        <v>1080</v>
      </c>
      <c r="U25" s="72">
        <v>1750</v>
      </c>
      <c r="V25" s="73">
        <v>390</v>
      </c>
      <c r="W25" s="72">
        <v>507</v>
      </c>
      <c r="X25" s="72">
        <v>608</v>
      </c>
      <c r="Y25" s="73">
        <v>434</v>
      </c>
      <c r="Z25" s="72">
        <v>387</v>
      </c>
      <c r="AA25" s="73">
        <v>483</v>
      </c>
      <c r="AB25" s="72">
        <v>305</v>
      </c>
    </row>
    <row r="26" spans="1:28" ht="16" x14ac:dyDescent="0.2">
      <c r="A26" s="7" t="s">
        <v>34</v>
      </c>
      <c r="B26" s="7" t="s">
        <v>6</v>
      </c>
      <c r="C26" s="4">
        <f t="shared" si="0"/>
        <v>21.541666666666671</v>
      </c>
      <c r="D26" s="5">
        <f t="shared" si="1"/>
        <v>2.4542627807757742</v>
      </c>
      <c r="E26" s="67">
        <v>21</v>
      </c>
      <c r="F26" s="68">
        <v>20.8</v>
      </c>
      <c r="G26" s="69">
        <v>18.600000000000001</v>
      </c>
      <c r="H26" s="67">
        <v>21.8</v>
      </c>
      <c r="I26" s="48">
        <v>24.1</v>
      </c>
      <c r="J26" s="47">
        <v>21.3</v>
      </c>
      <c r="K26" s="48">
        <v>20.100000000000001</v>
      </c>
      <c r="L26" s="70">
        <v>23</v>
      </c>
      <c r="M26" s="49">
        <v>25.5</v>
      </c>
      <c r="N26" s="71">
        <v>25.1</v>
      </c>
      <c r="O26" s="71">
        <v>20.5</v>
      </c>
      <c r="P26" s="71">
        <v>22.2</v>
      </c>
      <c r="Q26" s="48">
        <v>24.6</v>
      </c>
      <c r="R26" s="71">
        <v>22.3</v>
      </c>
      <c r="S26" s="47">
        <v>25.7</v>
      </c>
      <c r="T26" s="48">
        <v>23.3</v>
      </c>
      <c r="U26" s="72">
        <v>19.399999999999999</v>
      </c>
      <c r="V26" s="73">
        <v>20.100000000000001</v>
      </c>
      <c r="W26" s="72">
        <v>19</v>
      </c>
      <c r="X26" s="72">
        <v>21.5</v>
      </c>
      <c r="Y26" s="73">
        <v>22.1</v>
      </c>
      <c r="Z26" s="72">
        <v>18</v>
      </c>
      <c r="AA26" s="73">
        <v>21.1</v>
      </c>
      <c r="AB26" s="72">
        <v>15.9</v>
      </c>
    </row>
    <row r="27" spans="1:28" ht="16" x14ac:dyDescent="0.2">
      <c r="A27" s="7" t="s">
        <v>35</v>
      </c>
      <c r="B27" s="8" t="s">
        <v>27</v>
      </c>
      <c r="C27" s="4">
        <f t="shared" si="0"/>
        <v>153.70833333333334</v>
      </c>
      <c r="D27" s="5">
        <f t="shared" si="1"/>
        <v>40.284293159522122</v>
      </c>
      <c r="E27" s="67">
        <v>134</v>
      </c>
      <c r="F27" s="68">
        <v>129</v>
      </c>
      <c r="G27" s="69">
        <v>134</v>
      </c>
      <c r="H27" s="67">
        <v>142</v>
      </c>
      <c r="I27" s="48">
        <v>127</v>
      </c>
      <c r="J27" s="47">
        <v>144</v>
      </c>
      <c r="K27" s="52">
        <v>123</v>
      </c>
      <c r="L27" s="70">
        <v>61</v>
      </c>
      <c r="M27" s="49">
        <v>133</v>
      </c>
      <c r="N27" s="71">
        <v>264</v>
      </c>
      <c r="O27" s="71">
        <v>164</v>
      </c>
      <c r="P27" s="71">
        <v>124</v>
      </c>
      <c r="Q27" s="48">
        <v>146</v>
      </c>
      <c r="R27" s="71">
        <v>149</v>
      </c>
      <c r="S27" s="47">
        <v>250</v>
      </c>
      <c r="T27" s="48">
        <v>159</v>
      </c>
      <c r="U27" s="72">
        <v>162</v>
      </c>
      <c r="V27" s="73">
        <v>167</v>
      </c>
      <c r="W27" s="72">
        <v>183</v>
      </c>
      <c r="X27" s="72">
        <v>183</v>
      </c>
      <c r="Y27" s="73">
        <v>151</v>
      </c>
      <c r="Z27" s="72">
        <v>168</v>
      </c>
      <c r="AA27" s="73">
        <v>156</v>
      </c>
      <c r="AB27" s="72">
        <v>136</v>
      </c>
    </row>
    <row r="28" spans="1:28" ht="16" x14ac:dyDescent="0.2">
      <c r="A28" s="7" t="s">
        <v>36</v>
      </c>
      <c r="B28" s="8" t="s">
        <v>27</v>
      </c>
      <c r="C28" s="4">
        <f t="shared" si="0"/>
        <v>10.583333333333334</v>
      </c>
      <c r="D28" s="5">
        <f t="shared" si="1"/>
        <v>2.1041711508059566</v>
      </c>
      <c r="E28" s="67">
        <v>10</v>
      </c>
      <c r="F28" s="68">
        <v>10</v>
      </c>
      <c r="G28" s="69">
        <v>10</v>
      </c>
      <c r="H28" s="67">
        <v>10</v>
      </c>
      <c r="I28" s="48">
        <v>10</v>
      </c>
      <c r="J28" s="48">
        <v>7</v>
      </c>
      <c r="K28" s="48">
        <v>10</v>
      </c>
      <c r="L28" s="70">
        <v>9</v>
      </c>
      <c r="M28" s="49">
        <v>9</v>
      </c>
      <c r="N28" s="71">
        <v>18</v>
      </c>
      <c r="O28" s="71">
        <v>10</v>
      </c>
      <c r="P28" s="71">
        <v>10</v>
      </c>
      <c r="Q28" s="48">
        <v>10</v>
      </c>
      <c r="R28" s="71">
        <v>9</v>
      </c>
      <c r="S28" s="47">
        <v>12</v>
      </c>
      <c r="T28" s="48">
        <v>10</v>
      </c>
      <c r="U28" s="72">
        <v>10</v>
      </c>
      <c r="V28" s="73">
        <v>10</v>
      </c>
      <c r="W28" s="72">
        <v>10</v>
      </c>
      <c r="X28" s="72">
        <v>11</v>
      </c>
      <c r="Y28" s="73">
        <v>10</v>
      </c>
      <c r="Z28" s="72">
        <v>12</v>
      </c>
      <c r="AA28" s="73">
        <v>14</v>
      </c>
      <c r="AB28" s="72">
        <v>13</v>
      </c>
    </row>
    <row r="29" spans="1:28" ht="16" x14ac:dyDescent="0.2">
      <c r="A29" s="7" t="s">
        <v>37</v>
      </c>
      <c r="B29" s="8" t="s">
        <v>27</v>
      </c>
      <c r="C29" s="4">
        <f t="shared" si="0"/>
        <v>4.791666666666667</v>
      </c>
      <c r="D29" s="5">
        <f t="shared" si="1"/>
        <v>2.0425722629261771</v>
      </c>
      <c r="E29" s="67">
        <v>4</v>
      </c>
      <c r="F29" s="68">
        <v>4</v>
      </c>
      <c r="G29" s="69">
        <v>5</v>
      </c>
      <c r="H29" s="67">
        <v>4</v>
      </c>
      <c r="I29" s="48">
        <v>4</v>
      </c>
      <c r="J29" s="47">
        <v>4</v>
      </c>
      <c r="K29" s="46">
        <v>3</v>
      </c>
      <c r="L29" s="70">
        <v>3</v>
      </c>
      <c r="M29" s="49">
        <v>6</v>
      </c>
      <c r="N29" s="71">
        <v>11</v>
      </c>
      <c r="O29" s="71">
        <v>4</v>
      </c>
      <c r="P29" s="71">
        <v>4</v>
      </c>
      <c r="Q29" s="48">
        <v>8</v>
      </c>
      <c r="R29" s="65">
        <v>0</v>
      </c>
      <c r="S29" s="47">
        <v>5</v>
      </c>
      <c r="T29" s="48">
        <v>5</v>
      </c>
      <c r="U29" s="72">
        <v>5</v>
      </c>
      <c r="V29" s="73">
        <v>4</v>
      </c>
      <c r="W29" s="72">
        <v>4</v>
      </c>
      <c r="X29" s="72">
        <v>4</v>
      </c>
      <c r="Y29" s="73">
        <v>5</v>
      </c>
      <c r="Z29" s="72">
        <v>5</v>
      </c>
      <c r="AA29" s="73">
        <v>7</v>
      </c>
      <c r="AB29" s="72">
        <v>7</v>
      </c>
    </row>
    <row r="30" spans="1:28" ht="16" x14ac:dyDescent="0.2">
      <c r="A30" s="7" t="s">
        <v>38</v>
      </c>
      <c r="B30" s="7" t="s">
        <v>6</v>
      </c>
      <c r="C30" s="4">
        <f t="shared" si="0"/>
        <v>16.933333333333334</v>
      </c>
      <c r="D30" s="5">
        <f t="shared" si="1"/>
        <v>2.7918618793957553</v>
      </c>
      <c r="E30" s="67">
        <v>16.899999999999999</v>
      </c>
      <c r="F30" s="68">
        <v>16.899999999999999</v>
      </c>
      <c r="G30" s="69">
        <v>15.6</v>
      </c>
      <c r="H30" s="67">
        <v>16.5</v>
      </c>
      <c r="I30" s="48">
        <v>13.1</v>
      </c>
      <c r="J30" s="47">
        <v>15.1</v>
      </c>
      <c r="K30" s="48">
        <v>15.6</v>
      </c>
      <c r="L30" s="70">
        <v>9</v>
      </c>
      <c r="M30" s="49">
        <v>17.600000000000001</v>
      </c>
      <c r="N30" s="71">
        <v>21.7</v>
      </c>
      <c r="O30" s="71">
        <v>15.5</v>
      </c>
      <c r="P30" s="71">
        <v>18.3</v>
      </c>
      <c r="Q30" s="48">
        <v>19.2</v>
      </c>
      <c r="R30" s="71">
        <v>17</v>
      </c>
      <c r="S30" s="47">
        <v>18.3</v>
      </c>
      <c r="T30" s="48">
        <v>19.3</v>
      </c>
      <c r="U30" s="72">
        <v>23.1</v>
      </c>
      <c r="V30" s="73">
        <v>17.2</v>
      </c>
      <c r="W30" s="72">
        <v>14.6</v>
      </c>
      <c r="X30" s="72">
        <v>19.899999999999999</v>
      </c>
      <c r="Y30" s="73">
        <v>16.399999999999999</v>
      </c>
      <c r="Z30" s="72">
        <v>16.100000000000001</v>
      </c>
      <c r="AA30" s="73">
        <v>17.600000000000001</v>
      </c>
      <c r="AB30" s="72">
        <v>15.9</v>
      </c>
    </row>
    <row r="31" spans="1:28" ht="16" x14ac:dyDescent="0.2">
      <c r="A31" s="7" t="s">
        <v>39</v>
      </c>
      <c r="B31" s="7" t="s">
        <v>6</v>
      </c>
      <c r="C31" s="4">
        <f t="shared" si="0"/>
        <v>94.783333333333346</v>
      </c>
      <c r="D31" s="5">
        <f t="shared" si="1"/>
        <v>14.635622613177828</v>
      </c>
      <c r="E31" s="67">
        <v>92.2</v>
      </c>
      <c r="F31" s="68">
        <v>92.4</v>
      </c>
      <c r="G31" s="69">
        <v>95.6</v>
      </c>
      <c r="H31" s="67">
        <v>97.2</v>
      </c>
      <c r="I31" s="48">
        <v>79.3</v>
      </c>
      <c r="J31" s="47">
        <v>126</v>
      </c>
      <c r="K31" s="48">
        <v>138</v>
      </c>
      <c r="L31" s="70">
        <v>118</v>
      </c>
      <c r="M31" s="49">
        <v>85.6</v>
      </c>
      <c r="N31" s="71">
        <v>87.4</v>
      </c>
      <c r="O31" s="71">
        <v>97.5</v>
      </c>
      <c r="P31" s="71">
        <v>96.8</v>
      </c>
      <c r="Q31" s="48">
        <v>88.5</v>
      </c>
      <c r="R31" s="71">
        <v>86.7</v>
      </c>
      <c r="S31" s="47">
        <v>77.5</v>
      </c>
      <c r="T31" s="48">
        <v>84.2</v>
      </c>
      <c r="U31" s="72">
        <v>94.4</v>
      </c>
      <c r="V31" s="73">
        <v>87.5</v>
      </c>
      <c r="W31" s="72">
        <v>94</v>
      </c>
      <c r="X31" s="72">
        <v>85.9</v>
      </c>
      <c r="Y31" s="73">
        <v>74.599999999999994</v>
      </c>
      <c r="Z31" s="72">
        <v>102</v>
      </c>
      <c r="AA31" s="73">
        <v>100</v>
      </c>
      <c r="AB31" s="72">
        <v>93.5</v>
      </c>
    </row>
    <row r="32" spans="1:28" ht="16" x14ac:dyDescent="0.2">
      <c r="A32" s="7" t="s">
        <v>40</v>
      </c>
      <c r="B32" s="8" t="s">
        <v>27</v>
      </c>
      <c r="C32" s="4">
        <f t="shared" si="0"/>
        <v>78.958333333333329</v>
      </c>
      <c r="D32" s="5">
        <f t="shared" si="1"/>
        <v>69.185622511608884</v>
      </c>
      <c r="E32" s="67">
        <v>66</v>
      </c>
      <c r="F32" s="68">
        <v>46</v>
      </c>
      <c r="G32" s="69">
        <v>47</v>
      </c>
      <c r="H32" s="67">
        <v>89</v>
      </c>
      <c r="I32" s="48">
        <v>76</v>
      </c>
      <c r="J32" s="47">
        <v>92</v>
      </c>
      <c r="K32" s="52">
        <v>64</v>
      </c>
      <c r="L32" s="70">
        <v>79</v>
      </c>
      <c r="M32" s="49">
        <v>85</v>
      </c>
      <c r="N32" s="74">
        <v>379</v>
      </c>
      <c r="O32" s="74">
        <v>8</v>
      </c>
      <c r="P32" s="71">
        <v>86</v>
      </c>
      <c r="Q32" s="48">
        <v>69</v>
      </c>
      <c r="R32" s="71">
        <v>60</v>
      </c>
      <c r="S32" s="47">
        <v>127</v>
      </c>
      <c r="T32" s="48">
        <v>97</v>
      </c>
      <c r="U32" s="72">
        <v>108</v>
      </c>
      <c r="V32" s="73">
        <v>40</v>
      </c>
      <c r="W32" s="72">
        <v>45</v>
      </c>
      <c r="X32" s="72">
        <v>34</v>
      </c>
      <c r="Y32" s="73">
        <v>55</v>
      </c>
      <c r="Z32" s="72">
        <v>45</v>
      </c>
      <c r="AA32" s="73">
        <v>52</v>
      </c>
      <c r="AB32" s="72">
        <v>46</v>
      </c>
    </row>
    <row r="33" spans="1:28" ht="16" x14ac:dyDescent="0.2">
      <c r="A33" s="7" t="s">
        <v>41</v>
      </c>
      <c r="B33" s="8" t="s">
        <v>27</v>
      </c>
      <c r="C33" s="4">
        <f t="shared" si="0"/>
        <v>0.19166666666666665</v>
      </c>
      <c r="D33" s="5">
        <f t="shared" si="1"/>
        <v>0.81556417744787679</v>
      </c>
      <c r="E33" s="67">
        <v>0</v>
      </c>
      <c r="F33" s="68">
        <v>0</v>
      </c>
      <c r="G33" s="68">
        <v>0</v>
      </c>
      <c r="H33" s="68">
        <v>0</v>
      </c>
      <c r="I33" s="75">
        <v>0</v>
      </c>
      <c r="J33" s="75">
        <v>0</v>
      </c>
      <c r="K33" s="76">
        <v>0</v>
      </c>
      <c r="L33" s="76">
        <v>0</v>
      </c>
      <c r="M33" s="76">
        <v>0</v>
      </c>
      <c r="N33" s="76">
        <v>0</v>
      </c>
      <c r="O33" s="79">
        <v>0</v>
      </c>
      <c r="P33" s="76">
        <v>0</v>
      </c>
      <c r="Q33" s="51">
        <v>0</v>
      </c>
      <c r="R33" s="74">
        <v>4</v>
      </c>
      <c r="S33" s="70">
        <v>0.3</v>
      </c>
      <c r="T33" s="51">
        <v>0</v>
      </c>
      <c r="U33" s="51">
        <v>0</v>
      </c>
      <c r="V33" s="51">
        <v>0</v>
      </c>
      <c r="W33" s="57">
        <v>0</v>
      </c>
      <c r="X33" s="72">
        <v>0.3</v>
      </c>
      <c r="Y33" s="51">
        <v>0</v>
      </c>
      <c r="Z33" s="51">
        <v>0</v>
      </c>
      <c r="AA33" s="51">
        <v>0</v>
      </c>
      <c r="AB33" s="57">
        <v>0</v>
      </c>
    </row>
    <row r="34" spans="1:28" ht="16" x14ac:dyDescent="0.2">
      <c r="A34" s="7" t="s">
        <v>42</v>
      </c>
      <c r="B34" s="8" t="s">
        <v>27</v>
      </c>
      <c r="C34" s="4">
        <f t="shared" si="0"/>
        <v>0</v>
      </c>
      <c r="D34" s="5">
        <f t="shared" si="1"/>
        <v>0</v>
      </c>
      <c r="E34" s="67">
        <v>0</v>
      </c>
      <c r="F34" s="68">
        <v>0</v>
      </c>
      <c r="G34" s="68">
        <v>0</v>
      </c>
      <c r="H34" s="68">
        <v>0</v>
      </c>
      <c r="I34" s="75">
        <v>0</v>
      </c>
      <c r="J34" s="80">
        <v>0</v>
      </c>
      <c r="K34" s="76">
        <v>0</v>
      </c>
      <c r="L34" s="76">
        <v>0</v>
      </c>
      <c r="M34" s="76">
        <v>0</v>
      </c>
      <c r="N34" s="76">
        <v>0</v>
      </c>
      <c r="O34" s="76">
        <v>0</v>
      </c>
      <c r="P34" s="76">
        <v>0</v>
      </c>
      <c r="Q34" s="51">
        <v>0</v>
      </c>
      <c r="R34" s="65">
        <v>0</v>
      </c>
      <c r="S34" s="65">
        <v>0</v>
      </c>
      <c r="T34" s="65">
        <v>0</v>
      </c>
      <c r="U34" s="65">
        <v>0</v>
      </c>
      <c r="V34" s="51">
        <v>0</v>
      </c>
      <c r="W34" s="57">
        <v>0</v>
      </c>
      <c r="X34" s="57">
        <v>0</v>
      </c>
      <c r="Y34" s="51">
        <v>0</v>
      </c>
      <c r="Z34" s="51">
        <v>0</v>
      </c>
      <c r="AA34" s="51">
        <v>0</v>
      </c>
      <c r="AB34" s="57">
        <v>0</v>
      </c>
    </row>
    <row r="35" spans="1:28" ht="16" x14ac:dyDescent="0.2">
      <c r="A35" s="7" t="s">
        <v>43</v>
      </c>
      <c r="B35" s="8" t="s">
        <v>27</v>
      </c>
      <c r="C35" s="4">
        <f t="shared" si="0"/>
        <v>2.4583333333333332E-2</v>
      </c>
      <c r="D35" s="5">
        <f t="shared" si="1"/>
        <v>5.0903076413963404E-2</v>
      </c>
      <c r="E35" s="67">
        <v>0</v>
      </c>
      <c r="F35" s="68">
        <v>0</v>
      </c>
      <c r="G35" s="68">
        <v>0</v>
      </c>
      <c r="H35" s="68">
        <v>0</v>
      </c>
      <c r="I35" s="45">
        <v>0</v>
      </c>
      <c r="J35" s="62">
        <v>0</v>
      </c>
      <c r="K35" s="81">
        <v>0.12</v>
      </c>
      <c r="L35" s="70">
        <v>0.16</v>
      </c>
      <c r="M35" s="76">
        <v>0</v>
      </c>
      <c r="N35" s="77">
        <v>0.14000000000000001</v>
      </c>
      <c r="O35" s="76">
        <v>0</v>
      </c>
      <c r="P35" s="76">
        <v>0</v>
      </c>
      <c r="Q35" s="51">
        <v>0</v>
      </c>
      <c r="R35" s="65">
        <v>0</v>
      </c>
      <c r="S35" s="70">
        <v>0.09</v>
      </c>
      <c r="T35" s="71">
        <v>0.08</v>
      </c>
      <c r="U35" s="65">
        <v>0</v>
      </c>
      <c r="V35" s="51">
        <v>0</v>
      </c>
      <c r="W35" s="57">
        <v>0</v>
      </c>
      <c r="X35" s="57">
        <v>0</v>
      </c>
      <c r="Y35" s="51">
        <v>0</v>
      </c>
      <c r="Z35" s="51">
        <v>0</v>
      </c>
      <c r="AA35" s="51">
        <v>0</v>
      </c>
      <c r="AB35" s="57">
        <v>0</v>
      </c>
    </row>
    <row r="36" spans="1:28" ht="16" x14ac:dyDescent="0.2">
      <c r="A36" s="7" t="s">
        <v>44</v>
      </c>
      <c r="B36" s="8" t="s">
        <v>27</v>
      </c>
      <c r="C36" s="4">
        <f t="shared" si="0"/>
        <v>0.66666666666666663</v>
      </c>
      <c r="D36" s="5">
        <f t="shared" si="1"/>
        <v>2.5480882290824245</v>
      </c>
      <c r="E36" s="67">
        <v>0</v>
      </c>
      <c r="F36" s="68">
        <v>0</v>
      </c>
      <c r="G36" s="68">
        <v>0</v>
      </c>
      <c r="H36" s="68">
        <v>0</v>
      </c>
      <c r="I36" s="45">
        <v>0</v>
      </c>
      <c r="J36" s="62">
        <v>0</v>
      </c>
      <c r="K36" s="76">
        <v>0</v>
      </c>
      <c r="L36" s="76">
        <v>0</v>
      </c>
      <c r="M36" s="76">
        <v>0</v>
      </c>
      <c r="N36" s="71">
        <v>12</v>
      </c>
      <c r="O36" s="82">
        <v>0</v>
      </c>
      <c r="P36" s="76">
        <v>0</v>
      </c>
      <c r="Q36" s="48">
        <v>0</v>
      </c>
      <c r="R36" s="48">
        <v>0</v>
      </c>
      <c r="S36" s="48">
        <v>0</v>
      </c>
      <c r="T36" s="48">
        <v>0</v>
      </c>
      <c r="U36" s="48">
        <v>0</v>
      </c>
      <c r="V36" s="51">
        <v>0</v>
      </c>
      <c r="W36" s="57">
        <v>0</v>
      </c>
      <c r="X36" s="57">
        <v>0</v>
      </c>
      <c r="Y36" s="73">
        <v>4</v>
      </c>
      <c r="Z36" s="51">
        <v>0</v>
      </c>
      <c r="AA36" s="51">
        <v>0</v>
      </c>
      <c r="AB36" s="57">
        <v>0</v>
      </c>
    </row>
  </sheetData>
  <mergeCells count="2">
    <mergeCell ref="A6:B6"/>
    <mergeCell ref="E1:F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FD8FD-6A46-455F-B786-8D203E34DCB6}">
  <dimension ref="A1:Z36"/>
  <sheetViews>
    <sheetView zoomScaleNormal="100" workbookViewId="0">
      <pane xSplit="1" topLeftCell="B1" activePane="topRight" state="frozen"/>
      <selection pane="topRight" activeCell="D12" sqref="D12"/>
    </sheetView>
  </sheetViews>
  <sheetFormatPr baseColWidth="10" defaultColWidth="8.6640625" defaultRowHeight="15" x14ac:dyDescent="0.2"/>
  <cols>
    <col min="1" max="1" width="41.33203125" style="2" customWidth="1"/>
    <col min="2" max="2" width="14.5" style="2" customWidth="1"/>
    <col min="3" max="4" width="16.83203125" style="2" customWidth="1"/>
    <col min="5" max="5" width="14.33203125" style="2" customWidth="1"/>
    <col min="6" max="6" width="15.5" style="2" customWidth="1"/>
    <col min="7" max="7" width="18.5" style="2" customWidth="1"/>
    <col min="8" max="8" width="16" style="2" customWidth="1"/>
    <col min="9" max="9" width="17.6640625" style="2" customWidth="1"/>
    <col min="10" max="10" width="13.1640625" style="2" customWidth="1"/>
    <col min="11" max="11" width="16.5" style="2" customWidth="1"/>
    <col min="12" max="12" width="11.83203125" style="2" customWidth="1"/>
    <col min="13" max="13" width="19.33203125" style="2" customWidth="1"/>
    <col min="14" max="14" width="16.83203125" style="2" customWidth="1"/>
    <col min="15" max="15" width="18.5" style="2" customWidth="1"/>
    <col min="16" max="16" width="18.33203125" style="2" customWidth="1"/>
    <col min="17" max="17" width="15" style="2" customWidth="1"/>
    <col min="18" max="18" width="12.5" style="2" customWidth="1"/>
    <col min="19" max="19" width="12.83203125" style="2" customWidth="1"/>
    <col min="20" max="20" width="20.5" style="2" customWidth="1"/>
    <col min="21" max="21" width="13.5" style="2" customWidth="1"/>
    <col min="22" max="22" width="12.33203125" style="2" customWidth="1"/>
    <col min="23" max="23" width="12.5" style="2" customWidth="1"/>
    <col min="24" max="24" width="14" style="2" customWidth="1"/>
    <col min="25" max="25" width="15.5" style="2" customWidth="1"/>
    <col min="26" max="26" width="14.1640625" style="2" customWidth="1"/>
    <col min="27" max="27" width="16.6640625" style="2" customWidth="1"/>
    <col min="28" max="28" width="17.5" style="2" customWidth="1"/>
    <col min="29" max="29" width="14.6640625" style="2" customWidth="1"/>
    <col min="30" max="30" width="11.5" style="2" customWidth="1"/>
    <col min="31" max="31" width="15.1640625" style="2" customWidth="1"/>
    <col min="32" max="32" width="13.5" style="2" customWidth="1"/>
    <col min="33" max="16384" width="8.6640625" style="2"/>
  </cols>
  <sheetData>
    <row r="1" spans="1:26" x14ac:dyDescent="0.2">
      <c r="A1" s="3"/>
      <c r="B1" s="9" t="s">
        <v>0</v>
      </c>
      <c r="C1" s="10" t="s">
        <v>1</v>
      </c>
      <c r="D1" s="10" t="s">
        <v>2</v>
      </c>
      <c r="E1" s="41">
        <v>44502</v>
      </c>
      <c r="F1" s="42"/>
      <c r="G1" s="12">
        <v>44531</v>
      </c>
      <c r="H1" s="13">
        <v>44546</v>
      </c>
      <c r="I1" s="16">
        <v>44568</v>
      </c>
      <c r="J1" s="15">
        <v>44580</v>
      </c>
      <c r="K1" s="19">
        <v>44594</v>
      </c>
      <c r="L1" s="15">
        <v>44608</v>
      </c>
      <c r="M1" s="21">
        <v>44622</v>
      </c>
      <c r="N1" s="19">
        <v>44636</v>
      </c>
      <c r="O1" s="15">
        <v>44664</v>
      </c>
      <c r="P1" s="21">
        <v>44698</v>
      </c>
      <c r="Q1" s="15">
        <v>44713</v>
      </c>
      <c r="R1" s="19">
        <v>44726</v>
      </c>
      <c r="S1" s="36">
        <v>44748</v>
      </c>
      <c r="T1" s="36">
        <v>44768</v>
      </c>
      <c r="U1" s="36">
        <v>44782</v>
      </c>
      <c r="V1" s="36">
        <v>44797</v>
      </c>
      <c r="W1" s="36">
        <v>44811</v>
      </c>
      <c r="X1" s="36">
        <v>44827</v>
      </c>
      <c r="Y1" s="36">
        <v>44839</v>
      </c>
      <c r="Z1" s="36">
        <v>44853</v>
      </c>
    </row>
    <row r="2" spans="1:26" ht="16" x14ac:dyDescent="0.2">
      <c r="A2" s="8" t="s">
        <v>3</v>
      </c>
      <c r="B2" s="7" t="s">
        <v>4</v>
      </c>
      <c r="C2" s="4">
        <f>AVERAGE(E2:Z2)</f>
        <v>4071.181818181818</v>
      </c>
      <c r="D2" s="37">
        <f>STDEV(E2:Z2)</f>
        <v>1030.890629105478</v>
      </c>
      <c r="E2" s="43">
        <v>4380</v>
      </c>
      <c r="F2" s="44">
        <v>4430</v>
      </c>
      <c r="G2" s="44">
        <v>4860</v>
      </c>
      <c r="H2" s="45">
        <v>4810</v>
      </c>
      <c r="I2" s="46">
        <v>5000</v>
      </c>
      <c r="J2" s="47">
        <v>4800</v>
      </c>
      <c r="K2" s="48">
        <v>4400</v>
      </c>
      <c r="L2" s="48">
        <v>4400</v>
      </c>
      <c r="M2" s="49">
        <v>4000</v>
      </c>
      <c r="N2" s="48">
        <v>5100</v>
      </c>
      <c r="O2" s="48">
        <v>4400</v>
      </c>
      <c r="P2" s="48">
        <v>4340</v>
      </c>
      <c r="Q2" s="47">
        <v>4550</v>
      </c>
      <c r="R2" s="48">
        <v>4150</v>
      </c>
      <c r="S2" s="50">
        <v>3700</v>
      </c>
      <c r="T2" s="49">
        <v>4700</v>
      </c>
      <c r="U2" s="50">
        <v>146</v>
      </c>
      <c r="V2" s="50">
        <v>3200</v>
      </c>
      <c r="W2" s="50">
        <v>3700</v>
      </c>
      <c r="X2" s="50">
        <v>3400</v>
      </c>
      <c r="Y2" s="50">
        <v>3600</v>
      </c>
      <c r="Z2" s="50">
        <v>3500</v>
      </c>
    </row>
    <row r="3" spans="1:26" ht="16" x14ac:dyDescent="0.2">
      <c r="A3" s="7" t="s">
        <v>5</v>
      </c>
      <c r="B3" s="7" t="s">
        <v>6</v>
      </c>
      <c r="C3" s="4">
        <f t="shared" ref="C3:C36" si="0">AVERAGE(E3:Z3)</f>
        <v>554.0454545454545</v>
      </c>
      <c r="D3" s="37">
        <f t="shared" ref="D3:D36" si="1">STDEV(E3:Z3)</f>
        <v>179.94350363979379</v>
      </c>
      <c r="E3" s="43">
        <v>354</v>
      </c>
      <c r="F3" s="44">
        <v>377</v>
      </c>
      <c r="G3" s="44">
        <v>589</v>
      </c>
      <c r="H3" s="45">
        <v>547</v>
      </c>
      <c r="I3" s="48">
        <v>390</v>
      </c>
      <c r="J3" s="47">
        <v>420</v>
      </c>
      <c r="K3" s="48">
        <v>670</v>
      </c>
      <c r="L3" s="48">
        <v>700</v>
      </c>
      <c r="M3" s="49">
        <v>630</v>
      </c>
      <c r="N3" s="48">
        <v>650</v>
      </c>
      <c r="O3" s="48">
        <v>600</v>
      </c>
      <c r="P3" s="48">
        <v>460</v>
      </c>
      <c r="Q3" s="47">
        <v>374</v>
      </c>
      <c r="R3" s="48">
        <v>468</v>
      </c>
      <c r="S3" s="50">
        <v>533</v>
      </c>
      <c r="T3" s="49">
        <v>555</v>
      </c>
      <c r="U3" s="50">
        <v>111</v>
      </c>
      <c r="V3" s="50">
        <v>628</v>
      </c>
      <c r="W3" s="50">
        <v>905</v>
      </c>
      <c r="X3" s="50">
        <v>883</v>
      </c>
      <c r="Y3" s="50">
        <v>685</v>
      </c>
      <c r="Z3" s="50">
        <v>660</v>
      </c>
    </row>
    <row r="4" spans="1:26" ht="16" x14ac:dyDescent="0.2">
      <c r="A4" s="7" t="s">
        <v>7</v>
      </c>
      <c r="B4" s="7" t="s">
        <v>8</v>
      </c>
      <c r="C4" s="4">
        <f t="shared" si="0"/>
        <v>9409.4285714285706</v>
      </c>
      <c r="D4" s="37">
        <f t="shared" si="1"/>
        <v>2090.0686249840824</v>
      </c>
      <c r="E4" s="43">
        <v>8570</v>
      </c>
      <c r="F4" s="44">
        <v>8590</v>
      </c>
      <c r="G4" s="44">
        <v>9900</v>
      </c>
      <c r="H4" s="45">
        <v>9740</v>
      </c>
      <c r="I4" s="48">
        <v>10600</v>
      </c>
      <c r="J4" s="47">
        <v>11000</v>
      </c>
      <c r="K4" s="48">
        <v>10400</v>
      </c>
      <c r="L4" s="48">
        <v>10900</v>
      </c>
      <c r="M4" s="49">
        <v>10600</v>
      </c>
      <c r="N4" s="48">
        <v>10700</v>
      </c>
      <c r="O4" s="48">
        <v>10200</v>
      </c>
      <c r="P4" s="48">
        <v>10100</v>
      </c>
      <c r="Q4" s="47">
        <v>10200</v>
      </c>
      <c r="R4" s="48">
        <v>9390</v>
      </c>
      <c r="S4" s="50">
        <v>8540</v>
      </c>
      <c r="T4" s="49">
        <v>10400</v>
      </c>
      <c r="U4" s="50">
        <v>948</v>
      </c>
      <c r="V4" s="50">
        <v>9350</v>
      </c>
      <c r="W4" s="50">
        <v>9350</v>
      </c>
      <c r="X4" s="50">
        <v>8840</v>
      </c>
      <c r="Y4" s="50"/>
      <c r="Z4" s="50">
        <v>9280</v>
      </c>
    </row>
    <row r="5" spans="1:26" ht="32" x14ac:dyDescent="0.2">
      <c r="A5" s="7" t="s">
        <v>9</v>
      </c>
      <c r="B5" s="7" t="s">
        <v>10</v>
      </c>
      <c r="C5" s="4">
        <f t="shared" si="0"/>
        <v>10206.133333333333</v>
      </c>
      <c r="D5" s="37">
        <f t="shared" si="1"/>
        <v>2232.4039135724015</v>
      </c>
      <c r="E5" s="43">
        <v>9200</v>
      </c>
      <c r="F5" s="44">
        <v>9440</v>
      </c>
      <c r="G5" s="44">
        <v>11020</v>
      </c>
      <c r="H5" s="45">
        <v>10460</v>
      </c>
      <c r="I5" s="48">
        <v>10550</v>
      </c>
      <c r="J5" s="47">
        <v>11680</v>
      </c>
      <c r="K5" s="48">
        <v>11330</v>
      </c>
      <c r="L5" s="48">
        <v>11050</v>
      </c>
      <c r="M5" s="49">
        <v>11350</v>
      </c>
      <c r="N5" s="49">
        <v>12020</v>
      </c>
      <c r="O5" s="48">
        <v>10870</v>
      </c>
      <c r="P5" s="48">
        <v>10460</v>
      </c>
      <c r="Q5" s="47">
        <v>10950</v>
      </c>
      <c r="R5" s="48">
        <v>10080</v>
      </c>
      <c r="S5" s="50">
        <v>9563</v>
      </c>
      <c r="T5" s="49">
        <v>11230</v>
      </c>
      <c r="U5" s="50">
        <v>975.8</v>
      </c>
      <c r="V5" s="50">
        <v>10120</v>
      </c>
      <c r="W5" s="50">
        <v>10920</v>
      </c>
      <c r="X5" s="50">
        <v>10430</v>
      </c>
      <c r="Y5" s="50">
        <v>10630</v>
      </c>
      <c r="Z5" s="50"/>
    </row>
    <row r="6" spans="1:26" x14ac:dyDescent="0.2">
      <c r="A6" s="38" t="s">
        <v>11</v>
      </c>
      <c r="B6" s="38"/>
      <c r="C6" s="4">
        <f t="shared" si="0"/>
        <v>7.6623809523809534</v>
      </c>
      <c r="D6" s="37">
        <f t="shared" si="1"/>
        <v>0.2997816665826108</v>
      </c>
      <c r="E6" s="43">
        <v>7.7</v>
      </c>
      <c r="F6" s="44">
        <v>7.83</v>
      </c>
      <c r="G6" s="44">
        <v>7.71</v>
      </c>
      <c r="H6" s="45">
        <v>7.69</v>
      </c>
      <c r="I6" s="48">
        <v>8.02</v>
      </c>
      <c r="J6" s="47">
        <v>7.7</v>
      </c>
      <c r="K6" s="48">
        <v>7.86</v>
      </c>
      <c r="L6" s="48">
        <v>7.72</v>
      </c>
      <c r="M6" s="49">
        <v>7.74</v>
      </c>
      <c r="N6" s="48">
        <v>7.79</v>
      </c>
      <c r="O6" s="48">
        <v>7.75</v>
      </c>
      <c r="P6" s="48">
        <v>7.78</v>
      </c>
      <c r="Q6" s="47">
        <v>7.75</v>
      </c>
      <c r="R6" s="48">
        <v>7.72</v>
      </c>
      <c r="S6" s="50">
        <v>7.66</v>
      </c>
      <c r="T6" s="49">
        <v>7.68</v>
      </c>
      <c r="U6" s="50">
        <v>6.43</v>
      </c>
      <c r="V6" s="50">
        <v>7.61</v>
      </c>
      <c r="W6" s="50">
        <v>7.61</v>
      </c>
      <c r="X6" s="50">
        <v>7.57</v>
      </c>
      <c r="Y6" s="50">
        <v>7.59</v>
      </c>
      <c r="Z6" s="50"/>
    </row>
    <row r="7" spans="1:26" ht="16" x14ac:dyDescent="0.2">
      <c r="A7" s="7" t="s">
        <v>12</v>
      </c>
      <c r="B7" s="7" t="s">
        <v>6</v>
      </c>
      <c r="C7" s="4">
        <f t="shared" si="0"/>
        <v>1.3695238095238096</v>
      </c>
      <c r="D7" s="37">
        <f t="shared" si="1"/>
        <v>0.22227181986199088</v>
      </c>
      <c r="E7" s="43">
        <v>1.27</v>
      </c>
      <c r="F7" s="44">
        <v>1.28</v>
      </c>
      <c r="G7" s="44">
        <v>1.71</v>
      </c>
      <c r="H7" s="45">
        <v>1.51</v>
      </c>
      <c r="I7" s="48">
        <v>1.54</v>
      </c>
      <c r="J7" s="47">
        <v>1.3</v>
      </c>
      <c r="K7" s="48">
        <v>1.44</v>
      </c>
      <c r="L7" s="48">
        <v>1.24</v>
      </c>
      <c r="M7" s="49"/>
      <c r="N7" s="48">
        <v>1.24</v>
      </c>
      <c r="O7" s="48">
        <v>1.49</v>
      </c>
      <c r="P7" s="48">
        <v>1.22</v>
      </c>
      <c r="Q7" s="47">
        <v>1.38</v>
      </c>
      <c r="R7" s="48">
        <v>1.3</v>
      </c>
      <c r="S7" s="50">
        <v>1.38</v>
      </c>
      <c r="T7" s="49">
        <v>1.41</v>
      </c>
      <c r="U7" s="50">
        <v>0.72</v>
      </c>
      <c r="V7" s="50">
        <v>1.41</v>
      </c>
      <c r="W7" s="50">
        <v>1.38</v>
      </c>
      <c r="X7" s="50">
        <v>1.1200000000000001</v>
      </c>
      <c r="Y7" s="50">
        <v>1.73</v>
      </c>
      <c r="Z7" s="50">
        <v>1.69</v>
      </c>
    </row>
    <row r="8" spans="1:26" ht="16" x14ac:dyDescent="0.2">
      <c r="A8" s="7" t="s">
        <v>13</v>
      </c>
      <c r="B8" s="7" t="s">
        <v>6</v>
      </c>
      <c r="C8" s="4">
        <f t="shared" si="0"/>
        <v>1.0963636363636362</v>
      </c>
      <c r="D8" s="37">
        <f t="shared" si="1"/>
        <v>3.2210195745395742</v>
      </c>
      <c r="E8" s="43">
        <v>0.44</v>
      </c>
      <c r="F8" s="44">
        <v>0.22</v>
      </c>
      <c r="G8" s="44">
        <v>0.43</v>
      </c>
      <c r="H8" s="45">
        <v>2.14</v>
      </c>
      <c r="I8" s="48">
        <v>0.24</v>
      </c>
      <c r="J8" s="47">
        <v>0.27</v>
      </c>
      <c r="K8" s="48">
        <v>0.28999999999999998</v>
      </c>
      <c r="L8" s="48">
        <v>0.24</v>
      </c>
      <c r="M8" s="49">
        <v>0.73</v>
      </c>
      <c r="N8" s="48">
        <v>0.28999999999999998</v>
      </c>
      <c r="O8" s="48">
        <v>0.28999999999999998</v>
      </c>
      <c r="P8" s="48">
        <v>0.21</v>
      </c>
      <c r="Q8" s="47">
        <v>0.23</v>
      </c>
      <c r="R8" s="48">
        <v>0.34</v>
      </c>
      <c r="S8" s="50">
        <v>0.31</v>
      </c>
      <c r="T8" s="49">
        <v>0.66</v>
      </c>
      <c r="U8" s="50">
        <v>15.4</v>
      </c>
      <c r="V8" s="50">
        <v>0.12</v>
      </c>
      <c r="W8" s="50">
        <v>0.31</v>
      </c>
      <c r="X8" s="50">
        <v>0.34</v>
      </c>
      <c r="Y8" s="50">
        <v>0.4</v>
      </c>
      <c r="Z8" s="50">
        <v>0.22</v>
      </c>
    </row>
    <row r="9" spans="1:26" ht="16" x14ac:dyDescent="0.2">
      <c r="A9" s="7" t="s">
        <v>14</v>
      </c>
      <c r="B9" s="7" t="s">
        <v>6</v>
      </c>
      <c r="C9" s="4">
        <f t="shared" si="0"/>
        <v>0.31409090909090914</v>
      </c>
      <c r="D9" s="37">
        <f t="shared" si="1"/>
        <v>0.31266380987996983</v>
      </c>
      <c r="E9" s="43">
        <v>0.06</v>
      </c>
      <c r="F9" s="44">
        <v>0.06</v>
      </c>
      <c r="G9" s="44">
        <v>0.32</v>
      </c>
      <c r="H9" s="45">
        <v>0.7</v>
      </c>
      <c r="I9" s="48">
        <v>0.11</v>
      </c>
      <c r="J9" s="47">
        <v>7.0000000000000007E-2</v>
      </c>
      <c r="K9" s="48">
        <v>0.08</v>
      </c>
      <c r="L9" s="48">
        <v>0.22</v>
      </c>
      <c r="M9" s="49">
        <v>0.33</v>
      </c>
      <c r="N9" s="48">
        <v>0.77</v>
      </c>
      <c r="O9" s="48">
        <v>0.14000000000000001</v>
      </c>
      <c r="P9" s="48">
        <v>1.01</v>
      </c>
      <c r="Q9" s="51">
        <v>0</v>
      </c>
      <c r="R9" s="48">
        <v>0.86</v>
      </c>
      <c r="S9" s="50">
        <v>0.15</v>
      </c>
      <c r="T9" s="49">
        <v>0.18</v>
      </c>
      <c r="U9" s="50">
        <v>0.15</v>
      </c>
      <c r="V9" s="50">
        <v>0.7</v>
      </c>
      <c r="W9" s="50">
        <v>0.02</v>
      </c>
      <c r="X9" s="50">
        <v>7.0000000000000007E-2</v>
      </c>
      <c r="Y9" s="50">
        <v>0.25</v>
      </c>
      <c r="Z9" s="50">
        <v>0.66</v>
      </c>
    </row>
    <row r="10" spans="1:26" ht="16" x14ac:dyDescent="0.2">
      <c r="A10" s="7" t="s">
        <v>15</v>
      </c>
      <c r="B10" s="7" t="s">
        <v>6</v>
      </c>
      <c r="C10" s="4">
        <f t="shared" si="0"/>
        <v>2132.5045454545452</v>
      </c>
      <c r="D10" s="37">
        <f t="shared" si="1"/>
        <v>3530.9527043638727</v>
      </c>
      <c r="E10" s="43">
        <v>1210</v>
      </c>
      <c r="F10" s="44">
        <v>1080</v>
      </c>
      <c r="G10" s="44">
        <v>1220</v>
      </c>
      <c r="H10" s="45">
        <v>1150</v>
      </c>
      <c r="I10" s="48">
        <v>13500</v>
      </c>
      <c r="J10" s="47">
        <v>1120</v>
      </c>
      <c r="K10" s="52">
        <v>1200</v>
      </c>
      <c r="L10" s="48">
        <v>1170</v>
      </c>
      <c r="M10" s="49">
        <v>1160</v>
      </c>
      <c r="N10" s="48">
        <v>12500</v>
      </c>
      <c r="O10" s="48">
        <v>1310</v>
      </c>
      <c r="P10" s="48">
        <v>851</v>
      </c>
      <c r="Q10" s="47">
        <v>1070</v>
      </c>
      <c r="R10" s="48">
        <v>951</v>
      </c>
      <c r="S10" s="50">
        <v>960</v>
      </c>
      <c r="T10" s="49">
        <v>1120</v>
      </c>
      <c r="U10" s="50">
        <v>0.1</v>
      </c>
      <c r="V10" s="50">
        <v>1130</v>
      </c>
      <c r="W10" s="50">
        <v>1330</v>
      </c>
      <c r="X10" s="50">
        <v>998</v>
      </c>
      <c r="Y10" s="50">
        <v>815</v>
      </c>
      <c r="Z10" s="50">
        <v>1070</v>
      </c>
    </row>
    <row r="11" spans="1:26" ht="16" x14ac:dyDescent="0.2">
      <c r="A11" s="7" t="s">
        <v>16</v>
      </c>
      <c r="B11" s="7" t="s">
        <v>6</v>
      </c>
      <c r="C11" s="4">
        <f t="shared" si="0"/>
        <v>556.10926767534283</v>
      </c>
      <c r="D11" s="37">
        <f t="shared" si="1"/>
        <v>244.81155812983096</v>
      </c>
      <c r="E11" s="43">
        <v>688</v>
      </c>
      <c r="F11" s="44">
        <v>641</v>
      </c>
      <c r="G11" s="44">
        <v>770</v>
      </c>
      <c r="H11" s="45">
        <v>684</v>
      </c>
      <c r="I11" s="48">
        <v>568</v>
      </c>
      <c r="J11" s="48">
        <v>515</v>
      </c>
      <c r="K11" s="53">
        <f>K19*94.971/30.973762</f>
        <v>521.2498888575434</v>
      </c>
      <c r="L11" s="48">
        <v>439</v>
      </c>
      <c r="M11" s="49">
        <v>385</v>
      </c>
      <c r="N11" s="48">
        <v>414</v>
      </c>
      <c r="O11" s="48">
        <v>597</v>
      </c>
      <c r="P11" s="48">
        <v>405</v>
      </c>
      <c r="Q11" s="47">
        <v>501</v>
      </c>
      <c r="R11" s="48">
        <v>457</v>
      </c>
      <c r="S11" s="50">
        <v>582</v>
      </c>
      <c r="T11" s="49">
        <v>572</v>
      </c>
      <c r="U11" s="50">
        <v>0.85399999999999998</v>
      </c>
      <c r="V11" s="50">
        <v>663</v>
      </c>
      <c r="W11" s="50">
        <v>73.3</v>
      </c>
      <c r="X11" s="50">
        <v>638</v>
      </c>
      <c r="Y11" s="50">
        <v>1060</v>
      </c>
      <c r="Z11" s="50">
        <v>1060</v>
      </c>
    </row>
    <row r="12" spans="1:26" ht="16" x14ac:dyDescent="0.2">
      <c r="A12" s="7" t="s">
        <v>17</v>
      </c>
      <c r="B12" s="7" t="s">
        <v>6</v>
      </c>
      <c r="C12" s="4">
        <f t="shared" si="0"/>
        <v>171.41500000000002</v>
      </c>
      <c r="D12" s="37">
        <f t="shared" si="1"/>
        <v>95.77244150919185</v>
      </c>
      <c r="E12" s="43">
        <v>215</v>
      </c>
      <c r="F12" s="44">
        <v>218</v>
      </c>
      <c r="G12" s="44">
        <v>276</v>
      </c>
      <c r="H12" s="45">
        <v>257</v>
      </c>
      <c r="I12" s="48">
        <v>188</v>
      </c>
      <c r="J12" s="47">
        <v>136</v>
      </c>
      <c r="K12" s="46">
        <v>163</v>
      </c>
      <c r="L12" s="48">
        <v>139</v>
      </c>
      <c r="M12" s="49"/>
      <c r="N12" s="48">
        <v>122</v>
      </c>
      <c r="O12" s="48">
        <v>178</v>
      </c>
      <c r="P12" s="48">
        <v>131</v>
      </c>
      <c r="Q12" s="47">
        <v>153</v>
      </c>
      <c r="R12" s="48">
        <v>141</v>
      </c>
      <c r="S12" s="50">
        <v>197</v>
      </c>
      <c r="T12" s="49"/>
      <c r="U12" s="50">
        <v>0.15</v>
      </c>
      <c r="V12" s="50">
        <v>4.6500000000000004</v>
      </c>
      <c r="W12" s="50">
        <v>18.5</v>
      </c>
      <c r="X12" s="50">
        <v>196</v>
      </c>
      <c r="Y12" s="50">
        <v>355</v>
      </c>
      <c r="Z12" s="50">
        <v>340</v>
      </c>
    </row>
    <row r="13" spans="1:26" ht="16" x14ac:dyDescent="0.2">
      <c r="A13" s="7" t="s">
        <v>18</v>
      </c>
      <c r="B13" s="7" t="s">
        <v>6</v>
      </c>
      <c r="C13" s="4">
        <f t="shared" si="0"/>
        <v>1720.4545454545455</v>
      </c>
      <c r="D13" s="37">
        <f t="shared" si="1"/>
        <v>340.81802535506591</v>
      </c>
      <c r="E13" s="43">
        <v>1540</v>
      </c>
      <c r="F13" s="44">
        <v>1490</v>
      </c>
      <c r="G13" s="44">
        <v>1870</v>
      </c>
      <c r="H13" s="45">
        <v>1860</v>
      </c>
      <c r="I13" s="48">
        <v>1590</v>
      </c>
      <c r="J13" s="47">
        <v>1530</v>
      </c>
      <c r="K13" s="48">
        <v>1740</v>
      </c>
      <c r="L13" s="48">
        <v>1810</v>
      </c>
      <c r="M13" s="49">
        <v>1820</v>
      </c>
      <c r="N13" s="48">
        <v>1790</v>
      </c>
      <c r="O13" s="48">
        <v>1800</v>
      </c>
      <c r="P13" s="48">
        <v>1560</v>
      </c>
      <c r="Q13" s="47">
        <v>1660</v>
      </c>
      <c r="R13" s="48">
        <v>1520</v>
      </c>
      <c r="S13" s="50">
        <v>1660</v>
      </c>
      <c r="T13" s="49">
        <v>1890</v>
      </c>
      <c r="U13" s="50">
        <v>600</v>
      </c>
      <c r="V13" s="50">
        <v>1780</v>
      </c>
      <c r="W13" s="50">
        <v>1870</v>
      </c>
      <c r="X13" s="50">
        <v>1740</v>
      </c>
      <c r="Y13" s="50">
        <v>2450</v>
      </c>
      <c r="Z13" s="50">
        <v>2280</v>
      </c>
    </row>
    <row r="14" spans="1:26" ht="16" x14ac:dyDescent="0.2">
      <c r="A14" s="7" t="s">
        <v>19</v>
      </c>
      <c r="B14" s="7" t="s">
        <v>6</v>
      </c>
      <c r="C14" s="4">
        <f t="shared" si="0"/>
        <v>127.36363636363636</v>
      </c>
      <c r="D14" s="37">
        <f t="shared" si="1"/>
        <v>50.010994462213667</v>
      </c>
      <c r="E14" s="43">
        <v>170</v>
      </c>
      <c r="F14" s="44">
        <v>160</v>
      </c>
      <c r="G14" s="44">
        <v>184</v>
      </c>
      <c r="H14" s="45">
        <v>136</v>
      </c>
      <c r="I14" s="48">
        <v>136</v>
      </c>
      <c r="J14" s="47">
        <v>112</v>
      </c>
      <c r="K14" s="48">
        <v>140</v>
      </c>
      <c r="L14" s="48">
        <v>128</v>
      </c>
      <c r="M14" s="49">
        <v>132</v>
      </c>
      <c r="N14" s="48">
        <v>176</v>
      </c>
      <c r="O14" s="52">
        <v>108</v>
      </c>
      <c r="P14" s="48">
        <v>68</v>
      </c>
      <c r="Q14" s="47">
        <v>156</v>
      </c>
      <c r="R14" s="48">
        <v>74</v>
      </c>
      <c r="S14" s="50">
        <v>40</v>
      </c>
      <c r="T14" s="49">
        <v>124</v>
      </c>
      <c r="U14" s="50">
        <v>6</v>
      </c>
      <c r="V14" s="50">
        <v>68</v>
      </c>
      <c r="W14" s="50">
        <v>160</v>
      </c>
      <c r="X14" s="50">
        <v>204</v>
      </c>
      <c r="Y14" s="50">
        <v>182</v>
      </c>
      <c r="Z14" s="50">
        <v>138</v>
      </c>
    </row>
    <row r="15" spans="1:26" ht="16" x14ac:dyDescent="0.2">
      <c r="A15" s="7" t="s">
        <v>20</v>
      </c>
      <c r="B15" s="7" t="s">
        <v>6</v>
      </c>
      <c r="C15" s="4">
        <f t="shared" si="0"/>
        <v>2490.4545454545455</v>
      </c>
      <c r="D15" s="37">
        <f t="shared" si="1"/>
        <v>1005.5724608530081</v>
      </c>
      <c r="E15" s="43">
        <v>2160</v>
      </c>
      <c r="F15" s="44">
        <v>2150</v>
      </c>
      <c r="G15" s="44">
        <v>2720</v>
      </c>
      <c r="H15" s="45">
        <v>2380</v>
      </c>
      <c r="I15" s="48">
        <v>2040</v>
      </c>
      <c r="J15" s="47">
        <v>2060</v>
      </c>
      <c r="K15" s="48">
        <v>2150</v>
      </c>
      <c r="L15" s="48">
        <v>2290</v>
      </c>
      <c r="M15" s="49">
        <v>2220</v>
      </c>
      <c r="N15" s="48">
        <v>2250</v>
      </c>
      <c r="O15" s="48">
        <v>2260</v>
      </c>
      <c r="P15" s="48">
        <v>1840</v>
      </c>
      <c r="Q15" s="47">
        <v>2100</v>
      </c>
      <c r="R15" s="48">
        <v>1730</v>
      </c>
      <c r="S15" s="50">
        <v>2060</v>
      </c>
      <c r="T15" s="49">
        <v>2250</v>
      </c>
      <c r="U15" s="50">
        <v>970</v>
      </c>
      <c r="V15" s="50">
        <v>5990</v>
      </c>
      <c r="W15" s="50">
        <v>2960</v>
      </c>
      <c r="X15" s="50">
        <v>2710</v>
      </c>
      <c r="Y15" s="50">
        <v>3110</v>
      </c>
      <c r="Z15" s="50">
        <v>4390</v>
      </c>
    </row>
    <row r="16" spans="1:26" ht="16" x14ac:dyDescent="0.2">
      <c r="A16" s="7" t="s">
        <v>21</v>
      </c>
      <c r="B16" s="7" t="s">
        <v>22</v>
      </c>
      <c r="C16" s="4">
        <f t="shared" si="0"/>
        <v>34.038095238095238</v>
      </c>
      <c r="D16" s="37">
        <f t="shared" si="1"/>
        <v>40.922652360159596</v>
      </c>
      <c r="E16" s="43">
        <v>29</v>
      </c>
      <c r="F16" s="44">
        <v>25.1</v>
      </c>
      <c r="G16" s="44">
        <v>11.6</v>
      </c>
      <c r="H16" s="45">
        <v>9.4</v>
      </c>
      <c r="I16" s="48">
        <v>200</v>
      </c>
      <c r="J16" s="47">
        <v>16</v>
      </c>
      <c r="K16" s="48">
        <v>17</v>
      </c>
      <c r="L16" s="48">
        <v>19</v>
      </c>
      <c r="M16" s="49"/>
      <c r="N16" s="48">
        <v>13</v>
      </c>
      <c r="O16" s="48">
        <v>19</v>
      </c>
      <c r="P16" s="48">
        <v>28</v>
      </c>
      <c r="Q16" s="47">
        <v>28</v>
      </c>
      <c r="R16" s="48">
        <v>28</v>
      </c>
      <c r="S16" s="50">
        <v>24</v>
      </c>
      <c r="T16" s="49">
        <v>19.3</v>
      </c>
      <c r="U16" s="50">
        <v>80.2</v>
      </c>
      <c r="V16" s="50">
        <v>13.3</v>
      </c>
      <c r="W16" s="50">
        <v>20.7</v>
      </c>
      <c r="X16" s="50">
        <v>35.700000000000003</v>
      </c>
      <c r="Y16" s="50">
        <v>39.6</v>
      </c>
      <c r="Z16" s="50">
        <v>38.9</v>
      </c>
    </row>
    <row r="17" spans="1:26" ht="16" x14ac:dyDescent="0.2">
      <c r="A17" s="7" t="s">
        <v>23</v>
      </c>
      <c r="B17" s="7" t="s">
        <v>6</v>
      </c>
      <c r="C17" s="4">
        <f t="shared" si="0"/>
        <v>1731.2</v>
      </c>
      <c r="D17" s="37">
        <f t="shared" si="1"/>
        <v>2721.1819847789884</v>
      </c>
      <c r="E17" s="43">
        <v>1260</v>
      </c>
      <c r="F17" s="44">
        <v>1230</v>
      </c>
      <c r="G17" s="44">
        <v>1200</v>
      </c>
      <c r="H17" s="45">
        <v>1330</v>
      </c>
      <c r="I17" s="48">
        <v>1830</v>
      </c>
      <c r="J17" s="47">
        <v>1480</v>
      </c>
      <c r="K17" s="48">
        <v>13800</v>
      </c>
      <c r="L17" s="48">
        <v>1170</v>
      </c>
      <c r="M17" s="49">
        <v>638</v>
      </c>
      <c r="N17" s="48">
        <v>1510</v>
      </c>
      <c r="O17" s="48">
        <v>1070</v>
      </c>
      <c r="P17" s="48">
        <v>1230</v>
      </c>
      <c r="Q17" s="47">
        <v>1290</v>
      </c>
      <c r="R17" s="48">
        <v>1150</v>
      </c>
      <c r="S17" s="50">
        <v>925</v>
      </c>
      <c r="T17" s="49">
        <v>1370</v>
      </c>
      <c r="U17" s="50">
        <v>1.4</v>
      </c>
      <c r="V17" s="50">
        <v>1240</v>
      </c>
      <c r="W17" s="50">
        <v>1320</v>
      </c>
      <c r="X17" s="50">
        <v>1160</v>
      </c>
      <c r="Y17" s="50">
        <v>542</v>
      </c>
      <c r="Z17" s="50">
        <v>1340</v>
      </c>
    </row>
    <row r="18" spans="1:26" ht="16" x14ac:dyDescent="0.2">
      <c r="A18" s="7" t="s">
        <v>24</v>
      </c>
      <c r="B18" s="7" t="s">
        <v>6</v>
      </c>
      <c r="C18" s="4">
        <f t="shared" si="0"/>
        <v>204.5181818181818</v>
      </c>
      <c r="D18" s="37">
        <f t="shared" si="1"/>
        <v>53.721527443125836</v>
      </c>
      <c r="E18" s="43">
        <v>206</v>
      </c>
      <c r="F18" s="44">
        <v>216</v>
      </c>
      <c r="G18" s="44">
        <v>177</v>
      </c>
      <c r="H18" s="45">
        <v>236</v>
      </c>
      <c r="I18" s="48">
        <v>261</v>
      </c>
      <c r="J18" s="47">
        <v>238</v>
      </c>
      <c r="K18" s="48">
        <v>200</v>
      </c>
      <c r="L18" s="48">
        <v>236</v>
      </c>
      <c r="M18" s="49">
        <v>268</v>
      </c>
      <c r="N18" s="52">
        <v>214</v>
      </c>
      <c r="O18" s="48">
        <v>185</v>
      </c>
      <c r="P18" s="52">
        <v>188</v>
      </c>
      <c r="Q18" s="47">
        <v>259</v>
      </c>
      <c r="R18" s="48">
        <v>180</v>
      </c>
      <c r="S18" s="50">
        <v>166</v>
      </c>
      <c r="T18" s="49">
        <v>212</v>
      </c>
      <c r="U18" s="50">
        <v>15.4</v>
      </c>
      <c r="V18" s="50">
        <v>188</v>
      </c>
      <c r="W18" s="50">
        <v>187</v>
      </c>
      <c r="X18" s="50">
        <v>158</v>
      </c>
      <c r="Y18" s="50">
        <v>257</v>
      </c>
      <c r="Z18" s="50">
        <v>252</v>
      </c>
    </row>
    <row r="19" spans="1:26" ht="16" x14ac:dyDescent="0.2">
      <c r="A19" s="7" t="s">
        <v>25</v>
      </c>
      <c r="B19" s="7" t="s">
        <v>6</v>
      </c>
      <c r="C19" s="4">
        <f t="shared" si="0"/>
        <v>181.3394432392989</v>
      </c>
      <c r="D19" s="37">
        <f t="shared" si="1"/>
        <v>79.735090284474651</v>
      </c>
      <c r="E19" s="43">
        <v>224</v>
      </c>
      <c r="F19" s="44">
        <v>209</v>
      </c>
      <c r="G19" s="44">
        <v>251.1</v>
      </c>
      <c r="H19" s="45">
        <v>223</v>
      </c>
      <c r="I19" s="48">
        <f>I11/94.971*30.973762</f>
        <v>185.24704189700012</v>
      </c>
      <c r="J19" s="47">
        <v>168</v>
      </c>
      <c r="K19" s="48">
        <v>170</v>
      </c>
      <c r="L19" s="48">
        <v>143.25</v>
      </c>
      <c r="M19" s="49">
        <v>126</v>
      </c>
      <c r="N19" s="54">
        <f>N11/94.971*30.973762</f>
        <v>135.02161152351772</v>
      </c>
      <c r="O19" s="54">
        <f>O11/94.971*30.973762</f>
        <v>194.70507748681177</v>
      </c>
      <c r="P19" s="54">
        <f>P11/94.971*30.973762</f>
        <v>132.08635909909341</v>
      </c>
      <c r="Q19" s="47">
        <v>164</v>
      </c>
      <c r="R19" s="55">
        <f>R11/94.971*30.973762</f>
        <v>149.04559532910045</v>
      </c>
      <c r="S19" s="55">
        <f>S11/94.971*30.973762</f>
        <v>189.81299011277125</v>
      </c>
      <c r="T19" s="49">
        <v>186</v>
      </c>
      <c r="U19" s="56">
        <f>U11/94.971*30.973762</f>
        <v>0.27852284116203896</v>
      </c>
      <c r="V19" s="56">
        <f>V11/94.971*30.973762</f>
        <v>216.23026193258994</v>
      </c>
      <c r="W19" s="56">
        <f>W11/94.971*30.973762</f>
        <v>23.906000301144559</v>
      </c>
      <c r="X19" s="56">
        <f>X11/94.971*30.973762</f>
        <v>208.07678297585576</v>
      </c>
      <c r="Y19" s="50">
        <v>345</v>
      </c>
      <c r="Z19" s="56">
        <f>Z11/94.971*30.973762</f>
        <v>345.70750776552842</v>
      </c>
    </row>
    <row r="20" spans="1:26" ht="16" x14ac:dyDescent="0.2">
      <c r="A20" s="7" t="s">
        <v>26</v>
      </c>
      <c r="B20" s="8" t="s">
        <v>27</v>
      </c>
      <c r="C20" s="4">
        <f t="shared" si="0"/>
        <v>41.363636363636367</v>
      </c>
      <c r="D20" s="37">
        <f t="shared" si="1"/>
        <v>12.245681277769322</v>
      </c>
      <c r="E20" s="43">
        <v>38</v>
      </c>
      <c r="F20" s="44">
        <v>40</v>
      </c>
      <c r="G20" s="44">
        <v>47</v>
      </c>
      <c r="H20" s="45">
        <v>45</v>
      </c>
      <c r="I20" s="48">
        <v>41</v>
      </c>
      <c r="J20" s="47">
        <v>38</v>
      </c>
      <c r="K20" s="48">
        <v>39</v>
      </c>
      <c r="L20" s="48">
        <v>40</v>
      </c>
      <c r="M20" s="49">
        <v>40</v>
      </c>
      <c r="N20" s="46">
        <v>43</v>
      </c>
      <c r="O20" s="48">
        <v>36</v>
      </c>
      <c r="P20" s="46">
        <v>32</v>
      </c>
      <c r="Q20" s="47">
        <v>33</v>
      </c>
      <c r="R20" s="48">
        <v>33</v>
      </c>
      <c r="S20" s="50">
        <v>38</v>
      </c>
      <c r="T20" s="49">
        <v>52</v>
      </c>
      <c r="U20" s="57">
        <v>0</v>
      </c>
      <c r="V20" s="50">
        <v>54</v>
      </c>
      <c r="W20" s="50">
        <v>55</v>
      </c>
      <c r="X20" s="50">
        <v>59</v>
      </c>
      <c r="Y20" s="50">
        <v>57</v>
      </c>
      <c r="Z20" s="50">
        <v>50</v>
      </c>
    </row>
    <row r="21" spans="1:26" ht="16" x14ac:dyDescent="0.2">
      <c r="A21" s="7" t="s">
        <v>28</v>
      </c>
      <c r="B21" s="8" t="s">
        <v>27</v>
      </c>
      <c r="C21" s="4">
        <f t="shared" si="0"/>
        <v>18.227272727272727</v>
      </c>
      <c r="D21" s="37">
        <f t="shared" si="1"/>
        <v>7.7085717173856469</v>
      </c>
      <c r="E21" s="43">
        <v>27</v>
      </c>
      <c r="F21" s="44">
        <v>24</v>
      </c>
      <c r="G21" s="44">
        <v>14</v>
      </c>
      <c r="H21" s="45">
        <v>24</v>
      </c>
      <c r="I21" s="48">
        <v>17</v>
      </c>
      <c r="J21" s="47">
        <v>15</v>
      </c>
      <c r="K21" s="48">
        <v>10</v>
      </c>
      <c r="L21" s="48">
        <v>12</v>
      </c>
      <c r="M21" s="49">
        <v>20</v>
      </c>
      <c r="N21" s="48">
        <v>13</v>
      </c>
      <c r="O21" s="48">
        <v>14</v>
      </c>
      <c r="P21" s="48">
        <v>11</v>
      </c>
      <c r="Q21" s="47">
        <v>34</v>
      </c>
      <c r="R21" s="48">
        <v>19</v>
      </c>
      <c r="S21" s="50">
        <v>14</v>
      </c>
      <c r="T21" s="49">
        <v>15</v>
      </c>
      <c r="U21" s="50">
        <v>40</v>
      </c>
      <c r="V21" s="50">
        <v>9</v>
      </c>
      <c r="W21" s="50">
        <v>14</v>
      </c>
      <c r="X21" s="50">
        <v>16</v>
      </c>
      <c r="Y21" s="50">
        <v>18</v>
      </c>
      <c r="Z21" s="50">
        <v>21</v>
      </c>
    </row>
    <row r="22" spans="1:26" ht="16" x14ac:dyDescent="0.2">
      <c r="A22" s="7" t="s">
        <v>29</v>
      </c>
      <c r="B22" s="7" t="s">
        <v>6</v>
      </c>
      <c r="C22" s="4">
        <f t="shared" si="0"/>
        <v>30.09090909090909</v>
      </c>
      <c r="D22" s="37">
        <f t="shared" si="1"/>
        <v>8.3872868131821967</v>
      </c>
      <c r="E22" s="43">
        <v>30.6</v>
      </c>
      <c r="F22" s="44">
        <v>31.1</v>
      </c>
      <c r="G22" s="44">
        <v>25.4</v>
      </c>
      <c r="H22" s="45">
        <v>28.7</v>
      </c>
      <c r="I22" s="48">
        <v>29.2</v>
      </c>
      <c r="J22" s="47">
        <v>28.8</v>
      </c>
      <c r="K22" s="52">
        <v>29.5</v>
      </c>
      <c r="L22" s="48">
        <v>32.200000000000003</v>
      </c>
      <c r="M22" s="49">
        <v>37.9</v>
      </c>
      <c r="N22" s="48">
        <v>31.9</v>
      </c>
      <c r="O22" s="48">
        <v>28.9</v>
      </c>
      <c r="P22" s="52">
        <v>33.200000000000003</v>
      </c>
      <c r="Q22" s="47">
        <v>29.7</v>
      </c>
      <c r="R22" s="48">
        <v>30</v>
      </c>
      <c r="S22" s="50">
        <v>25.4</v>
      </c>
      <c r="T22" s="49">
        <v>26.8</v>
      </c>
      <c r="U22" s="50">
        <v>63.7</v>
      </c>
      <c r="V22" s="50">
        <v>24.2</v>
      </c>
      <c r="W22" s="50">
        <v>24.1</v>
      </c>
      <c r="X22" s="50">
        <v>25.8</v>
      </c>
      <c r="Y22" s="50">
        <v>23.2</v>
      </c>
      <c r="Z22" s="50">
        <v>21.7</v>
      </c>
    </row>
    <row r="23" spans="1:26" ht="16" x14ac:dyDescent="0.2">
      <c r="A23" s="7" t="s">
        <v>30</v>
      </c>
      <c r="B23" s="8" t="s">
        <v>31</v>
      </c>
      <c r="C23" s="4">
        <f t="shared" si="0"/>
        <v>6</v>
      </c>
      <c r="D23" s="37">
        <f t="shared" si="1"/>
        <v>4.1747540560578447</v>
      </c>
      <c r="E23" s="43">
        <v>11</v>
      </c>
      <c r="F23" s="44">
        <v>9</v>
      </c>
      <c r="G23" s="44">
        <v>7</v>
      </c>
      <c r="H23" s="45">
        <v>8</v>
      </c>
      <c r="I23" s="48">
        <v>6</v>
      </c>
      <c r="J23" s="48">
        <v>6</v>
      </c>
      <c r="K23" s="51">
        <v>0</v>
      </c>
      <c r="L23" s="48">
        <v>5</v>
      </c>
      <c r="M23" s="51">
        <v>0</v>
      </c>
      <c r="N23" s="51">
        <v>0</v>
      </c>
      <c r="O23" s="51">
        <v>0</v>
      </c>
      <c r="P23" s="51">
        <v>0</v>
      </c>
      <c r="Q23" s="47">
        <v>8</v>
      </c>
      <c r="R23" s="48">
        <v>5</v>
      </c>
      <c r="S23" s="50">
        <v>7</v>
      </c>
      <c r="T23" s="49">
        <v>7</v>
      </c>
      <c r="U23" s="50">
        <v>1</v>
      </c>
      <c r="V23" s="50">
        <v>10</v>
      </c>
      <c r="W23" s="50">
        <v>9</v>
      </c>
      <c r="X23" s="50">
        <v>8</v>
      </c>
      <c r="Y23" s="50">
        <v>13</v>
      </c>
      <c r="Z23" s="50">
        <v>12</v>
      </c>
    </row>
    <row r="24" spans="1:26" ht="16" x14ac:dyDescent="0.2">
      <c r="A24" s="7" t="s">
        <v>32</v>
      </c>
      <c r="B24" s="8" t="s">
        <v>27</v>
      </c>
      <c r="C24" s="4">
        <f t="shared" si="0"/>
        <v>7.5</v>
      </c>
      <c r="D24" s="37">
        <f t="shared" si="1"/>
        <v>4.3177375027735465</v>
      </c>
      <c r="E24" s="43">
        <v>11</v>
      </c>
      <c r="F24" s="44">
        <v>9</v>
      </c>
      <c r="G24" s="44">
        <v>6</v>
      </c>
      <c r="H24" s="45">
        <v>12</v>
      </c>
      <c r="I24" s="48">
        <v>7</v>
      </c>
      <c r="J24" s="48">
        <v>6</v>
      </c>
      <c r="K24" s="48">
        <v>6</v>
      </c>
      <c r="L24" s="48">
        <v>3</v>
      </c>
      <c r="M24" s="49">
        <v>7</v>
      </c>
      <c r="N24" s="48">
        <v>3</v>
      </c>
      <c r="O24" s="48">
        <v>6</v>
      </c>
      <c r="P24" s="46">
        <v>2</v>
      </c>
      <c r="Q24" s="47">
        <v>19</v>
      </c>
      <c r="R24" s="48">
        <v>9</v>
      </c>
      <c r="S24" s="50">
        <v>6</v>
      </c>
      <c r="T24" s="49">
        <v>8</v>
      </c>
      <c r="U24" s="50">
        <v>1</v>
      </c>
      <c r="V24" s="50">
        <v>1</v>
      </c>
      <c r="W24" s="50">
        <v>11</v>
      </c>
      <c r="X24" s="50">
        <v>8</v>
      </c>
      <c r="Y24" s="50">
        <v>11</v>
      </c>
      <c r="Z24" s="50">
        <v>13</v>
      </c>
    </row>
    <row r="25" spans="1:26" ht="16" x14ac:dyDescent="0.2">
      <c r="A25" s="7" t="s">
        <v>33</v>
      </c>
      <c r="B25" s="8" t="s">
        <v>27</v>
      </c>
      <c r="C25" s="4">
        <f t="shared" si="0"/>
        <v>1621.3636363636363</v>
      </c>
      <c r="D25" s="37">
        <f t="shared" si="1"/>
        <v>693.74384908158163</v>
      </c>
      <c r="E25" s="43">
        <v>1420</v>
      </c>
      <c r="F25" s="44">
        <v>1130</v>
      </c>
      <c r="G25" s="44">
        <v>1590</v>
      </c>
      <c r="H25" s="45">
        <v>2110</v>
      </c>
      <c r="I25" s="48">
        <v>1560</v>
      </c>
      <c r="J25" s="48">
        <v>1300</v>
      </c>
      <c r="K25" s="48">
        <v>1220</v>
      </c>
      <c r="L25" s="48">
        <v>1640</v>
      </c>
      <c r="M25" s="49">
        <v>1850</v>
      </c>
      <c r="N25" s="48">
        <v>1650</v>
      </c>
      <c r="O25" s="48">
        <v>6</v>
      </c>
      <c r="P25" s="48">
        <v>1010</v>
      </c>
      <c r="Q25" s="47">
        <v>2660</v>
      </c>
      <c r="R25" s="48">
        <v>1690</v>
      </c>
      <c r="S25" s="50">
        <v>1670</v>
      </c>
      <c r="T25" s="49">
        <v>2250</v>
      </c>
      <c r="U25" s="50">
        <v>64</v>
      </c>
      <c r="V25" s="50">
        <v>1450</v>
      </c>
      <c r="W25" s="50">
        <v>2610</v>
      </c>
      <c r="X25" s="50">
        <v>2240</v>
      </c>
      <c r="Y25" s="50">
        <v>2020</v>
      </c>
      <c r="Z25" s="50">
        <v>2530</v>
      </c>
    </row>
    <row r="26" spans="1:26" ht="16" x14ac:dyDescent="0.2">
      <c r="A26" s="7" t="s">
        <v>34</v>
      </c>
      <c r="B26" s="7" t="s">
        <v>6</v>
      </c>
      <c r="C26" s="4">
        <f t="shared" si="0"/>
        <v>76.068181818181813</v>
      </c>
      <c r="D26" s="37">
        <f t="shared" si="1"/>
        <v>291.24112802569567</v>
      </c>
      <c r="E26" s="43">
        <v>13.7</v>
      </c>
      <c r="F26" s="44">
        <v>13.8</v>
      </c>
      <c r="G26" s="44">
        <v>12.7</v>
      </c>
      <c r="H26" s="45">
        <v>1380</v>
      </c>
      <c r="I26" s="48">
        <v>13.3</v>
      </c>
      <c r="J26" s="48">
        <v>12.5</v>
      </c>
      <c r="K26" s="48">
        <v>13.5</v>
      </c>
      <c r="L26" s="48">
        <v>14.9</v>
      </c>
      <c r="M26" s="49">
        <v>16</v>
      </c>
      <c r="N26" s="48">
        <v>14</v>
      </c>
      <c r="O26" s="48">
        <v>13.1</v>
      </c>
      <c r="P26" s="48">
        <v>13.3</v>
      </c>
      <c r="Q26" s="47">
        <v>12.1</v>
      </c>
      <c r="R26" s="48">
        <v>14.3</v>
      </c>
      <c r="S26" s="50">
        <v>14.2</v>
      </c>
      <c r="T26" s="49">
        <v>13</v>
      </c>
      <c r="U26" s="50">
        <v>18.7</v>
      </c>
      <c r="V26" s="50">
        <v>12.3</v>
      </c>
      <c r="W26" s="50">
        <v>15.2</v>
      </c>
      <c r="X26" s="50">
        <v>15.5</v>
      </c>
      <c r="Y26" s="50">
        <v>14.9</v>
      </c>
      <c r="Z26" s="50">
        <v>12.5</v>
      </c>
    </row>
    <row r="27" spans="1:26" ht="16" x14ac:dyDescent="0.2">
      <c r="A27" s="23" t="s">
        <v>35</v>
      </c>
      <c r="B27" s="24" t="s">
        <v>27</v>
      </c>
      <c r="C27" s="4">
        <f t="shared" si="0"/>
        <v>100.22727272727273</v>
      </c>
      <c r="D27" s="37">
        <f t="shared" si="1"/>
        <v>28.13391753768601</v>
      </c>
      <c r="E27" s="58">
        <v>104</v>
      </c>
      <c r="F27" s="59">
        <v>98</v>
      </c>
      <c r="G27" s="59">
        <v>115</v>
      </c>
      <c r="H27" s="60">
        <v>133</v>
      </c>
      <c r="I27" s="52">
        <v>118</v>
      </c>
      <c r="J27" s="52">
        <v>118</v>
      </c>
      <c r="K27" s="52">
        <v>118</v>
      </c>
      <c r="L27" s="52">
        <v>107</v>
      </c>
      <c r="M27" s="61">
        <v>62</v>
      </c>
      <c r="N27" s="48">
        <v>59</v>
      </c>
      <c r="O27" s="48">
        <v>89</v>
      </c>
      <c r="P27" s="48">
        <v>64</v>
      </c>
      <c r="Q27" s="47">
        <v>96</v>
      </c>
      <c r="R27" s="48">
        <v>95</v>
      </c>
      <c r="S27" s="50">
        <v>113</v>
      </c>
      <c r="T27" s="49">
        <v>118</v>
      </c>
      <c r="U27" s="50">
        <v>19</v>
      </c>
      <c r="V27" s="50">
        <v>95</v>
      </c>
      <c r="W27" s="50">
        <v>107</v>
      </c>
      <c r="X27" s="50">
        <v>108</v>
      </c>
      <c r="Y27" s="50">
        <v>127</v>
      </c>
      <c r="Z27" s="50">
        <v>142</v>
      </c>
    </row>
    <row r="28" spans="1:26" ht="16" x14ac:dyDescent="0.2">
      <c r="A28" s="30" t="s">
        <v>36</v>
      </c>
      <c r="B28" s="31" t="s">
        <v>27</v>
      </c>
      <c r="C28" s="4">
        <f t="shared" si="0"/>
        <v>18.772727272727273</v>
      </c>
      <c r="D28" s="37">
        <f t="shared" si="1"/>
        <v>6.0783128782489824</v>
      </c>
      <c r="E28" s="62">
        <v>10</v>
      </c>
      <c r="F28" s="62">
        <v>9</v>
      </c>
      <c r="G28" s="62">
        <v>17</v>
      </c>
      <c r="H28" s="62">
        <v>21</v>
      </c>
      <c r="I28" s="47">
        <v>16</v>
      </c>
      <c r="J28" s="47">
        <v>12</v>
      </c>
      <c r="K28" s="47">
        <v>18</v>
      </c>
      <c r="L28" s="47">
        <v>21</v>
      </c>
      <c r="M28" s="48">
        <v>23</v>
      </c>
      <c r="N28" s="48">
        <v>22</v>
      </c>
      <c r="O28" s="48">
        <v>16</v>
      </c>
      <c r="P28" s="48">
        <v>17</v>
      </c>
      <c r="Q28" s="47">
        <v>22</v>
      </c>
      <c r="R28" s="48">
        <v>20</v>
      </c>
      <c r="S28" s="50">
        <v>24</v>
      </c>
      <c r="T28" s="49">
        <v>30</v>
      </c>
      <c r="U28" s="50">
        <v>10</v>
      </c>
      <c r="V28" s="50">
        <v>22</v>
      </c>
      <c r="W28" s="50">
        <v>21</v>
      </c>
      <c r="X28" s="50">
        <v>33</v>
      </c>
      <c r="Y28" s="50">
        <v>14</v>
      </c>
      <c r="Z28" s="50">
        <v>15</v>
      </c>
    </row>
    <row r="29" spans="1:26" ht="16" x14ac:dyDescent="0.2">
      <c r="A29" s="30" t="s">
        <v>37</v>
      </c>
      <c r="B29" s="31" t="s">
        <v>27</v>
      </c>
      <c r="C29" s="4">
        <f t="shared" si="0"/>
        <v>12.909090909090908</v>
      </c>
      <c r="D29" s="37">
        <f t="shared" si="1"/>
        <v>4.6486976251838126</v>
      </c>
      <c r="E29" s="62">
        <v>7</v>
      </c>
      <c r="F29" s="62">
        <v>7</v>
      </c>
      <c r="G29" s="62">
        <v>12</v>
      </c>
      <c r="H29" s="62">
        <v>14</v>
      </c>
      <c r="I29" s="47">
        <v>13</v>
      </c>
      <c r="J29" s="47">
        <v>10</v>
      </c>
      <c r="K29" s="47">
        <v>11</v>
      </c>
      <c r="L29" s="47">
        <v>14</v>
      </c>
      <c r="M29" s="48">
        <v>16</v>
      </c>
      <c r="N29" s="48">
        <v>14</v>
      </c>
      <c r="O29" s="48">
        <v>9</v>
      </c>
      <c r="P29" s="48">
        <v>8</v>
      </c>
      <c r="Q29" s="47">
        <v>17</v>
      </c>
      <c r="R29" s="48">
        <v>11</v>
      </c>
      <c r="S29" s="50">
        <v>14</v>
      </c>
      <c r="T29" s="49">
        <v>18</v>
      </c>
      <c r="U29" s="50">
        <v>3</v>
      </c>
      <c r="V29" s="50">
        <v>13</v>
      </c>
      <c r="W29" s="50">
        <v>14</v>
      </c>
      <c r="X29" s="50">
        <v>15</v>
      </c>
      <c r="Y29" s="50">
        <v>21</v>
      </c>
      <c r="Z29" s="50">
        <v>23</v>
      </c>
    </row>
    <row r="30" spans="1:26" ht="16" x14ac:dyDescent="0.2">
      <c r="A30" s="27" t="s">
        <v>38</v>
      </c>
      <c r="B30" s="27" t="s">
        <v>6</v>
      </c>
      <c r="C30" s="4">
        <f t="shared" si="0"/>
        <v>261.78636363636366</v>
      </c>
      <c r="D30" s="37">
        <f t="shared" si="1"/>
        <v>66.126461063736485</v>
      </c>
      <c r="E30" s="43">
        <v>215</v>
      </c>
      <c r="F30" s="44">
        <v>217</v>
      </c>
      <c r="G30" s="44">
        <v>310</v>
      </c>
      <c r="H30" s="45">
        <v>291</v>
      </c>
      <c r="I30" s="46">
        <v>259</v>
      </c>
      <c r="J30" s="46">
        <v>245</v>
      </c>
      <c r="K30" s="46">
        <v>297</v>
      </c>
      <c r="L30" s="46">
        <v>258</v>
      </c>
      <c r="M30" s="63">
        <v>296</v>
      </c>
      <c r="N30" s="48">
        <v>322</v>
      </c>
      <c r="O30" s="48">
        <v>282</v>
      </c>
      <c r="P30" s="48">
        <v>247</v>
      </c>
      <c r="Q30" s="47">
        <v>234</v>
      </c>
      <c r="R30" s="48">
        <v>242</v>
      </c>
      <c r="S30" s="50">
        <v>266</v>
      </c>
      <c r="T30" s="49">
        <v>311</v>
      </c>
      <c r="U30" s="50">
        <v>10.3</v>
      </c>
      <c r="V30" s="50">
        <v>237</v>
      </c>
      <c r="W30" s="50">
        <v>276</v>
      </c>
      <c r="X30" s="50">
        <v>285</v>
      </c>
      <c r="Y30" s="50">
        <v>337</v>
      </c>
      <c r="Z30" s="50">
        <v>322</v>
      </c>
    </row>
    <row r="31" spans="1:26" ht="16" x14ac:dyDescent="0.2">
      <c r="A31" s="7" t="s">
        <v>39</v>
      </c>
      <c r="B31" s="7" t="s">
        <v>6</v>
      </c>
      <c r="C31" s="4">
        <f t="shared" si="0"/>
        <v>92.531818181818167</v>
      </c>
      <c r="D31" s="37">
        <f t="shared" si="1"/>
        <v>14.502885964479704</v>
      </c>
      <c r="E31" s="43">
        <v>92.8</v>
      </c>
      <c r="F31" s="44">
        <v>92.7</v>
      </c>
      <c r="G31" s="44">
        <v>90.9</v>
      </c>
      <c r="H31" s="45">
        <v>90.3</v>
      </c>
      <c r="I31" s="48">
        <v>69.3</v>
      </c>
      <c r="J31" s="48">
        <v>77.5</v>
      </c>
      <c r="K31" s="48">
        <v>124</v>
      </c>
      <c r="L31" s="48">
        <v>132</v>
      </c>
      <c r="M31" s="49">
        <v>93</v>
      </c>
      <c r="N31" s="48">
        <v>82.6</v>
      </c>
      <c r="O31" s="48">
        <v>91</v>
      </c>
      <c r="P31" s="48">
        <v>75.3</v>
      </c>
      <c r="Q31" s="47">
        <v>77.099999999999994</v>
      </c>
      <c r="R31" s="48">
        <v>86.7</v>
      </c>
      <c r="S31" s="50">
        <v>97.7</v>
      </c>
      <c r="T31" s="49">
        <v>94.6</v>
      </c>
      <c r="U31" s="50">
        <v>95.2</v>
      </c>
      <c r="V31" s="50">
        <v>84.1</v>
      </c>
      <c r="W31" s="50">
        <v>90.5</v>
      </c>
      <c r="X31" s="50">
        <v>93.4</v>
      </c>
      <c r="Y31" s="50">
        <v>110</v>
      </c>
      <c r="Z31" s="50">
        <v>95</v>
      </c>
    </row>
    <row r="32" spans="1:26" ht="16" x14ac:dyDescent="0.2">
      <c r="A32" s="7" t="s">
        <v>40</v>
      </c>
      <c r="B32" s="8" t="s">
        <v>27</v>
      </c>
      <c r="C32" s="4">
        <f t="shared" si="0"/>
        <v>57.18181818181818</v>
      </c>
      <c r="D32" s="37">
        <f t="shared" si="1"/>
        <v>26.989656508402586</v>
      </c>
      <c r="E32" s="43">
        <v>91</v>
      </c>
      <c r="F32" s="44">
        <v>74</v>
      </c>
      <c r="G32" s="44">
        <v>36</v>
      </c>
      <c r="H32" s="60">
        <v>93</v>
      </c>
      <c r="I32" s="48">
        <v>55</v>
      </c>
      <c r="J32" s="52">
        <v>37</v>
      </c>
      <c r="K32" s="48">
        <v>24</v>
      </c>
      <c r="L32" s="52">
        <v>40</v>
      </c>
      <c r="M32" s="49">
        <v>47</v>
      </c>
      <c r="N32" s="48">
        <v>38</v>
      </c>
      <c r="O32" s="48">
        <v>43</v>
      </c>
      <c r="P32" s="52">
        <v>34</v>
      </c>
      <c r="Q32" s="47">
        <v>133</v>
      </c>
      <c r="R32" s="48">
        <v>69</v>
      </c>
      <c r="S32" s="50">
        <v>61</v>
      </c>
      <c r="T32" s="49">
        <v>56</v>
      </c>
      <c r="U32" s="50">
        <v>32</v>
      </c>
      <c r="V32" s="50">
        <v>16</v>
      </c>
      <c r="W32" s="50">
        <v>65</v>
      </c>
      <c r="X32" s="50">
        <v>60</v>
      </c>
      <c r="Y32" s="50">
        <v>73</v>
      </c>
      <c r="Z32" s="50">
        <v>81</v>
      </c>
    </row>
    <row r="33" spans="1:26" ht="16" x14ac:dyDescent="0.2">
      <c r="A33" s="7" t="s">
        <v>41</v>
      </c>
      <c r="B33" s="8" t="s">
        <v>27</v>
      </c>
      <c r="C33" s="4">
        <f t="shared" si="0"/>
        <v>5.4545454545454543E-2</v>
      </c>
      <c r="D33" s="37">
        <f t="shared" si="1"/>
        <v>0.1625020812387534</v>
      </c>
      <c r="E33" s="43">
        <v>0</v>
      </c>
      <c r="F33" s="44">
        <v>0</v>
      </c>
      <c r="G33" s="45">
        <v>0</v>
      </c>
      <c r="H33" s="62">
        <v>0</v>
      </c>
      <c r="I33" s="45">
        <v>0</v>
      </c>
      <c r="J33" s="62">
        <v>0</v>
      </c>
      <c r="K33" s="64">
        <v>0</v>
      </c>
      <c r="L33" s="51">
        <v>0</v>
      </c>
      <c r="M33" s="51">
        <v>0</v>
      </c>
      <c r="N33" s="51">
        <v>0</v>
      </c>
      <c r="O33" s="51">
        <v>0</v>
      </c>
      <c r="P33" s="65">
        <v>0</v>
      </c>
      <c r="Q33" s="65">
        <v>0</v>
      </c>
      <c r="R33" s="65">
        <v>0</v>
      </c>
      <c r="S33" s="65">
        <v>0</v>
      </c>
      <c r="T33" s="57">
        <v>0</v>
      </c>
      <c r="U33" s="57">
        <v>0</v>
      </c>
      <c r="V33" s="50">
        <v>0.3</v>
      </c>
      <c r="W33" s="50">
        <v>0.7</v>
      </c>
      <c r="X33" s="50">
        <v>0.2</v>
      </c>
      <c r="Y33" s="57">
        <v>0</v>
      </c>
      <c r="Z33" s="57">
        <v>0</v>
      </c>
    </row>
    <row r="34" spans="1:26" ht="16" x14ac:dyDescent="0.2">
      <c r="A34" s="7" t="s">
        <v>42</v>
      </c>
      <c r="B34" s="8" t="s">
        <v>27</v>
      </c>
      <c r="C34" s="4">
        <f t="shared" si="0"/>
        <v>0</v>
      </c>
      <c r="D34" s="37">
        <f t="shared" si="1"/>
        <v>0</v>
      </c>
      <c r="E34" s="43">
        <v>0</v>
      </c>
      <c r="F34" s="44">
        <v>0</v>
      </c>
      <c r="G34" s="45">
        <v>0</v>
      </c>
      <c r="H34" s="62">
        <v>0</v>
      </c>
      <c r="I34" s="45">
        <v>0</v>
      </c>
      <c r="J34" s="62">
        <v>0</v>
      </c>
      <c r="K34" s="51">
        <v>0</v>
      </c>
      <c r="L34" s="51">
        <v>0</v>
      </c>
      <c r="M34" s="51">
        <v>0</v>
      </c>
      <c r="N34" s="51">
        <v>0</v>
      </c>
      <c r="O34" s="51">
        <v>0</v>
      </c>
      <c r="P34" s="65">
        <v>0</v>
      </c>
      <c r="Q34" s="65">
        <v>0</v>
      </c>
      <c r="R34" s="65">
        <v>0</v>
      </c>
      <c r="S34" s="49"/>
      <c r="T34" s="57">
        <v>0</v>
      </c>
      <c r="U34" s="57">
        <v>0</v>
      </c>
      <c r="V34" s="57">
        <v>0</v>
      </c>
      <c r="W34" s="57">
        <v>0</v>
      </c>
      <c r="X34" s="57">
        <v>0</v>
      </c>
      <c r="Y34" s="57">
        <v>0</v>
      </c>
      <c r="Z34" s="57">
        <v>0</v>
      </c>
    </row>
    <row r="35" spans="1:26" ht="16" x14ac:dyDescent="0.2">
      <c r="A35" s="7" t="s">
        <v>43</v>
      </c>
      <c r="B35" s="8" t="s">
        <v>27</v>
      </c>
      <c r="C35" s="4">
        <f t="shared" si="0"/>
        <v>1.5000000000000001E-2</v>
      </c>
      <c r="D35" s="37">
        <f t="shared" si="1"/>
        <v>3.9127386584748805E-2</v>
      </c>
      <c r="E35" s="43">
        <v>0</v>
      </c>
      <c r="F35" s="44">
        <v>0</v>
      </c>
      <c r="G35" s="45">
        <v>0.11</v>
      </c>
      <c r="H35" s="62">
        <v>0</v>
      </c>
      <c r="I35" s="45">
        <v>0</v>
      </c>
      <c r="J35" s="62">
        <v>0</v>
      </c>
      <c r="K35" s="51">
        <v>0</v>
      </c>
      <c r="L35" s="51">
        <v>0</v>
      </c>
      <c r="M35" s="51">
        <v>0</v>
      </c>
      <c r="N35" s="51">
        <v>0</v>
      </c>
      <c r="O35" s="51">
        <v>0</v>
      </c>
      <c r="P35" s="51">
        <v>0</v>
      </c>
      <c r="Q35" s="47">
        <v>0.09</v>
      </c>
      <c r="R35" s="51">
        <v>0</v>
      </c>
      <c r="S35" s="51">
        <v>0</v>
      </c>
      <c r="T35" s="57">
        <v>0</v>
      </c>
      <c r="U35" s="57">
        <v>0</v>
      </c>
      <c r="V35" s="50">
        <v>0.13</v>
      </c>
      <c r="W35" s="57">
        <v>0</v>
      </c>
      <c r="X35" s="57">
        <v>0</v>
      </c>
      <c r="Y35" s="57">
        <v>0</v>
      </c>
      <c r="Z35" s="57">
        <v>0</v>
      </c>
    </row>
    <row r="36" spans="1:26" ht="16" x14ac:dyDescent="0.2">
      <c r="A36" s="7" t="s">
        <v>44</v>
      </c>
      <c r="B36" s="8" t="s">
        <v>27</v>
      </c>
      <c r="C36" s="4">
        <f t="shared" si="0"/>
        <v>3.6818181818181817</v>
      </c>
      <c r="D36" s="37">
        <f t="shared" si="1"/>
        <v>4.9027335779946819</v>
      </c>
      <c r="E36" s="43">
        <v>0</v>
      </c>
      <c r="F36" s="44">
        <v>0</v>
      </c>
      <c r="G36" s="45">
        <v>0</v>
      </c>
      <c r="H36" s="62">
        <v>0</v>
      </c>
      <c r="I36" s="66">
        <v>10</v>
      </c>
      <c r="J36" s="62">
        <v>0</v>
      </c>
      <c r="K36" s="51">
        <v>0</v>
      </c>
      <c r="L36" s="46">
        <v>14</v>
      </c>
      <c r="M36" s="49">
        <v>9</v>
      </c>
      <c r="N36" s="48">
        <v>12</v>
      </c>
      <c r="O36" s="48">
        <v>10</v>
      </c>
      <c r="P36" s="46">
        <v>9</v>
      </c>
      <c r="Q36" s="47">
        <v>7</v>
      </c>
      <c r="R36" s="48">
        <v>4</v>
      </c>
      <c r="S36" s="51">
        <v>0</v>
      </c>
      <c r="T36" s="57">
        <v>0</v>
      </c>
      <c r="U36" s="57">
        <v>0</v>
      </c>
      <c r="V36" s="57">
        <v>0</v>
      </c>
      <c r="W36" s="57">
        <v>0</v>
      </c>
      <c r="X36" s="50">
        <v>6</v>
      </c>
      <c r="Y36" s="57">
        <v>0</v>
      </c>
      <c r="Z36" s="57">
        <v>0</v>
      </c>
    </row>
  </sheetData>
  <mergeCells count="2">
    <mergeCell ref="A6:B6"/>
    <mergeCell ref="E1:F1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a8eec281-aaa3-4dae-ac9b-9a398b9215e7}" enabled="0" method="" siteId="{a8eec281-aaa3-4dae-ac9b-9a398b9215e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2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Athens WWTP</vt:lpstr>
      <vt:lpstr>Columbus, Thickening</vt:lpstr>
      <vt:lpstr>Columbus,Dewatering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Heydarian, Sana</dc:creator>
  <cp:keywords/>
  <dc:description/>
  <cp:lastModifiedBy>Lawrence Ajayi</cp:lastModifiedBy>
  <cp:revision/>
  <dcterms:created xsi:type="dcterms:W3CDTF">2021-11-18T04:51:32Z</dcterms:created>
  <dcterms:modified xsi:type="dcterms:W3CDTF">2024-08-22T03:57:15Z</dcterms:modified>
  <cp:category/>
  <cp:contentStatus/>
</cp:coreProperties>
</file>