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d5653af998fe7/Documents/Princeton/Masters/ENE 522/ESG Game/"/>
    </mc:Choice>
  </mc:AlternateContent>
  <xr:revisionPtr revIDLastSave="0" documentId="13_ncr:1_{7F4E2FC8-B78F-0348-9ADF-BAE07CA52AEA}" xr6:coauthVersionLast="47" xr6:coauthVersionMax="47" xr10:uidLastSave="{00000000-0000-0000-0000-000000000000}"/>
  <bookViews>
    <workbookView xWindow="2304" yWindow="600" windowWidth="12084" windowHeight="12360" xr2:uid="{B13A8957-1125-B140-BF76-2B93D11B807E}"/>
  </bookViews>
  <sheets>
    <sheet name="Demand profile" sheetId="1" r:id="rId1"/>
    <sheet name="Supply curve" sheetId="2" r:id="rId2"/>
  </sheets>
  <definedNames>
    <definedName name="_xlnm._FilterDatabase" localSheetId="0" hidden="1">'Demand profile'!$A$1:$E$21</definedName>
    <definedName name="_xlnm._FilterDatabase" localSheetId="1" hidden="1">'Supply curve'!$A$1:$L$43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P85" i="2"/>
  <c r="P84" i="2" s="1"/>
  <c r="P83" i="2"/>
  <c r="P82" i="2" s="1"/>
  <c r="P81" i="2"/>
  <c r="P80" i="2" s="1"/>
  <c r="P79" i="2"/>
  <c r="P78" i="2" s="1"/>
  <c r="P77" i="2"/>
  <c r="P76" i="2" s="1"/>
  <c r="P75" i="2"/>
  <c r="P74" i="2" s="1"/>
  <c r="P73" i="2"/>
  <c r="P72" i="2" s="1"/>
  <c r="P71" i="2"/>
  <c r="P70" i="2" s="1"/>
  <c r="P69" i="2"/>
  <c r="P68" i="2" s="1"/>
  <c r="P67" i="2"/>
  <c r="P66" i="2" s="1"/>
  <c r="P65" i="2"/>
  <c r="P64" i="2" s="1"/>
  <c r="P63" i="2"/>
  <c r="P62" i="2" s="1"/>
  <c r="P61" i="2"/>
  <c r="P60" i="2" s="1"/>
  <c r="P59" i="2"/>
  <c r="P58" i="2" s="1"/>
  <c r="P57" i="2"/>
  <c r="P56" i="2" s="1"/>
  <c r="P55" i="2"/>
  <c r="P54" i="2" s="1"/>
  <c r="P53" i="2"/>
  <c r="P52" i="2" s="1"/>
  <c r="P51" i="2"/>
  <c r="P50" i="2" s="1"/>
  <c r="P49" i="2"/>
  <c r="P48" i="2" s="1"/>
  <c r="P47" i="2"/>
  <c r="P46" i="2" s="1"/>
  <c r="P45" i="2"/>
  <c r="P44" i="2" s="1"/>
  <c r="P43" i="2"/>
  <c r="P42" i="2" s="1"/>
  <c r="P41" i="2"/>
  <c r="P40" i="2" s="1"/>
  <c r="P39" i="2"/>
  <c r="P38" i="2" s="1"/>
  <c r="P37" i="2"/>
  <c r="P36" i="2" s="1"/>
  <c r="P35" i="2"/>
  <c r="P34" i="2" s="1"/>
  <c r="P33" i="2"/>
  <c r="P32" i="2" s="1"/>
  <c r="P31" i="2"/>
  <c r="P30" i="2" s="1"/>
  <c r="P29" i="2"/>
  <c r="P28" i="2" s="1"/>
  <c r="P27" i="2"/>
  <c r="P26" i="2" s="1"/>
  <c r="P25" i="2"/>
  <c r="P24" i="2" s="1"/>
  <c r="P23" i="2"/>
  <c r="P22" i="2" s="1"/>
  <c r="P21" i="2"/>
  <c r="P20" i="2" s="1"/>
  <c r="P19" i="2"/>
  <c r="P18" i="2" s="1"/>
  <c r="P17" i="2"/>
  <c r="P16" i="2" s="1"/>
  <c r="P15" i="2"/>
  <c r="P14" i="2" s="1"/>
  <c r="P13" i="2"/>
  <c r="P12" i="2" s="1"/>
  <c r="P11" i="2"/>
  <c r="P10" i="2" s="1"/>
  <c r="P9" i="2"/>
  <c r="P8" i="2" s="1"/>
  <c r="P7" i="2"/>
  <c r="P6" i="2" s="1"/>
  <c r="P5" i="2"/>
  <c r="P4" i="2" s="1"/>
  <c r="P3" i="2"/>
  <c r="O3" i="2"/>
  <c r="O5" i="2" s="1"/>
  <c r="O7" i="2" s="1"/>
  <c r="O9" i="2" s="1"/>
  <c r="O11" i="2" s="1"/>
  <c r="O13" i="2" s="1"/>
  <c r="O15" i="2" s="1"/>
  <c r="O17" i="2" s="1"/>
  <c r="O19" i="2" s="1"/>
  <c r="O21" i="2" s="1"/>
  <c r="O23" i="2" s="1"/>
  <c r="O25" i="2" s="1"/>
  <c r="O27" i="2" s="1"/>
  <c r="O29" i="2" s="1"/>
  <c r="O31" i="2" s="1"/>
  <c r="O33" i="2" s="1"/>
  <c r="O35" i="2" s="1"/>
  <c r="O37" i="2" s="1"/>
  <c r="O39" i="2" s="1"/>
  <c r="O41" i="2" s="1"/>
  <c r="O43" i="2" s="1"/>
  <c r="O45" i="2" s="1"/>
  <c r="O47" i="2" s="1"/>
  <c r="O49" i="2" s="1"/>
  <c r="O51" i="2" s="1"/>
  <c r="O53" i="2" s="1"/>
  <c r="O55" i="2" s="1"/>
  <c r="O57" i="2" s="1"/>
  <c r="O59" i="2" s="1"/>
  <c r="O61" i="2" s="1"/>
  <c r="O63" i="2" s="1"/>
  <c r="O65" i="2" s="1"/>
  <c r="O67" i="2" s="1"/>
  <c r="O69" i="2" s="1"/>
  <c r="O71" i="2" s="1"/>
  <c r="O73" i="2" s="1"/>
  <c r="O75" i="2" s="1"/>
  <c r="O77" i="2" s="1"/>
  <c r="O79" i="2" s="1"/>
  <c r="O81" i="2" s="1"/>
  <c r="O83" i="2" s="1"/>
  <c r="O85" i="2" s="1"/>
  <c r="O86" i="2" l="1"/>
  <c r="O84" i="2"/>
  <c r="O82" i="2"/>
  <c r="O80" i="2"/>
  <c r="O78" i="2"/>
  <c r="O76" i="2"/>
  <c r="O74" i="2"/>
  <c r="O72" i="2"/>
  <c r="O70" i="2"/>
  <c r="O68" i="2"/>
  <c r="O66" i="2"/>
  <c r="O64" i="2"/>
  <c r="O62" i="2"/>
  <c r="O60" i="2"/>
  <c r="O58" i="2"/>
  <c r="O56" i="2"/>
  <c r="O54" i="2"/>
  <c r="O52" i="2"/>
  <c r="O50" i="2"/>
  <c r="O48" i="2"/>
  <c r="O46" i="2"/>
  <c r="O44" i="2"/>
  <c r="O42" i="2"/>
  <c r="O40" i="2"/>
  <c r="O38" i="2"/>
  <c r="O36" i="2"/>
  <c r="O34" i="2"/>
  <c r="O32" i="2"/>
  <c r="O30" i="2"/>
  <c r="O28" i="2"/>
  <c r="O26" i="2"/>
  <c r="O24" i="2"/>
  <c r="O22" i="2"/>
  <c r="O20" i="2"/>
  <c r="O18" i="2"/>
  <c r="O16" i="2"/>
  <c r="O14" i="2"/>
  <c r="O12" i="2"/>
  <c r="O8" i="2"/>
  <c r="O10" i="2"/>
  <c r="O6" i="2"/>
  <c r="O4" i="2"/>
</calcChain>
</file>

<file path=xl/sharedStrings.xml><?xml version="1.0" encoding="utf-8"?>
<sst xmlns="http://schemas.openxmlformats.org/spreadsheetml/2006/main" count="215" uniqueCount="79">
  <si>
    <t>round</t>
  </si>
  <si>
    <t>location</t>
  </si>
  <si>
    <t>hour</t>
  </si>
  <si>
    <t>load</t>
  </si>
  <si>
    <t>loadslope</t>
  </si>
  <si>
    <t>California</t>
  </si>
  <si>
    <t>portfolio</t>
  </si>
  <si>
    <t>portfolioname</t>
  </si>
  <si>
    <t>name</t>
  </si>
  <si>
    <t>id</t>
  </si>
  <si>
    <t>mw</t>
  </si>
  <si>
    <t>fuelcost</t>
  </si>
  <si>
    <t>varom</t>
  </si>
  <si>
    <t>fixom</t>
  </si>
  <si>
    <t>carbon</t>
  </si>
  <si>
    <t>resource</t>
  </si>
  <si>
    <t>marginal</t>
  </si>
  <si>
    <t>Big_Coal</t>
  </si>
  <si>
    <t>FOUR_CORNERS</t>
  </si>
  <si>
    <t>South</t>
  </si>
  <si>
    <t>coal</t>
  </si>
  <si>
    <t>HUNTINGTON_BEACH_1-2</t>
  </si>
  <si>
    <t>gas</t>
  </si>
  <si>
    <t>REDONDO_5-6</t>
  </si>
  <si>
    <t>REDONDO_7-8</t>
  </si>
  <si>
    <t>HUNTINGTON_BEACH_5</t>
  </si>
  <si>
    <t>oil</t>
  </si>
  <si>
    <t>ALAMITOS_7</t>
  </si>
  <si>
    <t>Big_Gas</t>
  </si>
  <si>
    <t>EL_SEGUNDO_3-4</t>
  </si>
  <si>
    <t>ENCINA</t>
  </si>
  <si>
    <t>EL_SEGUNDO_1-2</t>
  </si>
  <si>
    <t>SOUTH_BAY</t>
  </si>
  <si>
    <t>LONG_BEACH</t>
  </si>
  <si>
    <t>NORTH_ISLAND</t>
  </si>
  <si>
    <t>KEARNY</t>
  </si>
  <si>
    <t>Bay_Views</t>
  </si>
  <si>
    <t>MOSS_LANDING_6</t>
  </si>
  <si>
    <t>North</t>
  </si>
  <si>
    <t>MOSS_LANDING_7</t>
  </si>
  <si>
    <t>MORRO_BAY_3-4</t>
  </si>
  <si>
    <t>MORRO_BAY_1-2</t>
  </si>
  <si>
    <t>OAKLAND</t>
  </si>
  <si>
    <t>Beachfront</t>
  </si>
  <si>
    <t>MANDALAY_1-2</t>
  </si>
  <si>
    <t>ORMOND_BEACH_1</t>
  </si>
  <si>
    <t>ORMOND_BEACH_2</t>
  </si>
  <si>
    <t>ETIWANDA_1-4</t>
  </si>
  <si>
    <t>COOLWATER</t>
  </si>
  <si>
    <t>MANDALAY_3</t>
  </si>
  <si>
    <t>ETIWANDA_5</t>
  </si>
  <si>
    <t>ELLWOOD</t>
  </si>
  <si>
    <t>East_Bay</t>
  </si>
  <si>
    <t>PITTSBURGH_5-6</t>
  </si>
  <si>
    <t>CONTRA_COSTA_6-7</t>
  </si>
  <si>
    <t>PITTSBURGH_1-4</t>
  </si>
  <si>
    <t>CONTRA_COSTA_4-5</t>
  </si>
  <si>
    <t>PITTSBURGH_7</t>
  </si>
  <si>
    <t>POTRERO_HILL</t>
  </si>
  <si>
    <t>Old_Timers</t>
  </si>
  <si>
    <t>BIG_CREEK</t>
  </si>
  <si>
    <t>hydro</t>
  </si>
  <si>
    <t>MOHAVE_1</t>
  </si>
  <si>
    <t>MOHAVE_2</t>
  </si>
  <si>
    <t>HIGHGROVE</t>
  </si>
  <si>
    <t>SAN_BERNADINO</t>
  </si>
  <si>
    <t>Fossil_Light</t>
  </si>
  <si>
    <t>HELMS</t>
  </si>
  <si>
    <t>DIABLO_CANYON_1</t>
  </si>
  <si>
    <t>nuclear</t>
  </si>
  <si>
    <t>HUMBOLDT</t>
  </si>
  <si>
    <t>HUNTERS_POINT_1-2</t>
  </si>
  <si>
    <t>HUNTERS_POINT_4</t>
  </si>
  <si>
    <t>Cumulative capacity</t>
  </si>
  <si>
    <t>Day, Hour</t>
  </si>
  <si>
    <t>D6 H1</t>
  </si>
  <si>
    <t xml:space="preserve">D6 H2 </t>
  </si>
  <si>
    <t>D6 H3</t>
  </si>
  <si>
    <t>D6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</si>
</sst>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Demand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'Demand profile'!$F$2:$F$25</c:f>
              <c:strCache>
                <c:ptCount val="24"/>
                <c:pt idx="0">
                  <c:v>D1 H1</c:v>
                </c:pt>
                <c:pt idx="1">
                  <c:v>D1 H2</c:v>
                </c:pt>
                <c:pt idx="2">
                  <c:v>D1 H3</c:v>
                </c:pt>
                <c:pt idx="3">
                  <c:v>D1 H4</c:v>
                </c:pt>
                <c:pt idx="4">
                  <c:v>D2 H1</c:v>
                </c:pt>
                <c:pt idx="5">
                  <c:v>D2 H2</c:v>
                </c:pt>
                <c:pt idx="6">
                  <c:v>D2 H3</c:v>
                </c:pt>
                <c:pt idx="7">
                  <c:v>D2 H4</c:v>
                </c:pt>
                <c:pt idx="8">
                  <c:v>D3 H1</c:v>
                </c:pt>
                <c:pt idx="9">
                  <c:v>D3 H2</c:v>
                </c:pt>
                <c:pt idx="10">
                  <c:v>D3 H3</c:v>
                </c:pt>
                <c:pt idx="11">
                  <c:v>D3 H4</c:v>
                </c:pt>
                <c:pt idx="12">
                  <c:v>D4 H1</c:v>
                </c:pt>
                <c:pt idx="13">
                  <c:v>D4 H2</c:v>
                </c:pt>
                <c:pt idx="14">
                  <c:v>D4 H3</c:v>
                </c:pt>
                <c:pt idx="15">
                  <c:v>D4 H4</c:v>
                </c:pt>
                <c:pt idx="16">
                  <c:v>D5 H1</c:v>
                </c:pt>
                <c:pt idx="17">
                  <c:v>D5 H2</c:v>
                </c:pt>
                <c:pt idx="18">
                  <c:v>D5 H3</c:v>
                </c:pt>
                <c:pt idx="19">
                  <c:v>D5 H4</c:v>
                </c:pt>
                <c:pt idx="20">
                  <c:v>D6 H1</c:v>
                </c:pt>
                <c:pt idx="21">
                  <c:v>D6 H2 </c:v>
                </c:pt>
                <c:pt idx="22">
                  <c:v>D6 H3</c:v>
                </c:pt>
                <c:pt idx="23">
                  <c:v>D6 H4</c:v>
                </c:pt>
              </c:strCache>
            </c:strRef>
          </c:cat>
          <c:val>
            <c:numRef>
              <c:f>'Demand profile'!$D$2:$D$25</c:f>
              <c:numCache>
                <c:formatCode>#,##0</c:formatCode>
                <c:ptCount val="24"/>
                <c:pt idx="0">
                  <c:v>10800</c:v>
                </c:pt>
                <c:pt idx="1">
                  <c:v>13500</c:v>
                </c:pt>
                <c:pt idx="2">
                  <c:v>18000</c:v>
                </c:pt>
                <c:pt idx="3">
                  <c:v>16000</c:v>
                </c:pt>
                <c:pt idx="4">
                  <c:v>11000</c:v>
                </c:pt>
                <c:pt idx="5">
                  <c:v>15000</c:v>
                </c:pt>
                <c:pt idx="6">
                  <c:v>19500</c:v>
                </c:pt>
                <c:pt idx="7">
                  <c:v>15000</c:v>
                </c:pt>
                <c:pt idx="8">
                  <c:v>10800</c:v>
                </c:pt>
                <c:pt idx="9">
                  <c:v>13500</c:v>
                </c:pt>
                <c:pt idx="10">
                  <c:v>18000</c:v>
                </c:pt>
                <c:pt idx="11">
                  <c:v>16000</c:v>
                </c:pt>
                <c:pt idx="12">
                  <c:v>11000</c:v>
                </c:pt>
                <c:pt idx="13">
                  <c:v>15000</c:v>
                </c:pt>
                <c:pt idx="14">
                  <c:v>19500</c:v>
                </c:pt>
                <c:pt idx="15">
                  <c:v>15000</c:v>
                </c:pt>
                <c:pt idx="16">
                  <c:v>12000</c:v>
                </c:pt>
                <c:pt idx="17">
                  <c:v>18000</c:v>
                </c:pt>
                <c:pt idx="18">
                  <c:v>20500</c:v>
                </c:pt>
                <c:pt idx="19">
                  <c:v>18000</c:v>
                </c:pt>
                <c:pt idx="20">
                  <c:v>10200</c:v>
                </c:pt>
                <c:pt idx="21">
                  <c:v>17500</c:v>
                </c:pt>
                <c:pt idx="22">
                  <c:v>19000</c:v>
                </c:pt>
                <c:pt idx="23">
                  <c:v>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2-9D45-B83A-E30D9A06E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2078847"/>
        <c:axId val="2052080479"/>
      </c:barChart>
      <c:catAx>
        <c:axId val="205207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80479"/>
        <c:crosses val="autoZero"/>
        <c:auto val="1"/>
        <c:lblAlgn val="ctr"/>
        <c:lblOffset val="100"/>
        <c:noMultiLvlLbl val="0"/>
      </c:catAx>
      <c:valAx>
        <c:axId val="2052080479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78847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'Supply curve'!$O$2:$O$97</c:f>
              <c:numCache>
                <c:formatCode>General</c:formatCode>
                <c:ptCount val="96"/>
                <c:pt idx="0">
                  <c:v>0</c:v>
                </c:pt>
                <c:pt idx="1">
                  <c:v>1000</c:v>
                </c:pt>
                <c:pt idx="2">
                  <c:v>1000</c:v>
                </c:pt>
                <c:pt idx="3">
                  <c:v>1800</c:v>
                </c:pt>
                <c:pt idx="4">
                  <c:v>1800</c:v>
                </c:pt>
                <c:pt idx="5">
                  <c:v>2800</c:v>
                </c:pt>
                <c:pt idx="6">
                  <c:v>2800</c:v>
                </c:pt>
                <c:pt idx="7">
                  <c:v>4700</c:v>
                </c:pt>
                <c:pt idx="8">
                  <c:v>4700</c:v>
                </c:pt>
                <c:pt idx="9">
                  <c:v>5450</c:v>
                </c:pt>
                <c:pt idx="10">
                  <c:v>5450</c:v>
                </c:pt>
                <c:pt idx="11">
                  <c:v>6200</c:v>
                </c:pt>
                <c:pt idx="12">
                  <c:v>6200</c:v>
                </c:pt>
                <c:pt idx="13">
                  <c:v>6950</c:v>
                </c:pt>
                <c:pt idx="14">
                  <c:v>6950</c:v>
                </c:pt>
                <c:pt idx="15">
                  <c:v>7700</c:v>
                </c:pt>
                <c:pt idx="16">
                  <c:v>7700</c:v>
                </c:pt>
                <c:pt idx="17">
                  <c:v>8365</c:v>
                </c:pt>
                <c:pt idx="18">
                  <c:v>8365</c:v>
                </c:pt>
                <c:pt idx="19">
                  <c:v>9015</c:v>
                </c:pt>
                <c:pt idx="20">
                  <c:v>9015</c:v>
                </c:pt>
                <c:pt idx="21">
                  <c:v>9715</c:v>
                </c:pt>
                <c:pt idx="22">
                  <c:v>9715</c:v>
                </c:pt>
                <c:pt idx="23">
                  <c:v>10415</c:v>
                </c:pt>
                <c:pt idx="24">
                  <c:v>10415</c:v>
                </c:pt>
                <c:pt idx="25">
                  <c:v>10750</c:v>
                </c:pt>
                <c:pt idx="26">
                  <c:v>10750</c:v>
                </c:pt>
                <c:pt idx="27">
                  <c:v>11050</c:v>
                </c:pt>
                <c:pt idx="28">
                  <c:v>11050</c:v>
                </c:pt>
                <c:pt idx="29">
                  <c:v>11750</c:v>
                </c:pt>
                <c:pt idx="30">
                  <c:v>11750</c:v>
                </c:pt>
                <c:pt idx="31">
                  <c:v>12050</c:v>
                </c:pt>
                <c:pt idx="32">
                  <c:v>12050</c:v>
                </c:pt>
                <c:pt idx="33">
                  <c:v>12700</c:v>
                </c:pt>
                <c:pt idx="34">
                  <c:v>12700</c:v>
                </c:pt>
                <c:pt idx="35">
                  <c:v>13350</c:v>
                </c:pt>
                <c:pt idx="36">
                  <c:v>13350</c:v>
                </c:pt>
                <c:pt idx="37">
                  <c:v>14300</c:v>
                </c:pt>
                <c:pt idx="38">
                  <c:v>14300</c:v>
                </c:pt>
                <c:pt idx="39">
                  <c:v>14650</c:v>
                </c:pt>
                <c:pt idx="40">
                  <c:v>14650</c:v>
                </c:pt>
                <c:pt idx="41">
                  <c:v>15600</c:v>
                </c:pt>
                <c:pt idx="42">
                  <c:v>15600</c:v>
                </c:pt>
                <c:pt idx="43">
                  <c:v>16250</c:v>
                </c:pt>
                <c:pt idx="44">
                  <c:v>16250</c:v>
                </c:pt>
                <c:pt idx="45">
                  <c:v>17100</c:v>
                </c:pt>
                <c:pt idx="46">
                  <c:v>17100</c:v>
                </c:pt>
                <c:pt idx="47">
                  <c:v>17800</c:v>
                </c:pt>
                <c:pt idx="48">
                  <c:v>17800</c:v>
                </c:pt>
                <c:pt idx="49">
                  <c:v>18200</c:v>
                </c:pt>
                <c:pt idx="50">
                  <c:v>18200</c:v>
                </c:pt>
                <c:pt idx="51">
                  <c:v>18350</c:v>
                </c:pt>
                <c:pt idx="52">
                  <c:v>18350</c:v>
                </c:pt>
                <c:pt idx="53">
                  <c:v>18500</c:v>
                </c:pt>
                <c:pt idx="54">
                  <c:v>18500</c:v>
                </c:pt>
                <c:pt idx="55">
                  <c:v>18650</c:v>
                </c:pt>
                <c:pt idx="56">
                  <c:v>18650</c:v>
                </c:pt>
                <c:pt idx="57">
                  <c:v>19200</c:v>
                </c:pt>
                <c:pt idx="58">
                  <c:v>19200</c:v>
                </c:pt>
                <c:pt idx="59">
                  <c:v>19350</c:v>
                </c:pt>
                <c:pt idx="60">
                  <c:v>19350</c:v>
                </c:pt>
                <c:pt idx="61">
                  <c:v>19450</c:v>
                </c:pt>
                <c:pt idx="62">
                  <c:v>19450</c:v>
                </c:pt>
                <c:pt idx="63">
                  <c:v>19600</c:v>
                </c:pt>
                <c:pt idx="64">
                  <c:v>19600</c:v>
                </c:pt>
                <c:pt idx="65">
                  <c:v>20300</c:v>
                </c:pt>
                <c:pt idx="66">
                  <c:v>20300</c:v>
                </c:pt>
                <c:pt idx="67">
                  <c:v>20450</c:v>
                </c:pt>
                <c:pt idx="68">
                  <c:v>20450</c:v>
                </c:pt>
                <c:pt idx="69">
                  <c:v>20600</c:v>
                </c:pt>
                <c:pt idx="70">
                  <c:v>20600</c:v>
                </c:pt>
                <c:pt idx="71">
                  <c:v>20750</c:v>
                </c:pt>
                <c:pt idx="72">
                  <c:v>20750</c:v>
                </c:pt>
                <c:pt idx="73">
                  <c:v>20900</c:v>
                </c:pt>
                <c:pt idx="74">
                  <c:v>20900</c:v>
                </c:pt>
                <c:pt idx="75">
                  <c:v>21050</c:v>
                </c:pt>
                <c:pt idx="76">
                  <c:v>21050</c:v>
                </c:pt>
                <c:pt idx="77">
                  <c:v>21300</c:v>
                </c:pt>
                <c:pt idx="78">
                  <c:v>21300</c:v>
                </c:pt>
                <c:pt idx="79">
                  <c:v>21600</c:v>
                </c:pt>
                <c:pt idx="80">
                  <c:v>21600</c:v>
                </c:pt>
                <c:pt idx="81">
                  <c:v>21850</c:v>
                </c:pt>
                <c:pt idx="82">
                  <c:v>21850</c:v>
                </c:pt>
                <c:pt idx="83">
                  <c:v>22050</c:v>
                </c:pt>
                <c:pt idx="84">
                  <c:v>22050</c:v>
                </c:pt>
              </c:numCache>
            </c:numRef>
          </c:xVal>
          <c:yVal>
            <c:numRef>
              <c:f>'Supply curve'!$P$2:$P$97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11.5</c:v>
                </c:pt>
                <c:pt idx="5">
                  <c:v>11.5</c:v>
                </c:pt>
                <c:pt idx="6">
                  <c:v>19</c:v>
                </c:pt>
                <c:pt idx="7">
                  <c:v>19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26.5</c:v>
                </c:pt>
                <c:pt idx="21">
                  <c:v>26.5</c:v>
                </c:pt>
                <c:pt idx="22">
                  <c:v>26.5</c:v>
                </c:pt>
                <c:pt idx="23">
                  <c:v>26.5</c:v>
                </c:pt>
                <c:pt idx="24">
                  <c:v>27</c:v>
                </c:pt>
                <c:pt idx="25">
                  <c:v>27</c:v>
                </c:pt>
                <c:pt idx="26">
                  <c:v>27.5</c:v>
                </c:pt>
                <c:pt idx="27">
                  <c:v>27.5</c:v>
                </c:pt>
                <c:pt idx="28">
                  <c:v>27.5</c:v>
                </c:pt>
                <c:pt idx="29">
                  <c:v>27.5</c:v>
                </c:pt>
                <c:pt idx="30">
                  <c:v>28.5</c:v>
                </c:pt>
                <c:pt idx="31">
                  <c:v>28.5</c:v>
                </c:pt>
                <c:pt idx="32">
                  <c:v>28.5</c:v>
                </c:pt>
                <c:pt idx="33">
                  <c:v>28.5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29.5</c:v>
                </c:pt>
                <c:pt idx="39">
                  <c:v>29.5</c:v>
                </c:pt>
                <c:pt idx="40">
                  <c:v>29.5</c:v>
                </c:pt>
                <c:pt idx="41">
                  <c:v>29.5</c:v>
                </c:pt>
                <c:pt idx="42">
                  <c:v>29.5</c:v>
                </c:pt>
                <c:pt idx="43">
                  <c:v>29.5</c:v>
                </c:pt>
                <c:pt idx="44">
                  <c:v>30</c:v>
                </c:pt>
                <c:pt idx="45">
                  <c:v>30</c:v>
                </c:pt>
                <c:pt idx="46">
                  <c:v>30.5</c:v>
                </c:pt>
                <c:pt idx="47">
                  <c:v>30.5</c:v>
                </c:pt>
                <c:pt idx="48">
                  <c:v>31.5</c:v>
                </c:pt>
                <c:pt idx="49">
                  <c:v>31.5</c:v>
                </c:pt>
                <c:pt idx="50">
                  <c:v>33</c:v>
                </c:pt>
                <c:pt idx="51">
                  <c:v>33</c:v>
                </c:pt>
                <c:pt idx="52">
                  <c:v>34.5</c:v>
                </c:pt>
                <c:pt idx="53">
                  <c:v>34.5</c:v>
                </c:pt>
                <c:pt idx="54">
                  <c:v>34.5</c:v>
                </c:pt>
                <c:pt idx="55">
                  <c:v>34.5</c:v>
                </c:pt>
                <c:pt idx="56">
                  <c:v>36.5</c:v>
                </c:pt>
                <c:pt idx="57">
                  <c:v>36.5</c:v>
                </c:pt>
                <c:pt idx="58">
                  <c:v>36.5</c:v>
                </c:pt>
                <c:pt idx="59">
                  <c:v>36.5</c:v>
                </c:pt>
                <c:pt idx="60">
                  <c:v>37.5</c:v>
                </c:pt>
                <c:pt idx="61">
                  <c:v>37.5</c:v>
                </c:pt>
                <c:pt idx="62">
                  <c:v>40.5</c:v>
                </c:pt>
                <c:pt idx="63">
                  <c:v>40.5</c:v>
                </c:pt>
                <c:pt idx="64">
                  <c:v>41.5</c:v>
                </c:pt>
                <c:pt idx="65">
                  <c:v>41.5</c:v>
                </c:pt>
                <c:pt idx="66">
                  <c:v>42.5</c:v>
                </c:pt>
                <c:pt idx="67">
                  <c:v>42.5</c:v>
                </c:pt>
                <c:pt idx="68">
                  <c:v>44</c:v>
                </c:pt>
                <c:pt idx="69">
                  <c:v>44</c:v>
                </c:pt>
                <c:pt idx="70">
                  <c:v>45.5</c:v>
                </c:pt>
                <c:pt idx="71">
                  <c:v>45.5</c:v>
                </c:pt>
                <c:pt idx="72">
                  <c:v>46.5</c:v>
                </c:pt>
                <c:pt idx="73">
                  <c:v>46.5</c:v>
                </c:pt>
                <c:pt idx="74">
                  <c:v>48.5</c:v>
                </c:pt>
                <c:pt idx="75">
                  <c:v>48.5</c:v>
                </c:pt>
                <c:pt idx="76">
                  <c:v>51.5</c:v>
                </c:pt>
                <c:pt idx="77">
                  <c:v>51.5</c:v>
                </c:pt>
                <c:pt idx="78">
                  <c:v>52.5</c:v>
                </c:pt>
                <c:pt idx="79">
                  <c:v>52.5</c:v>
                </c:pt>
                <c:pt idx="80">
                  <c:v>53</c:v>
                </c:pt>
                <c:pt idx="81">
                  <c:v>53</c:v>
                </c:pt>
                <c:pt idx="82">
                  <c:v>62.5</c:v>
                </c:pt>
                <c:pt idx="83">
                  <c:v>62.5</c:v>
                </c:pt>
                <c:pt idx="8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65-5D42-B1D8-B76DBACE4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710735"/>
        <c:axId val="2053325999"/>
      </c:scatterChart>
      <c:valAx>
        <c:axId val="2047710735"/>
        <c:scaling>
          <c:orientation val="minMax"/>
          <c:max val="2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325999"/>
        <c:crosses val="autoZero"/>
        <c:crossBetween val="midCat"/>
        <c:majorUnit val="2000"/>
      </c:valAx>
      <c:valAx>
        <c:axId val="20533259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Marginal cost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71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0</xdr:row>
      <xdr:rowOff>6350</xdr:rowOff>
    </xdr:from>
    <xdr:to>
      <xdr:col>22</xdr:col>
      <xdr:colOff>254000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1F82B-7808-914B-A9D3-8519932D9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44</xdr:row>
      <xdr:rowOff>6350</xdr:rowOff>
    </xdr:from>
    <xdr:to>
      <xdr:col>14</xdr:col>
      <xdr:colOff>50800</xdr:colOff>
      <xdr:row>84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2A46A2-0D9C-1443-A5D5-F217BDB61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C0E6-B2B7-C64A-BAF8-73B9ED76231D}">
  <dimension ref="A1:F25"/>
  <sheetViews>
    <sheetView tabSelected="1" workbookViewId="0">
      <selection activeCell="F20" sqref="F20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3">
      <c r="A2">
        <v>1</v>
      </c>
      <c r="B2" t="s">
        <v>5</v>
      </c>
      <c r="C2">
        <v>1</v>
      </c>
      <c r="D2" s="2">
        <v>10800</v>
      </c>
      <c r="E2">
        <v>0</v>
      </c>
      <c r="F2" t="str">
        <f>"D"&amp;A2&amp;" H"&amp;C2</f>
        <v>D1 H1</v>
      </c>
    </row>
    <row r="3" spans="1:6" x14ac:dyDescent="0.3">
      <c r="A3">
        <v>1</v>
      </c>
      <c r="B3" t="s">
        <v>5</v>
      </c>
      <c r="C3">
        <v>2</v>
      </c>
      <c r="D3" s="2">
        <v>13500</v>
      </c>
      <c r="E3">
        <v>0</v>
      </c>
      <c r="F3" t="str">
        <f t="shared" ref="F3:F21" si="0">"D"&amp;A3&amp;" H"&amp;C3</f>
        <v>D1 H2</v>
      </c>
    </row>
    <row r="4" spans="1:6" x14ac:dyDescent="0.3">
      <c r="A4">
        <v>1</v>
      </c>
      <c r="B4" t="s">
        <v>5</v>
      </c>
      <c r="C4">
        <v>3</v>
      </c>
      <c r="D4" s="2">
        <v>18000</v>
      </c>
      <c r="E4">
        <v>0</v>
      </c>
      <c r="F4" t="str">
        <f t="shared" si="0"/>
        <v>D1 H3</v>
      </c>
    </row>
    <row r="5" spans="1:6" x14ac:dyDescent="0.3">
      <c r="A5">
        <v>1</v>
      </c>
      <c r="B5" t="s">
        <v>5</v>
      </c>
      <c r="C5">
        <v>4</v>
      </c>
      <c r="D5" s="2">
        <v>16000</v>
      </c>
      <c r="E5">
        <v>0</v>
      </c>
      <c r="F5" t="str">
        <f t="shared" si="0"/>
        <v>D1 H4</v>
      </c>
    </row>
    <row r="6" spans="1:6" x14ac:dyDescent="0.3">
      <c r="A6">
        <v>2</v>
      </c>
      <c r="B6" t="s">
        <v>5</v>
      </c>
      <c r="C6">
        <v>1</v>
      </c>
      <c r="D6" s="2">
        <v>11000</v>
      </c>
      <c r="E6">
        <v>0</v>
      </c>
      <c r="F6" t="str">
        <f t="shared" si="0"/>
        <v>D2 H1</v>
      </c>
    </row>
    <row r="7" spans="1:6" x14ac:dyDescent="0.3">
      <c r="A7">
        <v>2</v>
      </c>
      <c r="B7" t="s">
        <v>5</v>
      </c>
      <c r="C7">
        <v>2</v>
      </c>
      <c r="D7" s="2">
        <v>15000</v>
      </c>
      <c r="E7">
        <v>0</v>
      </c>
      <c r="F7" t="str">
        <f t="shared" si="0"/>
        <v>D2 H2</v>
      </c>
    </row>
    <row r="8" spans="1:6" x14ac:dyDescent="0.3">
      <c r="A8">
        <v>2</v>
      </c>
      <c r="B8" t="s">
        <v>5</v>
      </c>
      <c r="C8">
        <v>3</v>
      </c>
      <c r="D8" s="2">
        <v>19500</v>
      </c>
      <c r="E8">
        <v>0</v>
      </c>
      <c r="F8" t="str">
        <f t="shared" si="0"/>
        <v>D2 H3</v>
      </c>
    </row>
    <row r="9" spans="1:6" x14ac:dyDescent="0.3">
      <c r="A9">
        <v>2</v>
      </c>
      <c r="B9" t="s">
        <v>5</v>
      </c>
      <c r="C9">
        <v>4</v>
      </c>
      <c r="D9" s="2">
        <v>15000</v>
      </c>
      <c r="E9">
        <v>0</v>
      </c>
      <c r="F9" t="str">
        <f t="shared" si="0"/>
        <v>D2 H4</v>
      </c>
    </row>
    <row r="10" spans="1:6" x14ac:dyDescent="0.3">
      <c r="A10">
        <v>3</v>
      </c>
      <c r="B10" t="s">
        <v>5</v>
      </c>
      <c r="C10">
        <v>1</v>
      </c>
      <c r="D10" s="2">
        <v>10800</v>
      </c>
      <c r="E10">
        <v>0</v>
      </c>
      <c r="F10" t="str">
        <f t="shared" si="0"/>
        <v>D3 H1</v>
      </c>
    </row>
    <row r="11" spans="1:6" x14ac:dyDescent="0.3">
      <c r="A11">
        <v>3</v>
      </c>
      <c r="B11" t="s">
        <v>5</v>
      </c>
      <c r="C11">
        <v>2</v>
      </c>
      <c r="D11" s="2">
        <v>13500</v>
      </c>
      <c r="E11">
        <v>0</v>
      </c>
      <c r="F11" t="str">
        <f t="shared" si="0"/>
        <v>D3 H2</v>
      </c>
    </row>
    <row r="12" spans="1:6" x14ac:dyDescent="0.3">
      <c r="A12">
        <v>3</v>
      </c>
      <c r="B12" t="s">
        <v>5</v>
      </c>
      <c r="C12">
        <v>3</v>
      </c>
      <c r="D12" s="2">
        <v>18000</v>
      </c>
      <c r="E12">
        <v>0</v>
      </c>
      <c r="F12" t="str">
        <f t="shared" si="0"/>
        <v>D3 H3</v>
      </c>
    </row>
    <row r="13" spans="1:6" x14ac:dyDescent="0.3">
      <c r="A13">
        <v>3</v>
      </c>
      <c r="B13" t="s">
        <v>5</v>
      </c>
      <c r="C13">
        <v>4</v>
      </c>
      <c r="D13" s="2">
        <v>16000</v>
      </c>
      <c r="E13">
        <v>0</v>
      </c>
      <c r="F13" t="str">
        <f t="shared" si="0"/>
        <v>D3 H4</v>
      </c>
    </row>
    <row r="14" spans="1:6" x14ac:dyDescent="0.3">
      <c r="A14">
        <v>4</v>
      </c>
      <c r="B14" t="s">
        <v>5</v>
      </c>
      <c r="C14">
        <v>1</v>
      </c>
      <c r="D14" s="2">
        <v>11000</v>
      </c>
      <c r="E14">
        <v>0</v>
      </c>
      <c r="F14" t="str">
        <f t="shared" si="0"/>
        <v>D4 H1</v>
      </c>
    </row>
    <row r="15" spans="1:6" x14ac:dyDescent="0.3">
      <c r="A15">
        <v>4</v>
      </c>
      <c r="B15" t="s">
        <v>5</v>
      </c>
      <c r="C15">
        <v>2</v>
      </c>
      <c r="D15" s="2">
        <v>15000</v>
      </c>
      <c r="E15">
        <v>0</v>
      </c>
      <c r="F15" t="str">
        <f t="shared" si="0"/>
        <v>D4 H2</v>
      </c>
    </row>
    <row r="16" spans="1:6" x14ac:dyDescent="0.3">
      <c r="A16">
        <v>4</v>
      </c>
      <c r="B16" t="s">
        <v>5</v>
      </c>
      <c r="C16">
        <v>3</v>
      </c>
      <c r="D16" s="2">
        <v>19500</v>
      </c>
      <c r="E16">
        <v>0</v>
      </c>
      <c r="F16" t="str">
        <f t="shared" si="0"/>
        <v>D4 H3</v>
      </c>
    </row>
    <row r="17" spans="1:6" x14ac:dyDescent="0.3">
      <c r="A17">
        <v>4</v>
      </c>
      <c r="B17" t="s">
        <v>5</v>
      </c>
      <c r="C17">
        <v>4</v>
      </c>
      <c r="D17" s="2">
        <v>15000</v>
      </c>
      <c r="E17">
        <v>0</v>
      </c>
      <c r="F17" t="str">
        <f t="shared" si="0"/>
        <v>D4 H4</v>
      </c>
    </row>
    <row r="18" spans="1:6" x14ac:dyDescent="0.3">
      <c r="A18">
        <v>5</v>
      </c>
      <c r="B18" t="s">
        <v>5</v>
      </c>
      <c r="C18">
        <v>1</v>
      </c>
      <c r="D18" s="2">
        <v>12000</v>
      </c>
      <c r="E18">
        <v>0</v>
      </c>
      <c r="F18" t="str">
        <f t="shared" si="0"/>
        <v>D5 H1</v>
      </c>
    </row>
    <row r="19" spans="1:6" x14ac:dyDescent="0.3">
      <c r="A19">
        <v>5</v>
      </c>
      <c r="B19" t="s">
        <v>5</v>
      </c>
      <c r="C19">
        <v>2</v>
      </c>
      <c r="D19" s="2">
        <v>18000</v>
      </c>
      <c r="E19">
        <v>0</v>
      </c>
      <c r="F19" t="str">
        <f t="shared" si="0"/>
        <v>D5 H2</v>
      </c>
    </row>
    <row r="20" spans="1:6" x14ac:dyDescent="0.3">
      <c r="A20">
        <v>5</v>
      </c>
      <c r="B20" t="s">
        <v>5</v>
      </c>
      <c r="C20">
        <v>3</v>
      </c>
      <c r="D20" s="2">
        <v>20500</v>
      </c>
      <c r="E20">
        <v>0</v>
      </c>
      <c r="F20" t="str">
        <f t="shared" si="0"/>
        <v>D5 H3</v>
      </c>
    </row>
    <row r="21" spans="1:6" x14ac:dyDescent="0.3">
      <c r="A21">
        <v>5</v>
      </c>
      <c r="B21" t="s">
        <v>5</v>
      </c>
      <c r="C21">
        <v>4</v>
      </c>
      <c r="D21" s="2">
        <v>18000</v>
      </c>
      <c r="E21">
        <v>0</v>
      </c>
      <c r="F21" t="str">
        <f t="shared" si="0"/>
        <v>D5 H4</v>
      </c>
    </row>
    <row r="22" spans="1:6" x14ac:dyDescent="0.3">
      <c r="A22">
        <v>6</v>
      </c>
      <c r="B22" t="s">
        <v>5</v>
      </c>
      <c r="C22">
        <v>1</v>
      </c>
      <c r="D22" s="2">
        <v>10200</v>
      </c>
      <c r="E22">
        <v>0</v>
      </c>
      <c r="F22" t="s">
        <v>75</v>
      </c>
    </row>
    <row r="23" spans="1:6" x14ac:dyDescent="0.3">
      <c r="A23">
        <v>6</v>
      </c>
      <c r="B23" t="s">
        <v>5</v>
      </c>
      <c r="C23">
        <v>2</v>
      </c>
      <c r="D23" s="2">
        <v>17500</v>
      </c>
      <c r="E23">
        <v>0</v>
      </c>
      <c r="F23" t="s">
        <v>76</v>
      </c>
    </row>
    <row r="24" spans="1:6" x14ac:dyDescent="0.3">
      <c r="A24">
        <v>6</v>
      </c>
      <c r="B24" t="s">
        <v>5</v>
      </c>
      <c r="C24">
        <v>3</v>
      </c>
      <c r="D24" s="2">
        <v>19000</v>
      </c>
      <c r="E24">
        <v>0</v>
      </c>
      <c r="F24" t="s">
        <v>77</v>
      </c>
    </row>
    <row r="25" spans="1:6" x14ac:dyDescent="0.3">
      <c r="A25">
        <v>6</v>
      </c>
      <c r="B25" t="s">
        <v>5</v>
      </c>
      <c r="C25">
        <v>4</v>
      </c>
      <c r="D25" s="2">
        <v>17000</v>
      </c>
      <c r="E25">
        <v>0</v>
      </c>
      <c r="F25" t="s">
        <v>78</v>
      </c>
    </row>
  </sheetData>
  <autoFilter ref="A1:E21" xr:uid="{1B77CC14-3E3D-2C47-8B35-A2F11FCA82C9}">
    <sortState xmlns:xlrd2="http://schemas.microsoft.com/office/spreadsheetml/2017/richdata2" ref="A2:E21">
      <sortCondition ref="A1:A2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6574-0991-A94F-832E-976FA6E3FBD0}">
  <dimension ref="A1:P86"/>
  <sheetViews>
    <sheetView topLeftCell="I1" workbookViewId="0">
      <selection activeCell="G14" sqref="G14"/>
    </sheetView>
  </sheetViews>
  <sheetFormatPr defaultColWidth="11.19921875" defaultRowHeight="15.6" x14ac:dyDescent="0.3"/>
  <sheetData>
    <row r="1" spans="1:1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73</v>
      </c>
    </row>
    <row r="2" spans="1:16" x14ac:dyDescent="0.3">
      <c r="A2" s="1">
        <v>6</v>
      </c>
      <c r="B2" s="1" t="s">
        <v>59</v>
      </c>
      <c r="C2" s="1" t="s">
        <v>60</v>
      </c>
      <c r="D2" s="1">
        <v>61</v>
      </c>
      <c r="E2" s="1" t="s">
        <v>19</v>
      </c>
      <c r="F2" s="1">
        <v>1000</v>
      </c>
      <c r="G2" s="1">
        <v>0</v>
      </c>
      <c r="H2" s="1">
        <v>0</v>
      </c>
      <c r="I2" s="1">
        <v>15000</v>
      </c>
      <c r="J2" s="1">
        <v>0</v>
      </c>
      <c r="K2" s="1" t="s">
        <v>61</v>
      </c>
      <c r="L2" s="1">
        <v>0</v>
      </c>
      <c r="M2" s="1">
        <f>SUM($F$2:F2)</f>
        <v>1000</v>
      </c>
      <c r="O2">
        <v>0</v>
      </c>
      <c r="P2">
        <v>0</v>
      </c>
    </row>
    <row r="3" spans="1:16" x14ac:dyDescent="0.3">
      <c r="A3" s="1">
        <v>7</v>
      </c>
      <c r="B3" s="1" t="s">
        <v>66</v>
      </c>
      <c r="C3" s="1" t="s">
        <v>67</v>
      </c>
      <c r="D3" s="1">
        <v>72</v>
      </c>
      <c r="E3" s="1" t="s">
        <v>38</v>
      </c>
      <c r="F3" s="1">
        <v>800</v>
      </c>
      <c r="G3" s="1">
        <v>0</v>
      </c>
      <c r="H3" s="1">
        <v>0.5</v>
      </c>
      <c r="I3" s="1">
        <v>15000</v>
      </c>
      <c r="J3" s="1">
        <v>0</v>
      </c>
      <c r="K3" s="1" t="s">
        <v>61</v>
      </c>
      <c r="L3" s="1">
        <v>0.5</v>
      </c>
      <c r="M3" s="1">
        <f>SUM($F$2:F3)</f>
        <v>1800</v>
      </c>
      <c r="O3">
        <f>F2+O2</f>
        <v>1000</v>
      </c>
      <c r="P3">
        <f>L2</f>
        <v>0</v>
      </c>
    </row>
    <row r="4" spans="1:16" x14ac:dyDescent="0.3">
      <c r="A4" s="1">
        <v>7</v>
      </c>
      <c r="B4" s="1" t="s">
        <v>66</v>
      </c>
      <c r="C4" s="1" t="s">
        <v>68</v>
      </c>
      <c r="D4" s="1">
        <v>75</v>
      </c>
      <c r="E4" s="1" t="s">
        <v>38</v>
      </c>
      <c r="F4" s="1">
        <v>1000</v>
      </c>
      <c r="G4" s="1">
        <v>7.5</v>
      </c>
      <c r="H4" s="1">
        <v>4</v>
      </c>
      <c r="I4" s="1">
        <v>20000</v>
      </c>
      <c r="J4" s="1">
        <v>0</v>
      </c>
      <c r="K4" s="1" t="s">
        <v>69</v>
      </c>
      <c r="L4" s="1">
        <v>11.5</v>
      </c>
      <c r="M4" s="1">
        <f>SUM($F$2:F4)</f>
        <v>2800</v>
      </c>
      <c r="O4">
        <f>O3</f>
        <v>1000</v>
      </c>
      <c r="P4">
        <f>P5</f>
        <v>0.5</v>
      </c>
    </row>
    <row r="5" spans="1:16" x14ac:dyDescent="0.3">
      <c r="A5" s="1">
        <v>1</v>
      </c>
      <c r="B5" s="1" t="s">
        <v>17</v>
      </c>
      <c r="C5" s="1" t="s">
        <v>18</v>
      </c>
      <c r="D5" s="1">
        <v>11</v>
      </c>
      <c r="E5" s="1" t="s">
        <v>19</v>
      </c>
      <c r="F5" s="1">
        <v>1900</v>
      </c>
      <c r="G5" s="1">
        <v>17.5</v>
      </c>
      <c r="H5" s="1">
        <v>1.5</v>
      </c>
      <c r="I5" s="1">
        <v>8000</v>
      </c>
      <c r="J5" s="1">
        <v>1.3</v>
      </c>
      <c r="K5" s="1" t="s">
        <v>20</v>
      </c>
      <c r="L5" s="1">
        <v>19</v>
      </c>
      <c r="M5" s="1">
        <f>SUM($F$2:F5)</f>
        <v>4700</v>
      </c>
      <c r="O5">
        <f>F3+O3</f>
        <v>1800</v>
      </c>
      <c r="P5">
        <f>L3</f>
        <v>0.5</v>
      </c>
    </row>
    <row r="6" spans="1:16" x14ac:dyDescent="0.3">
      <c r="A6" s="1">
        <v>6</v>
      </c>
      <c r="B6" s="1" t="s">
        <v>59</v>
      </c>
      <c r="C6" s="1" t="s">
        <v>62</v>
      </c>
      <c r="D6" s="1">
        <v>62</v>
      </c>
      <c r="E6" s="1" t="s">
        <v>19</v>
      </c>
      <c r="F6" s="1">
        <v>750</v>
      </c>
      <c r="G6" s="1">
        <v>15</v>
      </c>
      <c r="H6" s="1">
        <v>4.5</v>
      </c>
      <c r="I6" s="1">
        <v>15000</v>
      </c>
      <c r="J6" s="1">
        <v>1.3</v>
      </c>
      <c r="K6" s="1" t="s">
        <v>20</v>
      </c>
      <c r="L6" s="1">
        <v>19.5</v>
      </c>
      <c r="M6" s="1">
        <f>SUM($F$2:F6)</f>
        <v>5450</v>
      </c>
      <c r="O6">
        <f>O5</f>
        <v>1800</v>
      </c>
      <c r="P6">
        <f>P7</f>
        <v>11.5</v>
      </c>
    </row>
    <row r="7" spans="1:16" x14ac:dyDescent="0.3">
      <c r="A7" s="1">
        <v>6</v>
      </c>
      <c r="B7" s="1" t="s">
        <v>59</v>
      </c>
      <c r="C7" s="1" t="s">
        <v>63</v>
      </c>
      <c r="D7" s="1">
        <v>63</v>
      </c>
      <c r="E7" s="1" t="s">
        <v>19</v>
      </c>
      <c r="F7" s="1">
        <v>750</v>
      </c>
      <c r="G7" s="1">
        <v>15</v>
      </c>
      <c r="H7" s="1">
        <v>4.5</v>
      </c>
      <c r="I7" s="1">
        <v>15000</v>
      </c>
      <c r="J7" s="1">
        <v>1.3</v>
      </c>
      <c r="K7" s="1" t="s">
        <v>20</v>
      </c>
      <c r="L7" s="1">
        <v>19.5</v>
      </c>
      <c r="M7" s="1">
        <f>SUM($F$2:F7)</f>
        <v>6200</v>
      </c>
      <c r="O7">
        <f>F4+O5</f>
        <v>2800</v>
      </c>
      <c r="P7">
        <f>L4</f>
        <v>11.5</v>
      </c>
    </row>
    <row r="8" spans="1:16" x14ac:dyDescent="0.3">
      <c r="A8" s="1">
        <v>3</v>
      </c>
      <c r="B8" s="1" t="s">
        <v>36</v>
      </c>
      <c r="C8" s="1" t="s">
        <v>37</v>
      </c>
      <c r="D8" s="1">
        <v>33</v>
      </c>
      <c r="E8" s="1" t="s">
        <v>38</v>
      </c>
      <c r="F8" s="1">
        <v>750</v>
      </c>
      <c r="G8" s="1">
        <v>21.5</v>
      </c>
      <c r="H8" s="1">
        <v>1.5</v>
      </c>
      <c r="I8" s="1">
        <v>8000</v>
      </c>
      <c r="J8" s="1">
        <v>0.75</v>
      </c>
      <c r="K8" s="1" t="s">
        <v>22</v>
      </c>
      <c r="L8" s="1">
        <v>23</v>
      </c>
      <c r="M8" s="1">
        <f>SUM($F$2:F8)</f>
        <v>6950</v>
      </c>
      <c r="O8">
        <f>O7</f>
        <v>2800</v>
      </c>
      <c r="P8">
        <f>P9</f>
        <v>19</v>
      </c>
    </row>
    <row r="9" spans="1:16" x14ac:dyDescent="0.3">
      <c r="A9" s="1">
        <v>3</v>
      </c>
      <c r="B9" s="1" t="s">
        <v>36</v>
      </c>
      <c r="C9" s="1" t="s">
        <v>39</v>
      </c>
      <c r="D9" s="1">
        <v>34</v>
      </c>
      <c r="E9" s="1" t="s">
        <v>38</v>
      </c>
      <c r="F9" s="1">
        <v>750</v>
      </c>
      <c r="G9" s="1">
        <v>21.5</v>
      </c>
      <c r="H9" s="1">
        <v>1.5</v>
      </c>
      <c r="I9" s="1">
        <v>8000</v>
      </c>
      <c r="J9" s="1">
        <v>0.75</v>
      </c>
      <c r="K9" s="1" t="s">
        <v>22</v>
      </c>
      <c r="L9" s="1">
        <v>23</v>
      </c>
      <c r="M9" s="1">
        <f>SUM($F$2:F9)</f>
        <v>7700</v>
      </c>
      <c r="O9">
        <f>F5+O7</f>
        <v>4700</v>
      </c>
      <c r="P9">
        <f>L5</f>
        <v>19</v>
      </c>
    </row>
    <row r="10" spans="1:16" x14ac:dyDescent="0.3">
      <c r="A10" s="1">
        <v>3</v>
      </c>
      <c r="B10" s="1" t="s">
        <v>36</v>
      </c>
      <c r="C10" s="1" t="s">
        <v>40</v>
      </c>
      <c r="D10" s="1">
        <v>32</v>
      </c>
      <c r="E10" s="1" t="s">
        <v>38</v>
      </c>
      <c r="F10" s="1">
        <v>665</v>
      </c>
      <c r="G10" s="1">
        <v>25</v>
      </c>
      <c r="H10" s="1">
        <v>0.5</v>
      </c>
      <c r="I10" s="1">
        <v>4000</v>
      </c>
      <c r="J10" s="1">
        <v>0.6</v>
      </c>
      <c r="K10" s="1" t="s">
        <v>22</v>
      </c>
      <c r="L10" s="1">
        <v>25.5</v>
      </c>
      <c r="M10" s="1">
        <f>SUM($F$2:F10)</f>
        <v>8365</v>
      </c>
      <c r="O10">
        <f>O9</f>
        <v>4700</v>
      </c>
      <c r="P10">
        <f>P11</f>
        <v>19.5</v>
      </c>
    </row>
    <row r="11" spans="1:16" x14ac:dyDescent="0.3">
      <c r="A11" s="1">
        <v>5</v>
      </c>
      <c r="B11" s="1" t="s">
        <v>52</v>
      </c>
      <c r="C11" s="1" t="s">
        <v>53</v>
      </c>
      <c r="D11" s="1">
        <v>52</v>
      </c>
      <c r="E11" s="1" t="s">
        <v>38</v>
      </c>
      <c r="F11" s="1">
        <v>650</v>
      </c>
      <c r="G11" s="1">
        <v>25</v>
      </c>
      <c r="H11" s="1">
        <v>0.5</v>
      </c>
      <c r="I11" s="1">
        <v>2500</v>
      </c>
      <c r="J11" s="1">
        <v>0.6</v>
      </c>
      <c r="K11" s="1" t="s">
        <v>22</v>
      </c>
      <c r="L11" s="1">
        <v>25.5</v>
      </c>
      <c r="M11" s="1">
        <f>SUM($F$2:F11)</f>
        <v>9015</v>
      </c>
      <c r="O11">
        <f>F6+O9</f>
        <v>5450</v>
      </c>
      <c r="P11">
        <f>L6</f>
        <v>19.5</v>
      </c>
    </row>
    <row r="12" spans="1:16" x14ac:dyDescent="0.3">
      <c r="A12" s="1">
        <v>4</v>
      </c>
      <c r="B12" s="1" t="s">
        <v>43</v>
      </c>
      <c r="C12" s="1" t="s">
        <v>45</v>
      </c>
      <c r="D12" s="1">
        <v>47</v>
      </c>
      <c r="E12" s="1" t="s">
        <v>19</v>
      </c>
      <c r="F12" s="1">
        <v>700</v>
      </c>
      <c r="G12" s="1">
        <v>26</v>
      </c>
      <c r="H12" s="1">
        <v>0.5</v>
      </c>
      <c r="I12" s="1">
        <v>7000</v>
      </c>
      <c r="J12" s="1">
        <v>0.55000000000000004</v>
      </c>
      <c r="K12" s="1" t="s">
        <v>22</v>
      </c>
      <c r="L12" s="1">
        <v>26.5</v>
      </c>
      <c r="M12" s="1">
        <f>SUM($F$2:F12)</f>
        <v>9715</v>
      </c>
      <c r="O12">
        <f>O11</f>
        <v>5450</v>
      </c>
      <c r="P12">
        <f>P13</f>
        <v>19.5</v>
      </c>
    </row>
    <row r="13" spans="1:16" x14ac:dyDescent="0.3">
      <c r="A13" s="1">
        <v>4</v>
      </c>
      <c r="B13" s="1" t="s">
        <v>43</v>
      </c>
      <c r="C13" s="1" t="s">
        <v>46</v>
      </c>
      <c r="D13" s="1">
        <v>48</v>
      </c>
      <c r="E13" s="1" t="s">
        <v>19</v>
      </c>
      <c r="F13" s="1">
        <v>700</v>
      </c>
      <c r="G13" s="1">
        <v>26</v>
      </c>
      <c r="H13" s="1">
        <v>0.5</v>
      </c>
      <c r="I13" s="1">
        <v>7000</v>
      </c>
      <c r="J13" s="1">
        <v>0.55000000000000004</v>
      </c>
      <c r="K13" s="1" t="s">
        <v>22</v>
      </c>
      <c r="L13" s="1">
        <v>26.5</v>
      </c>
      <c r="M13" s="1">
        <f>SUM($F$2:F13)</f>
        <v>10415</v>
      </c>
      <c r="O13">
        <f>F7+O11</f>
        <v>6200</v>
      </c>
      <c r="P13">
        <f>L7</f>
        <v>19.5</v>
      </c>
    </row>
    <row r="14" spans="1:16" x14ac:dyDescent="0.3">
      <c r="A14" s="1">
        <v>3</v>
      </c>
      <c r="B14" s="1" t="s">
        <v>36</v>
      </c>
      <c r="C14" s="1" t="s">
        <v>41</v>
      </c>
      <c r="D14" s="1">
        <v>31</v>
      </c>
      <c r="E14" s="1" t="s">
        <v>38</v>
      </c>
      <c r="F14" s="1">
        <v>335</v>
      </c>
      <c r="G14" s="1">
        <v>26.5</v>
      </c>
      <c r="H14" s="1">
        <v>0.5</v>
      </c>
      <c r="I14" s="1">
        <v>2000</v>
      </c>
      <c r="J14" s="1">
        <v>0.6</v>
      </c>
      <c r="K14" s="1" t="s">
        <v>22</v>
      </c>
      <c r="L14" s="1">
        <v>27</v>
      </c>
      <c r="M14" s="1">
        <f>SUM($F$2:F14)</f>
        <v>10750</v>
      </c>
      <c r="O14">
        <f>O13</f>
        <v>6200</v>
      </c>
      <c r="P14">
        <f>P15</f>
        <v>23</v>
      </c>
    </row>
    <row r="15" spans="1:16" x14ac:dyDescent="0.3">
      <c r="A15" s="1">
        <v>4</v>
      </c>
      <c r="B15" s="1" t="s">
        <v>43</v>
      </c>
      <c r="C15" s="1" t="s">
        <v>44</v>
      </c>
      <c r="D15" s="1">
        <v>45</v>
      </c>
      <c r="E15" s="1" t="s">
        <v>19</v>
      </c>
      <c r="F15" s="1">
        <v>300</v>
      </c>
      <c r="G15" s="1">
        <v>26</v>
      </c>
      <c r="H15" s="1">
        <v>1.5</v>
      </c>
      <c r="I15" s="1">
        <v>1000</v>
      </c>
      <c r="J15" s="1">
        <v>0.55000000000000004</v>
      </c>
      <c r="K15" s="1" t="s">
        <v>22</v>
      </c>
      <c r="L15" s="1">
        <v>27.5</v>
      </c>
      <c r="M15" s="1">
        <f>SUM($F$2:F15)</f>
        <v>11050</v>
      </c>
      <c r="O15">
        <f>F8+O13</f>
        <v>6950</v>
      </c>
      <c r="P15">
        <f>L8</f>
        <v>23</v>
      </c>
    </row>
    <row r="16" spans="1:16" x14ac:dyDescent="0.3">
      <c r="A16" s="1">
        <v>5</v>
      </c>
      <c r="B16" s="1" t="s">
        <v>52</v>
      </c>
      <c r="C16" s="1" t="s">
        <v>54</v>
      </c>
      <c r="D16" s="1">
        <v>55</v>
      </c>
      <c r="E16" s="1" t="s">
        <v>38</v>
      </c>
      <c r="F16" s="1">
        <v>700</v>
      </c>
      <c r="G16" s="1">
        <v>27</v>
      </c>
      <c r="H16" s="1">
        <v>0.5</v>
      </c>
      <c r="I16" s="1">
        <v>6000</v>
      </c>
      <c r="J16" s="1">
        <v>0.55000000000000004</v>
      </c>
      <c r="K16" s="1" t="s">
        <v>22</v>
      </c>
      <c r="L16" s="1">
        <v>27.5</v>
      </c>
      <c r="M16" s="1">
        <f>SUM($F$2:F16)</f>
        <v>11750</v>
      </c>
      <c r="O16">
        <f>O15</f>
        <v>6950</v>
      </c>
      <c r="P16">
        <f>P17</f>
        <v>23</v>
      </c>
    </row>
    <row r="17" spans="1:16" x14ac:dyDescent="0.3">
      <c r="A17" s="1">
        <v>1</v>
      </c>
      <c r="B17" s="1" t="s">
        <v>17</v>
      </c>
      <c r="C17" s="1" t="s">
        <v>21</v>
      </c>
      <c r="D17" s="1">
        <v>13</v>
      </c>
      <c r="E17" s="1" t="s">
        <v>19</v>
      </c>
      <c r="F17" s="1">
        <v>300</v>
      </c>
      <c r="G17" s="1">
        <v>27</v>
      </c>
      <c r="H17" s="1">
        <v>1.5</v>
      </c>
      <c r="I17" s="1">
        <v>2000</v>
      </c>
      <c r="J17" s="1">
        <v>0.6</v>
      </c>
      <c r="K17" s="1" t="s">
        <v>22</v>
      </c>
      <c r="L17" s="1">
        <v>28.5</v>
      </c>
      <c r="M17" s="1">
        <f>SUM($F$2:F17)</f>
        <v>12050</v>
      </c>
      <c r="O17">
        <f>F9+O15</f>
        <v>7700</v>
      </c>
      <c r="P17">
        <f>L9</f>
        <v>23</v>
      </c>
    </row>
    <row r="18" spans="1:16" x14ac:dyDescent="0.3">
      <c r="A18" s="1">
        <v>5</v>
      </c>
      <c r="B18" s="1" t="s">
        <v>52</v>
      </c>
      <c r="C18" s="1" t="s">
        <v>55</v>
      </c>
      <c r="D18" s="1">
        <v>51</v>
      </c>
      <c r="E18" s="1" t="s">
        <v>38</v>
      </c>
      <c r="F18" s="1">
        <v>650</v>
      </c>
      <c r="G18" s="1">
        <v>28</v>
      </c>
      <c r="H18" s="1">
        <v>0.5</v>
      </c>
      <c r="I18" s="1">
        <v>2500</v>
      </c>
      <c r="J18" s="1">
        <v>0.6</v>
      </c>
      <c r="K18" s="1" t="s">
        <v>22</v>
      </c>
      <c r="L18" s="1">
        <v>28.5</v>
      </c>
      <c r="M18" s="1">
        <f>SUM($F$2:F18)</f>
        <v>12700</v>
      </c>
      <c r="O18">
        <f>O17</f>
        <v>7700</v>
      </c>
      <c r="P18">
        <f>P19</f>
        <v>25.5</v>
      </c>
    </row>
    <row r="19" spans="1:16" x14ac:dyDescent="0.3">
      <c r="A19" s="1">
        <v>2</v>
      </c>
      <c r="B19" s="1" t="s">
        <v>28</v>
      </c>
      <c r="C19" s="1" t="s">
        <v>29</v>
      </c>
      <c r="D19" s="1">
        <v>22</v>
      </c>
      <c r="E19" s="1" t="s">
        <v>19</v>
      </c>
      <c r="F19" s="1">
        <v>650</v>
      </c>
      <c r="G19" s="1">
        <v>27.5</v>
      </c>
      <c r="H19" s="1">
        <v>1.5</v>
      </c>
      <c r="I19" s="1">
        <v>1000</v>
      </c>
      <c r="J19" s="1">
        <v>0.65</v>
      </c>
      <c r="K19" s="1" t="s">
        <v>22</v>
      </c>
      <c r="L19" s="1">
        <v>29</v>
      </c>
      <c r="M19" s="1">
        <f>SUM($F$2:F19)</f>
        <v>13350</v>
      </c>
      <c r="O19">
        <f>F10+O17</f>
        <v>8365</v>
      </c>
      <c r="P19">
        <f>L10</f>
        <v>25.5</v>
      </c>
    </row>
    <row r="20" spans="1:16" x14ac:dyDescent="0.3">
      <c r="A20" s="1">
        <v>2</v>
      </c>
      <c r="B20" s="1" t="s">
        <v>28</v>
      </c>
      <c r="C20" s="1" t="s">
        <v>30</v>
      </c>
      <c r="D20" s="1">
        <v>25</v>
      </c>
      <c r="E20" s="1" t="s">
        <v>19</v>
      </c>
      <c r="F20" s="1">
        <v>950</v>
      </c>
      <c r="G20" s="1">
        <v>28.5</v>
      </c>
      <c r="H20" s="1">
        <v>0.5</v>
      </c>
      <c r="I20" s="1">
        <v>2000</v>
      </c>
      <c r="J20" s="1">
        <v>0.65</v>
      </c>
      <c r="K20" s="1" t="s">
        <v>22</v>
      </c>
      <c r="L20" s="1">
        <v>29</v>
      </c>
      <c r="M20" s="1">
        <f>SUM($F$2:F20)</f>
        <v>14300</v>
      </c>
      <c r="O20">
        <f>O19</f>
        <v>8365</v>
      </c>
      <c r="P20">
        <f>P21</f>
        <v>25.5</v>
      </c>
    </row>
    <row r="21" spans="1:16" x14ac:dyDescent="0.3">
      <c r="A21" s="1">
        <v>1</v>
      </c>
      <c r="B21" s="1" t="s">
        <v>17</v>
      </c>
      <c r="C21" s="1" t="s">
        <v>23</v>
      </c>
      <c r="D21" s="1">
        <v>15</v>
      </c>
      <c r="E21" s="1" t="s">
        <v>19</v>
      </c>
      <c r="F21" s="1">
        <v>350</v>
      </c>
      <c r="G21" s="1">
        <v>28</v>
      </c>
      <c r="H21" s="1">
        <v>1.5</v>
      </c>
      <c r="I21" s="1">
        <v>3000</v>
      </c>
      <c r="J21" s="1">
        <v>0.6</v>
      </c>
      <c r="K21" s="1" t="s">
        <v>22</v>
      </c>
      <c r="L21" s="1">
        <v>29.5</v>
      </c>
      <c r="M21" s="1">
        <f>SUM($F$2:F21)</f>
        <v>14650</v>
      </c>
      <c r="O21">
        <f>F11+O19</f>
        <v>9015</v>
      </c>
      <c r="P21">
        <f>L11</f>
        <v>25.5</v>
      </c>
    </row>
    <row r="22" spans="1:16" x14ac:dyDescent="0.3">
      <c r="A22" s="1">
        <v>1</v>
      </c>
      <c r="B22" s="1" t="s">
        <v>17</v>
      </c>
      <c r="C22" s="1" t="s">
        <v>24</v>
      </c>
      <c r="D22" s="1">
        <v>16</v>
      </c>
      <c r="E22" s="1" t="s">
        <v>19</v>
      </c>
      <c r="F22" s="1">
        <v>950</v>
      </c>
      <c r="G22" s="1">
        <v>28</v>
      </c>
      <c r="H22" s="1">
        <v>1.5</v>
      </c>
      <c r="I22" s="1">
        <v>5000</v>
      </c>
      <c r="J22" s="1">
        <v>0.6</v>
      </c>
      <c r="K22" s="1" t="s">
        <v>22</v>
      </c>
      <c r="L22" s="1">
        <v>29.5</v>
      </c>
      <c r="M22" s="1">
        <f>SUM($F$2:F22)</f>
        <v>15600</v>
      </c>
      <c r="O22">
        <f>O21</f>
        <v>9015</v>
      </c>
      <c r="P22">
        <f>P23</f>
        <v>26.5</v>
      </c>
    </row>
    <row r="23" spans="1:16" x14ac:dyDescent="0.3">
      <c r="A23" s="1">
        <v>4</v>
      </c>
      <c r="B23" s="1" t="s">
        <v>43</v>
      </c>
      <c r="C23" s="1" t="s">
        <v>48</v>
      </c>
      <c r="D23" s="1">
        <v>41</v>
      </c>
      <c r="E23" s="1" t="s">
        <v>19</v>
      </c>
      <c r="F23" s="1">
        <v>650</v>
      </c>
      <c r="G23" s="1">
        <v>29</v>
      </c>
      <c r="H23" s="1">
        <v>0.5</v>
      </c>
      <c r="I23" s="1">
        <v>2000</v>
      </c>
      <c r="J23" s="1">
        <v>0.6</v>
      </c>
      <c r="K23" s="1" t="s">
        <v>22</v>
      </c>
      <c r="L23" s="1">
        <v>29.5</v>
      </c>
      <c r="M23" s="1">
        <f>SUM($F$2:F23)</f>
        <v>16250</v>
      </c>
      <c r="O23">
        <f>F12+O21</f>
        <v>9715</v>
      </c>
      <c r="P23">
        <f>L12</f>
        <v>26.5</v>
      </c>
    </row>
    <row r="24" spans="1:16" x14ac:dyDescent="0.3">
      <c r="A24" s="1">
        <v>4</v>
      </c>
      <c r="B24" s="1" t="s">
        <v>43</v>
      </c>
      <c r="C24" s="1" t="s">
        <v>47</v>
      </c>
      <c r="D24" s="1">
        <v>42</v>
      </c>
      <c r="E24" s="1" t="s">
        <v>19</v>
      </c>
      <c r="F24" s="1">
        <v>850</v>
      </c>
      <c r="G24" s="1">
        <v>28.5</v>
      </c>
      <c r="H24" s="1">
        <v>1.5</v>
      </c>
      <c r="I24" s="1">
        <v>8000</v>
      </c>
      <c r="J24" s="1">
        <v>0.6</v>
      </c>
      <c r="K24" s="1" t="s">
        <v>22</v>
      </c>
      <c r="L24" s="1">
        <v>30</v>
      </c>
      <c r="M24" s="1">
        <f>SUM($F$2:F24)</f>
        <v>17100</v>
      </c>
      <c r="O24">
        <f>O23</f>
        <v>9715</v>
      </c>
      <c r="P24">
        <f>P25</f>
        <v>26.5</v>
      </c>
    </row>
    <row r="25" spans="1:16" x14ac:dyDescent="0.3">
      <c r="A25" s="1">
        <v>2</v>
      </c>
      <c r="B25" s="1" t="s">
        <v>28</v>
      </c>
      <c r="C25" s="1" t="s">
        <v>32</v>
      </c>
      <c r="D25" s="1">
        <v>27</v>
      </c>
      <c r="E25" s="1" t="s">
        <v>19</v>
      </c>
      <c r="F25" s="1">
        <v>700</v>
      </c>
      <c r="G25" s="1">
        <v>30</v>
      </c>
      <c r="H25" s="1">
        <v>0.5</v>
      </c>
      <c r="I25" s="1">
        <v>2000</v>
      </c>
      <c r="J25" s="1">
        <v>0.7</v>
      </c>
      <c r="K25" s="1" t="s">
        <v>22</v>
      </c>
      <c r="L25" s="1">
        <v>30.5</v>
      </c>
      <c r="M25" s="1">
        <f>SUM($F$2:F25)</f>
        <v>17800</v>
      </c>
      <c r="O25">
        <f>F13+O23</f>
        <v>10415</v>
      </c>
      <c r="P25">
        <f>L13</f>
        <v>26.5</v>
      </c>
    </row>
    <row r="26" spans="1:16" x14ac:dyDescent="0.3">
      <c r="A26" s="1">
        <v>2</v>
      </c>
      <c r="B26" s="1" t="s">
        <v>28</v>
      </c>
      <c r="C26" s="1" t="s">
        <v>31</v>
      </c>
      <c r="D26" s="1">
        <v>21</v>
      </c>
      <c r="E26" s="1" t="s">
        <v>19</v>
      </c>
      <c r="F26" s="1">
        <v>400</v>
      </c>
      <c r="G26" s="1">
        <v>30</v>
      </c>
      <c r="H26" s="1">
        <v>1.5</v>
      </c>
      <c r="I26" s="1">
        <v>1000</v>
      </c>
      <c r="J26" s="1">
        <v>0.7</v>
      </c>
      <c r="K26" s="1" t="s">
        <v>22</v>
      </c>
      <c r="L26" s="1">
        <v>31.5</v>
      </c>
      <c r="M26" s="1">
        <f>SUM($F$2:F26)</f>
        <v>18200</v>
      </c>
      <c r="O26">
        <f>O25</f>
        <v>10415</v>
      </c>
      <c r="P26">
        <f>P27</f>
        <v>27</v>
      </c>
    </row>
    <row r="27" spans="1:16" x14ac:dyDescent="0.3">
      <c r="A27" s="1">
        <v>7</v>
      </c>
      <c r="B27" s="1" t="s">
        <v>66</v>
      </c>
      <c r="C27" s="1" t="s">
        <v>70</v>
      </c>
      <c r="D27" s="1">
        <v>71</v>
      </c>
      <c r="E27" s="1" t="s">
        <v>38</v>
      </c>
      <c r="F27" s="1">
        <v>150</v>
      </c>
      <c r="G27" s="1">
        <v>32.5</v>
      </c>
      <c r="H27" s="1">
        <v>0.5</v>
      </c>
      <c r="I27" s="1">
        <v>0</v>
      </c>
      <c r="J27" s="1">
        <v>1</v>
      </c>
      <c r="K27" s="1" t="s">
        <v>26</v>
      </c>
      <c r="L27" s="1">
        <v>33</v>
      </c>
      <c r="M27" s="1">
        <f>SUM($F$2:F27)</f>
        <v>18350</v>
      </c>
      <c r="O27">
        <f>F14+O25</f>
        <v>10750</v>
      </c>
      <c r="P27">
        <f>L14</f>
        <v>27</v>
      </c>
    </row>
    <row r="28" spans="1:16" x14ac:dyDescent="0.3">
      <c r="A28" s="1">
        <v>6</v>
      </c>
      <c r="B28" s="1" t="s">
        <v>59</v>
      </c>
      <c r="C28" s="1" t="s">
        <v>64</v>
      </c>
      <c r="D28" s="1">
        <v>64</v>
      </c>
      <c r="E28" s="1" t="s">
        <v>19</v>
      </c>
      <c r="F28" s="1">
        <v>150</v>
      </c>
      <c r="G28" s="1">
        <v>34</v>
      </c>
      <c r="H28" s="1">
        <v>0.5</v>
      </c>
      <c r="I28" s="1">
        <v>0</v>
      </c>
      <c r="J28" s="1">
        <v>0.7</v>
      </c>
      <c r="K28" s="1" t="s">
        <v>22</v>
      </c>
      <c r="L28" s="1">
        <v>34.5</v>
      </c>
      <c r="M28" s="1">
        <f>SUM($F$2:F28)</f>
        <v>18500</v>
      </c>
      <c r="O28">
        <f>O27</f>
        <v>10750</v>
      </c>
      <c r="P28">
        <f>P29</f>
        <v>27.5</v>
      </c>
    </row>
    <row r="29" spans="1:16" x14ac:dyDescent="0.3">
      <c r="A29" s="1">
        <v>7</v>
      </c>
      <c r="B29" s="1" t="s">
        <v>66</v>
      </c>
      <c r="C29" s="1" t="s">
        <v>71</v>
      </c>
      <c r="D29" s="1">
        <v>73</v>
      </c>
      <c r="E29" s="1" t="s">
        <v>38</v>
      </c>
      <c r="F29" s="1">
        <v>150</v>
      </c>
      <c r="G29" s="1">
        <v>33</v>
      </c>
      <c r="H29" s="1">
        <v>1.5</v>
      </c>
      <c r="I29" s="1">
        <v>1000</v>
      </c>
      <c r="J29" s="1">
        <v>1</v>
      </c>
      <c r="K29" s="1" t="s">
        <v>26</v>
      </c>
      <c r="L29" s="1">
        <v>34.5</v>
      </c>
      <c r="M29" s="1">
        <f>SUM($F$2:F29)</f>
        <v>18650</v>
      </c>
      <c r="O29">
        <f>F15+O27</f>
        <v>11050</v>
      </c>
      <c r="P29">
        <f>L15</f>
        <v>27.5</v>
      </c>
    </row>
    <row r="30" spans="1:16" x14ac:dyDescent="0.3">
      <c r="A30" s="1">
        <v>2</v>
      </c>
      <c r="B30" s="1" t="s">
        <v>28</v>
      </c>
      <c r="C30" s="1" t="s">
        <v>33</v>
      </c>
      <c r="D30" s="1">
        <v>23</v>
      </c>
      <c r="E30" s="1" t="s">
        <v>19</v>
      </c>
      <c r="F30" s="1">
        <v>550</v>
      </c>
      <c r="G30" s="1">
        <v>36</v>
      </c>
      <c r="H30" s="1">
        <v>0.5</v>
      </c>
      <c r="I30" s="1">
        <v>2000</v>
      </c>
      <c r="J30" s="1">
        <v>0.7</v>
      </c>
      <c r="K30" s="1" t="s">
        <v>22</v>
      </c>
      <c r="L30" s="1">
        <v>36.5</v>
      </c>
      <c r="M30" s="1">
        <f>SUM($F$2:F30)</f>
        <v>19200</v>
      </c>
      <c r="O30">
        <f>O29</f>
        <v>11050</v>
      </c>
      <c r="P30">
        <f>P31</f>
        <v>27.5</v>
      </c>
    </row>
    <row r="31" spans="1:16" x14ac:dyDescent="0.3">
      <c r="A31" s="1">
        <v>4</v>
      </c>
      <c r="B31" s="1" t="s">
        <v>43</v>
      </c>
      <c r="C31" s="1" t="s">
        <v>49</v>
      </c>
      <c r="D31" s="1">
        <v>46</v>
      </c>
      <c r="E31" s="1" t="s">
        <v>19</v>
      </c>
      <c r="F31" s="1">
        <v>150</v>
      </c>
      <c r="G31" s="1">
        <v>35</v>
      </c>
      <c r="H31" s="1">
        <v>1.5</v>
      </c>
      <c r="I31" s="1">
        <v>1000</v>
      </c>
      <c r="J31" s="1">
        <v>0.7</v>
      </c>
      <c r="K31" s="1" t="s">
        <v>22</v>
      </c>
      <c r="L31" s="1">
        <v>36.5</v>
      </c>
      <c r="M31" s="1">
        <f>SUM($F$2:F31)</f>
        <v>19350</v>
      </c>
      <c r="O31">
        <f>F16+O29</f>
        <v>11750</v>
      </c>
      <c r="P31">
        <f>L16</f>
        <v>27.5</v>
      </c>
    </row>
    <row r="32" spans="1:16" x14ac:dyDescent="0.3">
      <c r="A32" s="1">
        <v>6</v>
      </c>
      <c r="B32" s="1" t="s">
        <v>59</v>
      </c>
      <c r="C32" s="1" t="s">
        <v>65</v>
      </c>
      <c r="D32" s="1">
        <v>65</v>
      </c>
      <c r="E32" s="1" t="s">
        <v>19</v>
      </c>
      <c r="F32" s="1">
        <v>100</v>
      </c>
      <c r="G32" s="1">
        <v>37</v>
      </c>
      <c r="H32" s="1">
        <v>0.5</v>
      </c>
      <c r="I32" s="1">
        <v>0</v>
      </c>
      <c r="J32" s="1">
        <v>0.7</v>
      </c>
      <c r="K32" s="1" t="s">
        <v>22</v>
      </c>
      <c r="L32" s="1">
        <v>37.5</v>
      </c>
      <c r="M32" s="1">
        <f>SUM($F$2:F32)</f>
        <v>19450</v>
      </c>
      <c r="O32">
        <f>O31</f>
        <v>11750</v>
      </c>
      <c r="P32">
        <f>P33</f>
        <v>28.5</v>
      </c>
    </row>
    <row r="33" spans="1:16" x14ac:dyDescent="0.3">
      <c r="A33" s="1">
        <v>5</v>
      </c>
      <c r="B33" s="1" t="s">
        <v>52</v>
      </c>
      <c r="C33" s="1" t="s">
        <v>56</v>
      </c>
      <c r="D33" s="1">
        <v>54</v>
      </c>
      <c r="E33" s="1" t="s">
        <v>38</v>
      </c>
      <c r="F33" s="1">
        <v>150</v>
      </c>
      <c r="G33" s="1">
        <v>40</v>
      </c>
      <c r="H33" s="1">
        <v>0.5</v>
      </c>
      <c r="I33" s="1">
        <v>1000</v>
      </c>
      <c r="J33" s="1">
        <v>1</v>
      </c>
      <c r="K33" s="1" t="s">
        <v>26</v>
      </c>
      <c r="L33" s="1">
        <v>40.5</v>
      </c>
      <c r="M33" s="1">
        <f>SUM($F$2:F33)</f>
        <v>19600</v>
      </c>
      <c r="O33">
        <f>F17+O31</f>
        <v>12050</v>
      </c>
      <c r="P33">
        <f>L17</f>
        <v>28.5</v>
      </c>
    </row>
    <row r="34" spans="1:16" x14ac:dyDescent="0.3">
      <c r="A34" s="1">
        <v>5</v>
      </c>
      <c r="B34" s="1" t="s">
        <v>52</v>
      </c>
      <c r="C34" s="1" t="s">
        <v>57</v>
      </c>
      <c r="D34" s="1">
        <v>53</v>
      </c>
      <c r="E34" s="1" t="s">
        <v>38</v>
      </c>
      <c r="F34" s="1">
        <v>700</v>
      </c>
      <c r="G34" s="1">
        <v>41</v>
      </c>
      <c r="H34" s="1">
        <v>0.5</v>
      </c>
      <c r="I34" s="1">
        <v>4000</v>
      </c>
      <c r="J34" s="1">
        <v>0.75</v>
      </c>
      <c r="K34" s="1" t="s">
        <v>22</v>
      </c>
      <c r="L34" s="1">
        <v>41.5</v>
      </c>
      <c r="M34" s="1">
        <f>SUM($F$2:F34)</f>
        <v>20300</v>
      </c>
      <c r="O34">
        <f>O33</f>
        <v>12050</v>
      </c>
      <c r="P34">
        <f>P35</f>
        <v>28.5</v>
      </c>
    </row>
    <row r="35" spans="1:16" x14ac:dyDescent="0.3">
      <c r="A35" s="1">
        <v>3</v>
      </c>
      <c r="B35" s="1" t="s">
        <v>36</v>
      </c>
      <c r="C35" s="1" t="s">
        <v>42</v>
      </c>
      <c r="D35" s="1">
        <v>35</v>
      </c>
      <c r="E35" s="1" t="s">
        <v>38</v>
      </c>
      <c r="F35" s="1">
        <v>150</v>
      </c>
      <c r="G35" s="1">
        <v>42</v>
      </c>
      <c r="H35" s="1">
        <v>0.5</v>
      </c>
      <c r="I35" s="1">
        <v>0</v>
      </c>
      <c r="J35" s="1">
        <v>1.08</v>
      </c>
      <c r="K35" s="1" t="s">
        <v>26</v>
      </c>
      <c r="L35" s="1">
        <v>42.5</v>
      </c>
      <c r="M35" s="1">
        <f>SUM($F$2:F35)</f>
        <v>20450</v>
      </c>
      <c r="O35">
        <f>F18+O33</f>
        <v>12700</v>
      </c>
      <c r="P35">
        <f>L18</f>
        <v>28.5</v>
      </c>
    </row>
    <row r="36" spans="1:16" x14ac:dyDescent="0.3">
      <c r="A36" s="1">
        <v>4</v>
      </c>
      <c r="B36" s="1" t="s">
        <v>43</v>
      </c>
      <c r="C36" s="1" t="s">
        <v>50</v>
      </c>
      <c r="D36" s="1">
        <v>43</v>
      </c>
      <c r="E36" s="1" t="s">
        <v>19</v>
      </c>
      <c r="F36" s="1">
        <v>150</v>
      </c>
      <c r="G36" s="1">
        <v>42.5</v>
      </c>
      <c r="H36" s="1">
        <v>1.5</v>
      </c>
      <c r="I36" s="1">
        <v>1000</v>
      </c>
      <c r="J36" s="1">
        <v>0.75</v>
      </c>
      <c r="K36" s="1" t="s">
        <v>22</v>
      </c>
      <c r="L36" s="1">
        <v>44</v>
      </c>
      <c r="M36" s="1">
        <f>SUM($F$2:F36)</f>
        <v>20600</v>
      </c>
      <c r="O36">
        <f>O35</f>
        <v>12700</v>
      </c>
      <c r="P36">
        <f>P37</f>
        <v>29</v>
      </c>
    </row>
    <row r="37" spans="1:16" x14ac:dyDescent="0.3">
      <c r="A37" s="1">
        <v>2</v>
      </c>
      <c r="B37" s="1" t="s">
        <v>28</v>
      </c>
      <c r="C37" s="1" t="s">
        <v>34</v>
      </c>
      <c r="D37" s="1">
        <v>24</v>
      </c>
      <c r="E37" s="1" t="s">
        <v>19</v>
      </c>
      <c r="F37" s="1">
        <v>150</v>
      </c>
      <c r="G37" s="1">
        <v>45</v>
      </c>
      <c r="H37" s="1">
        <v>0.5</v>
      </c>
      <c r="I37" s="1">
        <v>0</v>
      </c>
      <c r="J37" s="1">
        <v>1</v>
      </c>
      <c r="K37" s="1" t="s">
        <v>26</v>
      </c>
      <c r="L37" s="1">
        <v>45.5</v>
      </c>
      <c r="M37" s="1">
        <f>SUM($F$2:F37)</f>
        <v>20750</v>
      </c>
      <c r="O37">
        <f>F19+O35</f>
        <v>13350</v>
      </c>
      <c r="P37">
        <f>L19</f>
        <v>29</v>
      </c>
    </row>
    <row r="38" spans="1:16" x14ac:dyDescent="0.3">
      <c r="A38" s="1">
        <v>1</v>
      </c>
      <c r="B38" s="1" t="s">
        <v>17</v>
      </c>
      <c r="C38" s="1" t="s">
        <v>25</v>
      </c>
      <c r="D38" s="1">
        <v>14</v>
      </c>
      <c r="E38" s="1" t="s">
        <v>19</v>
      </c>
      <c r="F38" s="1">
        <v>150</v>
      </c>
      <c r="G38" s="1">
        <v>45</v>
      </c>
      <c r="H38" s="1">
        <v>1.5</v>
      </c>
      <c r="I38" s="1">
        <v>2000</v>
      </c>
      <c r="J38" s="1">
        <v>1</v>
      </c>
      <c r="K38" s="1" t="s">
        <v>26</v>
      </c>
      <c r="L38" s="1">
        <v>46.5</v>
      </c>
      <c r="M38" s="1">
        <f>SUM($F$2:F38)</f>
        <v>20900</v>
      </c>
      <c r="O38">
        <f>O37</f>
        <v>13350</v>
      </c>
      <c r="P38">
        <f>P39</f>
        <v>29</v>
      </c>
    </row>
    <row r="39" spans="1:16" x14ac:dyDescent="0.3">
      <c r="A39" s="1">
        <v>5</v>
      </c>
      <c r="B39" s="1" t="s">
        <v>52</v>
      </c>
      <c r="C39" s="1" t="s">
        <v>58</v>
      </c>
      <c r="D39" s="1">
        <v>56</v>
      </c>
      <c r="E39" s="1" t="s">
        <v>38</v>
      </c>
      <c r="F39" s="1">
        <v>150</v>
      </c>
      <c r="G39" s="1">
        <v>48</v>
      </c>
      <c r="H39" s="1">
        <v>0.5</v>
      </c>
      <c r="I39" s="1">
        <v>0</v>
      </c>
      <c r="J39" s="1">
        <v>1</v>
      </c>
      <c r="K39" s="1" t="s">
        <v>26</v>
      </c>
      <c r="L39" s="1">
        <v>48.5</v>
      </c>
      <c r="M39" s="1">
        <f>SUM($F$2:F39)</f>
        <v>21050</v>
      </c>
      <c r="O39">
        <f>F20+O37</f>
        <v>14300</v>
      </c>
      <c r="P39">
        <f>L20</f>
        <v>29</v>
      </c>
    </row>
    <row r="40" spans="1:16" x14ac:dyDescent="0.3">
      <c r="A40" s="1">
        <v>1</v>
      </c>
      <c r="B40" s="1" t="s">
        <v>17</v>
      </c>
      <c r="C40" s="1" t="s">
        <v>27</v>
      </c>
      <c r="D40" s="1">
        <v>12</v>
      </c>
      <c r="E40" s="1" t="s">
        <v>19</v>
      </c>
      <c r="F40" s="1">
        <v>250</v>
      </c>
      <c r="G40" s="1">
        <v>50</v>
      </c>
      <c r="H40" s="1">
        <v>1.5</v>
      </c>
      <c r="I40" s="1">
        <v>0</v>
      </c>
      <c r="J40" s="1">
        <v>1</v>
      </c>
      <c r="K40" s="1" t="s">
        <v>26</v>
      </c>
      <c r="L40" s="1">
        <v>51.5</v>
      </c>
      <c r="M40" s="1">
        <f>SUM($F$2:F40)</f>
        <v>21300</v>
      </c>
      <c r="O40">
        <f>O39</f>
        <v>14300</v>
      </c>
      <c r="P40">
        <f>P41</f>
        <v>29.5</v>
      </c>
    </row>
    <row r="41" spans="1:16" x14ac:dyDescent="0.3">
      <c r="A41" s="1">
        <v>4</v>
      </c>
      <c r="B41" s="1" t="s">
        <v>43</v>
      </c>
      <c r="C41" s="1" t="s">
        <v>51</v>
      </c>
      <c r="D41" s="1">
        <v>44</v>
      </c>
      <c r="E41" s="1" t="s">
        <v>19</v>
      </c>
      <c r="F41" s="1">
        <v>300</v>
      </c>
      <c r="G41" s="1">
        <v>52</v>
      </c>
      <c r="H41" s="1">
        <v>0.5</v>
      </c>
      <c r="I41" s="1">
        <v>0</v>
      </c>
      <c r="J41" s="1">
        <v>1</v>
      </c>
      <c r="K41" s="1" t="s">
        <v>26</v>
      </c>
      <c r="L41" s="1">
        <v>52.5</v>
      </c>
      <c r="M41" s="1">
        <f>SUM($F$2:F41)</f>
        <v>21600</v>
      </c>
      <c r="O41">
        <f>F21+O39</f>
        <v>14650</v>
      </c>
      <c r="P41">
        <f>L21</f>
        <v>29.5</v>
      </c>
    </row>
    <row r="42" spans="1:16" x14ac:dyDescent="0.3">
      <c r="A42" s="1">
        <v>7</v>
      </c>
      <c r="B42" s="1" t="s">
        <v>66</v>
      </c>
      <c r="C42" s="1" t="s">
        <v>72</v>
      </c>
      <c r="D42" s="1">
        <v>74</v>
      </c>
      <c r="E42" s="1" t="s">
        <v>38</v>
      </c>
      <c r="F42" s="1">
        <v>250</v>
      </c>
      <c r="G42" s="1">
        <v>51.5</v>
      </c>
      <c r="H42" s="1">
        <v>1.5</v>
      </c>
      <c r="I42" s="1">
        <v>1000</v>
      </c>
      <c r="J42" s="1">
        <v>1</v>
      </c>
      <c r="K42" s="1" t="s">
        <v>26</v>
      </c>
      <c r="L42" s="1">
        <v>53</v>
      </c>
      <c r="M42" s="1">
        <f>SUM($F$2:F42)</f>
        <v>21850</v>
      </c>
      <c r="O42">
        <f>O41</f>
        <v>14650</v>
      </c>
      <c r="P42">
        <f>P43</f>
        <v>29.5</v>
      </c>
    </row>
    <row r="43" spans="1:16" x14ac:dyDescent="0.3">
      <c r="A43" s="1">
        <v>2</v>
      </c>
      <c r="B43" s="1" t="s">
        <v>28</v>
      </c>
      <c r="C43" s="1" t="s">
        <v>35</v>
      </c>
      <c r="D43" s="1">
        <v>26</v>
      </c>
      <c r="E43" s="1" t="s">
        <v>19</v>
      </c>
      <c r="F43" s="1">
        <v>200</v>
      </c>
      <c r="G43" s="1">
        <v>62</v>
      </c>
      <c r="H43" s="1">
        <v>0.5</v>
      </c>
      <c r="I43" s="1">
        <v>0</v>
      </c>
      <c r="J43" s="1">
        <v>1</v>
      </c>
      <c r="K43" s="1" t="s">
        <v>26</v>
      </c>
      <c r="L43" s="1">
        <v>62.5</v>
      </c>
      <c r="M43" s="1">
        <f>SUM($F$2:F43)</f>
        <v>22050</v>
      </c>
      <c r="O43">
        <f>F22+O41</f>
        <v>15600</v>
      </c>
      <c r="P43">
        <f>L22</f>
        <v>29.5</v>
      </c>
    </row>
    <row r="44" spans="1:16" x14ac:dyDescent="0.3">
      <c r="L44" s="1"/>
      <c r="O44">
        <f>O43</f>
        <v>15600</v>
      </c>
      <c r="P44">
        <f>P45</f>
        <v>29.5</v>
      </c>
    </row>
    <row r="45" spans="1:16" x14ac:dyDescent="0.3">
      <c r="O45">
        <f>F23+O43</f>
        <v>16250</v>
      </c>
      <c r="P45">
        <f>L23</f>
        <v>29.5</v>
      </c>
    </row>
    <row r="46" spans="1:16" x14ac:dyDescent="0.3">
      <c r="O46">
        <f>O45</f>
        <v>16250</v>
      </c>
      <c r="P46">
        <f>P47</f>
        <v>30</v>
      </c>
    </row>
    <row r="47" spans="1:16" x14ac:dyDescent="0.3">
      <c r="O47">
        <f>F24+O45</f>
        <v>17100</v>
      </c>
      <c r="P47">
        <f>L24</f>
        <v>30</v>
      </c>
    </row>
    <row r="48" spans="1:16" x14ac:dyDescent="0.3">
      <c r="O48">
        <f>O47</f>
        <v>17100</v>
      </c>
      <c r="P48">
        <f>P49</f>
        <v>30.5</v>
      </c>
    </row>
    <row r="49" spans="15:16" x14ac:dyDescent="0.3">
      <c r="O49">
        <f>F25+O47</f>
        <v>17800</v>
      </c>
      <c r="P49">
        <f>L25</f>
        <v>30.5</v>
      </c>
    </row>
    <row r="50" spans="15:16" x14ac:dyDescent="0.3">
      <c r="O50">
        <f>O49</f>
        <v>17800</v>
      </c>
      <c r="P50">
        <f>P51</f>
        <v>31.5</v>
      </c>
    </row>
    <row r="51" spans="15:16" x14ac:dyDescent="0.3">
      <c r="O51">
        <f>F26+O49</f>
        <v>18200</v>
      </c>
      <c r="P51">
        <f>L26</f>
        <v>31.5</v>
      </c>
    </row>
    <row r="52" spans="15:16" x14ac:dyDescent="0.3">
      <c r="O52">
        <f>O51</f>
        <v>18200</v>
      </c>
      <c r="P52">
        <f>P53</f>
        <v>33</v>
      </c>
    </row>
    <row r="53" spans="15:16" x14ac:dyDescent="0.3">
      <c r="O53">
        <f>F27+O51</f>
        <v>18350</v>
      </c>
      <c r="P53">
        <f>L27</f>
        <v>33</v>
      </c>
    </row>
    <row r="54" spans="15:16" x14ac:dyDescent="0.3">
      <c r="O54">
        <f>O53</f>
        <v>18350</v>
      </c>
      <c r="P54">
        <f>P55</f>
        <v>34.5</v>
      </c>
    </row>
    <row r="55" spans="15:16" x14ac:dyDescent="0.3">
      <c r="O55">
        <f>F28+O53</f>
        <v>18500</v>
      </c>
      <c r="P55">
        <f>L28</f>
        <v>34.5</v>
      </c>
    </row>
    <row r="56" spans="15:16" x14ac:dyDescent="0.3">
      <c r="O56">
        <f>O55</f>
        <v>18500</v>
      </c>
      <c r="P56">
        <f>P57</f>
        <v>34.5</v>
      </c>
    </row>
    <row r="57" spans="15:16" x14ac:dyDescent="0.3">
      <c r="O57">
        <f>F29+O55</f>
        <v>18650</v>
      </c>
      <c r="P57">
        <f>L29</f>
        <v>34.5</v>
      </c>
    </row>
    <row r="58" spans="15:16" x14ac:dyDescent="0.3">
      <c r="O58">
        <f>O57</f>
        <v>18650</v>
      </c>
      <c r="P58">
        <f>P59</f>
        <v>36.5</v>
      </c>
    </row>
    <row r="59" spans="15:16" x14ac:dyDescent="0.3">
      <c r="O59">
        <f>F30+O57</f>
        <v>19200</v>
      </c>
      <c r="P59">
        <f>L30</f>
        <v>36.5</v>
      </c>
    </row>
    <row r="60" spans="15:16" x14ac:dyDescent="0.3">
      <c r="O60">
        <f>O59</f>
        <v>19200</v>
      </c>
      <c r="P60">
        <f>P61</f>
        <v>36.5</v>
      </c>
    </row>
    <row r="61" spans="15:16" x14ac:dyDescent="0.3">
      <c r="O61">
        <f>F31+O59</f>
        <v>19350</v>
      </c>
      <c r="P61">
        <f>L31</f>
        <v>36.5</v>
      </c>
    </row>
    <row r="62" spans="15:16" x14ac:dyDescent="0.3">
      <c r="O62">
        <f>O61</f>
        <v>19350</v>
      </c>
      <c r="P62">
        <f>P63</f>
        <v>37.5</v>
      </c>
    </row>
    <row r="63" spans="15:16" x14ac:dyDescent="0.3">
      <c r="O63">
        <f>F32+O61</f>
        <v>19450</v>
      </c>
      <c r="P63">
        <f>L32</f>
        <v>37.5</v>
      </c>
    </row>
    <row r="64" spans="15:16" x14ac:dyDescent="0.3">
      <c r="O64">
        <f>O63</f>
        <v>19450</v>
      </c>
      <c r="P64">
        <f>P65</f>
        <v>40.5</v>
      </c>
    </row>
    <row r="65" spans="15:16" x14ac:dyDescent="0.3">
      <c r="O65">
        <f>F33+O63</f>
        <v>19600</v>
      </c>
      <c r="P65">
        <f>L33</f>
        <v>40.5</v>
      </c>
    </row>
    <row r="66" spans="15:16" x14ac:dyDescent="0.3">
      <c r="O66">
        <f>O65</f>
        <v>19600</v>
      </c>
      <c r="P66">
        <f>P67</f>
        <v>41.5</v>
      </c>
    </row>
    <row r="67" spans="15:16" x14ac:dyDescent="0.3">
      <c r="O67">
        <f>F34+O65</f>
        <v>20300</v>
      </c>
      <c r="P67">
        <f>L34</f>
        <v>41.5</v>
      </c>
    </row>
    <row r="68" spans="15:16" x14ac:dyDescent="0.3">
      <c r="O68">
        <f>O67</f>
        <v>20300</v>
      </c>
      <c r="P68">
        <f>P69</f>
        <v>42.5</v>
      </c>
    </row>
    <row r="69" spans="15:16" x14ac:dyDescent="0.3">
      <c r="O69">
        <f>F35+O67</f>
        <v>20450</v>
      </c>
      <c r="P69">
        <f>L35</f>
        <v>42.5</v>
      </c>
    </row>
    <row r="70" spans="15:16" x14ac:dyDescent="0.3">
      <c r="O70">
        <f>O69</f>
        <v>20450</v>
      </c>
      <c r="P70">
        <f>P71</f>
        <v>44</v>
      </c>
    </row>
    <row r="71" spans="15:16" x14ac:dyDescent="0.3">
      <c r="O71">
        <f>F36+O69</f>
        <v>20600</v>
      </c>
      <c r="P71">
        <f>L36</f>
        <v>44</v>
      </c>
    </row>
    <row r="72" spans="15:16" x14ac:dyDescent="0.3">
      <c r="O72">
        <f>O71</f>
        <v>20600</v>
      </c>
      <c r="P72">
        <f>P73</f>
        <v>45.5</v>
      </c>
    </row>
    <row r="73" spans="15:16" x14ac:dyDescent="0.3">
      <c r="O73">
        <f>F37+O71</f>
        <v>20750</v>
      </c>
      <c r="P73">
        <f>L37</f>
        <v>45.5</v>
      </c>
    </row>
    <row r="74" spans="15:16" x14ac:dyDescent="0.3">
      <c r="O74">
        <f>O73</f>
        <v>20750</v>
      </c>
      <c r="P74">
        <f>P75</f>
        <v>46.5</v>
      </c>
    </row>
    <row r="75" spans="15:16" x14ac:dyDescent="0.3">
      <c r="O75">
        <f>F38+O73</f>
        <v>20900</v>
      </c>
      <c r="P75">
        <f>L38</f>
        <v>46.5</v>
      </c>
    </row>
    <row r="76" spans="15:16" x14ac:dyDescent="0.3">
      <c r="O76">
        <f>O75</f>
        <v>20900</v>
      </c>
      <c r="P76">
        <f>P77</f>
        <v>48.5</v>
      </c>
    </row>
    <row r="77" spans="15:16" x14ac:dyDescent="0.3">
      <c r="O77">
        <f>F39+O75</f>
        <v>21050</v>
      </c>
      <c r="P77">
        <f>L39</f>
        <v>48.5</v>
      </c>
    </row>
    <row r="78" spans="15:16" x14ac:dyDescent="0.3">
      <c r="O78">
        <f>O77</f>
        <v>21050</v>
      </c>
      <c r="P78">
        <f>P79</f>
        <v>51.5</v>
      </c>
    </row>
    <row r="79" spans="15:16" x14ac:dyDescent="0.3">
      <c r="O79">
        <f>F40+O77</f>
        <v>21300</v>
      </c>
      <c r="P79">
        <f>L40</f>
        <v>51.5</v>
      </c>
    </row>
    <row r="80" spans="15:16" x14ac:dyDescent="0.3">
      <c r="O80">
        <f>O79</f>
        <v>21300</v>
      </c>
      <c r="P80">
        <f>P81</f>
        <v>52.5</v>
      </c>
    </row>
    <row r="81" spans="15:16" x14ac:dyDescent="0.3">
      <c r="O81">
        <f>F41+O79</f>
        <v>21600</v>
      </c>
      <c r="P81">
        <f>L41</f>
        <v>52.5</v>
      </c>
    </row>
    <row r="82" spans="15:16" x14ac:dyDescent="0.3">
      <c r="O82">
        <f>O81</f>
        <v>21600</v>
      </c>
      <c r="P82">
        <f>P83</f>
        <v>53</v>
      </c>
    </row>
    <row r="83" spans="15:16" x14ac:dyDescent="0.3">
      <c r="O83">
        <f>F42+O81</f>
        <v>21850</v>
      </c>
      <c r="P83">
        <f>L42</f>
        <v>53</v>
      </c>
    </row>
    <row r="84" spans="15:16" x14ac:dyDescent="0.3">
      <c r="O84">
        <f>O83</f>
        <v>21850</v>
      </c>
      <c r="P84">
        <f>P85</f>
        <v>62.5</v>
      </c>
    </row>
    <row r="85" spans="15:16" x14ac:dyDescent="0.3">
      <c r="O85">
        <f>F43+O83</f>
        <v>22050</v>
      </c>
      <c r="P85">
        <f>L43</f>
        <v>62.5</v>
      </c>
    </row>
    <row r="86" spans="15:16" x14ac:dyDescent="0.3">
      <c r="O86">
        <f>O85</f>
        <v>22050</v>
      </c>
      <c r="P86">
        <v>500</v>
      </c>
    </row>
  </sheetData>
  <autoFilter ref="A1:L43" xr:uid="{E4814FDD-1915-EB4D-82BB-10BCEF4A2D0E}">
    <sortState xmlns:xlrd2="http://schemas.microsoft.com/office/spreadsheetml/2017/richdata2" ref="A2:L43">
      <sortCondition ref="L1:L4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 profile</vt:lpstr>
      <vt:lpstr>Supply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Brown</cp:lastModifiedBy>
  <dcterms:created xsi:type="dcterms:W3CDTF">2020-02-28T21:28:58Z</dcterms:created>
  <dcterms:modified xsi:type="dcterms:W3CDTF">2022-02-26T22:54:24Z</dcterms:modified>
</cp:coreProperties>
</file>