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hidePivotFieldList="1"/>
  <mc:AlternateContent xmlns:mc="http://schemas.openxmlformats.org/markup-compatibility/2006">
    <mc:Choice Requires="x15">
      <x15ac:absPath xmlns:x15ac="http://schemas.microsoft.com/office/spreadsheetml/2010/11/ac" url="/Users/theaarganda/Library/CloudStorage/GoogleDrive-thea.arganda@dwmorgan.com/.shortcut-targets-by-id/1NUzcahe5qg4hKvDTdwkBI5PVuSfPUOMt/DW Morgan Services/DWMS EU_Orebro/"/>
    </mc:Choice>
  </mc:AlternateContent>
  <xr:revisionPtr revIDLastSave="0" documentId="13_ncr:1_{BE47F258-C6DC-124F-BB8C-337F056B15F9}" xr6:coauthVersionLast="47" xr6:coauthVersionMax="47" xr10:uidLastSave="{00000000-0000-0000-0000-000000000000}"/>
  <bookViews>
    <workbookView xWindow="0" yWindow="740" windowWidth="29400" windowHeight="16620" activeTab="1" xr2:uid="{00000000-000D-0000-FFFF-FFFF00000000}"/>
  </bookViews>
  <sheets>
    <sheet name="Info" sheetId="1" r:id="rId1"/>
    <sheet name="EU POs" sheetId="2" r:id="rId2"/>
    <sheet name="POs" sheetId="5" r:id="rId3"/>
  </sheets>
  <definedNames>
    <definedName name="_xlnm._FilterDatabase" localSheetId="1" hidden="1">'EU POs'!$A$2:$AK$885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88H/BsTvZ9nvB7MSR5pIg+KajZUScv8WmIoRiN4YnHY="/>
    </ext>
  </extLst>
</workbook>
</file>

<file path=xl/calcChain.xml><?xml version="1.0" encoding="utf-8"?>
<calcChain xmlns="http://schemas.openxmlformats.org/spreadsheetml/2006/main">
  <c r="Q501" i="2" l="1"/>
  <c r="Q512" i="2"/>
  <c r="Q506" i="2"/>
  <c r="AG592" i="2"/>
  <c r="AI592" i="2" s="1"/>
  <c r="X592" i="2"/>
  <c r="S592" i="2"/>
  <c r="K592" i="2"/>
  <c r="AG573" i="2"/>
  <c r="AI573" i="2" s="1"/>
  <c r="X573" i="2"/>
  <c r="S573" i="2"/>
  <c r="K573" i="2"/>
  <c r="AG801" i="2" l="1"/>
  <c r="AI801" i="2" s="1"/>
  <c r="AG799" i="2"/>
  <c r="AI799" i="2" s="1"/>
  <c r="X885" i="2" l="1"/>
  <c r="X884" i="2"/>
  <c r="X883" i="2"/>
  <c r="X882" i="2"/>
  <c r="X881" i="2"/>
  <c r="X880" i="2"/>
  <c r="X879" i="2"/>
  <c r="X877" i="2"/>
  <c r="X878" i="2"/>
  <c r="AG537" i="2"/>
  <c r="AI537" i="2" s="1"/>
  <c r="X537" i="2"/>
  <c r="S537" i="2"/>
  <c r="K537" i="2"/>
  <c r="AG432" i="2" l="1"/>
  <c r="AI432" i="2" s="1"/>
  <c r="X432" i="2"/>
  <c r="S432" i="2"/>
  <c r="K432" i="2"/>
  <c r="AG344" i="2"/>
  <c r="AI344" i="2" s="1"/>
  <c r="X344" i="2"/>
  <c r="S344" i="2"/>
  <c r="K344" i="2"/>
  <c r="X491" i="2" l="1"/>
  <c r="X838" i="2"/>
  <c r="X839" i="2"/>
  <c r="X840" i="2"/>
  <c r="X841" i="2"/>
  <c r="X842" i="2"/>
  <c r="X843" i="2"/>
  <c r="X844" i="2"/>
  <c r="X845" i="2"/>
  <c r="X867" i="2"/>
  <c r="X868" i="2"/>
  <c r="X869" i="2"/>
  <c r="X870" i="2"/>
  <c r="X871" i="2"/>
  <c r="X872" i="2"/>
  <c r="X873" i="2"/>
  <c r="X874" i="2"/>
  <c r="X875" i="2"/>
  <c r="X876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K838" i="2"/>
  <c r="K839" i="2"/>
  <c r="K840" i="2"/>
  <c r="K841" i="2"/>
  <c r="K842" i="2"/>
  <c r="K843" i="2"/>
  <c r="K844" i="2"/>
  <c r="K845" i="2"/>
  <c r="K867" i="2"/>
  <c r="K868" i="2"/>
  <c r="K869" i="2"/>
  <c r="K870" i="2"/>
  <c r="K871" i="2"/>
  <c r="K872" i="2"/>
  <c r="K873" i="2"/>
  <c r="K874" i="2"/>
  <c r="K875" i="2"/>
  <c r="K876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AG434" i="2" l="1"/>
  <c r="AI434" i="2" s="1"/>
  <c r="X434" i="2"/>
  <c r="S434" i="2"/>
  <c r="K434" i="2"/>
  <c r="AG814" i="2"/>
  <c r="AI814" i="2" s="1"/>
  <c r="AG429" i="2" l="1"/>
  <c r="AI429" i="2" s="1"/>
  <c r="X429" i="2"/>
  <c r="S429" i="2"/>
  <c r="K429" i="2"/>
  <c r="AG135" i="2"/>
  <c r="AI135" i="2" s="1"/>
  <c r="X135" i="2"/>
  <c r="S135" i="2"/>
  <c r="K135" i="2"/>
  <c r="AG616" i="2" l="1"/>
  <c r="AI616" i="2" s="1"/>
  <c r="X837" i="2"/>
  <c r="X836" i="2"/>
  <c r="X835" i="2"/>
  <c r="X834" i="2"/>
  <c r="X833" i="2"/>
  <c r="X832" i="2"/>
  <c r="X831" i="2"/>
  <c r="X830" i="2"/>
  <c r="X829" i="2"/>
  <c r="X828" i="2"/>
  <c r="X827" i="2"/>
  <c r="X826" i="2"/>
  <c r="S837" i="2"/>
  <c r="S836" i="2"/>
  <c r="S835" i="2"/>
  <c r="S834" i="2"/>
  <c r="S833" i="2"/>
  <c r="S832" i="2"/>
  <c r="S831" i="2"/>
  <c r="S830" i="2"/>
  <c r="S829" i="2"/>
  <c r="S828" i="2"/>
  <c r="S827" i="2"/>
  <c r="S826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J15" i="5" l="1"/>
  <c r="K15" i="5" s="1"/>
  <c r="J11" i="5"/>
  <c r="K11" i="5" s="1"/>
  <c r="J4" i="5"/>
  <c r="J5" i="5" s="1"/>
  <c r="K5" i="5" s="1"/>
  <c r="X825" i="2"/>
  <c r="X824" i="2"/>
  <c r="X823" i="2"/>
  <c r="X822" i="2"/>
  <c r="X821" i="2"/>
  <c r="X820" i="2"/>
  <c r="X819" i="2"/>
  <c r="X818" i="2"/>
  <c r="S825" i="2"/>
  <c r="S824" i="2"/>
  <c r="S823" i="2"/>
  <c r="S822" i="2"/>
  <c r="S821" i="2"/>
  <c r="S820" i="2"/>
  <c r="S819" i="2"/>
  <c r="S818" i="2"/>
  <c r="K825" i="2"/>
  <c r="K824" i="2"/>
  <c r="K823" i="2"/>
  <c r="K822" i="2"/>
  <c r="K821" i="2"/>
  <c r="K820" i="2"/>
  <c r="K819" i="2"/>
  <c r="K818" i="2"/>
  <c r="J8" i="5" l="1"/>
  <c r="K8" i="5" s="1"/>
  <c r="AG797" i="2"/>
  <c r="AI797" i="2" s="1"/>
  <c r="AG613" i="2" l="1"/>
  <c r="AG563" i="2"/>
  <c r="AI563" i="2" s="1"/>
  <c r="X563" i="2"/>
  <c r="S563" i="2"/>
  <c r="K563" i="2"/>
  <c r="K36" i="2" l="1"/>
  <c r="K473" i="2"/>
  <c r="K95" i="2"/>
  <c r="K454" i="2"/>
  <c r="K97" i="2"/>
  <c r="K104" i="2"/>
  <c r="K506" i="2"/>
  <c r="K86" i="2"/>
  <c r="K23" i="2"/>
  <c r="K110" i="2"/>
  <c r="K413" i="2"/>
  <c r="K100" i="2"/>
  <c r="K69" i="2"/>
  <c r="K415" i="2"/>
  <c r="K410" i="2"/>
  <c r="K108" i="2"/>
  <c r="K416" i="2"/>
  <c r="K91" i="2"/>
  <c r="K37" i="2"/>
  <c r="K144" i="2"/>
  <c r="K161" i="2"/>
  <c r="K89" i="2"/>
  <c r="K115" i="2"/>
  <c r="K96" i="2"/>
  <c r="K106" i="2"/>
  <c r="K107" i="2"/>
  <c r="K111" i="2"/>
  <c r="K109" i="2"/>
  <c r="K443" i="2"/>
  <c r="K120" i="2"/>
  <c r="K121" i="2"/>
  <c r="K136" i="2"/>
  <c r="K124" i="2"/>
  <c r="K122" i="2"/>
  <c r="K125" i="2"/>
  <c r="K127" i="2"/>
  <c r="K128" i="2"/>
  <c r="K129" i="2"/>
  <c r="K245" i="2"/>
  <c r="K116" i="2"/>
  <c r="K261" i="2"/>
  <c r="K262" i="2"/>
  <c r="K287" i="2"/>
  <c r="K263" i="2"/>
  <c r="K283" i="2"/>
  <c r="K397" i="2"/>
  <c r="K337" i="2"/>
  <c r="K305" i="2"/>
  <c r="K141" i="2"/>
  <c r="K391" i="2"/>
  <c r="K112" i="2"/>
  <c r="K145" i="2"/>
  <c r="K171" i="2"/>
  <c r="K117" i="2"/>
  <c r="K147" i="2"/>
  <c r="K148" i="2"/>
  <c r="K149" i="2"/>
  <c r="K92" i="2"/>
  <c r="K151" i="2"/>
  <c r="K152" i="2"/>
  <c r="K105" i="2"/>
  <c r="K153" i="2"/>
  <c r="K150" i="2"/>
  <c r="K155" i="2"/>
  <c r="K157" i="2"/>
  <c r="K158" i="2"/>
  <c r="K159" i="2"/>
  <c r="K160" i="2"/>
  <c r="K173" i="2"/>
  <c r="K156" i="2"/>
  <c r="K162" i="2"/>
  <c r="K164" i="2"/>
  <c r="K165" i="2"/>
  <c r="K154" i="2"/>
  <c r="K167" i="2"/>
  <c r="K118" i="2"/>
  <c r="K169" i="2"/>
  <c r="K170" i="2"/>
  <c r="K190" i="2"/>
  <c r="K172" i="2"/>
  <c r="K289" i="2"/>
  <c r="K166" i="2"/>
  <c r="K163" i="2"/>
  <c r="K175" i="2"/>
  <c r="K177" i="2"/>
  <c r="K178" i="2"/>
  <c r="K179" i="2"/>
  <c r="K180" i="2"/>
  <c r="K176" i="2"/>
  <c r="K181" i="2"/>
  <c r="K183" i="2"/>
  <c r="K184" i="2"/>
  <c r="K185" i="2"/>
  <c r="K186" i="2"/>
  <c r="K174" i="2"/>
  <c r="K123" i="2"/>
  <c r="K189" i="2"/>
  <c r="K113" i="2"/>
  <c r="K191" i="2"/>
  <c r="K192" i="2"/>
  <c r="K119" i="2"/>
  <c r="K132" i="2"/>
  <c r="K126" i="2"/>
  <c r="K188" i="2"/>
  <c r="K182" i="2"/>
  <c r="K197" i="2"/>
  <c r="K199" i="2"/>
  <c r="K146" i="2"/>
  <c r="K168" i="2"/>
  <c r="K193" i="2"/>
  <c r="K195" i="2"/>
  <c r="K196" i="2"/>
  <c r="K203" i="2"/>
  <c r="K198" i="2"/>
  <c r="K194" i="2"/>
  <c r="K208" i="2"/>
  <c r="K209" i="2"/>
  <c r="K210" i="2"/>
  <c r="K211" i="2"/>
  <c r="K205" i="2"/>
  <c r="K206" i="2"/>
  <c r="K204" i="2"/>
  <c r="K215" i="2"/>
  <c r="K213" i="2"/>
  <c r="K216" i="2"/>
  <c r="K218" i="2"/>
  <c r="K219" i="2"/>
  <c r="K220" i="2"/>
  <c r="K221" i="2"/>
  <c r="K187" i="2"/>
  <c r="K254" i="2"/>
  <c r="K224" i="2"/>
  <c r="K225" i="2"/>
  <c r="K226" i="2"/>
  <c r="K227" i="2"/>
  <c r="K222" i="2"/>
  <c r="K200" i="2"/>
  <c r="K202" i="2"/>
  <c r="K201" i="2"/>
  <c r="K212" i="2"/>
  <c r="K214" i="2"/>
  <c r="K274" i="2"/>
  <c r="K235" i="2"/>
  <c r="K236" i="2"/>
  <c r="K237" i="2"/>
  <c r="K318" i="2"/>
  <c r="K296" i="2"/>
  <c r="K334" i="2"/>
  <c r="K398" i="2"/>
  <c r="K277" i="2"/>
  <c r="K243" i="2"/>
  <c r="K242" i="2"/>
  <c r="K326" i="2"/>
  <c r="K246" i="2"/>
  <c r="K247" i="2"/>
  <c r="K248" i="2"/>
  <c r="K249" i="2"/>
  <c r="K207" i="2"/>
  <c r="K251" i="2"/>
  <c r="K223" i="2"/>
  <c r="K253" i="2"/>
  <c r="K269" i="2"/>
  <c r="K255" i="2"/>
  <c r="K228" i="2"/>
  <c r="K257" i="2"/>
  <c r="K244" i="2"/>
  <c r="K232" i="2"/>
  <c r="K260" i="2"/>
  <c r="K333" i="2"/>
  <c r="K390" i="2"/>
  <c r="K297" i="2"/>
  <c r="K440" i="2"/>
  <c r="K265" i="2"/>
  <c r="K266" i="2"/>
  <c r="K267" i="2"/>
  <c r="K268" i="2"/>
  <c r="K304" i="2"/>
  <c r="K264" i="2"/>
  <c r="K256" i="2"/>
  <c r="K290" i="2"/>
  <c r="K273" i="2"/>
  <c r="K231" i="2"/>
  <c r="K250" i="2"/>
  <c r="K252" i="2"/>
  <c r="K233" i="2"/>
  <c r="K285" i="2"/>
  <c r="K279" i="2"/>
  <c r="K280" i="2"/>
  <c r="K286" i="2"/>
  <c r="K374" i="2"/>
  <c r="K284" i="2"/>
  <c r="K295" i="2"/>
  <c r="K230" i="2"/>
  <c r="K291" i="2"/>
  <c r="K300" i="2"/>
  <c r="K327" i="2"/>
  <c r="K114" i="2"/>
  <c r="K282" i="2"/>
  <c r="K321" i="2"/>
  <c r="K271" i="2"/>
  <c r="K293" i="2"/>
  <c r="K294" i="2"/>
  <c r="K303" i="2"/>
  <c r="K585" i="2"/>
  <c r="K345" i="2"/>
  <c r="K298" i="2"/>
  <c r="K299" i="2"/>
  <c r="K234" i="2"/>
  <c r="K301" i="2"/>
  <c r="K302" i="2"/>
  <c r="K313" i="2"/>
  <c r="K314" i="2"/>
  <c r="K307" i="2"/>
  <c r="K317" i="2"/>
  <c r="K310" i="2"/>
  <c r="K308" i="2"/>
  <c r="K309" i="2"/>
  <c r="K369" i="2"/>
  <c r="K275" i="2"/>
  <c r="K311" i="2"/>
  <c r="K322" i="2"/>
  <c r="K319" i="2"/>
  <c r="K312" i="2"/>
  <c r="K323" i="2"/>
  <c r="K328" i="2"/>
  <c r="K582" i="2"/>
  <c r="K386" i="2"/>
  <c r="K389" i="2"/>
  <c r="K393" i="2"/>
  <c r="K456" i="2"/>
  <c r="K353" i="2"/>
  <c r="K376" i="2"/>
  <c r="K325" i="2"/>
  <c r="K288" i="2"/>
  <c r="K371" i="2"/>
  <c r="K276" i="2"/>
  <c r="K292" i="2"/>
  <c r="K258" i="2"/>
  <c r="K331" i="2"/>
  <c r="K332" i="2"/>
  <c r="K425" i="2"/>
  <c r="K446" i="2"/>
  <c r="K315" i="2"/>
  <c r="K316" i="2"/>
  <c r="K412" i="2"/>
  <c r="K338" i="2"/>
  <c r="K457" i="2"/>
  <c r="K458" i="2"/>
  <c r="K461" i="2"/>
  <c r="K342" i="2"/>
  <c r="K306" i="2"/>
  <c r="K460" i="2"/>
  <c r="K320" i="2"/>
  <c r="K281" i="2"/>
  <c r="K335" i="2"/>
  <c r="K388" i="2"/>
  <c r="K272" i="2"/>
  <c r="K336" i="2"/>
  <c r="K445" i="2"/>
  <c r="K324" i="2"/>
  <c r="K354" i="2"/>
  <c r="K330" i="2"/>
  <c r="K424" i="2"/>
  <c r="K352" i="2"/>
  <c r="K329" i="2"/>
  <c r="K407" i="2"/>
  <c r="K356" i="2"/>
  <c r="K361" i="2"/>
  <c r="K362" i="2"/>
  <c r="K360" i="2"/>
  <c r="K363" i="2"/>
  <c r="K404" i="2"/>
  <c r="K343" i="2"/>
  <c r="K367" i="2"/>
  <c r="K368" i="2"/>
  <c r="K229" i="2"/>
  <c r="K504" i="2"/>
  <c r="K278" i="2"/>
  <c r="K372" i="2"/>
  <c r="K373" i="2"/>
  <c r="K364" i="2"/>
  <c r="K548" i="2"/>
  <c r="K377" i="2"/>
  <c r="K536" i="2"/>
  <c r="K380" i="2"/>
  <c r="K381" i="2"/>
  <c r="K357" i="2"/>
  <c r="K358" i="2"/>
  <c r="K384" i="2"/>
  <c r="K366" i="2"/>
  <c r="K339" i="2"/>
  <c r="K387" i="2"/>
  <c r="K370" i="2"/>
  <c r="K505" i="2"/>
  <c r="K392" i="2"/>
  <c r="K466" i="2"/>
  <c r="K347" i="2"/>
  <c r="K346" i="2"/>
  <c r="K348" i="2"/>
  <c r="K382" i="2"/>
  <c r="K482" i="2"/>
  <c r="K503" i="2"/>
  <c r="K375" i="2"/>
  <c r="K483" i="2"/>
  <c r="K379" i="2"/>
  <c r="K365" i="2"/>
  <c r="K351" i="2"/>
  <c r="K350" i="2"/>
  <c r="K411" i="2"/>
  <c r="K359" i="2"/>
  <c r="K385" i="2"/>
  <c r="K340" i="2"/>
  <c r="K137" i="2"/>
  <c r="K395" i="2"/>
  <c r="K394" i="2"/>
  <c r="K409" i="2"/>
  <c r="K383" i="2"/>
  <c r="K417" i="2"/>
  <c r="K396" i="2"/>
  <c r="K402" i="2"/>
  <c r="K420" i="2"/>
  <c r="K405" i="2"/>
  <c r="K422" i="2"/>
  <c r="K463" i="2"/>
  <c r="K259" i="2"/>
  <c r="K455" i="2"/>
  <c r="K355" i="2"/>
  <c r="K427" i="2"/>
  <c r="K378" i="2"/>
  <c r="K484" i="2"/>
  <c r="K465" i="2"/>
  <c r="K431" i="2"/>
  <c r="K535" i="2"/>
  <c r="K433" i="2"/>
  <c r="K401" i="2"/>
  <c r="K452" i="2"/>
  <c r="K437" i="2"/>
  <c r="K438" i="2"/>
  <c r="K439" i="2"/>
  <c r="K217" i="2"/>
  <c r="K435" i="2"/>
  <c r="K442" i="2"/>
  <c r="K418" i="2"/>
  <c r="K542" i="2"/>
  <c r="K421" i="2"/>
  <c r="K139" i="2"/>
  <c r="K543" i="2"/>
  <c r="K400" i="2"/>
  <c r="K449" i="2"/>
  <c r="K557" i="2"/>
  <c r="K451" i="2"/>
  <c r="K498" i="2"/>
  <c r="K467" i="2"/>
  <c r="K436" i="2"/>
  <c r="K468" i="2"/>
  <c r="K83" i="2"/>
  <c r="K525" i="2"/>
  <c r="K524" i="2"/>
  <c r="K349" i="2"/>
  <c r="K462" i="2"/>
  <c r="K464" i="2"/>
  <c r="K99" i="2"/>
  <c r="K471" i="2"/>
  <c r="K472" i="2"/>
  <c r="K459" i="2"/>
  <c r="K419" i="2"/>
  <c r="K529" i="2"/>
  <c r="K102" i="2"/>
  <c r="K426" i="2"/>
  <c r="K428" i="2"/>
  <c r="K341" i="2"/>
  <c r="K430" i="2"/>
  <c r="K574" i="2"/>
  <c r="K558" i="2"/>
  <c r="K559" i="2"/>
  <c r="K493" i="2"/>
  <c r="K520" i="2"/>
  <c r="K534" i="2"/>
  <c r="K485" i="2"/>
  <c r="K610" i="2"/>
  <c r="K547" i="2"/>
  <c r="K708" i="2"/>
  <c r="K551" i="2"/>
  <c r="K709" i="2"/>
  <c r="K692" i="2"/>
  <c r="K519" i="2"/>
  <c r="K101" i="2"/>
  <c r="K538" i="2"/>
  <c r="K533" i="2"/>
  <c r="K517" i="2"/>
  <c r="K502" i="2"/>
  <c r="K545" i="2"/>
  <c r="K540" i="2"/>
  <c r="K270" i="2"/>
  <c r="K499" i="2"/>
  <c r="K586" i="2"/>
  <c r="K591" i="2"/>
  <c r="K423" i="2"/>
  <c r="K487" i="2"/>
  <c r="K510" i="2"/>
  <c r="K497" i="2"/>
  <c r="K544" i="2"/>
  <c r="K515" i="2"/>
  <c r="K516" i="2"/>
  <c r="K486" i="2"/>
  <c r="K479" i="2"/>
  <c r="K85" i="2"/>
  <c r="K140" i="2"/>
  <c r="K556" i="2"/>
  <c r="K562" i="2"/>
  <c r="K575" i="2"/>
  <c r="K142" i="2"/>
  <c r="K238" i="2"/>
  <c r="K494" i="2"/>
  <c r="K613" i="2"/>
  <c r="K593" i="2"/>
  <c r="K511" i="2"/>
  <c r="K470" i="2"/>
  <c r="K495" i="2"/>
  <c r="K488" i="2"/>
  <c r="K489" i="2"/>
  <c r="K239" i="2"/>
  <c r="K490" i="2"/>
  <c r="K481" i="2"/>
  <c r="K492" i="2"/>
  <c r="K541" i="2"/>
  <c r="K240" i="2"/>
  <c r="K509" i="2"/>
  <c r="K501" i="2"/>
  <c r="K496" i="2"/>
  <c r="K500" i="2"/>
  <c r="K508" i="2"/>
  <c r="K138" i="2"/>
  <c r="K514" i="2"/>
  <c r="K406" i="2"/>
  <c r="K477" i="2"/>
  <c r="K512" i="2"/>
  <c r="K478" i="2"/>
  <c r="K546" i="2"/>
  <c r="K550" i="2"/>
  <c r="K569" i="2"/>
  <c r="K507" i="2"/>
  <c r="K609" i="2"/>
  <c r="K441" i="2"/>
  <c r="K444" i="2"/>
  <c r="K403" i="2"/>
  <c r="K408" i="2"/>
  <c r="K414" i="2"/>
  <c r="K667" i="2"/>
  <c r="K668" i="2"/>
  <c r="K513" i="2"/>
  <c r="K580" i="2"/>
  <c r="K521" i="2"/>
  <c r="K518" i="2"/>
  <c r="K241" i="2"/>
  <c r="K491" i="2"/>
  <c r="K572" i="2"/>
  <c r="K595" i="2"/>
  <c r="K584" i="2"/>
  <c r="K596" i="2"/>
  <c r="K600" i="2"/>
  <c r="K577" i="2"/>
  <c r="K633" i="2"/>
  <c r="K632" i="2"/>
  <c r="K635" i="2"/>
  <c r="K447" i="2"/>
  <c r="K448" i="2"/>
  <c r="K450" i="2"/>
  <c r="K469" i="2"/>
  <c r="K539" i="2"/>
  <c r="K475" i="2"/>
  <c r="K476" i="2"/>
  <c r="K522" i="2"/>
  <c r="K523" i="2"/>
  <c r="K526" i="2"/>
  <c r="K607" i="2"/>
  <c r="K528" i="2"/>
  <c r="K527" i="2"/>
  <c r="K531" i="2"/>
  <c r="K552" i="2"/>
  <c r="K554" i="2"/>
  <c r="K555" i="2"/>
  <c r="K576" i="2"/>
  <c r="K474" i="2"/>
  <c r="K587" i="2"/>
  <c r="K566" i="2"/>
  <c r="K567" i="2"/>
  <c r="K130" i="2"/>
  <c r="K581" i="2"/>
  <c r="K532" i="2"/>
  <c r="K583" i="2"/>
  <c r="K588" i="2"/>
  <c r="K589" i="2"/>
  <c r="K594" i="2"/>
  <c r="K530" i="2"/>
  <c r="K598" i="2"/>
  <c r="K605" i="2"/>
  <c r="K590" i="2"/>
  <c r="K612" i="2"/>
  <c r="K480" i="2"/>
  <c r="K618" i="2"/>
  <c r="K621" i="2"/>
  <c r="K627" i="2"/>
  <c r="K636" i="2"/>
  <c r="K650" i="2"/>
  <c r="K639" i="2"/>
  <c r="K640" i="2"/>
  <c r="K646" i="2"/>
  <c r="K638" i="2"/>
  <c r="K677" i="2"/>
  <c r="K644" i="2"/>
  <c r="K645" i="2"/>
  <c r="K647" i="2"/>
  <c r="K681" i="2"/>
  <c r="K648" i="2"/>
  <c r="K649" i="2"/>
  <c r="K643" i="2"/>
  <c r="K678" i="2"/>
  <c r="K652" i="2"/>
  <c r="K653" i="2"/>
  <c r="K654" i="2"/>
  <c r="K655" i="2"/>
  <c r="K656" i="2"/>
  <c r="K564" i="2"/>
  <c r="K565" i="2"/>
  <c r="K571" i="2"/>
  <c r="K578" i="2"/>
  <c r="K579" i="2"/>
  <c r="K599" i="2"/>
  <c r="K604" i="2"/>
  <c r="K611" i="2"/>
  <c r="K615" i="2"/>
  <c r="K617" i="2"/>
  <c r="K619" i="2"/>
  <c r="K620" i="2"/>
  <c r="K622" i="2"/>
  <c r="K623" i="2"/>
  <c r="K624" i="2"/>
  <c r="K625" i="2"/>
  <c r="K626" i="2"/>
  <c r="K453" i="2"/>
  <c r="K628" i="2"/>
  <c r="K629" i="2"/>
  <c r="K630" i="2"/>
  <c r="K560" i="2"/>
  <c r="K570" i="2"/>
  <c r="K597" i="2"/>
  <c r="K601" i="2"/>
  <c r="K608" i="2"/>
  <c r="K659" i="2"/>
  <c r="K660" i="2"/>
  <c r="K672" i="2"/>
  <c r="K602" i="2"/>
  <c r="K784" i="2"/>
  <c r="K670" i="2"/>
  <c r="K671" i="2"/>
  <c r="K754" i="2"/>
  <c r="K673" i="2"/>
  <c r="K674" i="2"/>
  <c r="K603" i="2"/>
  <c r="K699" i="2"/>
  <c r="K634" i="2"/>
  <c r="K658" i="2"/>
  <c r="K675" i="2"/>
  <c r="K641" i="2"/>
  <c r="K642" i="2"/>
  <c r="K679" i="2"/>
  <c r="K651" i="2"/>
  <c r="K614" i="2"/>
  <c r="K616" i="2"/>
  <c r="K637" i="2"/>
  <c r="K657" i="2"/>
  <c r="K701" i="2"/>
  <c r="K702" i="2"/>
  <c r="K703" i="2"/>
  <c r="K704" i="2"/>
  <c r="K705" i="2"/>
  <c r="K717" i="2"/>
  <c r="K682" i="2"/>
  <c r="K683" i="2"/>
  <c r="K684" i="2"/>
  <c r="K689" i="2"/>
  <c r="K690" i="2"/>
  <c r="K691" i="2"/>
  <c r="K693" i="2"/>
  <c r="K694" i="2"/>
  <c r="K695" i="2"/>
  <c r="K696" i="2"/>
  <c r="K697" i="2"/>
  <c r="K706" i="2"/>
  <c r="K707" i="2"/>
  <c r="K698" i="2"/>
  <c r="K710" i="2"/>
  <c r="K711" i="2"/>
  <c r="K721" i="2"/>
  <c r="K712" i="2"/>
  <c r="K723" i="2"/>
  <c r="K713" i="2"/>
  <c r="K714" i="2"/>
  <c r="K715" i="2"/>
  <c r="K716" i="2"/>
  <c r="K735" i="2"/>
  <c r="K736" i="2"/>
  <c r="K730" i="2"/>
  <c r="K737" i="2"/>
  <c r="K732" i="2"/>
  <c r="K733" i="2"/>
  <c r="K734" i="2"/>
  <c r="K738" i="2"/>
  <c r="K740" i="2"/>
  <c r="K741" i="2"/>
  <c r="K742" i="2"/>
  <c r="K739" i="2"/>
  <c r="K743" i="2"/>
  <c r="K746" i="2"/>
  <c r="K747" i="2"/>
  <c r="K748" i="2"/>
  <c r="K606" i="2"/>
  <c r="K745" i="2"/>
  <c r="K750" i="2"/>
  <c r="K751" i="2"/>
  <c r="K752" i="2"/>
  <c r="K631" i="2"/>
  <c r="K753" i="2"/>
  <c r="K757" i="2"/>
  <c r="K758" i="2"/>
  <c r="K759" i="2"/>
  <c r="K760" i="2"/>
  <c r="K549" i="2"/>
  <c r="K553" i="2"/>
  <c r="K755" i="2"/>
  <c r="K756" i="2"/>
  <c r="K731" i="2"/>
  <c r="K749" i="2"/>
  <c r="K666" i="2"/>
  <c r="K764" i="2"/>
  <c r="K763" i="2"/>
  <c r="K806" i="2"/>
  <c r="K805" i="2"/>
  <c r="K797" i="2"/>
  <c r="K804" i="2"/>
  <c r="K803" i="2"/>
  <c r="K802" i="2"/>
  <c r="K801" i="2"/>
  <c r="K800" i="2"/>
  <c r="K799" i="2"/>
  <c r="K796" i="2"/>
  <c r="K795" i="2"/>
  <c r="K815" i="2"/>
  <c r="K813" i="2"/>
  <c r="K812" i="2"/>
  <c r="K811" i="2"/>
  <c r="K810" i="2"/>
  <c r="K809" i="2"/>
  <c r="K808" i="2"/>
  <c r="K814" i="2"/>
  <c r="K807" i="2"/>
  <c r="K817" i="2"/>
  <c r="K816" i="2"/>
  <c r="K3" i="2"/>
  <c r="K798" i="2"/>
  <c r="K761" i="2"/>
  <c r="K744" i="2"/>
  <c r="K688" i="2"/>
  <c r="K687" i="2"/>
  <c r="K686" i="2"/>
  <c r="K685" i="2"/>
  <c r="K676" i="2"/>
  <c r="K669" i="2"/>
  <c r="K665" i="2"/>
  <c r="K664" i="2"/>
  <c r="K663" i="2"/>
  <c r="K662" i="2"/>
  <c r="K661" i="2"/>
  <c r="X816" i="2" l="1"/>
  <c r="S816" i="2"/>
  <c r="X817" i="2"/>
  <c r="S817" i="2"/>
  <c r="X807" i="2"/>
  <c r="S807" i="2"/>
  <c r="X814" i="2"/>
  <c r="S814" i="2"/>
  <c r="X808" i="2"/>
  <c r="S808" i="2"/>
  <c r="X809" i="2"/>
  <c r="S809" i="2"/>
  <c r="X810" i="2"/>
  <c r="S810" i="2"/>
  <c r="X811" i="2"/>
  <c r="S811" i="2"/>
  <c r="X812" i="2"/>
  <c r="S812" i="2"/>
  <c r="X813" i="2"/>
  <c r="S813" i="2"/>
  <c r="X815" i="2"/>
  <c r="S815" i="2"/>
  <c r="X795" i="2"/>
  <c r="S795" i="2"/>
  <c r="X796" i="2"/>
  <c r="S796" i="2"/>
  <c r="X799" i="2"/>
  <c r="S799" i="2"/>
  <c r="X800" i="2"/>
  <c r="S800" i="2"/>
  <c r="X801" i="2"/>
  <c r="S801" i="2"/>
  <c r="X802" i="2"/>
  <c r="S802" i="2"/>
  <c r="X803" i="2"/>
  <c r="S803" i="2"/>
  <c r="X804" i="2"/>
  <c r="S804" i="2"/>
  <c r="X797" i="2"/>
  <c r="S797" i="2"/>
  <c r="X805" i="2"/>
  <c r="S805" i="2"/>
  <c r="X806" i="2"/>
  <c r="S806" i="2"/>
  <c r="X762" i="2" l="1"/>
  <c r="X776" i="2"/>
  <c r="X777" i="2"/>
  <c r="X778" i="2"/>
  <c r="X779" i="2"/>
  <c r="X780" i="2"/>
  <c r="X781" i="2"/>
  <c r="X782" i="2"/>
  <c r="X783" i="2"/>
  <c r="X700" i="2"/>
  <c r="X785" i="2"/>
  <c r="X786" i="2"/>
  <c r="X787" i="2"/>
  <c r="X788" i="2"/>
  <c r="X789" i="2"/>
  <c r="X790" i="2"/>
  <c r="X791" i="2"/>
  <c r="X792" i="2"/>
  <c r="X793" i="2"/>
  <c r="X794" i="2"/>
  <c r="X765" i="2"/>
  <c r="X766" i="2"/>
  <c r="X767" i="2"/>
  <c r="X768" i="2"/>
  <c r="X769" i="2"/>
  <c r="X770" i="2"/>
  <c r="X771" i="2"/>
  <c r="X772" i="2"/>
  <c r="X773" i="2"/>
  <c r="X774" i="2"/>
  <c r="X775" i="2"/>
  <c r="X763" i="2"/>
  <c r="X764" i="2"/>
  <c r="X729" i="2"/>
  <c r="X666" i="2"/>
  <c r="X749" i="2"/>
  <c r="X731" i="2"/>
  <c r="X756" i="2"/>
  <c r="X755" i="2"/>
  <c r="X553" i="2"/>
  <c r="X549" i="2"/>
  <c r="X760" i="2"/>
  <c r="X759" i="2"/>
  <c r="X758" i="2"/>
  <c r="X757" i="2"/>
  <c r="X753" i="2"/>
  <c r="X631" i="2"/>
  <c r="X752" i="2"/>
  <c r="X751" i="2"/>
  <c r="X750" i="2"/>
  <c r="X745" i="2"/>
  <c r="X606" i="2"/>
  <c r="X748" i="2"/>
  <c r="X747" i="2"/>
  <c r="X746" i="2"/>
  <c r="X743" i="2"/>
  <c r="X739" i="2"/>
  <c r="X742" i="2"/>
  <c r="X741" i="2"/>
  <c r="X740" i="2"/>
  <c r="X738" i="2"/>
  <c r="X734" i="2"/>
  <c r="X733" i="2"/>
  <c r="X732" i="2"/>
  <c r="X737" i="2"/>
  <c r="X730" i="2"/>
  <c r="X736" i="2"/>
  <c r="X735" i="2"/>
  <c r="X716" i="2"/>
  <c r="X715" i="2"/>
  <c r="X714" i="2"/>
  <c r="X713" i="2"/>
  <c r="X723" i="2"/>
  <c r="X712" i="2"/>
  <c r="X721" i="2"/>
  <c r="X711" i="2"/>
  <c r="X710" i="2"/>
  <c r="X728" i="2"/>
  <c r="X727" i="2"/>
  <c r="X726" i="2"/>
  <c r="X725" i="2"/>
  <c r="X724" i="2"/>
  <c r="X722" i="2"/>
  <c r="X720" i="2"/>
  <c r="X719" i="2"/>
  <c r="X718" i="2"/>
  <c r="X680" i="2"/>
  <c r="X698" i="2"/>
  <c r="X707" i="2"/>
  <c r="X706" i="2"/>
  <c r="X697" i="2"/>
  <c r="X696" i="2"/>
  <c r="X695" i="2"/>
  <c r="X694" i="2"/>
  <c r="X693" i="2"/>
  <c r="X691" i="2"/>
  <c r="X690" i="2"/>
  <c r="X689" i="2"/>
  <c r="X684" i="2"/>
  <c r="X683" i="2"/>
  <c r="X682" i="2"/>
  <c r="X717" i="2"/>
  <c r="X705" i="2"/>
  <c r="X704" i="2"/>
  <c r="X703" i="2"/>
  <c r="X702" i="2"/>
  <c r="X701" i="2"/>
  <c r="X657" i="2"/>
  <c r="X637" i="2"/>
  <c r="X616" i="2"/>
  <c r="X614" i="2"/>
  <c r="X651" i="2"/>
  <c r="X679" i="2"/>
  <c r="X642" i="2"/>
  <c r="X641" i="2"/>
  <c r="X675" i="2"/>
  <c r="X658" i="2"/>
  <c r="X634" i="2"/>
  <c r="X699" i="2"/>
  <c r="X603" i="2"/>
  <c r="X674" i="2"/>
  <c r="X673" i="2"/>
  <c r="X754" i="2"/>
  <c r="X671" i="2"/>
  <c r="X670" i="2"/>
  <c r="X784" i="2"/>
  <c r="X602" i="2"/>
  <c r="X672" i="2"/>
  <c r="X660" i="2"/>
  <c r="X659" i="2"/>
  <c r="X608" i="2"/>
  <c r="X601" i="2"/>
  <c r="X597" i="2"/>
  <c r="X570" i="2"/>
  <c r="X560" i="2"/>
  <c r="X630" i="2"/>
  <c r="X629" i="2"/>
  <c r="X628" i="2"/>
  <c r="X453" i="2"/>
  <c r="X626" i="2"/>
  <c r="X625" i="2"/>
  <c r="X624" i="2"/>
  <c r="X623" i="2"/>
  <c r="X622" i="2"/>
  <c r="X620" i="2"/>
  <c r="X619" i="2"/>
  <c r="X617" i="2"/>
  <c r="X615" i="2"/>
  <c r="X611" i="2"/>
  <c r="X604" i="2"/>
  <c r="X599" i="2"/>
  <c r="X579" i="2"/>
  <c r="X578" i="2"/>
  <c r="X571" i="2"/>
  <c r="X565" i="2"/>
  <c r="X564" i="2"/>
  <c r="X656" i="2"/>
  <c r="X655" i="2"/>
  <c r="X654" i="2"/>
  <c r="X653" i="2"/>
  <c r="X652" i="2"/>
  <c r="X678" i="2"/>
  <c r="X643" i="2"/>
  <c r="X649" i="2"/>
  <c r="X648" i="2"/>
  <c r="X681" i="2"/>
  <c r="X647" i="2"/>
  <c r="X645" i="2"/>
  <c r="X644" i="2"/>
  <c r="X677" i="2"/>
  <c r="X638" i="2"/>
  <c r="X646" i="2"/>
  <c r="X640" i="2"/>
  <c r="X639" i="2"/>
  <c r="X650" i="2"/>
  <c r="X636" i="2"/>
  <c r="X627" i="2"/>
  <c r="X621" i="2"/>
  <c r="X618" i="2"/>
  <c r="X480" i="2"/>
  <c r="X612" i="2"/>
  <c r="X607" i="2"/>
  <c r="X605" i="2"/>
  <c r="X598" i="2"/>
  <c r="X594" i="2"/>
  <c r="X590" i="2"/>
  <c r="X589" i="2"/>
  <c r="X588" i="2"/>
  <c r="X583" i="2"/>
  <c r="X532" i="2"/>
  <c r="X581" i="2"/>
  <c r="X130" i="2"/>
  <c r="X567" i="2"/>
  <c r="X566" i="2"/>
  <c r="X587" i="2"/>
  <c r="X474" i="2"/>
  <c r="X576" i="2"/>
  <c r="X555" i="2"/>
  <c r="X554" i="2"/>
  <c r="X552" i="2"/>
  <c r="X531" i="2"/>
  <c r="X530" i="2"/>
  <c r="X528" i="2"/>
  <c r="X527" i="2"/>
  <c r="X526" i="2"/>
  <c r="X523" i="2"/>
  <c r="X522" i="2"/>
  <c r="X476" i="2"/>
  <c r="X475" i="2"/>
  <c r="X539" i="2"/>
  <c r="X469" i="2"/>
  <c r="X450" i="2"/>
  <c r="X448" i="2"/>
  <c r="X447" i="2"/>
  <c r="X635" i="2"/>
  <c r="X632" i="2"/>
  <c r="X633" i="2"/>
  <c r="X577" i="2"/>
  <c r="X600" i="2"/>
  <c r="X596" i="2"/>
  <c r="X584" i="2"/>
  <c r="X595" i="2"/>
  <c r="X572" i="2"/>
  <c r="X241" i="2"/>
  <c r="X518" i="2"/>
  <c r="X521" i="2"/>
  <c r="X580" i="2"/>
  <c r="X513" i="2"/>
  <c r="X668" i="2"/>
  <c r="X667" i="2"/>
  <c r="X414" i="2"/>
  <c r="X408" i="2"/>
  <c r="X403" i="2"/>
  <c r="X444" i="2"/>
  <c r="X441" i="2"/>
  <c r="X609" i="2"/>
  <c r="X507" i="2"/>
  <c r="X569" i="2"/>
  <c r="X545" i="2"/>
  <c r="X546" i="2"/>
  <c r="X550" i="2"/>
  <c r="X512" i="2"/>
  <c r="X477" i="2"/>
  <c r="X406" i="2"/>
  <c r="X514" i="2"/>
  <c r="X138" i="2"/>
  <c r="X508" i="2"/>
  <c r="X500" i="2"/>
  <c r="X496" i="2"/>
  <c r="X501" i="2"/>
  <c r="X509" i="2"/>
  <c r="X240" i="2"/>
  <c r="X541" i="2"/>
  <c r="X492" i="2"/>
  <c r="X481" i="2"/>
  <c r="X490" i="2"/>
  <c r="X239" i="2"/>
  <c r="X489" i="2"/>
  <c r="X488" i="2"/>
  <c r="X495" i="2"/>
  <c r="X470" i="2"/>
  <c r="X511" i="2"/>
  <c r="X593" i="2"/>
  <c r="X613" i="2"/>
  <c r="X494" i="2"/>
  <c r="X238" i="2"/>
  <c r="X142" i="2"/>
  <c r="X575" i="2"/>
  <c r="X562" i="2"/>
  <c r="X556" i="2"/>
  <c r="X140" i="2"/>
  <c r="X85" i="2"/>
  <c r="X540" i="2"/>
  <c r="X486" i="2"/>
  <c r="X516" i="2"/>
  <c r="X515" i="2"/>
  <c r="X544" i="2"/>
  <c r="X497" i="2"/>
  <c r="X510" i="2"/>
  <c r="X487" i="2"/>
  <c r="X423" i="2"/>
  <c r="X591" i="2"/>
  <c r="X586" i="2"/>
  <c r="X499" i="2"/>
  <c r="X270" i="2"/>
  <c r="X479" i="2"/>
  <c r="X478" i="2"/>
  <c r="X502" i="2"/>
  <c r="X517" i="2"/>
  <c r="X533" i="2"/>
  <c r="X538" i="2"/>
  <c r="X101" i="2"/>
  <c r="X519" i="2"/>
  <c r="X692" i="2"/>
  <c r="X709" i="2"/>
  <c r="X551" i="2"/>
  <c r="X708" i="2"/>
  <c r="X547" i="2"/>
  <c r="X610" i="2"/>
  <c r="X485" i="2"/>
  <c r="X534" i="2"/>
  <c r="X520" i="2"/>
  <c r="X798" i="2"/>
  <c r="X761" i="2"/>
  <c r="X493" i="2"/>
  <c r="X559" i="2"/>
  <c r="X561" i="2"/>
  <c r="X558" i="2"/>
  <c r="X574" i="2"/>
  <c r="X430" i="2"/>
  <c r="X341" i="2"/>
  <c r="X428" i="2"/>
  <c r="X426" i="2"/>
  <c r="X102" i="2"/>
  <c r="X744" i="2"/>
  <c r="X688" i="2"/>
  <c r="X529" i="2"/>
  <c r="X419" i="2"/>
  <c r="X459" i="2"/>
  <c r="X472" i="2"/>
  <c r="X471" i="2"/>
  <c r="X687" i="2"/>
  <c r="X99" i="2"/>
  <c r="X464" i="2"/>
  <c r="X686" i="2"/>
  <c r="X462" i="2"/>
  <c r="X685" i="2"/>
  <c r="X676" i="2"/>
  <c r="X349" i="2"/>
  <c r="X524" i="2"/>
  <c r="X525" i="2"/>
  <c r="X83" i="2"/>
  <c r="X468" i="2"/>
  <c r="X436" i="2"/>
  <c r="X467" i="2"/>
  <c r="X498" i="2"/>
  <c r="X451" i="2"/>
  <c r="X557" i="2"/>
  <c r="X449" i="2"/>
  <c r="X400" i="2"/>
  <c r="X543" i="2"/>
  <c r="X139" i="2"/>
  <c r="X421" i="2"/>
  <c r="X542" i="2"/>
  <c r="X418" i="2"/>
  <c r="X442" i="2"/>
  <c r="X435" i="2"/>
  <c r="X217" i="2"/>
  <c r="X439" i="2"/>
  <c r="X438" i="2"/>
  <c r="X437" i="2"/>
  <c r="X452" i="2"/>
  <c r="X401" i="2"/>
  <c r="X433" i="2"/>
  <c r="X535" i="2"/>
  <c r="X431" i="2"/>
  <c r="X465" i="2"/>
  <c r="X484" i="2"/>
  <c r="X378" i="2"/>
  <c r="X427" i="2"/>
  <c r="X355" i="2"/>
  <c r="X455" i="2"/>
  <c r="X259" i="2"/>
  <c r="X463" i="2"/>
  <c r="X422" i="2"/>
  <c r="X405" i="2"/>
  <c r="X420" i="2"/>
  <c r="X402" i="2"/>
  <c r="X396" i="2"/>
  <c r="X417" i="2"/>
  <c r="X383" i="2"/>
  <c r="X409" i="2"/>
  <c r="X394" i="2"/>
  <c r="X395" i="2"/>
  <c r="X137" i="2"/>
  <c r="X340" i="2"/>
  <c r="X385" i="2"/>
  <c r="X359" i="2"/>
  <c r="X411" i="2"/>
  <c r="X350" i="2"/>
  <c r="X351" i="2"/>
  <c r="X365" i="2"/>
  <c r="X379" i="2"/>
  <c r="X483" i="2"/>
  <c r="X375" i="2"/>
  <c r="X503" i="2"/>
  <c r="X482" i="2"/>
  <c r="X382" i="2"/>
  <c r="X669" i="2"/>
  <c r="X665" i="2"/>
  <c r="X348" i="2"/>
  <c r="X346" i="2"/>
  <c r="X347" i="2"/>
  <c r="X466" i="2"/>
  <c r="X392" i="2"/>
  <c r="X664" i="2"/>
  <c r="X505" i="2"/>
  <c r="X663" i="2"/>
  <c r="X370" i="2"/>
  <c r="X387" i="2"/>
  <c r="X339" i="2"/>
  <c r="X366" i="2"/>
  <c r="X384" i="2"/>
  <c r="X358" i="2"/>
  <c r="X357" i="2"/>
  <c r="X381" i="2"/>
  <c r="X380" i="2"/>
  <c r="X662" i="2"/>
  <c r="X536" i="2"/>
  <c r="X377" i="2"/>
  <c r="X548" i="2"/>
  <c r="X364" i="2"/>
  <c r="X661" i="2"/>
  <c r="X373" i="2"/>
  <c r="X372" i="2"/>
  <c r="X278" i="2"/>
  <c r="X504" i="2"/>
  <c r="X229" i="2"/>
  <c r="X368" i="2"/>
  <c r="X367" i="2"/>
  <c r="X343" i="2"/>
  <c r="X404" i="2"/>
  <c r="X363" i="2"/>
  <c r="X360" i="2"/>
  <c r="X362" i="2"/>
  <c r="X361" i="2"/>
  <c r="X356" i="2"/>
  <c r="X407" i="2"/>
  <c r="X329" i="2"/>
  <c r="X352" i="2"/>
  <c r="X424" i="2"/>
  <c r="X330" i="2"/>
  <c r="X354" i="2"/>
  <c r="X324" i="2"/>
  <c r="X445" i="2"/>
  <c r="X336" i="2"/>
  <c r="X272" i="2"/>
  <c r="X388" i="2"/>
  <c r="X335" i="2"/>
  <c r="X281" i="2"/>
  <c r="X320" i="2"/>
  <c r="X460" i="2"/>
  <c r="X306" i="2"/>
  <c r="X342" i="2"/>
  <c r="X461" i="2"/>
  <c r="X458" i="2"/>
  <c r="X457" i="2"/>
  <c r="X338" i="2"/>
  <c r="X412" i="2"/>
  <c r="X316" i="2"/>
  <c r="X315" i="2"/>
  <c r="X446" i="2"/>
  <c r="X425" i="2"/>
  <c r="X332" i="2"/>
  <c r="X331" i="2"/>
  <c r="X258" i="2"/>
  <c r="X292" i="2"/>
  <c r="X276" i="2"/>
  <c r="X371" i="2"/>
  <c r="X288" i="2"/>
  <c r="X325" i="2"/>
  <c r="X376" i="2"/>
  <c r="X353" i="2"/>
  <c r="X456" i="2"/>
  <c r="X393" i="2"/>
  <c r="X389" i="2"/>
  <c r="X386" i="2"/>
  <c r="X582" i="2"/>
  <c r="X328" i="2"/>
  <c r="X323" i="2"/>
  <c r="X312" i="2"/>
  <c r="X319" i="2"/>
  <c r="X322" i="2"/>
  <c r="X311" i="2"/>
  <c r="X275" i="2"/>
  <c r="X369" i="2"/>
  <c r="X309" i="2"/>
  <c r="X308" i="2"/>
  <c r="X310" i="2"/>
  <c r="X317" i="2"/>
  <c r="X307" i="2"/>
  <c r="X314" i="2"/>
  <c r="X313" i="2"/>
  <c r="X302" i="2"/>
  <c r="X301" i="2"/>
  <c r="X234" i="2"/>
  <c r="X299" i="2"/>
  <c r="X298" i="2"/>
  <c r="X345" i="2"/>
  <c r="X585" i="2"/>
  <c r="X303" i="2"/>
  <c r="X294" i="2"/>
  <c r="X293" i="2"/>
  <c r="X271" i="2"/>
  <c r="X321" i="2"/>
  <c r="X282" i="2"/>
  <c r="X114" i="2"/>
  <c r="X327" i="2"/>
  <c r="X300" i="2"/>
  <c r="X291" i="2"/>
  <c r="X230" i="2"/>
  <c r="X295" i="2"/>
  <c r="X284" i="2"/>
  <c r="X374" i="2"/>
  <c r="X286" i="2"/>
  <c r="X280" i="2"/>
  <c r="X279" i="2"/>
  <c r="X285" i="2"/>
  <c r="X233" i="2"/>
  <c r="X252" i="2"/>
  <c r="X250" i="2"/>
  <c r="X231" i="2"/>
  <c r="X273" i="2"/>
  <c r="X290" i="2"/>
  <c r="X256" i="2"/>
  <c r="X264" i="2"/>
  <c r="X304" i="2"/>
  <c r="X268" i="2"/>
  <c r="X267" i="2"/>
  <c r="X266" i="2"/>
  <c r="X265" i="2"/>
  <c r="X440" i="2"/>
  <c r="X297" i="2"/>
  <c r="X390" i="2"/>
  <c r="X333" i="2"/>
  <c r="X260" i="2"/>
  <c r="X232" i="2"/>
  <c r="X244" i="2"/>
  <c r="X257" i="2"/>
  <c r="X228" i="2"/>
  <c r="X255" i="2"/>
  <c r="X269" i="2"/>
  <c r="X253" i="2"/>
  <c r="X223" i="2"/>
  <c r="X251" i="2"/>
  <c r="X207" i="2"/>
  <c r="X249" i="2"/>
  <c r="X248" i="2"/>
  <c r="X247" i="2"/>
  <c r="X246" i="2"/>
  <c r="X326" i="2"/>
  <c r="X242" i="2"/>
  <c r="X243" i="2"/>
  <c r="X277" i="2"/>
  <c r="X398" i="2"/>
  <c r="X334" i="2"/>
  <c r="X296" i="2"/>
  <c r="X318" i="2"/>
  <c r="X237" i="2"/>
  <c r="X236" i="2"/>
  <c r="X235" i="2"/>
  <c r="X274" i="2"/>
  <c r="X214" i="2"/>
  <c r="X212" i="2"/>
  <c r="X201" i="2"/>
  <c r="X202" i="2"/>
  <c r="X200" i="2"/>
  <c r="X222" i="2"/>
  <c r="X227" i="2"/>
  <c r="X226" i="2"/>
  <c r="X225" i="2"/>
  <c r="X224" i="2"/>
  <c r="X254" i="2"/>
  <c r="X187" i="2"/>
  <c r="X221" i="2"/>
  <c r="X220" i="2"/>
  <c r="X219" i="2"/>
  <c r="X218" i="2"/>
  <c r="X216" i="2"/>
  <c r="X213" i="2"/>
  <c r="X215" i="2"/>
  <c r="X204" i="2"/>
  <c r="X206" i="2"/>
  <c r="X205" i="2"/>
  <c r="X211" i="2"/>
  <c r="X210" i="2"/>
  <c r="X209" i="2"/>
  <c r="X208" i="2"/>
  <c r="X194" i="2"/>
  <c r="X198" i="2"/>
  <c r="X203" i="2"/>
  <c r="X196" i="2"/>
  <c r="X195" i="2"/>
  <c r="X193" i="2"/>
  <c r="X168" i="2"/>
  <c r="X146" i="2"/>
  <c r="X199" i="2"/>
  <c r="X197" i="2"/>
  <c r="X182" i="2"/>
  <c r="X188" i="2"/>
  <c r="X126" i="2"/>
  <c r="X132" i="2"/>
  <c r="X119" i="2"/>
  <c r="X192" i="2"/>
  <c r="X191" i="2"/>
  <c r="X113" i="2"/>
  <c r="X189" i="2"/>
  <c r="X123" i="2"/>
  <c r="X174" i="2"/>
  <c r="X186" i="2"/>
  <c r="X185" i="2"/>
  <c r="X184" i="2"/>
  <c r="X183" i="2"/>
  <c r="X181" i="2"/>
  <c r="X176" i="2"/>
  <c r="X180" i="2"/>
  <c r="X179" i="2"/>
  <c r="X178" i="2"/>
  <c r="X177" i="2"/>
  <c r="X175" i="2"/>
  <c r="X163" i="2"/>
  <c r="X166" i="2"/>
  <c r="X289" i="2"/>
  <c r="X172" i="2"/>
  <c r="X190" i="2"/>
  <c r="X170" i="2"/>
  <c r="X169" i="2"/>
  <c r="X118" i="2"/>
  <c r="X167" i="2"/>
  <c r="X154" i="2"/>
  <c r="X165" i="2"/>
  <c r="X164" i="2"/>
  <c r="X162" i="2"/>
  <c r="X156" i="2"/>
  <c r="X173" i="2"/>
  <c r="X160" i="2"/>
  <c r="X159" i="2"/>
  <c r="X158" i="2"/>
  <c r="X157" i="2"/>
  <c r="X155" i="2"/>
  <c r="X150" i="2"/>
  <c r="X153" i="2"/>
  <c r="X105" i="2"/>
  <c r="X152" i="2"/>
  <c r="X151" i="2"/>
  <c r="X92" i="2"/>
  <c r="X149" i="2"/>
  <c r="X148" i="2"/>
  <c r="X147" i="2"/>
  <c r="X117" i="2"/>
  <c r="X171" i="2"/>
  <c r="X145" i="2"/>
  <c r="X112" i="2"/>
  <c r="X391" i="2"/>
  <c r="X141" i="2"/>
  <c r="X305" i="2"/>
  <c r="X337" i="2"/>
  <c r="X397" i="2"/>
  <c r="X283" i="2"/>
  <c r="X263" i="2"/>
  <c r="X287" i="2"/>
  <c r="X262" i="2"/>
  <c r="X261" i="2"/>
  <c r="X116" i="2"/>
  <c r="X245" i="2"/>
  <c r="X129" i="2"/>
  <c r="X128" i="2"/>
  <c r="X127" i="2"/>
  <c r="X125" i="2"/>
  <c r="X122" i="2"/>
  <c r="X124" i="2"/>
  <c r="X136" i="2"/>
  <c r="X121" i="2"/>
  <c r="X120" i="2"/>
  <c r="X109" i="2"/>
  <c r="X111" i="2"/>
  <c r="X107" i="2"/>
  <c r="X96" i="2"/>
  <c r="X115" i="2"/>
  <c r="X89" i="2"/>
  <c r="X161" i="2"/>
  <c r="X144" i="2"/>
  <c r="X37" i="2"/>
  <c r="X91" i="2"/>
  <c r="X416" i="2"/>
  <c r="X108" i="2"/>
  <c r="X410" i="2"/>
  <c r="X415" i="2"/>
  <c r="X69" i="2"/>
  <c r="X100" i="2"/>
  <c r="X413" i="2"/>
  <c r="X110" i="2"/>
  <c r="X23" i="2"/>
  <c r="X86" i="2"/>
  <c r="X506" i="2"/>
  <c r="X104" i="2"/>
  <c r="X97" i="2"/>
  <c r="X454" i="2"/>
  <c r="X95" i="2"/>
  <c r="X94" i="2"/>
  <c r="X93" i="2"/>
  <c r="X103" i="2"/>
  <c r="X87" i="2"/>
  <c r="X90" i="2"/>
  <c r="X143" i="2"/>
  <c r="X88" i="2"/>
  <c r="X133" i="2"/>
  <c r="X131" i="2"/>
  <c r="X568" i="2"/>
  <c r="X84" i="2"/>
  <c r="X82" i="2"/>
  <c r="X98" i="2"/>
  <c r="X81" i="2"/>
  <c r="X80" i="2"/>
  <c r="X79" i="2"/>
  <c r="X78" i="2"/>
  <c r="X77" i="2"/>
  <c r="X76" i="2"/>
  <c r="X75" i="2"/>
  <c r="X74" i="2"/>
  <c r="X73" i="2"/>
  <c r="X72" i="2"/>
  <c r="X71" i="2"/>
  <c r="X70" i="2"/>
  <c r="X61" i="2"/>
  <c r="X68" i="2"/>
  <c r="X67" i="2"/>
  <c r="X66" i="2"/>
  <c r="X65" i="2"/>
  <c r="X64" i="2"/>
  <c r="X63" i="2"/>
  <c r="X62" i="2"/>
  <c r="X44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39" i="2"/>
  <c r="X43" i="2"/>
  <c r="X42" i="2"/>
  <c r="X41" i="2"/>
  <c r="X40" i="2"/>
  <c r="X399" i="2"/>
  <c r="X38" i="2"/>
  <c r="X473" i="2"/>
  <c r="X36" i="2"/>
  <c r="X35" i="2"/>
  <c r="X34" i="2"/>
  <c r="X33" i="2"/>
  <c r="X31" i="2"/>
  <c r="X27" i="2"/>
  <c r="X25" i="2"/>
  <c r="X24" i="2"/>
  <c r="X32" i="2"/>
  <c r="X29" i="2"/>
  <c r="X26" i="2"/>
  <c r="X28" i="2"/>
  <c r="X30" i="2"/>
  <c r="X134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AG762" i="2"/>
  <c r="AI762" i="2" s="1"/>
  <c r="AG776" i="2"/>
  <c r="AI776" i="2" s="1"/>
  <c r="AG777" i="2"/>
  <c r="AI777" i="2" s="1"/>
  <c r="AG778" i="2"/>
  <c r="AI778" i="2" s="1"/>
  <c r="AG779" i="2"/>
  <c r="AI779" i="2" s="1"/>
  <c r="AG780" i="2"/>
  <c r="AI780" i="2" s="1"/>
  <c r="AG781" i="2"/>
  <c r="AI781" i="2" s="1"/>
  <c r="AG782" i="2"/>
  <c r="AI782" i="2" s="1"/>
  <c r="AG783" i="2"/>
  <c r="AI783" i="2" s="1"/>
  <c r="AG700" i="2"/>
  <c r="AI700" i="2" s="1"/>
  <c r="AG785" i="2"/>
  <c r="AI785" i="2" s="1"/>
  <c r="AG786" i="2"/>
  <c r="AI786" i="2" s="1"/>
  <c r="AG787" i="2"/>
  <c r="AI787" i="2" s="1"/>
  <c r="AG788" i="2"/>
  <c r="AI788" i="2" s="1"/>
  <c r="AG789" i="2"/>
  <c r="AI789" i="2" s="1"/>
  <c r="AG790" i="2"/>
  <c r="AI790" i="2" s="1"/>
  <c r="AG791" i="2"/>
  <c r="AI791" i="2" s="1"/>
  <c r="AG792" i="2"/>
  <c r="AI792" i="2" s="1"/>
  <c r="AG793" i="2"/>
  <c r="AI793" i="2" s="1"/>
  <c r="AG794" i="2"/>
  <c r="AI794" i="2" s="1"/>
  <c r="AG765" i="2"/>
  <c r="AI765" i="2" s="1"/>
  <c r="AG766" i="2"/>
  <c r="AI766" i="2" s="1"/>
  <c r="AG767" i="2"/>
  <c r="AI767" i="2" s="1"/>
  <c r="AG768" i="2"/>
  <c r="AI768" i="2" s="1"/>
  <c r="AG769" i="2"/>
  <c r="AI769" i="2" s="1"/>
  <c r="AG770" i="2"/>
  <c r="AI770" i="2" s="1"/>
  <c r="AG771" i="2"/>
  <c r="AI771" i="2" s="1"/>
  <c r="AG772" i="2"/>
  <c r="AI772" i="2" s="1"/>
  <c r="AG773" i="2"/>
  <c r="AI773" i="2" s="1"/>
  <c r="AG774" i="2"/>
  <c r="AI774" i="2" s="1"/>
  <c r="AG775" i="2"/>
  <c r="AI775" i="2" s="1"/>
  <c r="S762" i="2"/>
  <c r="S776" i="2"/>
  <c r="S777" i="2"/>
  <c r="S778" i="2"/>
  <c r="S779" i="2"/>
  <c r="S780" i="2"/>
  <c r="S781" i="2"/>
  <c r="S782" i="2"/>
  <c r="S783" i="2"/>
  <c r="S700" i="2"/>
  <c r="S785" i="2"/>
  <c r="S786" i="2"/>
  <c r="S787" i="2"/>
  <c r="S788" i="2"/>
  <c r="S789" i="2"/>
  <c r="S790" i="2"/>
  <c r="S791" i="2"/>
  <c r="S792" i="2"/>
  <c r="S793" i="2"/>
  <c r="S794" i="2"/>
  <c r="S765" i="2"/>
  <c r="S766" i="2"/>
  <c r="S767" i="2"/>
  <c r="S768" i="2"/>
  <c r="S769" i="2"/>
  <c r="S770" i="2"/>
  <c r="S771" i="2"/>
  <c r="S772" i="2"/>
  <c r="S773" i="2"/>
  <c r="S774" i="2"/>
  <c r="S775" i="2"/>
  <c r="Q456" i="2" l="1"/>
  <c r="Q447" i="2" l="1"/>
  <c r="Q581" i="2"/>
  <c r="Q527" i="2"/>
  <c r="Q473" i="2"/>
  <c r="Q470" i="2"/>
  <c r="Q526" i="2"/>
  <c r="Q465" i="2"/>
  <c r="AG763" i="2" l="1"/>
  <c r="AI763" i="2" s="1"/>
  <c r="AG764" i="2"/>
  <c r="AI764" i="2" s="1"/>
  <c r="AG609" i="2"/>
  <c r="AI609" i="2" s="1"/>
  <c r="AG666" i="2"/>
  <c r="AI666" i="2" s="1"/>
  <c r="AG749" i="2"/>
  <c r="AI749" i="2" s="1"/>
  <c r="AG731" i="2"/>
  <c r="AI731" i="2" s="1"/>
  <c r="AG756" i="2"/>
  <c r="AI756" i="2" s="1"/>
  <c r="AG755" i="2"/>
  <c r="AI755" i="2" s="1"/>
  <c r="AG553" i="2"/>
  <c r="AI553" i="2" s="1"/>
  <c r="AG549" i="2"/>
  <c r="AI549" i="2" s="1"/>
  <c r="AG760" i="2"/>
  <c r="AI760" i="2" s="1"/>
  <c r="AG759" i="2"/>
  <c r="AI759" i="2" s="1"/>
  <c r="AG758" i="2"/>
  <c r="AI758" i="2" s="1"/>
  <c r="AG757" i="2"/>
  <c r="AI757" i="2" s="1"/>
  <c r="AG753" i="2"/>
  <c r="AI753" i="2" s="1"/>
  <c r="AG631" i="2"/>
  <c r="AI631" i="2" s="1"/>
  <c r="AG752" i="2"/>
  <c r="AI752" i="2" s="1"/>
  <c r="AG751" i="2"/>
  <c r="AI751" i="2" s="1"/>
  <c r="AG750" i="2"/>
  <c r="AI750" i="2" s="1"/>
  <c r="AG745" i="2"/>
  <c r="AI745" i="2" s="1"/>
  <c r="AG606" i="2"/>
  <c r="AI606" i="2" s="1"/>
  <c r="AG748" i="2"/>
  <c r="AI748" i="2" s="1"/>
  <c r="AG747" i="2"/>
  <c r="AI747" i="2" s="1"/>
  <c r="AG746" i="2"/>
  <c r="AI746" i="2" s="1"/>
  <c r="AG743" i="2"/>
  <c r="AI743" i="2" s="1"/>
  <c r="AG739" i="2"/>
  <c r="AI739" i="2" s="1"/>
  <c r="AG742" i="2"/>
  <c r="AI742" i="2" s="1"/>
  <c r="AG741" i="2"/>
  <c r="AI741" i="2" s="1"/>
  <c r="AG740" i="2"/>
  <c r="AI740" i="2" s="1"/>
  <c r="AG738" i="2"/>
  <c r="AI738" i="2" s="1"/>
  <c r="AG734" i="2"/>
  <c r="AI734" i="2" s="1"/>
  <c r="AG733" i="2"/>
  <c r="AI733" i="2" s="1"/>
  <c r="AG732" i="2"/>
  <c r="AI732" i="2" s="1"/>
  <c r="AG737" i="2"/>
  <c r="AI737" i="2" s="1"/>
  <c r="AG730" i="2"/>
  <c r="AI730" i="2" s="1"/>
  <c r="AG736" i="2"/>
  <c r="AI736" i="2" s="1"/>
  <c r="AG735" i="2"/>
  <c r="AI735" i="2" s="1"/>
  <c r="AG716" i="2"/>
  <c r="AI716" i="2" s="1"/>
  <c r="AG715" i="2"/>
  <c r="AI715" i="2" s="1"/>
  <c r="AG714" i="2"/>
  <c r="AI714" i="2" s="1"/>
  <c r="AG713" i="2"/>
  <c r="AI713" i="2" s="1"/>
  <c r="AG723" i="2"/>
  <c r="AI723" i="2" s="1"/>
  <c r="AG712" i="2"/>
  <c r="AI712" i="2" s="1"/>
  <c r="AG721" i="2"/>
  <c r="AI721" i="2" s="1"/>
  <c r="AG711" i="2"/>
  <c r="AI711" i="2" s="1"/>
  <c r="AG710" i="2"/>
  <c r="AI710" i="2" s="1"/>
  <c r="AG729" i="2"/>
  <c r="AI729" i="2" s="1"/>
  <c r="AG728" i="2"/>
  <c r="AI728" i="2" s="1"/>
  <c r="AG727" i="2"/>
  <c r="AI727" i="2" s="1"/>
  <c r="AG726" i="2"/>
  <c r="AI726" i="2" s="1"/>
  <c r="AG725" i="2"/>
  <c r="AI725" i="2" s="1"/>
  <c r="AG724" i="2"/>
  <c r="AI724" i="2" s="1"/>
  <c r="AG722" i="2"/>
  <c r="AI722" i="2" s="1"/>
  <c r="AG720" i="2"/>
  <c r="AI720" i="2" s="1"/>
  <c r="AG719" i="2"/>
  <c r="AI719" i="2" s="1"/>
  <c r="AG718" i="2"/>
  <c r="AI718" i="2" s="1"/>
  <c r="AG680" i="2"/>
  <c r="AI680" i="2" s="1"/>
  <c r="AG707" i="2"/>
  <c r="AI707" i="2" s="1"/>
  <c r="AG706" i="2"/>
  <c r="AI706" i="2" s="1"/>
  <c r="AG698" i="2"/>
  <c r="AI698" i="2" s="1"/>
  <c r="AG697" i="2"/>
  <c r="AI697" i="2" s="1"/>
  <c r="AG696" i="2"/>
  <c r="AI696" i="2" s="1"/>
  <c r="AG695" i="2"/>
  <c r="AI695" i="2" s="1"/>
  <c r="AG694" i="2"/>
  <c r="AI694" i="2" s="1"/>
  <c r="AG693" i="2"/>
  <c r="AI693" i="2" s="1"/>
  <c r="AG691" i="2"/>
  <c r="AI691" i="2" s="1"/>
  <c r="AG690" i="2"/>
  <c r="AI690" i="2" s="1"/>
  <c r="AG689" i="2"/>
  <c r="AI689" i="2" s="1"/>
  <c r="AG684" i="2"/>
  <c r="AI684" i="2" s="1"/>
  <c r="AG683" i="2"/>
  <c r="AI683" i="2" s="1"/>
  <c r="AG682" i="2"/>
  <c r="AI682" i="2" s="1"/>
  <c r="AG705" i="2"/>
  <c r="AI705" i="2" s="1"/>
  <c r="AG704" i="2"/>
  <c r="AI704" i="2" s="1"/>
  <c r="AG703" i="2"/>
  <c r="AI703" i="2" s="1"/>
  <c r="AG702" i="2"/>
  <c r="AI702" i="2" s="1"/>
  <c r="AG701" i="2"/>
  <c r="AI701" i="2" s="1"/>
  <c r="AG657" i="2"/>
  <c r="AI657" i="2" s="1"/>
  <c r="AG637" i="2"/>
  <c r="AI637" i="2" s="1"/>
  <c r="AG614" i="2"/>
  <c r="AI614" i="2" s="1"/>
  <c r="AG717" i="2"/>
  <c r="AI717" i="2" s="1"/>
  <c r="AG651" i="2"/>
  <c r="AI651" i="2" s="1"/>
  <c r="AG679" i="2"/>
  <c r="AI679" i="2" s="1"/>
  <c r="AG642" i="2"/>
  <c r="AI642" i="2" s="1"/>
  <c r="AG641" i="2"/>
  <c r="AI641" i="2" s="1"/>
  <c r="AG675" i="2"/>
  <c r="AI675" i="2" s="1"/>
  <c r="AG634" i="2"/>
  <c r="AI634" i="2" s="1"/>
  <c r="AG699" i="2"/>
  <c r="AI699" i="2" s="1"/>
  <c r="AG603" i="2"/>
  <c r="AI603" i="2" s="1"/>
  <c r="AG674" i="2"/>
  <c r="AI674" i="2" s="1"/>
  <c r="AG673" i="2"/>
  <c r="AI673" i="2" s="1"/>
  <c r="AG754" i="2"/>
  <c r="AI754" i="2" s="1"/>
  <c r="AG671" i="2"/>
  <c r="AI671" i="2" s="1"/>
  <c r="AG670" i="2"/>
  <c r="AI670" i="2" s="1"/>
  <c r="AG784" i="2"/>
  <c r="AI784" i="2" s="1"/>
  <c r="AG602" i="2"/>
  <c r="AI602" i="2" s="1"/>
  <c r="AG672" i="2"/>
  <c r="AI672" i="2" s="1"/>
  <c r="AG660" i="2"/>
  <c r="AI660" i="2" s="1"/>
  <c r="AG659" i="2"/>
  <c r="AI659" i="2" s="1"/>
  <c r="AG608" i="2"/>
  <c r="AI608" i="2" s="1"/>
  <c r="AG601" i="2"/>
  <c r="AI601" i="2" s="1"/>
  <c r="AG597" i="2"/>
  <c r="AI597" i="2" s="1"/>
  <c r="AG570" i="2"/>
  <c r="AI570" i="2" s="1"/>
  <c r="AG560" i="2"/>
  <c r="AI560" i="2" s="1"/>
  <c r="AG630" i="2"/>
  <c r="AI630" i="2" s="1"/>
  <c r="AG629" i="2"/>
  <c r="AI629" i="2" s="1"/>
  <c r="AG628" i="2"/>
  <c r="AI628" i="2" s="1"/>
  <c r="AG453" i="2"/>
  <c r="AI453" i="2" s="1"/>
  <c r="AG626" i="2"/>
  <c r="AI626" i="2" s="1"/>
  <c r="AG625" i="2"/>
  <c r="AI625" i="2" s="1"/>
  <c r="AG624" i="2"/>
  <c r="AI624" i="2" s="1"/>
  <c r="AG623" i="2"/>
  <c r="AI623" i="2" s="1"/>
  <c r="AG622" i="2"/>
  <c r="AI622" i="2" s="1"/>
  <c r="AG620" i="2"/>
  <c r="AI620" i="2" s="1"/>
  <c r="AG619" i="2"/>
  <c r="AI619" i="2" s="1"/>
  <c r="AG617" i="2"/>
  <c r="AI617" i="2" s="1"/>
  <c r="AG615" i="2"/>
  <c r="AI615" i="2" s="1"/>
  <c r="AG611" i="2"/>
  <c r="AI611" i="2" s="1"/>
  <c r="AG604" i="2"/>
  <c r="AI604" i="2" s="1"/>
  <c r="AG599" i="2"/>
  <c r="AI599" i="2" s="1"/>
  <c r="AG579" i="2"/>
  <c r="AI579" i="2" s="1"/>
  <c r="AG578" i="2"/>
  <c r="AI578" i="2" s="1"/>
  <c r="AG571" i="2"/>
  <c r="AI571" i="2" s="1"/>
  <c r="AG565" i="2"/>
  <c r="AI565" i="2" s="1"/>
  <c r="AG564" i="2"/>
  <c r="AI564" i="2" s="1"/>
  <c r="AG658" i="2"/>
  <c r="AI658" i="2" s="1"/>
  <c r="AG656" i="2"/>
  <c r="AI656" i="2" s="1"/>
  <c r="AG655" i="2"/>
  <c r="AI655" i="2" s="1"/>
  <c r="AG654" i="2"/>
  <c r="AI654" i="2" s="1"/>
  <c r="AG653" i="2"/>
  <c r="AI653" i="2" s="1"/>
  <c r="AG652" i="2"/>
  <c r="AI652" i="2" s="1"/>
  <c r="AG678" i="2"/>
  <c r="AI678" i="2" s="1"/>
  <c r="AG643" i="2"/>
  <c r="AI643" i="2" s="1"/>
  <c r="AG649" i="2"/>
  <c r="AI649" i="2" s="1"/>
  <c r="AG648" i="2"/>
  <c r="AI648" i="2" s="1"/>
  <c r="AG681" i="2"/>
  <c r="AI681" i="2" s="1"/>
  <c r="AG647" i="2"/>
  <c r="AI647" i="2" s="1"/>
  <c r="AG645" i="2"/>
  <c r="AI645" i="2" s="1"/>
  <c r="AG644" i="2"/>
  <c r="AI644" i="2" s="1"/>
  <c r="AG677" i="2"/>
  <c r="AI677" i="2" s="1"/>
  <c r="AG638" i="2"/>
  <c r="AI638" i="2" s="1"/>
  <c r="AG646" i="2"/>
  <c r="AI646" i="2" s="1"/>
  <c r="AG640" i="2"/>
  <c r="AI640" i="2" s="1"/>
  <c r="AG639" i="2"/>
  <c r="AI639" i="2" s="1"/>
  <c r="AG650" i="2"/>
  <c r="AI650" i="2" s="1"/>
  <c r="AG636" i="2"/>
  <c r="AI636" i="2" s="1"/>
  <c r="AG627" i="2"/>
  <c r="AI627" i="2" s="1"/>
  <c r="AG621" i="2"/>
  <c r="AI621" i="2" s="1"/>
  <c r="AG618" i="2"/>
  <c r="AI618" i="2" s="1"/>
  <c r="AG612" i="2"/>
  <c r="AI612" i="2" s="1"/>
  <c r="AG607" i="2"/>
  <c r="AI607" i="2" s="1"/>
  <c r="AG605" i="2"/>
  <c r="AI605" i="2" s="1"/>
  <c r="AG598" i="2"/>
  <c r="AI598" i="2" s="1"/>
  <c r="AG594" i="2"/>
  <c r="AI594" i="2" s="1"/>
  <c r="AG590" i="2"/>
  <c r="AI590" i="2" s="1"/>
  <c r="AG589" i="2"/>
  <c r="AI589" i="2" s="1"/>
  <c r="AG588" i="2"/>
  <c r="AI588" i="2" s="1"/>
  <c r="AG480" i="2"/>
  <c r="AI480" i="2" s="1"/>
  <c r="AG583" i="2"/>
  <c r="AI583" i="2" s="1"/>
  <c r="AG581" i="2"/>
  <c r="AI581" i="2" s="1"/>
  <c r="AG568" i="2"/>
  <c r="AI568" i="2" s="1"/>
  <c r="AG567" i="2"/>
  <c r="AI567" i="2" s="1"/>
  <c r="AG566" i="2"/>
  <c r="AI566" i="2" s="1"/>
  <c r="AG532" i="2"/>
  <c r="AI532" i="2" s="1"/>
  <c r="AG587" i="2"/>
  <c r="AI587" i="2" s="1"/>
  <c r="AG576" i="2"/>
  <c r="AI576" i="2" s="1"/>
  <c r="AG555" i="2"/>
  <c r="AI555" i="2" s="1"/>
  <c r="AG554" i="2"/>
  <c r="AI554" i="2" s="1"/>
  <c r="AG552" i="2"/>
  <c r="AI552" i="2" s="1"/>
  <c r="AG531" i="2"/>
  <c r="AI531" i="2" s="1"/>
  <c r="AG530" i="2"/>
  <c r="AI530" i="2" s="1"/>
  <c r="AG528" i="2"/>
  <c r="AI528" i="2" s="1"/>
  <c r="AG527" i="2"/>
  <c r="AI527" i="2" s="1"/>
  <c r="AG526" i="2"/>
  <c r="AI526" i="2" s="1"/>
  <c r="AG523" i="2"/>
  <c r="AI523" i="2" s="1"/>
  <c r="AG522" i="2"/>
  <c r="AI522" i="2" s="1"/>
  <c r="AG476" i="2"/>
  <c r="AI476" i="2" s="1"/>
  <c r="AG475" i="2"/>
  <c r="AI475" i="2" s="1"/>
  <c r="AG474" i="2"/>
  <c r="AI474" i="2" s="1"/>
  <c r="AG469" i="2"/>
  <c r="AI469" i="2" s="1"/>
  <c r="AG450" i="2"/>
  <c r="AI450" i="2" s="1"/>
  <c r="AG448" i="2"/>
  <c r="AI448" i="2" s="1"/>
  <c r="AG447" i="2"/>
  <c r="AI447" i="2" s="1"/>
  <c r="AG635" i="2"/>
  <c r="AI635" i="2" s="1"/>
  <c r="AG632" i="2"/>
  <c r="AI632" i="2" s="1"/>
  <c r="AG633" i="2"/>
  <c r="AI633" i="2" s="1"/>
  <c r="AG577" i="2"/>
  <c r="AI577" i="2" s="1"/>
  <c r="AG600" i="2"/>
  <c r="AI600" i="2" s="1"/>
  <c r="AG596" i="2"/>
  <c r="AI596" i="2" s="1"/>
  <c r="AG584" i="2"/>
  <c r="AI584" i="2" s="1"/>
  <c r="AG595" i="2"/>
  <c r="AI595" i="2" s="1"/>
  <c r="AG572" i="2"/>
  <c r="AI572" i="2" s="1"/>
  <c r="AG399" i="2"/>
  <c r="AI399" i="2" s="1"/>
  <c r="AG416" i="2"/>
  <c r="AI416" i="2" s="1"/>
  <c r="AG507" i="2"/>
  <c r="AI507" i="2" s="1"/>
  <c r="AG406" i="2"/>
  <c r="AI406" i="2" s="1"/>
  <c r="AG514" i="2"/>
  <c r="AI514" i="2" s="1"/>
  <c r="AG500" i="2"/>
  <c r="AI500" i="2" s="1"/>
  <c r="AG668" i="2"/>
  <c r="AI668" i="2" s="1"/>
  <c r="AG667" i="2"/>
  <c r="AI667" i="2" s="1"/>
  <c r="AG414" i="2"/>
  <c r="AI414" i="2" s="1"/>
  <c r="AG408" i="2"/>
  <c r="AI408" i="2" s="1"/>
  <c r="AG403" i="2"/>
  <c r="AI403" i="2" s="1"/>
  <c r="AG444" i="2"/>
  <c r="AI444" i="2" s="1"/>
  <c r="AG441" i="2"/>
  <c r="AI441" i="2" s="1"/>
  <c r="AG496" i="2"/>
  <c r="AI496" i="2" s="1"/>
  <c r="AG541" i="2"/>
  <c r="AI541" i="2" s="1"/>
  <c r="AG569" i="2"/>
  <c r="AI569" i="2" s="1"/>
  <c r="AG545" i="2"/>
  <c r="AI545" i="2" s="1"/>
  <c r="AG546" i="2"/>
  <c r="AI546" i="2" s="1"/>
  <c r="AG550" i="2"/>
  <c r="AI550" i="2" s="1"/>
  <c r="AG539" i="2"/>
  <c r="AI539" i="2" s="1"/>
  <c r="AG521" i="2"/>
  <c r="AI521" i="2" s="1"/>
  <c r="AG517" i="2"/>
  <c r="AI517" i="2" s="1"/>
  <c r="AG501" i="2"/>
  <c r="AI501" i="2" s="1"/>
  <c r="AG544" i="2"/>
  <c r="AI544" i="2" s="1"/>
  <c r="AG580" i="2"/>
  <c r="AI580" i="2" s="1"/>
  <c r="AG509" i="2"/>
  <c r="AI509" i="2" s="1"/>
  <c r="AG492" i="2"/>
  <c r="AI492" i="2" s="1"/>
  <c r="AG481" i="2"/>
  <c r="AI481" i="2" s="1"/>
  <c r="AG459" i="2"/>
  <c r="AI459" i="2" s="1"/>
  <c r="AG410" i="2"/>
  <c r="AI410" i="2" s="1"/>
  <c r="AG472" i="2"/>
  <c r="AI472" i="2" s="1"/>
  <c r="AG490" i="2"/>
  <c r="AI490" i="2" s="1"/>
  <c r="AG471" i="2"/>
  <c r="AI471" i="2" s="1"/>
  <c r="AG498" i="2"/>
  <c r="AI498" i="2" s="1"/>
  <c r="AG415" i="2"/>
  <c r="AI415" i="2" s="1"/>
  <c r="AG508" i="2"/>
  <c r="AI508" i="2" s="1"/>
  <c r="AG489" i="2"/>
  <c r="AI489" i="2" s="1"/>
  <c r="AG488" i="2"/>
  <c r="AI488" i="2" s="1"/>
  <c r="AG495" i="2"/>
  <c r="AI495" i="2" s="1"/>
  <c r="AG470" i="2"/>
  <c r="AI470" i="2" s="1"/>
  <c r="AG593" i="2"/>
  <c r="AI593" i="2" s="1"/>
  <c r="AI613" i="2"/>
  <c r="AG494" i="2"/>
  <c r="AI494" i="2" s="1"/>
  <c r="AG413" i="2"/>
  <c r="AI413" i="2" s="1"/>
  <c r="AG97" i="2"/>
  <c r="AI97" i="2" s="1"/>
  <c r="AG575" i="2"/>
  <c r="AI575" i="2" s="1"/>
  <c r="AG562" i="2"/>
  <c r="AI562" i="2" s="1"/>
  <c r="AG556" i="2"/>
  <c r="AI556" i="2" s="1"/>
  <c r="AG511" i="2"/>
  <c r="AI511" i="2" s="1"/>
  <c r="AG85" i="2"/>
  <c r="AI85" i="2" s="1"/>
  <c r="AG540" i="2"/>
  <c r="AI540" i="2" s="1"/>
  <c r="AG99" i="2"/>
  <c r="AI99" i="2" s="1"/>
  <c r="AG516" i="2"/>
  <c r="AI516" i="2" s="1"/>
  <c r="AG392" i="2"/>
  <c r="AI392" i="2" s="1"/>
  <c r="AG518" i="2"/>
  <c r="AI518" i="2" s="1"/>
  <c r="AG497" i="2"/>
  <c r="AI497" i="2" s="1"/>
  <c r="AG510" i="2"/>
  <c r="AI510" i="2" s="1"/>
  <c r="AG487" i="2"/>
  <c r="AI487" i="2" s="1"/>
  <c r="AG423" i="2"/>
  <c r="AI423" i="2" s="1"/>
  <c r="AG591" i="2"/>
  <c r="AI591" i="2" s="1"/>
  <c r="AG586" i="2"/>
  <c r="AI586" i="2" s="1"/>
  <c r="AG499" i="2"/>
  <c r="AI499" i="2" s="1"/>
  <c r="AG270" i="2"/>
  <c r="AI270" i="2" s="1"/>
  <c r="AG479" i="2"/>
  <c r="AI479" i="2" s="1"/>
  <c r="AG478" i="2"/>
  <c r="AI478" i="2" s="1"/>
  <c r="AG502" i="2"/>
  <c r="AI502" i="2" s="1"/>
  <c r="AG513" i="2"/>
  <c r="AI513" i="2" s="1"/>
  <c r="AG512" i="2"/>
  <c r="AI512" i="2" s="1"/>
  <c r="AG477" i="2"/>
  <c r="AI477" i="2" s="1"/>
  <c r="AG486" i="2"/>
  <c r="AI486" i="2" s="1"/>
  <c r="AG519" i="2"/>
  <c r="AI519" i="2" s="1"/>
  <c r="AG692" i="2"/>
  <c r="AI692" i="2" s="1"/>
  <c r="AG709" i="2"/>
  <c r="AI709" i="2" s="1"/>
  <c r="AG551" i="2"/>
  <c r="AI551" i="2" s="1"/>
  <c r="AG708" i="2"/>
  <c r="AI708" i="2" s="1"/>
  <c r="AG547" i="2"/>
  <c r="AI547" i="2" s="1"/>
  <c r="AG610" i="2"/>
  <c r="AI610" i="2" s="1"/>
  <c r="AG491" i="2"/>
  <c r="AI491" i="2" s="1"/>
  <c r="AG533" i="2"/>
  <c r="AI533" i="2" s="1"/>
  <c r="AG538" i="2"/>
  <c r="AI538" i="2" s="1"/>
  <c r="AI798" i="2"/>
  <c r="AI761" i="2"/>
  <c r="AG493" i="2"/>
  <c r="AI493" i="2" s="1"/>
  <c r="AG559" i="2"/>
  <c r="AI559" i="2" s="1"/>
  <c r="AG561" i="2"/>
  <c r="AI561" i="2" s="1"/>
  <c r="AG558" i="2"/>
  <c r="AI558" i="2" s="1"/>
  <c r="AG557" i="2"/>
  <c r="AI557" i="2" s="1"/>
  <c r="AG543" i="2"/>
  <c r="AI543" i="2" s="1"/>
  <c r="AG542" i="2"/>
  <c r="AI542" i="2" s="1"/>
  <c r="AG535" i="2"/>
  <c r="AI535" i="2" s="1"/>
  <c r="AG536" i="2"/>
  <c r="AI536" i="2" s="1"/>
  <c r="AG548" i="2"/>
  <c r="AI548" i="2" s="1"/>
  <c r="AI744" i="2"/>
  <c r="AI688" i="2"/>
  <c r="AG529" i="2"/>
  <c r="AI529" i="2" s="1"/>
  <c r="AG83" i="2"/>
  <c r="AI83" i="2" s="1"/>
  <c r="AG468" i="2"/>
  <c r="AI468" i="2" s="1"/>
  <c r="AG485" i="2"/>
  <c r="AI485" i="2" s="1"/>
  <c r="AG467" i="2"/>
  <c r="AI467" i="2" s="1"/>
  <c r="AI687" i="2"/>
  <c r="AG430" i="2"/>
  <c r="AI430" i="2" s="1"/>
  <c r="AG341" i="2"/>
  <c r="AI341" i="2" s="1"/>
  <c r="AI686" i="2"/>
  <c r="AG506" i="2"/>
  <c r="AI506" i="2" s="1"/>
  <c r="AI685" i="2"/>
  <c r="AI676" i="2"/>
  <c r="AG534" i="2"/>
  <c r="AI534" i="2" s="1"/>
  <c r="AG524" i="2"/>
  <c r="AI524" i="2" s="1"/>
  <c r="AG525" i="2"/>
  <c r="AI525" i="2" s="1"/>
  <c r="AG454" i="2"/>
  <c r="AI454" i="2" s="1"/>
  <c r="AG520" i="2"/>
  <c r="AI520" i="2" s="1"/>
  <c r="AG436" i="2"/>
  <c r="AI436" i="2" s="1"/>
  <c r="AG428" i="2"/>
  <c r="AI428" i="2" s="1"/>
  <c r="AG426" i="2"/>
  <c r="AI426" i="2" s="1"/>
  <c r="AG102" i="2"/>
  <c r="AI102" i="2" s="1"/>
  <c r="AG419" i="2"/>
  <c r="AI419" i="2" s="1"/>
  <c r="AG449" i="2"/>
  <c r="AI449" i="2" s="1"/>
  <c r="AG400" i="2"/>
  <c r="AI400" i="2" s="1"/>
  <c r="AG574" i="2"/>
  <c r="AI574" i="2" s="1"/>
  <c r="AG473" i="2"/>
  <c r="AI473" i="2" s="1"/>
  <c r="AG421" i="2"/>
  <c r="AI421" i="2" s="1"/>
  <c r="AG101" i="2"/>
  <c r="AI101" i="2" s="1"/>
  <c r="AG418" i="2"/>
  <c r="AI418" i="2" s="1"/>
  <c r="AG138" i="2"/>
  <c r="AI138" i="2" s="1"/>
  <c r="AG435" i="2"/>
  <c r="AI435" i="2" s="1"/>
  <c r="AG217" i="2"/>
  <c r="AI217" i="2" s="1"/>
  <c r="AG439" i="2"/>
  <c r="AI439" i="2" s="1"/>
  <c r="AG438" i="2"/>
  <c r="AI438" i="2" s="1"/>
  <c r="AG401" i="2"/>
  <c r="AI401" i="2" s="1"/>
  <c r="AG452" i="2"/>
  <c r="AI452" i="2" s="1"/>
  <c r="AG355" i="2"/>
  <c r="AI355" i="2" s="1"/>
  <c r="AG515" i="2"/>
  <c r="AI515" i="2" s="1"/>
  <c r="AG433" i="2"/>
  <c r="AI433" i="2" s="1"/>
  <c r="AG349" i="2"/>
  <c r="AI349" i="2" s="1"/>
  <c r="AG259" i="2"/>
  <c r="AI259" i="2" s="1"/>
  <c r="AG484" i="2"/>
  <c r="AI484" i="2" s="1"/>
  <c r="AG378" i="2"/>
  <c r="AI378" i="2" s="1"/>
  <c r="AG427" i="2"/>
  <c r="AI427" i="2" s="1"/>
  <c r="AG405" i="2"/>
  <c r="AI405" i="2" s="1"/>
  <c r="AG455" i="2"/>
  <c r="AI455" i="2" s="1"/>
  <c r="AG465" i="2"/>
  <c r="AI465" i="2" s="1"/>
  <c r="AG463" i="2"/>
  <c r="AI463" i="2" s="1"/>
  <c r="AG422" i="2"/>
  <c r="AI422" i="2" s="1"/>
  <c r="AG402" i="2"/>
  <c r="AI402" i="2" s="1"/>
  <c r="AG420" i="2"/>
  <c r="AI420" i="2" s="1"/>
  <c r="AG409" i="2"/>
  <c r="AI409" i="2" s="1"/>
  <c r="AG396" i="2"/>
  <c r="AI396" i="2" s="1"/>
  <c r="AG417" i="2"/>
  <c r="AI417" i="2" s="1"/>
  <c r="AG383" i="2"/>
  <c r="AI383" i="2" s="1"/>
  <c r="AG395" i="2"/>
  <c r="AI395" i="2" s="1"/>
  <c r="AG394" i="2"/>
  <c r="AI394" i="2" s="1"/>
  <c r="AG462" i="2"/>
  <c r="AI462" i="2" s="1"/>
  <c r="AG137" i="2"/>
  <c r="AI137" i="2" s="1"/>
  <c r="AG340" i="2"/>
  <c r="AI340" i="2" s="1"/>
  <c r="AG385" i="2"/>
  <c r="AI385" i="2" s="1"/>
  <c r="AG359" i="2"/>
  <c r="AI359" i="2" s="1"/>
  <c r="AG411" i="2"/>
  <c r="AI411" i="2" s="1"/>
  <c r="AG350" i="2"/>
  <c r="AI350" i="2" s="1"/>
  <c r="AG351" i="2"/>
  <c r="AI351" i="2" s="1"/>
  <c r="AG365" i="2"/>
  <c r="AI365" i="2" s="1"/>
  <c r="AG379" i="2"/>
  <c r="AI379" i="2" s="1"/>
  <c r="AG483" i="2"/>
  <c r="AI483" i="2" s="1"/>
  <c r="AG375" i="2"/>
  <c r="AI375" i="2" s="1"/>
  <c r="AG503" i="2"/>
  <c r="AI503" i="2" s="1"/>
  <c r="AG482" i="2"/>
  <c r="AI482" i="2" s="1"/>
  <c r="AG382" i="2"/>
  <c r="AI382" i="2" s="1"/>
  <c r="AI669" i="2"/>
  <c r="AI665" i="2"/>
  <c r="AG348" i="2"/>
  <c r="AI348" i="2" s="1"/>
  <c r="AG346" i="2"/>
  <c r="AI346" i="2" s="1"/>
  <c r="AG347" i="2"/>
  <c r="AI347" i="2" s="1"/>
  <c r="AG466" i="2"/>
  <c r="AI466" i="2" s="1"/>
  <c r="AG464" i="2"/>
  <c r="AI464" i="2" s="1"/>
  <c r="AI664" i="2"/>
  <c r="AG505" i="2"/>
  <c r="AI505" i="2" s="1"/>
  <c r="AI663" i="2"/>
  <c r="AG370" i="2"/>
  <c r="AI370" i="2" s="1"/>
  <c r="AG387" i="2"/>
  <c r="AI387" i="2" s="1"/>
  <c r="AG339" i="2"/>
  <c r="AI339" i="2" s="1"/>
  <c r="AG366" i="2"/>
  <c r="AI366" i="2" s="1"/>
  <c r="AG384" i="2"/>
  <c r="AI384" i="2" s="1"/>
  <c r="AG358" i="2"/>
  <c r="AI358" i="2" s="1"/>
  <c r="AG357" i="2"/>
  <c r="AI357" i="2" s="1"/>
  <c r="AG381" i="2"/>
  <c r="AI381" i="2" s="1"/>
  <c r="AG380" i="2"/>
  <c r="AI380" i="2" s="1"/>
  <c r="AI662" i="2"/>
  <c r="AG451" i="2"/>
  <c r="AI451" i="2" s="1"/>
  <c r="AG377" i="2"/>
  <c r="AI377" i="2" s="1"/>
  <c r="AG442" i="2"/>
  <c r="AI442" i="2" s="1"/>
  <c r="AG364" i="2"/>
  <c r="AI364" i="2" s="1"/>
  <c r="AI661" i="2"/>
  <c r="AG373" i="2"/>
  <c r="AI373" i="2" s="1"/>
  <c r="AG372" i="2"/>
  <c r="AI372" i="2" s="1"/>
  <c r="AG278" i="2"/>
  <c r="AI278" i="2" s="1"/>
  <c r="AG504" i="2"/>
  <c r="AI504" i="2" s="1"/>
  <c r="AG229" i="2"/>
  <c r="AI229" i="2" s="1"/>
  <c r="AG368" i="2"/>
  <c r="AI368" i="2" s="1"/>
  <c r="AG367" i="2"/>
  <c r="AI367" i="2" s="1"/>
  <c r="AG343" i="2"/>
  <c r="AI343" i="2" s="1"/>
  <c r="AG404" i="2"/>
  <c r="AI404" i="2" s="1"/>
  <c r="AG363" i="2"/>
  <c r="AI363" i="2" s="1"/>
  <c r="AG360" i="2"/>
  <c r="AI360" i="2" s="1"/>
  <c r="AG362" i="2"/>
  <c r="AI362" i="2" s="1"/>
  <c r="AG361" i="2"/>
  <c r="AI361" i="2" s="1"/>
  <c r="AG356" i="2"/>
  <c r="AI356" i="2" s="1"/>
  <c r="AG407" i="2"/>
  <c r="AI407" i="2" s="1"/>
  <c r="AG329" i="2"/>
  <c r="AI329" i="2" s="1"/>
  <c r="AG352" i="2"/>
  <c r="AI352" i="2" s="1"/>
  <c r="AG424" i="2"/>
  <c r="AI424" i="2" s="1"/>
  <c r="AG330" i="2"/>
  <c r="AI330" i="2" s="1"/>
  <c r="AG354" i="2"/>
  <c r="AI354" i="2" s="1"/>
  <c r="AG324" i="2"/>
  <c r="AI324" i="2" s="1"/>
  <c r="AG445" i="2"/>
  <c r="AI445" i="2" s="1"/>
  <c r="AG336" i="2"/>
  <c r="AI336" i="2" s="1"/>
  <c r="AG272" i="2"/>
  <c r="AI272" i="2" s="1"/>
  <c r="AG388" i="2"/>
  <c r="AI388" i="2" s="1"/>
  <c r="AG335" i="2"/>
  <c r="AI335" i="2" s="1"/>
  <c r="AG281" i="2"/>
  <c r="AI281" i="2" s="1"/>
  <c r="AG320" i="2"/>
  <c r="AI320" i="2" s="1"/>
  <c r="AG460" i="2"/>
  <c r="AI460" i="2" s="1"/>
  <c r="AG306" i="2"/>
  <c r="AI306" i="2" s="1"/>
  <c r="AG342" i="2"/>
  <c r="AI342" i="2" s="1"/>
  <c r="AG461" i="2"/>
  <c r="AI461" i="2" s="1"/>
  <c r="AG458" i="2"/>
  <c r="AI458" i="2" s="1"/>
  <c r="AG457" i="2"/>
  <c r="AI457" i="2" s="1"/>
  <c r="AG338" i="2"/>
  <c r="AI338" i="2" s="1"/>
  <c r="AG412" i="2"/>
  <c r="AI412" i="2" s="1"/>
  <c r="AG316" i="2"/>
  <c r="AI316" i="2" s="1"/>
  <c r="AG315" i="2"/>
  <c r="AI315" i="2" s="1"/>
  <c r="AG446" i="2"/>
  <c r="AI446" i="2" s="1"/>
  <c r="AG425" i="2"/>
  <c r="AI425" i="2" s="1"/>
  <c r="AG332" i="2"/>
  <c r="AI332" i="2" s="1"/>
  <c r="AG331" i="2"/>
  <c r="AI331" i="2" s="1"/>
  <c r="AG258" i="2"/>
  <c r="AI258" i="2" s="1"/>
  <c r="AG292" i="2"/>
  <c r="AI292" i="2" s="1"/>
  <c r="AG276" i="2"/>
  <c r="AI276" i="2" s="1"/>
  <c r="AG371" i="2"/>
  <c r="AI371" i="2" s="1"/>
  <c r="AG288" i="2"/>
  <c r="AI288" i="2" s="1"/>
  <c r="AG325" i="2"/>
  <c r="AI325" i="2" s="1"/>
  <c r="AG376" i="2"/>
  <c r="AI376" i="2" s="1"/>
  <c r="AG353" i="2"/>
  <c r="AI353" i="2" s="1"/>
  <c r="AG456" i="2"/>
  <c r="AI456" i="2" s="1"/>
  <c r="AG393" i="2"/>
  <c r="AI393" i="2" s="1"/>
  <c r="AG389" i="2"/>
  <c r="AI389" i="2" s="1"/>
  <c r="AG386" i="2"/>
  <c r="AI386" i="2" s="1"/>
  <c r="AG582" i="2"/>
  <c r="AI582" i="2" s="1"/>
  <c r="AG328" i="2"/>
  <c r="AI328" i="2" s="1"/>
  <c r="AG323" i="2"/>
  <c r="AI323" i="2" s="1"/>
  <c r="AG312" i="2"/>
  <c r="AI312" i="2" s="1"/>
  <c r="AG319" i="2"/>
  <c r="AI319" i="2" s="1"/>
  <c r="AG322" i="2"/>
  <c r="AI322" i="2" s="1"/>
  <c r="AG311" i="2"/>
  <c r="AI311" i="2" s="1"/>
  <c r="AG275" i="2"/>
  <c r="AI275" i="2" s="1"/>
  <c r="AG369" i="2"/>
  <c r="AI369" i="2" s="1"/>
  <c r="AG309" i="2"/>
  <c r="AI309" i="2" s="1"/>
  <c r="AG308" i="2"/>
  <c r="AI308" i="2" s="1"/>
  <c r="AG310" i="2"/>
  <c r="AI310" i="2" s="1"/>
  <c r="AG317" i="2"/>
  <c r="AI317" i="2" s="1"/>
  <c r="AG307" i="2"/>
  <c r="AI307" i="2" s="1"/>
  <c r="AG314" i="2"/>
  <c r="AI314" i="2" s="1"/>
  <c r="AG313" i="2"/>
  <c r="AI313" i="2" s="1"/>
  <c r="AG302" i="2"/>
  <c r="AI302" i="2" s="1"/>
  <c r="AG299" i="2"/>
  <c r="AI299" i="2" s="1"/>
  <c r="AG234" i="2"/>
  <c r="AI234" i="2" s="1"/>
  <c r="AG294" i="2"/>
  <c r="AI294" i="2" s="1"/>
  <c r="AG298" i="2"/>
  <c r="AI298" i="2" s="1"/>
  <c r="AG345" i="2"/>
  <c r="AI345" i="2" s="1"/>
  <c r="AG585" i="2"/>
  <c r="AI585" i="2" s="1"/>
  <c r="AG303" i="2"/>
  <c r="AI303" i="2" s="1"/>
  <c r="AG301" i="2"/>
  <c r="AI301" i="2" s="1"/>
  <c r="AG293" i="2"/>
  <c r="AI293" i="2" s="1"/>
  <c r="AG271" i="2"/>
  <c r="AI271" i="2" s="1"/>
  <c r="AG321" i="2"/>
  <c r="AI321" i="2" s="1"/>
  <c r="AG282" i="2"/>
  <c r="AI282" i="2" s="1"/>
  <c r="AG114" i="2"/>
  <c r="AI114" i="2" s="1"/>
  <c r="AG327" i="2"/>
  <c r="AI327" i="2" s="1"/>
  <c r="AG300" i="2"/>
  <c r="AI300" i="2" s="1"/>
  <c r="AG291" i="2"/>
  <c r="AI291" i="2" s="1"/>
  <c r="AG230" i="2"/>
  <c r="AI230" i="2" s="1"/>
  <c r="AG295" i="2"/>
  <c r="AI295" i="2" s="1"/>
  <c r="AG284" i="2"/>
  <c r="AI284" i="2" s="1"/>
  <c r="AG374" i="2"/>
  <c r="AI374" i="2" s="1"/>
  <c r="AG286" i="2"/>
  <c r="AI286" i="2" s="1"/>
  <c r="AG280" i="2"/>
  <c r="AI280" i="2" s="1"/>
  <c r="AG279" i="2"/>
  <c r="AI279" i="2" s="1"/>
  <c r="AG285" i="2"/>
  <c r="AI285" i="2" s="1"/>
  <c r="AG233" i="2"/>
  <c r="AI233" i="2" s="1"/>
  <c r="AG252" i="2"/>
  <c r="AI252" i="2" s="1"/>
  <c r="AG250" i="2"/>
  <c r="AI250" i="2" s="1"/>
  <c r="AG231" i="2"/>
  <c r="AI231" i="2" s="1"/>
  <c r="AG273" i="2"/>
  <c r="AI273" i="2" s="1"/>
  <c r="AG290" i="2"/>
  <c r="AI290" i="2" s="1"/>
  <c r="AG256" i="2"/>
  <c r="AI256" i="2" s="1"/>
  <c r="AG264" i="2"/>
  <c r="AI264" i="2" s="1"/>
  <c r="AG304" i="2"/>
  <c r="AI304" i="2" s="1"/>
  <c r="AG268" i="2"/>
  <c r="AI268" i="2" s="1"/>
  <c r="AG267" i="2"/>
  <c r="AI267" i="2" s="1"/>
  <c r="AG266" i="2"/>
  <c r="AI266" i="2" s="1"/>
  <c r="AG265" i="2"/>
  <c r="AI265" i="2" s="1"/>
  <c r="AG440" i="2"/>
  <c r="AI440" i="2" s="1"/>
  <c r="AG297" i="2"/>
  <c r="AI297" i="2" s="1"/>
  <c r="AG390" i="2"/>
  <c r="AI390" i="2" s="1"/>
  <c r="AG333" i="2"/>
  <c r="AI333" i="2" s="1"/>
  <c r="AG260" i="2"/>
  <c r="AI260" i="2" s="1"/>
  <c r="AG232" i="2"/>
  <c r="AI232" i="2" s="1"/>
  <c r="AG244" i="2"/>
  <c r="AI244" i="2" s="1"/>
  <c r="AG257" i="2"/>
  <c r="AI257" i="2" s="1"/>
  <c r="AG228" i="2"/>
  <c r="AI228" i="2" s="1"/>
  <c r="AG255" i="2"/>
  <c r="AI255" i="2" s="1"/>
  <c r="AG269" i="2"/>
  <c r="AI269" i="2" s="1"/>
  <c r="AG253" i="2"/>
  <c r="AI253" i="2" s="1"/>
  <c r="AG222" i="2"/>
  <c r="AI222" i="2" s="1"/>
  <c r="AG251" i="2"/>
  <c r="AI251" i="2" s="1"/>
  <c r="AG219" i="2"/>
  <c r="AI219" i="2" s="1"/>
  <c r="AG249" i="2"/>
  <c r="AI249" i="2" s="1"/>
  <c r="AG248" i="2"/>
  <c r="AI248" i="2" s="1"/>
  <c r="AG247" i="2"/>
  <c r="AI247" i="2" s="1"/>
  <c r="AG246" i="2"/>
  <c r="AI246" i="2" s="1"/>
  <c r="AG326" i="2"/>
  <c r="AI326" i="2" s="1"/>
  <c r="AG242" i="2"/>
  <c r="AI242" i="2" s="1"/>
  <c r="AG243" i="2"/>
  <c r="AI243" i="2" s="1"/>
  <c r="AG277" i="2"/>
  <c r="AI277" i="2" s="1"/>
  <c r="AG398" i="2"/>
  <c r="AI398" i="2" s="1"/>
  <c r="AG334" i="2"/>
  <c r="AI334" i="2" s="1"/>
  <c r="AG296" i="2"/>
  <c r="AI296" i="2" s="1"/>
  <c r="AG318" i="2"/>
  <c r="AI318" i="2" s="1"/>
  <c r="AG237" i="2"/>
  <c r="AI237" i="2" s="1"/>
  <c r="AG236" i="2"/>
  <c r="AI236" i="2" s="1"/>
  <c r="AG235" i="2"/>
  <c r="AI235" i="2" s="1"/>
  <c r="AG274" i="2"/>
  <c r="AI274" i="2" s="1"/>
  <c r="AG223" i="2"/>
  <c r="AI223" i="2" s="1"/>
  <c r="AG214" i="2"/>
  <c r="AI214" i="2" s="1"/>
  <c r="AG212" i="2"/>
  <c r="AI212" i="2" s="1"/>
  <c r="AG202" i="2"/>
  <c r="AI202" i="2" s="1"/>
  <c r="AG207" i="2"/>
  <c r="AI207" i="2" s="1"/>
  <c r="AG201" i="2"/>
  <c r="AI201" i="2" s="1"/>
  <c r="AG227" i="2"/>
  <c r="AI227" i="2" s="1"/>
  <c r="AG226" i="2"/>
  <c r="AI226" i="2" s="1"/>
  <c r="AG225" i="2"/>
  <c r="AI225" i="2" s="1"/>
  <c r="AG224" i="2"/>
  <c r="AI224" i="2" s="1"/>
  <c r="AG254" i="2"/>
  <c r="AI254" i="2" s="1"/>
  <c r="AG187" i="2"/>
  <c r="AI187" i="2" s="1"/>
  <c r="AG221" i="2"/>
  <c r="AI221" i="2" s="1"/>
  <c r="AG220" i="2"/>
  <c r="AI220" i="2" s="1"/>
  <c r="AG215" i="2"/>
  <c r="AI215" i="2" s="1"/>
  <c r="AG218" i="2"/>
  <c r="AI218" i="2" s="1"/>
  <c r="AG216" i="2"/>
  <c r="AI216" i="2" s="1"/>
  <c r="AG213" i="2"/>
  <c r="AI213" i="2" s="1"/>
  <c r="AG205" i="2"/>
  <c r="AI205" i="2" s="1"/>
  <c r="AG204" i="2"/>
  <c r="AI204" i="2" s="1"/>
  <c r="AG200" i="2"/>
  <c r="AI200" i="2" s="1"/>
  <c r="AG194" i="2"/>
  <c r="AI194" i="2" s="1"/>
  <c r="AG211" i="2"/>
  <c r="AI211" i="2" s="1"/>
  <c r="AG210" i="2"/>
  <c r="AI210" i="2" s="1"/>
  <c r="AG209" i="2"/>
  <c r="AI209" i="2" s="1"/>
  <c r="AG208" i="2"/>
  <c r="AI208" i="2" s="1"/>
  <c r="AG206" i="2"/>
  <c r="AI206" i="2" s="1"/>
  <c r="AG198" i="2"/>
  <c r="AI198" i="2" s="1"/>
  <c r="AG203" i="2"/>
  <c r="AI203" i="2" s="1"/>
  <c r="AG196" i="2"/>
  <c r="AI196" i="2" s="1"/>
  <c r="AG195" i="2"/>
  <c r="AI195" i="2" s="1"/>
  <c r="AG193" i="2"/>
  <c r="AI193" i="2" s="1"/>
  <c r="AG168" i="2"/>
  <c r="AI168" i="2" s="1"/>
  <c r="AG146" i="2"/>
  <c r="AI146" i="2" s="1"/>
  <c r="AG199" i="2"/>
  <c r="AI199" i="2" s="1"/>
  <c r="AG197" i="2"/>
  <c r="AI197" i="2" s="1"/>
  <c r="AG182" i="2"/>
  <c r="AI182" i="2" s="1"/>
  <c r="AG188" i="2"/>
  <c r="AI188" i="2" s="1"/>
  <c r="AG126" i="2"/>
  <c r="AI126" i="2" s="1"/>
  <c r="AG132" i="2"/>
  <c r="AI132" i="2" s="1"/>
  <c r="AG119" i="2"/>
  <c r="AI119" i="2" s="1"/>
  <c r="AG192" i="2"/>
  <c r="AI192" i="2" s="1"/>
  <c r="AG191" i="2"/>
  <c r="AI191" i="2" s="1"/>
  <c r="AG113" i="2"/>
  <c r="AI113" i="2" s="1"/>
  <c r="AG189" i="2"/>
  <c r="AI189" i="2" s="1"/>
  <c r="AG123" i="2"/>
  <c r="AI123" i="2" s="1"/>
  <c r="AG174" i="2"/>
  <c r="AI174" i="2" s="1"/>
  <c r="AG186" i="2"/>
  <c r="AI186" i="2" s="1"/>
  <c r="AG185" i="2"/>
  <c r="AI185" i="2" s="1"/>
  <c r="AG184" i="2"/>
  <c r="AI184" i="2" s="1"/>
  <c r="AG183" i="2"/>
  <c r="AI183" i="2" s="1"/>
  <c r="AG181" i="2"/>
  <c r="AI181" i="2" s="1"/>
  <c r="AG176" i="2"/>
  <c r="AI176" i="2" s="1"/>
  <c r="AG180" i="2"/>
  <c r="AI180" i="2" s="1"/>
  <c r="AG179" i="2"/>
  <c r="AI179" i="2" s="1"/>
  <c r="AG178" i="2"/>
  <c r="AI178" i="2" s="1"/>
  <c r="AG177" i="2"/>
  <c r="AI177" i="2" s="1"/>
  <c r="AG175" i="2"/>
  <c r="AI175" i="2" s="1"/>
  <c r="AG163" i="2"/>
  <c r="AI163" i="2" s="1"/>
  <c r="AG166" i="2"/>
  <c r="AI166" i="2" s="1"/>
  <c r="AG289" i="2"/>
  <c r="AI289" i="2" s="1"/>
  <c r="AG172" i="2"/>
  <c r="AI172" i="2" s="1"/>
  <c r="AG190" i="2"/>
  <c r="AI190" i="2" s="1"/>
  <c r="AG170" i="2"/>
  <c r="AI170" i="2" s="1"/>
  <c r="AG169" i="2"/>
  <c r="AI169" i="2" s="1"/>
  <c r="AG118" i="2"/>
  <c r="AI118" i="2" s="1"/>
  <c r="AG167" i="2"/>
  <c r="AI167" i="2" s="1"/>
  <c r="AG154" i="2"/>
  <c r="AI154" i="2" s="1"/>
  <c r="AG165" i="2"/>
  <c r="AI165" i="2" s="1"/>
  <c r="AG164" i="2"/>
  <c r="AI164" i="2" s="1"/>
  <c r="AG162" i="2"/>
  <c r="AI162" i="2" s="1"/>
  <c r="AG156" i="2"/>
  <c r="AI156" i="2" s="1"/>
  <c r="AG173" i="2"/>
  <c r="AI173" i="2" s="1"/>
  <c r="AG160" i="2"/>
  <c r="AI160" i="2" s="1"/>
  <c r="AG159" i="2"/>
  <c r="AI159" i="2" s="1"/>
  <c r="AG158" i="2"/>
  <c r="AI158" i="2" s="1"/>
  <c r="AG157" i="2"/>
  <c r="AI157" i="2" s="1"/>
  <c r="AG155" i="2"/>
  <c r="AI155" i="2" s="1"/>
  <c r="AG150" i="2"/>
  <c r="AI150" i="2" s="1"/>
  <c r="AG153" i="2"/>
  <c r="AI153" i="2" s="1"/>
  <c r="AG105" i="2"/>
  <c r="AI105" i="2" s="1"/>
  <c r="AG152" i="2"/>
  <c r="AI152" i="2" s="1"/>
  <c r="AG151" i="2"/>
  <c r="AI151" i="2" s="1"/>
  <c r="AG92" i="2"/>
  <c r="AI92" i="2" s="1"/>
  <c r="AG149" i="2"/>
  <c r="AI149" i="2" s="1"/>
  <c r="AG148" i="2"/>
  <c r="AI148" i="2" s="1"/>
  <c r="AG147" i="2"/>
  <c r="AI147" i="2" s="1"/>
  <c r="AG117" i="2"/>
  <c r="AI117" i="2" s="1"/>
  <c r="AG171" i="2"/>
  <c r="AI171" i="2" s="1"/>
  <c r="AG145" i="2"/>
  <c r="AI145" i="2" s="1"/>
  <c r="AG112" i="2"/>
  <c r="AI112" i="2" s="1"/>
  <c r="AG391" i="2"/>
  <c r="AI391" i="2" s="1"/>
  <c r="AG141" i="2"/>
  <c r="AI141" i="2" s="1"/>
  <c r="AG305" i="2"/>
  <c r="AI305" i="2" s="1"/>
  <c r="AG337" i="2"/>
  <c r="AI337" i="2" s="1"/>
  <c r="AG397" i="2"/>
  <c r="AI397" i="2" s="1"/>
  <c r="AG283" i="2"/>
  <c r="AI283" i="2" s="1"/>
  <c r="AG263" i="2"/>
  <c r="AI263" i="2" s="1"/>
  <c r="AG287" i="2"/>
  <c r="AI287" i="2" s="1"/>
  <c r="AG262" i="2"/>
  <c r="AI262" i="2" s="1"/>
  <c r="AG261" i="2"/>
  <c r="AI261" i="2" s="1"/>
  <c r="AG116" i="2"/>
  <c r="AI116" i="2" s="1"/>
  <c r="AG245" i="2"/>
  <c r="AI245" i="2" s="1"/>
  <c r="AG129" i="2"/>
  <c r="AI129" i="2" s="1"/>
  <c r="AG128" i="2"/>
  <c r="AI128" i="2" s="1"/>
  <c r="AG127" i="2"/>
  <c r="AI127" i="2" s="1"/>
  <c r="AG125" i="2"/>
  <c r="AI125" i="2" s="1"/>
  <c r="AG122" i="2"/>
  <c r="AI122" i="2" s="1"/>
  <c r="AG124" i="2"/>
  <c r="AI124" i="2" s="1"/>
  <c r="AG136" i="2"/>
  <c r="AI136" i="2" s="1"/>
  <c r="AG121" i="2"/>
  <c r="AI121" i="2" s="1"/>
  <c r="AG120" i="2"/>
  <c r="AI120" i="2" s="1"/>
  <c r="AG443" i="2"/>
  <c r="AI443" i="2" s="1"/>
  <c r="AG109" i="2"/>
  <c r="AI109" i="2" s="1"/>
  <c r="AG111" i="2"/>
  <c r="AI111" i="2" s="1"/>
  <c r="AG107" i="2"/>
  <c r="AI107" i="2" s="1"/>
  <c r="AG106" i="2"/>
  <c r="AI106" i="2" s="1"/>
  <c r="AG96" i="2"/>
  <c r="AI96" i="2" s="1"/>
  <c r="AG115" i="2"/>
  <c r="AI115" i="2" s="1"/>
  <c r="AG89" i="2"/>
  <c r="AI89" i="2" s="1"/>
  <c r="AG161" i="2"/>
  <c r="AI161" i="2" s="1"/>
  <c r="AG144" i="2"/>
  <c r="AI144" i="2" s="1"/>
  <c r="AG37" i="2"/>
  <c r="AI37" i="2" s="1"/>
  <c r="AG91" i="2"/>
  <c r="AI91" i="2" s="1"/>
  <c r="AG130" i="2"/>
  <c r="AI130" i="2" s="1"/>
  <c r="AG108" i="2"/>
  <c r="AI108" i="2" s="1"/>
  <c r="AG241" i="2"/>
  <c r="AI241" i="2" s="1"/>
  <c r="AG240" i="2"/>
  <c r="AI240" i="2" s="1"/>
  <c r="AG69" i="2"/>
  <c r="AI69" i="2" s="1"/>
  <c r="AG100" i="2"/>
  <c r="AI100" i="2" s="1"/>
  <c r="AG239" i="2"/>
  <c r="AI239" i="2" s="1"/>
  <c r="AG110" i="2"/>
  <c r="AI110" i="2" s="1"/>
  <c r="AG23" i="2"/>
  <c r="AI23" i="2" s="1"/>
  <c r="AG86" i="2"/>
  <c r="AI86" i="2" s="1"/>
  <c r="AG437" i="2"/>
  <c r="AI437" i="2" s="1"/>
  <c r="AG104" i="2"/>
  <c r="AI104" i="2" s="1"/>
  <c r="AG238" i="2"/>
  <c r="AI238" i="2" s="1"/>
  <c r="AG142" i="2"/>
  <c r="AI142" i="2" s="1"/>
  <c r="AG140" i="2"/>
  <c r="AI140" i="2" s="1"/>
  <c r="AG94" i="2"/>
  <c r="AI94" i="2" s="1"/>
  <c r="AG93" i="2"/>
  <c r="AI93" i="2" s="1"/>
  <c r="AG103" i="2"/>
  <c r="AI103" i="2" s="1"/>
  <c r="AG87" i="2"/>
  <c r="AI87" i="2" s="1"/>
  <c r="AG90" i="2"/>
  <c r="AI90" i="2" s="1"/>
  <c r="AG143" i="2"/>
  <c r="AI143" i="2" s="1"/>
  <c r="AG88" i="2"/>
  <c r="AI88" i="2" s="1"/>
  <c r="AG133" i="2"/>
  <c r="AI133" i="2" s="1"/>
  <c r="AG131" i="2"/>
  <c r="AI131" i="2" s="1"/>
  <c r="AG139" i="2"/>
  <c r="AI139" i="2" s="1"/>
  <c r="AG84" i="2"/>
  <c r="AI84" i="2" s="1"/>
  <c r="AG82" i="2"/>
  <c r="AI82" i="2" s="1"/>
  <c r="AG98" i="2"/>
  <c r="AI98" i="2" s="1"/>
  <c r="AG81" i="2"/>
  <c r="AI81" i="2" s="1"/>
  <c r="AG80" i="2"/>
  <c r="AI80" i="2" s="1"/>
  <c r="AG79" i="2"/>
  <c r="AI79" i="2" s="1"/>
  <c r="AG78" i="2"/>
  <c r="AI78" i="2" s="1"/>
  <c r="AG77" i="2"/>
  <c r="AI77" i="2" s="1"/>
  <c r="AG76" i="2"/>
  <c r="AI76" i="2" s="1"/>
  <c r="AG75" i="2"/>
  <c r="AI75" i="2" s="1"/>
  <c r="AG74" i="2"/>
  <c r="AI74" i="2" s="1"/>
  <c r="AG73" i="2"/>
  <c r="AI73" i="2" s="1"/>
  <c r="AG72" i="2"/>
  <c r="AI72" i="2" s="1"/>
  <c r="AG71" i="2"/>
  <c r="AI71" i="2" s="1"/>
  <c r="AG70" i="2"/>
  <c r="AI70" i="2" s="1"/>
  <c r="AG61" i="2"/>
  <c r="AI61" i="2" s="1"/>
  <c r="AG68" i="2"/>
  <c r="AI68" i="2" s="1"/>
  <c r="AG67" i="2"/>
  <c r="AI67" i="2" s="1"/>
  <c r="AG66" i="2"/>
  <c r="AI66" i="2" s="1"/>
  <c r="AG65" i="2"/>
  <c r="AI65" i="2" s="1"/>
  <c r="AG64" i="2"/>
  <c r="AI64" i="2" s="1"/>
  <c r="AG63" i="2"/>
  <c r="AI63" i="2" s="1"/>
  <c r="AG62" i="2"/>
  <c r="AI62" i="2" s="1"/>
  <c r="AG44" i="2"/>
  <c r="AI44" i="2" s="1"/>
  <c r="AG60" i="2"/>
  <c r="AI60" i="2" s="1"/>
  <c r="AG59" i="2"/>
  <c r="AI59" i="2" s="1"/>
  <c r="AG58" i="2"/>
  <c r="AI58" i="2" s="1"/>
  <c r="AG57" i="2"/>
  <c r="AI57" i="2" s="1"/>
  <c r="AG56" i="2"/>
  <c r="AI56" i="2" s="1"/>
  <c r="AG55" i="2"/>
  <c r="AI55" i="2" s="1"/>
  <c r="AG54" i="2"/>
  <c r="AI54" i="2" s="1"/>
  <c r="AG53" i="2"/>
  <c r="AI53" i="2" s="1"/>
  <c r="AG52" i="2"/>
  <c r="AI52" i="2" s="1"/>
  <c r="AG51" i="2"/>
  <c r="AI51" i="2" s="1"/>
  <c r="AG50" i="2"/>
  <c r="AI50" i="2" s="1"/>
  <c r="AG49" i="2"/>
  <c r="AI49" i="2" s="1"/>
  <c r="AG48" i="2"/>
  <c r="AI48" i="2" s="1"/>
  <c r="AG47" i="2"/>
  <c r="AI47" i="2" s="1"/>
  <c r="AG46" i="2"/>
  <c r="AI46" i="2" s="1"/>
  <c r="AG45" i="2"/>
  <c r="AI45" i="2" s="1"/>
  <c r="AG39" i="2"/>
  <c r="AI39" i="2" s="1"/>
  <c r="AG43" i="2"/>
  <c r="AI43" i="2" s="1"/>
  <c r="AG42" i="2"/>
  <c r="AI42" i="2" s="1"/>
  <c r="AG41" i="2"/>
  <c r="AI41" i="2" s="1"/>
  <c r="AG40" i="2"/>
  <c r="AI40" i="2" s="1"/>
  <c r="AG431" i="2"/>
  <c r="AI431" i="2" s="1"/>
  <c r="AG38" i="2"/>
  <c r="AI38" i="2" s="1"/>
  <c r="AG95" i="2"/>
  <c r="AI95" i="2" s="1"/>
  <c r="AG36" i="2"/>
  <c r="AI36" i="2" s="1"/>
  <c r="AG35" i="2"/>
  <c r="AI35" i="2" s="1"/>
  <c r="AG34" i="2"/>
  <c r="AI34" i="2" s="1"/>
  <c r="AG33" i="2"/>
  <c r="AI33" i="2" s="1"/>
  <c r="AG31" i="2"/>
  <c r="AI31" i="2" s="1"/>
  <c r="AG27" i="2"/>
  <c r="AI27" i="2" s="1"/>
  <c r="AG25" i="2"/>
  <c r="AI25" i="2" s="1"/>
  <c r="AG24" i="2"/>
  <c r="AI24" i="2" s="1"/>
  <c r="AG32" i="2"/>
  <c r="AI32" i="2" s="1"/>
  <c r="AG29" i="2"/>
  <c r="AI29" i="2" s="1"/>
  <c r="AG26" i="2"/>
  <c r="AI26" i="2" s="1"/>
  <c r="AG28" i="2"/>
  <c r="AI28" i="2" s="1"/>
  <c r="AG30" i="2"/>
  <c r="AI30" i="2" s="1"/>
  <c r="AG134" i="2"/>
  <c r="AI134" i="2" s="1"/>
  <c r="AG22" i="2"/>
  <c r="AI22" i="2" s="1"/>
  <c r="AG21" i="2"/>
  <c r="AI21" i="2" s="1"/>
  <c r="AG20" i="2"/>
  <c r="AI20" i="2" s="1"/>
  <c r="AG19" i="2"/>
  <c r="AI19" i="2" s="1"/>
  <c r="AG18" i="2"/>
  <c r="AI18" i="2" s="1"/>
  <c r="AG17" i="2"/>
  <c r="AI17" i="2" s="1"/>
  <c r="AG16" i="2"/>
  <c r="AI16" i="2" s="1"/>
  <c r="AG15" i="2"/>
  <c r="AI15" i="2" s="1"/>
  <c r="AG14" i="2"/>
  <c r="AI14" i="2" s="1"/>
  <c r="AG13" i="2"/>
  <c r="AI13" i="2" s="1"/>
  <c r="AG12" i="2"/>
  <c r="AI12" i="2" s="1"/>
  <c r="AG11" i="2"/>
  <c r="AI11" i="2" s="1"/>
  <c r="AG10" i="2"/>
  <c r="AI10" i="2" s="1"/>
  <c r="AG9" i="2"/>
  <c r="AI9" i="2" s="1"/>
  <c r="AG8" i="2"/>
  <c r="AI8" i="2" s="1"/>
  <c r="AG7" i="2"/>
  <c r="AI7" i="2" s="1"/>
  <c r="AG6" i="2"/>
  <c r="AI6" i="2" s="1"/>
  <c r="AG5" i="2"/>
  <c r="AI5" i="2" s="1"/>
  <c r="AG4" i="2"/>
  <c r="AI4" i="2" s="1"/>
  <c r="AG3" i="2"/>
  <c r="AI3" i="2" s="1"/>
  <c r="S763" i="2"/>
  <c r="S764" i="2"/>
  <c r="S609" i="2"/>
  <c r="S666" i="2"/>
  <c r="S749" i="2"/>
  <c r="S731" i="2"/>
  <c r="S756" i="2"/>
  <c r="S755" i="2"/>
  <c r="S553" i="2"/>
  <c r="S549" i="2"/>
  <c r="S760" i="2"/>
  <c r="S759" i="2"/>
  <c r="S758" i="2"/>
  <c r="S757" i="2"/>
  <c r="S753" i="2"/>
  <c r="S631" i="2"/>
  <c r="S752" i="2"/>
  <c r="S751" i="2"/>
  <c r="S750" i="2"/>
  <c r="S745" i="2"/>
  <c r="S606" i="2"/>
  <c r="S748" i="2"/>
  <c r="S747" i="2"/>
  <c r="S746" i="2"/>
  <c r="S743" i="2"/>
  <c r="S739" i="2"/>
  <c r="S742" i="2"/>
  <c r="S741" i="2"/>
  <c r="S740" i="2"/>
  <c r="S738" i="2"/>
  <c r="S734" i="2"/>
  <c r="S733" i="2"/>
  <c r="S732" i="2"/>
  <c r="S737" i="2"/>
  <c r="S730" i="2"/>
  <c r="S736" i="2"/>
  <c r="S735" i="2"/>
  <c r="S716" i="2"/>
  <c r="S715" i="2"/>
  <c r="S714" i="2"/>
  <c r="S713" i="2"/>
  <c r="S723" i="2"/>
  <c r="S712" i="2"/>
  <c r="S721" i="2"/>
  <c r="S711" i="2"/>
  <c r="S710" i="2"/>
  <c r="S729" i="2"/>
  <c r="S728" i="2"/>
  <c r="S727" i="2"/>
  <c r="S726" i="2"/>
  <c r="S725" i="2"/>
  <c r="S724" i="2"/>
  <c r="S722" i="2"/>
  <c r="S720" i="2"/>
  <c r="S719" i="2"/>
  <c r="S718" i="2"/>
  <c r="S680" i="2"/>
  <c r="S707" i="2"/>
  <c r="S706" i="2"/>
  <c r="S698" i="2"/>
  <c r="S697" i="2"/>
  <c r="S696" i="2"/>
  <c r="S695" i="2"/>
  <c r="S694" i="2"/>
  <c r="S693" i="2"/>
  <c r="S691" i="2"/>
  <c r="S690" i="2"/>
  <c r="S689" i="2"/>
  <c r="S684" i="2"/>
  <c r="S683" i="2"/>
  <c r="S682" i="2"/>
  <c r="S705" i="2"/>
  <c r="S704" i="2"/>
  <c r="S703" i="2"/>
  <c r="S702" i="2"/>
  <c r="S701" i="2"/>
  <c r="S657" i="2"/>
  <c r="S637" i="2"/>
  <c r="S616" i="2"/>
  <c r="S614" i="2"/>
  <c r="S717" i="2"/>
  <c r="S651" i="2"/>
  <c r="S679" i="2"/>
  <c r="S642" i="2"/>
  <c r="S641" i="2"/>
  <c r="S675" i="2"/>
  <c r="S634" i="2"/>
  <c r="S699" i="2"/>
  <c r="S603" i="2"/>
  <c r="S674" i="2"/>
  <c r="S673" i="2"/>
  <c r="S754" i="2"/>
  <c r="S671" i="2"/>
  <c r="S670" i="2"/>
  <c r="S784" i="2"/>
  <c r="S602" i="2"/>
  <c r="S672" i="2"/>
  <c r="S660" i="2"/>
  <c r="S659" i="2"/>
  <c r="S608" i="2"/>
  <c r="S601" i="2"/>
  <c r="S597" i="2"/>
  <c r="S570" i="2"/>
  <c r="S560" i="2"/>
  <c r="S630" i="2"/>
  <c r="S629" i="2"/>
  <c r="S628" i="2"/>
  <c r="S453" i="2"/>
  <c r="S626" i="2"/>
  <c r="S625" i="2"/>
  <c r="S624" i="2"/>
  <c r="S623" i="2"/>
  <c r="S622" i="2"/>
  <c r="S620" i="2"/>
  <c r="S619" i="2"/>
  <c r="S617" i="2"/>
  <c r="S615" i="2"/>
  <c r="S611" i="2"/>
  <c r="S604" i="2"/>
  <c r="S599" i="2"/>
  <c r="S579" i="2"/>
  <c r="S578" i="2"/>
  <c r="S571" i="2"/>
  <c r="S565" i="2"/>
  <c r="S564" i="2"/>
  <c r="S658" i="2"/>
  <c r="S656" i="2"/>
  <c r="S655" i="2"/>
  <c r="S654" i="2"/>
  <c r="S653" i="2"/>
  <c r="S652" i="2"/>
  <c r="S678" i="2"/>
  <c r="S643" i="2"/>
  <c r="S649" i="2"/>
  <c r="S648" i="2"/>
  <c r="S681" i="2"/>
  <c r="S647" i="2"/>
  <c r="S645" i="2"/>
  <c r="S644" i="2"/>
  <c r="S677" i="2"/>
  <c r="S638" i="2"/>
  <c r="S646" i="2"/>
  <c r="S640" i="2"/>
  <c r="S639" i="2"/>
  <c r="S650" i="2"/>
  <c r="S636" i="2"/>
  <c r="S627" i="2"/>
  <c r="S621" i="2"/>
  <c r="S618" i="2"/>
  <c r="S612" i="2"/>
  <c r="S607" i="2"/>
  <c r="S605" i="2"/>
  <c r="S598" i="2"/>
  <c r="S594" i="2"/>
  <c r="S590" i="2"/>
  <c r="S589" i="2"/>
  <c r="S588" i="2"/>
  <c r="S480" i="2"/>
  <c r="S583" i="2"/>
  <c r="S581" i="2"/>
  <c r="S568" i="2"/>
  <c r="S567" i="2"/>
  <c r="S566" i="2"/>
  <c r="S532" i="2"/>
  <c r="S587" i="2"/>
  <c r="S576" i="2"/>
  <c r="S555" i="2"/>
  <c r="S554" i="2"/>
  <c r="S552" i="2"/>
  <c r="S531" i="2"/>
  <c r="S530" i="2"/>
  <c r="S528" i="2"/>
  <c r="S527" i="2"/>
  <c r="S526" i="2"/>
  <c r="S523" i="2"/>
  <c r="S522" i="2"/>
  <c r="S476" i="2"/>
  <c r="S475" i="2"/>
  <c r="S474" i="2"/>
  <c r="S469" i="2"/>
  <c r="S450" i="2"/>
  <c r="S448" i="2"/>
  <c r="S447" i="2"/>
  <c r="S635" i="2"/>
  <c r="S632" i="2"/>
  <c r="S633" i="2"/>
  <c r="S577" i="2"/>
  <c r="S600" i="2"/>
  <c r="S596" i="2"/>
  <c r="S584" i="2"/>
  <c r="S595" i="2"/>
  <c r="S572" i="2"/>
  <c r="S399" i="2"/>
  <c r="S416" i="2"/>
  <c r="S507" i="2"/>
  <c r="S406" i="2"/>
  <c r="S514" i="2"/>
  <c r="S500" i="2"/>
  <c r="S668" i="2"/>
  <c r="S667" i="2"/>
  <c r="S414" i="2"/>
  <c r="S408" i="2"/>
  <c r="S403" i="2"/>
  <c r="S444" i="2"/>
  <c r="S441" i="2"/>
  <c r="S496" i="2"/>
  <c r="S541" i="2"/>
  <c r="S569" i="2"/>
  <c r="S545" i="2"/>
  <c r="S546" i="2"/>
  <c r="S550" i="2"/>
  <c r="S539" i="2"/>
  <c r="S521" i="2"/>
  <c r="S517" i="2"/>
  <c r="S501" i="2"/>
  <c r="S544" i="2"/>
  <c r="S580" i="2"/>
  <c r="S509" i="2"/>
  <c r="S492" i="2"/>
  <c r="S481" i="2"/>
  <c r="S459" i="2"/>
  <c r="S410" i="2"/>
  <c r="S472" i="2"/>
  <c r="S490" i="2"/>
  <c r="S471" i="2"/>
  <c r="S498" i="2"/>
  <c r="S415" i="2"/>
  <c r="S508" i="2"/>
  <c r="S489" i="2"/>
  <c r="S488" i="2"/>
  <c r="S495" i="2"/>
  <c r="S470" i="2"/>
  <c r="S593" i="2"/>
  <c r="S613" i="2"/>
  <c r="S494" i="2"/>
  <c r="S413" i="2"/>
  <c r="S97" i="2"/>
  <c r="S575" i="2"/>
  <c r="S562" i="2"/>
  <c r="S556" i="2"/>
  <c r="S511" i="2"/>
  <c r="S85" i="2"/>
  <c r="S540" i="2"/>
  <c r="S99" i="2"/>
  <c r="S516" i="2"/>
  <c r="S392" i="2"/>
  <c r="S518" i="2"/>
  <c r="S497" i="2"/>
  <c r="S510" i="2"/>
  <c r="S487" i="2"/>
  <c r="S423" i="2"/>
  <c r="S591" i="2"/>
  <c r="S586" i="2"/>
  <c r="S499" i="2"/>
  <c r="S270" i="2"/>
  <c r="S479" i="2"/>
  <c r="S478" i="2"/>
  <c r="S502" i="2"/>
  <c r="S513" i="2"/>
  <c r="S512" i="2"/>
  <c r="S477" i="2"/>
  <c r="S486" i="2"/>
  <c r="S519" i="2"/>
  <c r="S692" i="2"/>
  <c r="S709" i="2"/>
  <c r="S551" i="2"/>
  <c r="S708" i="2"/>
  <c r="S547" i="2"/>
  <c r="S610" i="2"/>
  <c r="S491" i="2"/>
  <c r="S533" i="2"/>
  <c r="S538" i="2"/>
  <c r="S493" i="2"/>
  <c r="S559" i="2"/>
  <c r="S561" i="2"/>
  <c r="S558" i="2"/>
  <c r="S557" i="2"/>
  <c r="S543" i="2"/>
  <c r="S542" i="2"/>
  <c r="S535" i="2"/>
  <c r="S536" i="2"/>
  <c r="S548" i="2"/>
  <c r="S529" i="2"/>
  <c r="S83" i="2"/>
  <c r="S468" i="2"/>
  <c r="S485" i="2"/>
  <c r="S467" i="2"/>
  <c r="S430" i="2"/>
  <c r="S341" i="2"/>
  <c r="S506" i="2"/>
  <c r="S534" i="2"/>
  <c r="S524" i="2"/>
  <c r="S525" i="2"/>
  <c r="S454" i="2"/>
  <c r="S520" i="2"/>
  <c r="S436" i="2"/>
  <c r="S428" i="2"/>
  <c r="S426" i="2"/>
  <c r="S102" i="2"/>
  <c r="S419" i="2"/>
  <c r="S449" i="2"/>
  <c r="S400" i="2"/>
  <c r="S574" i="2"/>
  <c r="S473" i="2"/>
  <c r="S421" i="2"/>
  <c r="S101" i="2"/>
  <c r="S418" i="2"/>
  <c r="S138" i="2"/>
  <c r="S435" i="2"/>
  <c r="S217" i="2"/>
  <c r="S439" i="2"/>
  <c r="S438" i="2"/>
  <c r="S401" i="2"/>
  <c r="S452" i="2"/>
  <c r="S355" i="2"/>
  <c r="S515" i="2"/>
  <c r="S433" i="2"/>
  <c r="S349" i="2"/>
  <c r="S259" i="2"/>
  <c r="S484" i="2"/>
  <c r="S378" i="2"/>
  <c r="S427" i="2"/>
  <c r="S405" i="2"/>
  <c r="S455" i="2"/>
  <c r="S465" i="2"/>
  <c r="S463" i="2"/>
  <c r="S422" i="2"/>
  <c r="S402" i="2"/>
  <c r="S420" i="2"/>
  <c r="S409" i="2"/>
  <c r="S396" i="2"/>
  <c r="S417" i="2"/>
  <c r="S383" i="2"/>
  <c r="S395" i="2"/>
  <c r="S394" i="2"/>
  <c r="S462" i="2"/>
  <c r="S137" i="2"/>
  <c r="S340" i="2"/>
  <c r="S385" i="2"/>
  <c r="S359" i="2"/>
  <c r="S411" i="2"/>
  <c r="S350" i="2"/>
  <c r="S351" i="2"/>
  <c r="S365" i="2"/>
  <c r="S379" i="2"/>
  <c r="S483" i="2"/>
  <c r="S375" i="2"/>
  <c r="S503" i="2"/>
  <c r="S482" i="2"/>
  <c r="S382" i="2"/>
  <c r="S348" i="2"/>
  <c r="S346" i="2"/>
  <c r="S347" i="2"/>
  <c r="S466" i="2"/>
  <c r="S464" i="2"/>
  <c r="S505" i="2"/>
  <c r="S370" i="2"/>
  <c r="S387" i="2"/>
  <c r="S339" i="2"/>
  <c r="S366" i="2"/>
  <c r="S384" i="2"/>
  <c r="S358" i="2"/>
  <c r="S357" i="2"/>
  <c r="S381" i="2"/>
  <c r="S380" i="2"/>
  <c r="S451" i="2"/>
  <c r="S377" i="2"/>
  <c r="S442" i="2"/>
  <c r="S364" i="2"/>
  <c r="S373" i="2"/>
  <c r="S372" i="2"/>
  <c r="S278" i="2"/>
  <c r="S504" i="2"/>
  <c r="S229" i="2"/>
  <c r="S368" i="2"/>
  <c r="S367" i="2"/>
  <c r="S343" i="2"/>
  <c r="S404" i="2"/>
  <c r="S363" i="2"/>
  <c r="S360" i="2"/>
  <c r="S362" i="2"/>
  <c r="S361" i="2"/>
  <c r="S356" i="2"/>
  <c r="S407" i="2"/>
  <c r="S329" i="2"/>
  <c r="S352" i="2"/>
  <c r="S424" i="2"/>
  <c r="S330" i="2"/>
  <c r="S354" i="2"/>
  <c r="S324" i="2"/>
  <c r="S445" i="2"/>
  <c r="S336" i="2"/>
  <c r="S272" i="2"/>
  <c r="S388" i="2"/>
  <c r="S335" i="2"/>
  <c r="S281" i="2"/>
  <c r="S320" i="2"/>
  <c r="S460" i="2"/>
  <c r="S306" i="2"/>
  <c r="S342" i="2"/>
  <c r="S461" i="2"/>
  <c r="S458" i="2"/>
  <c r="S457" i="2"/>
  <c r="S338" i="2"/>
  <c r="S412" i="2"/>
  <c r="S316" i="2"/>
  <c r="S315" i="2"/>
  <c r="S446" i="2"/>
  <c r="S425" i="2"/>
  <c r="S332" i="2"/>
  <c r="S331" i="2"/>
  <c r="S258" i="2"/>
  <c r="S292" i="2"/>
  <c r="S276" i="2"/>
  <c r="S371" i="2"/>
  <c r="S288" i="2"/>
  <c r="S325" i="2"/>
  <c r="S376" i="2"/>
  <c r="S353" i="2"/>
  <c r="S456" i="2"/>
  <c r="S393" i="2"/>
  <c r="S389" i="2"/>
  <c r="S386" i="2"/>
  <c r="S582" i="2"/>
  <c r="S328" i="2"/>
  <c r="S323" i="2"/>
  <c r="S312" i="2"/>
  <c r="S319" i="2"/>
  <c r="S322" i="2"/>
  <c r="S311" i="2"/>
  <c r="S275" i="2"/>
  <c r="S369" i="2"/>
  <c r="S309" i="2"/>
  <c r="S308" i="2"/>
  <c r="S310" i="2"/>
  <c r="S317" i="2"/>
  <c r="S307" i="2"/>
  <c r="S314" i="2"/>
  <c r="S313" i="2"/>
  <c r="S302" i="2"/>
  <c r="S299" i="2"/>
  <c r="S234" i="2"/>
  <c r="S294" i="2"/>
  <c r="S298" i="2"/>
  <c r="S345" i="2"/>
  <c r="S585" i="2"/>
  <c r="S303" i="2"/>
  <c r="S301" i="2"/>
  <c r="S293" i="2"/>
  <c r="S271" i="2"/>
  <c r="S321" i="2"/>
  <c r="S282" i="2"/>
  <c r="S114" i="2"/>
  <c r="S327" i="2"/>
  <c r="S300" i="2"/>
  <c r="S291" i="2"/>
  <c r="S230" i="2"/>
  <c r="S295" i="2"/>
  <c r="S284" i="2"/>
  <c r="S374" i="2"/>
  <c r="S286" i="2"/>
  <c r="S280" i="2"/>
  <c r="S279" i="2"/>
  <c r="S285" i="2"/>
  <c r="S233" i="2"/>
  <c r="S252" i="2"/>
  <c r="S250" i="2"/>
  <c r="S231" i="2"/>
  <c r="S273" i="2"/>
  <c r="S290" i="2"/>
  <c r="S256" i="2"/>
  <c r="S264" i="2"/>
  <c r="S304" i="2"/>
  <c r="S268" i="2"/>
  <c r="S267" i="2"/>
  <c r="S266" i="2"/>
  <c r="S265" i="2"/>
  <c r="S440" i="2"/>
  <c r="S297" i="2"/>
  <c r="S390" i="2"/>
  <c r="S333" i="2"/>
  <c r="S260" i="2"/>
  <c r="S232" i="2"/>
  <c r="S244" i="2"/>
  <c r="S257" i="2"/>
  <c r="S228" i="2"/>
  <c r="S255" i="2"/>
  <c r="S269" i="2"/>
  <c r="S253" i="2"/>
  <c r="S222" i="2"/>
  <c r="S251" i="2"/>
  <c r="S219" i="2"/>
  <c r="S249" i="2"/>
  <c r="S248" i="2"/>
  <c r="S247" i="2"/>
  <c r="S246" i="2"/>
  <c r="S326" i="2"/>
  <c r="S242" i="2"/>
  <c r="S243" i="2"/>
  <c r="S277" i="2"/>
  <c r="S398" i="2"/>
  <c r="S334" i="2"/>
  <c r="S296" i="2"/>
  <c r="S318" i="2"/>
  <c r="S237" i="2"/>
  <c r="S236" i="2"/>
  <c r="S235" i="2"/>
  <c r="S274" i="2"/>
  <c r="S223" i="2"/>
  <c r="S214" i="2"/>
  <c r="S212" i="2"/>
  <c r="S202" i="2"/>
  <c r="S207" i="2"/>
  <c r="S201" i="2"/>
  <c r="S227" i="2"/>
  <c r="S226" i="2"/>
  <c r="S225" i="2"/>
  <c r="S224" i="2"/>
  <c r="S254" i="2"/>
  <c r="S187" i="2"/>
  <c r="S221" i="2"/>
  <c r="S220" i="2"/>
  <c r="S215" i="2"/>
  <c r="S218" i="2"/>
  <c r="S216" i="2"/>
  <c r="S213" i="2"/>
  <c r="S205" i="2"/>
  <c r="S204" i="2"/>
  <c r="S200" i="2"/>
  <c r="S194" i="2"/>
  <c r="S211" i="2"/>
  <c r="S210" i="2"/>
  <c r="S209" i="2"/>
  <c r="S208" i="2"/>
  <c r="S206" i="2"/>
  <c r="S198" i="2"/>
  <c r="S203" i="2"/>
  <c r="S196" i="2"/>
  <c r="S195" i="2"/>
  <c r="S193" i="2"/>
  <c r="S168" i="2"/>
  <c r="S146" i="2"/>
  <c r="S199" i="2"/>
  <c r="S197" i="2"/>
  <c r="S182" i="2"/>
  <c r="S188" i="2"/>
  <c r="S126" i="2"/>
  <c r="S132" i="2"/>
  <c r="S119" i="2"/>
  <c r="S192" i="2"/>
  <c r="S191" i="2"/>
  <c r="S113" i="2"/>
  <c r="S189" i="2"/>
  <c r="S123" i="2"/>
  <c r="S174" i="2"/>
  <c r="S186" i="2"/>
  <c r="S185" i="2"/>
  <c r="S184" i="2"/>
  <c r="S183" i="2"/>
  <c r="S181" i="2"/>
  <c r="S176" i="2"/>
  <c r="S180" i="2"/>
  <c r="S179" i="2"/>
  <c r="S178" i="2"/>
  <c r="S177" i="2"/>
  <c r="S175" i="2"/>
  <c r="S163" i="2"/>
  <c r="S166" i="2"/>
  <c r="S289" i="2"/>
  <c r="S172" i="2"/>
  <c r="S190" i="2"/>
  <c r="S170" i="2"/>
  <c r="S169" i="2"/>
  <c r="S118" i="2"/>
  <c r="S167" i="2"/>
  <c r="S154" i="2"/>
  <c r="S165" i="2"/>
  <c r="S164" i="2"/>
  <c r="S162" i="2"/>
  <c r="S156" i="2"/>
  <c r="S173" i="2"/>
  <c r="S160" i="2"/>
  <c r="S159" i="2"/>
  <c r="S158" i="2"/>
  <c r="S157" i="2"/>
  <c r="S155" i="2"/>
  <c r="S150" i="2"/>
  <c r="S153" i="2"/>
  <c r="S105" i="2"/>
  <c r="S152" i="2"/>
  <c r="S151" i="2"/>
  <c r="S92" i="2"/>
  <c r="S149" i="2"/>
  <c r="S148" i="2"/>
  <c r="S147" i="2"/>
  <c r="S117" i="2"/>
  <c r="S171" i="2"/>
  <c r="S145" i="2"/>
  <c r="S112" i="2"/>
  <c r="S391" i="2"/>
  <c r="S141" i="2"/>
  <c r="S305" i="2"/>
  <c r="S337" i="2"/>
  <c r="S397" i="2"/>
  <c r="S283" i="2"/>
  <c r="S263" i="2"/>
  <c r="S287" i="2"/>
  <c r="S262" i="2"/>
  <c r="S261" i="2"/>
  <c r="S116" i="2"/>
  <c r="S245" i="2"/>
  <c r="S129" i="2"/>
  <c r="S128" i="2"/>
  <c r="S127" i="2"/>
  <c r="S125" i="2"/>
  <c r="S122" i="2"/>
  <c r="S124" i="2"/>
  <c r="S136" i="2"/>
  <c r="S121" i="2"/>
  <c r="S120" i="2"/>
  <c r="S443" i="2"/>
  <c r="S109" i="2"/>
  <c r="S111" i="2"/>
  <c r="S107" i="2"/>
  <c r="S106" i="2"/>
  <c r="S96" i="2"/>
  <c r="S115" i="2"/>
  <c r="S89" i="2"/>
  <c r="S161" i="2"/>
  <c r="S144" i="2"/>
  <c r="S37" i="2"/>
  <c r="S91" i="2"/>
  <c r="S130" i="2"/>
  <c r="S108" i="2"/>
  <c r="S241" i="2"/>
  <c r="S240" i="2"/>
  <c r="S69" i="2"/>
  <c r="S100" i="2"/>
  <c r="S239" i="2"/>
  <c r="S110" i="2"/>
  <c r="S23" i="2"/>
  <c r="S86" i="2"/>
  <c r="S437" i="2"/>
  <c r="S104" i="2"/>
  <c r="S238" i="2"/>
  <c r="S142" i="2"/>
  <c r="S140" i="2"/>
  <c r="S94" i="2"/>
  <c r="S93" i="2"/>
  <c r="S103" i="2"/>
  <c r="S87" i="2"/>
  <c r="S90" i="2"/>
  <c r="S143" i="2"/>
  <c r="S88" i="2"/>
  <c r="S133" i="2"/>
  <c r="S131" i="2"/>
  <c r="S139" i="2"/>
  <c r="S84" i="2"/>
  <c r="S82" i="2"/>
  <c r="S98" i="2"/>
  <c r="S81" i="2"/>
  <c r="S80" i="2"/>
  <c r="S79" i="2"/>
  <c r="S78" i="2"/>
  <c r="S77" i="2"/>
  <c r="S76" i="2"/>
  <c r="S75" i="2"/>
  <c r="S74" i="2"/>
  <c r="S73" i="2"/>
  <c r="S72" i="2"/>
  <c r="S71" i="2"/>
  <c r="S70" i="2"/>
  <c r="S61" i="2"/>
  <c r="S68" i="2"/>
  <c r="S67" i="2"/>
  <c r="S66" i="2"/>
  <c r="S65" i="2"/>
  <c r="S64" i="2"/>
  <c r="S63" i="2"/>
  <c r="S62" i="2"/>
  <c r="S44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39" i="2"/>
  <c r="S43" i="2"/>
  <c r="S42" i="2"/>
  <c r="S41" i="2"/>
  <c r="S40" i="2"/>
  <c r="S431" i="2"/>
  <c r="S38" i="2"/>
  <c r="S95" i="2"/>
  <c r="S36" i="2"/>
  <c r="S35" i="2"/>
  <c r="S34" i="2"/>
  <c r="S33" i="2"/>
  <c r="S31" i="2"/>
  <c r="S27" i="2"/>
  <c r="S25" i="2"/>
  <c r="S24" i="2"/>
  <c r="S32" i="2"/>
  <c r="S29" i="2"/>
  <c r="S26" i="2"/>
  <c r="S28" i="2"/>
  <c r="S30" i="2"/>
  <c r="S134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Q454" i="2"/>
  <c r="Q426" i="2"/>
  <c r="Q421" i="2"/>
  <c r="Y1" i="2" l="1"/>
  <c r="X3" i="2" l="1"/>
  <c r="Q507" i="2"/>
  <c r="Q459" i="2"/>
  <c r="F5" i="5" l="1"/>
  <c r="F4" i="5"/>
  <c r="F3" i="5"/>
  <c r="S3" i="2"/>
  <c r="W1" i="2"/>
  <c r="V13" i="1"/>
  <c r="V14" i="1" s="1"/>
  <c r="V15" i="1" s="1"/>
  <c r="T573" i="2" l="1"/>
  <c r="U573" i="2" s="1"/>
  <c r="T592" i="2"/>
  <c r="U592" i="2" s="1"/>
  <c r="T432" i="2"/>
  <c r="U432" i="2" s="1"/>
  <c r="T537" i="2"/>
  <c r="U537" i="2" s="1"/>
  <c r="T434" i="2"/>
  <c r="U434" i="2" s="1"/>
  <c r="T344" i="2"/>
  <c r="U344" i="2" s="1"/>
  <c r="T135" i="2"/>
  <c r="U135" i="2" s="1"/>
  <c r="T429" i="2"/>
  <c r="U429" i="2" s="1"/>
  <c r="T832" i="2"/>
  <c r="U832" i="2" s="1"/>
  <c r="T829" i="2"/>
  <c r="U829" i="2" s="1"/>
  <c r="T826" i="2"/>
  <c r="U826" i="2" s="1"/>
  <c r="T831" i="2"/>
  <c r="U831" i="2" s="1"/>
  <c r="T828" i="2"/>
  <c r="U828" i="2" s="1"/>
  <c r="T833" i="2"/>
  <c r="U833" i="2" s="1"/>
  <c r="T830" i="2"/>
  <c r="U830" i="2" s="1"/>
  <c r="T835" i="2"/>
  <c r="U835" i="2" s="1"/>
  <c r="T837" i="2"/>
  <c r="U837" i="2" s="1"/>
  <c r="T827" i="2"/>
  <c r="U827" i="2" s="1"/>
  <c r="T834" i="2"/>
  <c r="U834" i="2" s="1"/>
  <c r="T836" i="2"/>
  <c r="U836" i="2" s="1"/>
  <c r="T563" i="2"/>
  <c r="U563" i="2" s="1"/>
  <c r="T824" i="2"/>
  <c r="U824" i="2" s="1"/>
  <c r="T820" i="2"/>
  <c r="U820" i="2" s="1"/>
  <c r="T825" i="2"/>
  <c r="U825" i="2" s="1"/>
  <c r="T821" i="2"/>
  <c r="U821" i="2" s="1"/>
  <c r="T822" i="2"/>
  <c r="U822" i="2" s="1"/>
  <c r="T818" i="2"/>
  <c r="U818" i="2" s="1"/>
  <c r="T823" i="2"/>
  <c r="U823" i="2" s="1"/>
  <c r="T819" i="2"/>
  <c r="U819" i="2" s="1"/>
  <c r="T814" i="2"/>
  <c r="U814" i="2" s="1"/>
  <c r="T811" i="2"/>
  <c r="U811" i="2" s="1"/>
  <c r="T813" i="2"/>
  <c r="U813" i="2" s="1"/>
  <c r="T795" i="2"/>
  <c r="U795" i="2" s="1"/>
  <c r="T799" i="2"/>
  <c r="U799" i="2" s="1"/>
  <c r="T801" i="2"/>
  <c r="U801" i="2" s="1"/>
  <c r="T803" i="2"/>
  <c r="U803" i="2" s="1"/>
  <c r="T797" i="2"/>
  <c r="U797" i="2" s="1"/>
  <c r="T806" i="2"/>
  <c r="U806" i="2" s="1"/>
  <c r="T816" i="2"/>
  <c r="U816" i="2" s="1"/>
  <c r="T807" i="2"/>
  <c r="U807" i="2" s="1"/>
  <c r="T808" i="2"/>
  <c r="U808" i="2" s="1"/>
  <c r="T810" i="2"/>
  <c r="U810" i="2" s="1"/>
  <c r="T812" i="2"/>
  <c r="U812" i="2" s="1"/>
  <c r="T815" i="2"/>
  <c r="U815" i="2" s="1"/>
  <c r="T796" i="2"/>
  <c r="U796" i="2" s="1"/>
  <c r="T800" i="2"/>
  <c r="U800" i="2" s="1"/>
  <c r="T802" i="2"/>
  <c r="U802" i="2" s="1"/>
  <c r="T804" i="2"/>
  <c r="U804" i="2" s="1"/>
  <c r="T805" i="2"/>
  <c r="U805" i="2" s="1"/>
  <c r="T809" i="2"/>
  <c r="U809" i="2" s="1"/>
  <c r="T817" i="2"/>
  <c r="U817" i="2" s="1"/>
  <c r="T780" i="2"/>
  <c r="U780" i="2" s="1"/>
  <c r="T788" i="2"/>
  <c r="U788" i="2" s="1"/>
  <c r="T766" i="2"/>
  <c r="U766" i="2" s="1"/>
  <c r="T774" i="2"/>
  <c r="U774" i="2" s="1"/>
  <c r="T783" i="2"/>
  <c r="U783" i="2" s="1"/>
  <c r="T791" i="2"/>
  <c r="U791" i="2" s="1"/>
  <c r="T769" i="2"/>
  <c r="U769" i="2" s="1"/>
  <c r="T786" i="2"/>
  <c r="U786" i="2" s="1"/>
  <c r="T794" i="2"/>
  <c r="U794" i="2" s="1"/>
  <c r="T772" i="2"/>
  <c r="U772" i="2" s="1"/>
  <c r="T781" i="2"/>
  <c r="U781" i="2" s="1"/>
  <c r="T789" i="2"/>
  <c r="U789" i="2" s="1"/>
  <c r="T767" i="2"/>
  <c r="U767" i="2" s="1"/>
  <c r="T775" i="2"/>
  <c r="U775" i="2" s="1"/>
  <c r="T776" i="2"/>
  <c r="U776" i="2" s="1"/>
  <c r="T700" i="2"/>
  <c r="U700" i="2" s="1"/>
  <c r="T792" i="2"/>
  <c r="U792" i="2" s="1"/>
  <c r="T770" i="2"/>
  <c r="U770" i="2" s="1"/>
  <c r="T762" i="2"/>
  <c r="U762" i="2" s="1"/>
  <c r="T778" i="2"/>
  <c r="U778" i="2" s="1"/>
  <c r="T779" i="2"/>
  <c r="U779" i="2" s="1"/>
  <c r="T787" i="2"/>
  <c r="U787" i="2" s="1"/>
  <c r="T765" i="2"/>
  <c r="U765" i="2" s="1"/>
  <c r="T773" i="2"/>
  <c r="U773" i="2" s="1"/>
  <c r="T782" i="2"/>
  <c r="U782" i="2" s="1"/>
  <c r="T790" i="2"/>
  <c r="U790" i="2" s="1"/>
  <c r="T768" i="2"/>
  <c r="U768" i="2" s="1"/>
  <c r="T777" i="2"/>
  <c r="U777" i="2" s="1"/>
  <c r="T785" i="2"/>
  <c r="U785" i="2" s="1"/>
  <c r="T793" i="2"/>
  <c r="U793" i="2" s="1"/>
  <c r="T771" i="2"/>
  <c r="U771" i="2" s="1"/>
  <c r="T731" i="2"/>
  <c r="U731" i="2" s="1"/>
  <c r="T757" i="2"/>
  <c r="U757" i="2" s="1"/>
  <c r="T748" i="2"/>
  <c r="U748" i="2" s="1"/>
  <c r="T738" i="2"/>
  <c r="U738" i="2" s="1"/>
  <c r="T716" i="2"/>
  <c r="U716" i="2" s="1"/>
  <c r="T710" i="2"/>
  <c r="U710" i="2" s="1"/>
  <c r="T720" i="2"/>
  <c r="U720" i="2" s="1"/>
  <c r="T696" i="2"/>
  <c r="U696" i="2" s="1"/>
  <c r="T683" i="2"/>
  <c r="U683" i="2" s="1"/>
  <c r="T637" i="2"/>
  <c r="U637" i="2" s="1"/>
  <c r="T675" i="2"/>
  <c r="U675" i="2" s="1"/>
  <c r="T670" i="2"/>
  <c r="U670" i="2" s="1"/>
  <c r="T597" i="2"/>
  <c r="U597" i="2" s="1"/>
  <c r="T715" i="2"/>
  <c r="U715" i="2" s="1"/>
  <c r="T729" i="2"/>
  <c r="U729" i="2" s="1"/>
  <c r="T739" i="2"/>
  <c r="U739" i="2" s="1"/>
  <c r="T737" i="2"/>
  <c r="U737" i="2" s="1"/>
  <c r="T723" i="2"/>
  <c r="U723" i="2" s="1"/>
  <c r="T691" i="2"/>
  <c r="U691" i="2" s="1"/>
  <c r="T703" i="2"/>
  <c r="U703" i="2" s="1"/>
  <c r="T651" i="2"/>
  <c r="U651" i="2" s="1"/>
  <c r="T660" i="2"/>
  <c r="U660" i="2" s="1"/>
  <c r="T763" i="2"/>
  <c r="U763" i="2" s="1"/>
  <c r="T553" i="2"/>
  <c r="U553" i="2" s="1"/>
  <c r="T752" i="2"/>
  <c r="U752" i="2" s="1"/>
  <c r="T743" i="2"/>
  <c r="U743" i="2" s="1"/>
  <c r="T732" i="2"/>
  <c r="U732" i="2" s="1"/>
  <c r="T713" i="2"/>
  <c r="U713" i="2" s="1"/>
  <c r="T727" i="2"/>
  <c r="U727" i="2" s="1"/>
  <c r="T680" i="2"/>
  <c r="U680" i="2" s="1"/>
  <c r="T693" i="2"/>
  <c r="U693" i="2" s="1"/>
  <c r="T704" i="2"/>
  <c r="U704" i="2" s="1"/>
  <c r="T717" i="2"/>
  <c r="U717" i="2" s="1"/>
  <c r="T603" i="2"/>
  <c r="U603" i="2" s="1"/>
  <c r="T672" i="2"/>
  <c r="U672" i="2" s="1"/>
  <c r="T630" i="2"/>
  <c r="U630" i="2" s="1"/>
  <c r="T756" i="2"/>
  <c r="U756" i="2" s="1"/>
  <c r="T747" i="2"/>
  <c r="U747" i="2" s="1"/>
  <c r="T734" i="2"/>
  <c r="U734" i="2" s="1"/>
  <c r="T719" i="2"/>
  <c r="U719" i="2" s="1"/>
  <c r="T695" i="2"/>
  <c r="U695" i="2" s="1"/>
  <c r="T682" i="2"/>
  <c r="U682" i="2" s="1"/>
  <c r="T616" i="2"/>
  <c r="U616" i="2" s="1"/>
  <c r="T634" i="2"/>
  <c r="U634" i="2" s="1"/>
  <c r="T784" i="2"/>
  <c r="U784" i="2" s="1"/>
  <c r="T570" i="2"/>
  <c r="U570" i="2" s="1"/>
  <c r="T549" i="2"/>
  <c r="U549" i="2" s="1"/>
  <c r="T674" i="2"/>
  <c r="U674" i="2" s="1"/>
  <c r="T758" i="2"/>
  <c r="U758" i="2" s="1"/>
  <c r="T606" i="2"/>
  <c r="U606" i="2" s="1"/>
  <c r="T735" i="2"/>
  <c r="U735" i="2" s="1"/>
  <c r="T711" i="2"/>
  <c r="U711" i="2" s="1"/>
  <c r="T684" i="2"/>
  <c r="U684" i="2" s="1"/>
  <c r="T641" i="2"/>
  <c r="U641" i="2" s="1"/>
  <c r="T671" i="2"/>
  <c r="U671" i="2" s="1"/>
  <c r="T666" i="2"/>
  <c r="U666" i="2" s="1"/>
  <c r="T759" i="2"/>
  <c r="U759" i="2" s="1"/>
  <c r="T745" i="2"/>
  <c r="U745" i="2" s="1"/>
  <c r="T741" i="2"/>
  <c r="U741" i="2" s="1"/>
  <c r="T736" i="2"/>
  <c r="U736" i="2" s="1"/>
  <c r="T721" i="2"/>
  <c r="U721" i="2" s="1"/>
  <c r="T724" i="2"/>
  <c r="U724" i="2" s="1"/>
  <c r="T698" i="2"/>
  <c r="U698" i="2" s="1"/>
  <c r="T689" i="2"/>
  <c r="U689" i="2" s="1"/>
  <c r="T701" i="2"/>
  <c r="U701" i="2" s="1"/>
  <c r="T642" i="2"/>
  <c r="U642" i="2" s="1"/>
  <c r="T754" i="2"/>
  <c r="U754" i="2" s="1"/>
  <c r="T608" i="2"/>
  <c r="U608" i="2" s="1"/>
  <c r="T753" i="2"/>
  <c r="U753" i="2" s="1"/>
  <c r="T751" i="2"/>
  <c r="U751" i="2" s="1"/>
  <c r="T726" i="2"/>
  <c r="U726" i="2" s="1"/>
  <c r="T707" i="2"/>
  <c r="U707" i="2" s="1"/>
  <c r="T629" i="2"/>
  <c r="U629" i="2" s="1"/>
  <c r="T749" i="2"/>
  <c r="U749" i="2" s="1"/>
  <c r="T740" i="2"/>
  <c r="U740" i="2" s="1"/>
  <c r="T722" i="2"/>
  <c r="U722" i="2" s="1"/>
  <c r="T697" i="2"/>
  <c r="U697" i="2" s="1"/>
  <c r="T657" i="2"/>
  <c r="U657" i="2" s="1"/>
  <c r="T601" i="2"/>
  <c r="U601" i="2" s="1"/>
  <c r="T764" i="2"/>
  <c r="U764" i="2" s="1"/>
  <c r="T755" i="2"/>
  <c r="U755" i="2" s="1"/>
  <c r="T631" i="2"/>
  <c r="U631" i="2" s="1"/>
  <c r="T746" i="2"/>
  <c r="U746" i="2" s="1"/>
  <c r="T733" i="2"/>
  <c r="U733" i="2" s="1"/>
  <c r="T714" i="2"/>
  <c r="U714" i="2" s="1"/>
  <c r="T728" i="2"/>
  <c r="U728" i="2" s="1"/>
  <c r="T718" i="2"/>
  <c r="U718" i="2" s="1"/>
  <c r="T694" i="2"/>
  <c r="U694" i="2" s="1"/>
  <c r="T705" i="2"/>
  <c r="U705" i="2" s="1"/>
  <c r="T614" i="2"/>
  <c r="U614" i="2" s="1"/>
  <c r="T699" i="2"/>
  <c r="U699" i="2" s="1"/>
  <c r="T602" i="2"/>
  <c r="U602" i="2" s="1"/>
  <c r="T560" i="2"/>
  <c r="U560" i="2" s="1"/>
  <c r="T609" i="2"/>
  <c r="U609" i="2" s="1"/>
  <c r="T760" i="2"/>
  <c r="U760" i="2" s="1"/>
  <c r="T750" i="2"/>
  <c r="U750" i="2" s="1"/>
  <c r="T742" i="2"/>
  <c r="U742" i="2" s="1"/>
  <c r="T730" i="2"/>
  <c r="U730" i="2" s="1"/>
  <c r="T712" i="2"/>
  <c r="U712" i="2" s="1"/>
  <c r="T725" i="2"/>
  <c r="U725" i="2" s="1"/>
  <c r="T706" i="2"/>
  <c r="U706" i="2" s="1"/>
  <c r="T690" i="2"/>
  <c r="U690" i="2" s="1"/>
  <c r="T702" i="2"/>
  <c r="U702" i="2" s="1"/>
  <c r="T679" i="2"/>
  <c r="U679" i="2" s="1"/>
  <c r="T673" i="2"/>
  <c r="U673" i="2" s="1"/>
  <c r="T659" i="2"/>
  <c r="U659" i="2" s="1"/>
  <c r="T628" i="2"/>
  <c r="U628" i="2" s="1"/>
  <c r="T453" i="2"/>
  <c r="U453" i="2" s="1"/>
  <c r="T623" i="2"/>
  <c r="U623" i="2" s="1"/>
  <c r="T617" i="2"/>
  <c r="U617" i="2" s="1"/>
  <c r="T599" i="2"/>
  <c r="U599" i="2" s="1"/>
  <c r="T565" i="2"/>
  <c r="U565" i="2" s="1"/>
  <c r="T655" i="2"/>
  <c r="U655" i="2" s="1"/>
  <c r="T678" i="2"/>
  <c r="U678" i="2" s="1"/>
  <c r="T681" i="2"/>
  <c r="U681" i="2" s="1"/>
  <c r="T677" i="2"/>
  <c r="U677" i="2" s="1"/>
  <c r="T639" i="2"/>
  <c r="U639" i="2" s="1"/>
  <c r="T621" i="2"/>
  <c r="U621" i="2" s="1"/>
  <c r="T605" i="2"/>
  <c r="U605" i="2" s="1"/>
  <c r="T589" i="2"/>
  <c r="U589" i="2" s="1"/>
  <c r="T581" i="2"/>
  <c r="U581" i="2" s="1"/>
  <c r="T532" i="2"/>
  <c r="U532" i="2" s="1"/>
  <c r="T554" i="2"/>
  <c r="U554" i="2" s="1"/>
  <c r="T528" i="2"/>
  <c r="U528" i="2" s="1"/>
  <c r="T522" i="2"/>
  <c r="U522" i="2" s="1"/>
  <c r="T469" i="2"/>
  <c r="U469" i="2" s="1"/>
  <c r="T635" i="2"/>
  <c r="U635" i="2" s="1"/>
  <c r="T600" i="2"/>
  <c r="U600" i="2" s="1"/>
  <c r="T572" i="2"/>
  <c r="U572" i="2" s="1"/>
  <c r="T406" i="2"/>
  <c r="U406" i="2" s="1"/>
  <c r="T667" i="2"/>
  <c r="U667" i="2" s="1"/>
  <c r="T444" i="2"/>
  <c r="U444" i="2" s="1"/>
  <c r="T569" i="2"/>
  <c r="U569" i="2" s="1"/>
  <c r="T539" i="2"/>
  <c r="U539" i="2" s="1"/>
  <c r="T544" i="2"/>
  <c r="U544" i="2" s="1"/>
  <c r="T481" i="2"/>
  <c r="U481" i="2" s="1"/>
  <c r="T490" i="2"/>
  <c r="U490" i="2" s="1"/>
  <c r="T508" i="2"/>
  <c r="U508" i="2" s="1"/>
  <c r="T470" i="2"/>
  <c r="U470" i="2" s="1"/>
  <c r="T413" i="2"/>
  <c r="U413" i="2" s="1"/>
  <c r="T556" i="2"/>
  <c r="U556" i="2" s="1"/>
  <c r="T99" i="2"/>
  <c r="U99" i="2" s="1"/>
  <c r="T497" i="2"/>
  <c r="U497" i="2" s="1"/>
  <c r="T591" i="2"/>
  <c r="U591" i="2" s="1"/>
  <c r="T479" i="2"/>
  <c r="U479" i="2" s="1"/>
  <c r="T512" i="2"/>
  <c r="U512" i="2" s="1"/>
  <c r="T692" i="2"/>
  <c r="U692" i="2" s="1"/>
  <c r="T547" i="2"/>
  <c r="U547" i="2" s="1"/>
  <c r="T538" i="2"/>
  <c r="U538" i="2" s="1"/>
  <c r="T559" i="2"/>
  <c r="U559" i="2" s="1"/>
  <c r="T543" i="2"/>
  <c r="U543" i="2" s="1"/>
  <c r="T548" i="2"/>
  <c r="U548" i="2" s="1"/>
  <c r="T83" i="2"/>
  <c r="U83" i="2" s="1"/>
  <c r="T506" i="2"/>
  <c r="U506" i="2" s="1"/>
  <c r="T524" i="2"/>
  <c r="U524" i="2" s="1"/>
  <c r="T436" i="2"/>
  <c r="U436" i="2" s="1"/>
  <c r="T419" i="2"/>
  <c r="U419" i="2" s="1"/>
  <c r="T473" i="2"/>
  <c r="U473" i="2" s="1"/>
  <c r="T138" i="2"/>
  <c r="U138" i="2" s="1"/>
  <c r="T438" i="2"/>
  <c r="U438" i="2" s="1"/>
  <c r="T515" i="2"/>
  <c r="U515" i="2" s="1"/>
  <c r="T484" i="2"/>
  <c r="U484" i="2" s="1"/>
  <c r="T455" i="2"/>
  <c r="U455" i="2" s="1"/>
  <c r="T402" i="2"/>
  <c r="U402" i="2" s="1"/>
  <c r="T417" i="2"/>
  <c r="U417" i="2" s="1"/>
  <c r="T462" i="2"/>
  <c r="U462" i="2" s="1"/>
  <c r="T359" i="2"/>
  <c r="U359" i="2" s="1"/>
  <c r="T365" i="2"/>
  <c r="U365" i="2" s="1"/>
  <c r="T503" i="2"/>
  <c r="U503" i="2" s="1"/>
  <c r="T466" i="2"/>
  <c r="U466" i="2" s="1"/>
  <c r="T366" i="2"/>
  <c r="U366" i="2" s="1"/>
  <c r="T381" i="2"/>
  <c r="U381" i="2" s="1"/>
  <c r="T377" i="2"/>
  <c r="U377" i="2" s="1"/>
  <c r="T373" i="2"/>
  <c r="U373" i="2" s="1"/>
  <c r="T229" i="2"/>
  <c r="U229" i="2" s="1"/>
  <c r="T404" i="2"/>
  <c r="U404" i="2" s="1"/>
  <c r="T361" i="2"/>
  <c r="U361" i="2" s="1"/>
  <c r="T352" i="2"/>
  <c r="U352" i="2" s="1"/>
  <c r="T324" i="2"/>
  <c r="U324" i="2" s="1"/>
  <c r="T388" i="2"/>
  <c r="U388" i="2" s="1"/>
  <c r="T460" i="2"/>
  <c r="U460" i="2" s="1"/>
  <c r="T458" i="2"/>
  <c r="U458" i="2" s="1"/>
  <c r="T316" i="2"/>
  <c r="U316" i="2" s="1"/>
  <c r="T332" i="2"/>
  <c r="U332" i="2" s="1"/>
  <c r="T276" i="2"/>
  <c r="U276" i="2" s="1"/>
  <c r="T376" i="2"/>
  <c r="U376" i="2" s="1"/>
  <c r="T389" i="2"/>
  <c r="U389" i="2" s="1"/>
  <c r="T323" i="2"/>
  <c r="U323" i="2" s="1"/>
  <c r="T311" i="2"/>
  <c r="U311" i="2" s="1"/>
  <c r="T625" i="2"/>
  <c r="U625" i="2" s="1"/>
  <c r="T624" i="2"/>
  <c r="U624" i="2" s="1"/>
  <c r="T626" i="2"/>
  <c r="U626" i="2" s="1"/>
  <c r="T615" i="2"/>
  <c r="U615" i="2" s="1"/>
  <c r="T578" i="2"/>
  <c r="U578" i="2" s="1"/>
  <c r="T656" i="2"/>
  <c r="U656" i="2" s="1"/>
  <c r="T643" i="2"/>
  <c r="U643" i="2" s="1"/>
  <c r="T645" i="2"/>
  <c r="U645" i="2" s="1"/>
  <c r="T640" i="2"/>
  <c r="U640" i="2" s="1"/>
  <c r="T618" i="2"/>
  <c r="U618" i="2" s="1"/>
  <c r="T480" i="2"/>
  <c r="U480" i="2" s="1"/>
  <c r="T555" i="2"/>
  <c r="U555" i="2" s="1"/>
  <c r="T450" i="2"/>
  <c r="U450" i="2" s="1"/>
  <c r="T584" i="2"/>
  <c r="U584" i="2" s="1"/>
  <c r="T668" i="2"/>
  <c r="U668" i="2" s="1"/>
  <c r="T521" i="2"/>
  <c r="U521" i="2" s="1"/>
  <c r="T410" i="2"/>
  <c r="U410" i="2" s="1"/>
  <c r="T495" i="2"/>
  <c r="U495" i="2" s="1"/>
  <c r="T516" i="2"/>
  <c r="U516" i="2" s="1"/>
  <c r="T499" i="2"/>
  <c r="U499" i="2" s="1"/>
  <c r="T519" i="2"/>
  <c r="U519" i="2" s="1"/>
  <c r="T561" i="2"/>
  <c r="U561" i="2" s="1"/>
  <c r="T449" i="2"/>
  <c r="U449" i="2" s="1"/>
  <c r="T217" i="2"/>
  <c r="U217" i="2" s="1"/>
  <c r="T259" i="2"/>
  <c r="U259" i="2" s="1"/>
  <c r="T383" i="2"/>
  <c r="U383" i="2" s="1"/>
  <c r="T350" i="2"/>
  <c r="U350" i="2" s="1"/>
  <c r="T384" i="2"/>
  <c r="U384" i="2" s="1"/>
  <c r="T364" i="2"/>
  <c r="U364" i="2" s="1"/>
  <c r="T343" i="2"/>
  <c r="U343" i="2" s="1"/>
  <c r="T445" i="2"/>
  <c r="U445" i="2" s="1"/>
  <c r="T342" i="2"/>
  <c r="U342" i="2" s="1"/>
  <c r="T425" i="2"/>
  <c r="U425" i="2" s="1"/>
  <c r="T386" i="2"/>
  <c r="U386" i="2" s="1"/>
  <c r="T369" i="2"/>
  <c r="U369" i="2" s="1"/>
  <c r="T317" i="2"/>
  <c r="U317" i="2" s="1"/>
  <c r="T302" i="2"/>
  <c r="U302" i="2" s="1"/>
  <c r="T298" i="2"/>
  <c r="U298" i="2" s="1"/>
  <c r="T301" i="2"/>
  <c r="U301" i="2" s="1"/>
  <c r="T282" i="2"/>
  <c r="U282" i="2" s="1"/>
  <c r="T291" i="2"/>
  <c r="U291" i="2" s="1"/>
  <c r="T374" i="2"/>
  <c r="U374" i="2" s="1"/>
  <c r="T285" i="2"/>
  <c r="U285" i="2" s="1"/>
  <c r="T231" i="2"/>
  <c r="U231" i="2" s="1"/>
  <c r="T264" i="2"/>
  <c r="U264" i="2" s="1"/>
  <c r="T266" i="2"/>
  <c r="U266" i="2" s="1"/>
  <c r="T390" i="2"/>
  <c r="U390" i="2" s="1"/>
  <c r="T594" i="2"/>
  <c r="U594" i="2" s="1"/>
  <c r="T566" i="2"/>
  <c r="U566" i="2" s="1"/>
  <c r="T476" i="2"/>
  <c r="U476" i="2" s="1"/>
  <c r="T633" i="2"/>
  <c r="U633" i="2" s="1"/>
  <c r="T507" i="2"/>
  <c r="U507" i="2" s="1"/>
  <c r="T545" i="2"/>
  <c r="U545" i="2" s="1"/>
  <c r="T509" i="2"/>
  <c r="U509" i="2" s="1"/>
  <c r="T415" i="2"/>
  <c r="U415" i="2" s="1"/>
  <c r="T511" i="2"/>
  <c r="U511" i="2" s="1"/>
  <c r="T487" i="2"/>
  <c r="U487" i="2" s="1"/>
  <c r="T513" i="2"/>
  <c r="U513" i="2" s="1"/>
  <c r="T535" i="2"/>
  <c r="U535" i="2" s="1"/>
  <c r="T467" i="2"/>
  <c r="U467" i="2" s="1"/>
  <c r="T428" i="2"/>
  <c r="U428" i="2" s="1"/>
  <c r="T101" i="2"/>
  <c r="U101" i="2" s="1"/>
  <c r="T355" i="2"/>
  <c r="U355" i="2" s="1"/>
  <c r="T420" i="2"/>
  <c r="U420" i="2" s="1"/>
  <c r="T340" i="2"/>
  <c r="U340" i="2" s="1"/>
  <c r="T375" i="2"/>
  <c r="U375" i="2" s="1"/>
  <c r="T622" i="2"/>
  <c r="U622" i="2" s="1"/>
  <c r="T611" i="2"/>
  <c r="U611" i="2" s="1"/>
  <c r="T571" i="2"/>
  <c r="U571" i="2" s="1"/>
  <c r="T654" i="2"/>
  <c r="U654" i="2" s="1"/>
  <c r="T649" i="2"/>
  <c r="U649" i="2" s="1"/>
  <c r="T644" i="2"/>
  <c r="U644" i="2" s="1"/>
  <c r="T650" i="2"/>
  <c r="U650" i="2" s="1"/>
  <c r="T612" i="2"/>
  <c r="U612" i="2" s="1"/>
  <c r="T583" i="2"/>
  <c r="U583" i="2" s="1"/>
  <c r="T527" i="2"/>
  <c r="U527" i="2" s="1"/>
  <c r="T448" i="2"/>
  <c r="U448" i="2" s="1"/>
  <c r="T595" i="2"/>
  <c r="U595" i="2" s="1"/>
  <c r="T441" i="2"/>
  <c r="U441" i="2" s="1"/>
  <c r="T517" i="2"/>
  <c r="U517" i="2" s="1"/>
  <c r="T472" i="2"/>
  <c r="U472" i="2" s="1"/>
  <c r="T97" i="2"/>
  <c r="U97" i="2" s="1"/>
  <c r="T392" i="2"/>
  <c r="U392" i="2" s="1"/>
  <c r="T270" i="2"/>
  <c r="U270" i="2" s="1"/>
  <c r="T610" i="2"/>
  <c r="U610" i="2" s="1"/>
  <c r="T558" i="2"/>
  <c r="U558" i="2" s="1"/>
  <c r="T529" i="2"/>
  <c r="U529" i="2" s="1"/>
  <c r="T525" i="2"/>
  <c r="U525" i="2" s="1"/>
  <c r="T400" i="2"/>
  <c r="U400" i="2" s="1"/>
  <c r="T439" i="2"/>
  <c r="U439" i="2" s="1"/>
  <c r="T465" i="2"/>
  <c r="U465" i="2" s="1"/>
  <c r="T395" i="2"/>
  <c r="U395" i="2" s="1"/>
  <c r="T351" i="2"/>
  <c r="U351" i="2" s="1"/>
  <c r="T619" i="2"/>
  <c r="U619" i="2" s="1"/>
  <c r="T579" i="2"/>
  <c r="U579" i="2" s="1"/>
  <c r="T658" i="2"/>
  <c r="U658" i="2" s="1"/>
  <c r="T652" i="2"/>
  <c r="U652" i="2" s="1"/>
  <c r="T647" i="2"/>
  <c r="U647" i="2" s="1"/>
  <c r="T646" i="2"/>
  <c r="U646" i="2" s="1"/>
  <c r="T627" i="2"/>
  <c r="U627" i="2" s="1"/>
  <c r="T588" i="2"/>
  <c r="U588" i="2" s="1"/>
  <c r="T576" i="2"/>
  <c r="U576" i="2" s="1"/>
  <c r="T523" i="2"/>
  <c r="U523" i="2" s="1"/>
  <c r="T596" i="2"/>
  <c r="U596" i="2" s="1"/>
  <c r="T500" i="2"/>
  <c r="U500" i="2" s="1"/>
  <c r="T541" i="2"/>
  <c r="U541" i="2" s="1"/>
  <c r="T459" i="2"/>
  <c r="U459" i="2" s="1"/>
  <c r="T488" i="2"/>
  <c r="U488" i="2" s="1"/>
  <c r="T562" i="2"/>
  <c r="U562" i="2" s="1"/>
  <c r="T586" i="2"/>
  <c r="U586" i="2" s="1"/>
  <c r="T486" i="2"/>
  <c r="U486" i="2" s="1"/>
  <c r="T533" i="2"/>
  <c r="U533" i="2" s="1"/>
  <c r="T341" i="2"/>
  <c r="U341" i="2" s="1"/>
  <c r="T590" i="2"/>
  <c r="U590" i="2" s="1"/>
  <c r="T414" i="2"/>
  <c r="U414" i="2" s="1"/>
  <c r="T546" i="2"/>
  <c r="U546" i="2" s="1"/>
  <c r="T492" i="2"/>
  <c r="U492" i="2" s="1"/>
  <c r="T709" i="2"/>
  <c r="U709" i="2" s="1"/>
  <c r="T536" i="2"/>
  <c r="U536" i="2" s="1"/>
  <c r="T534" i="2"/>
  <c r="U534" i="2" s="1"/>
  <c r="T102" i="2"/>
  <c r="U102" i="2" s="1"/>
  <c r="T418" i="2"/>
  <c r="U418" i="2" s="1"/>
  <c r="T382" i="2"/>
  <c r="U382" i="2" s="1"/>
  <c r="T347" i="2"/>
  <c r="U347" i="2" s="1"/>
  <c r="T370" i="2"/>
  <c r="U370" i="2" s="1"/>
  <c r="T358" i="2"/>
  <c r="U358" i="2" s="1"/>
  <c r="T451" i="2"/>
  <c r="U451" i="2" s="1"/>
  <c r="T315" i="2"/>
  <c r="U315" i="2" s="1"/>
  <c r="T258" i="2"/>
  <c r="U258" i="2" s="1"/>
  <c r="T325" i="2"/>
  <c r="U325" i="2" s="1"/>
  <c r="T319" i="2"/>
  <c r="U319" i="2" s="1"/>
  <c r="T309" i="2"/>
  <c r="U309" i="2" s="1"/>
  <c r="T234" i="2"/>
  <c r="U234" i="2" s="1"/>
  <c r="T321" i="2"/>
  <c r="U321" i="2" s="1"/>
  <c r="T233" i="2"/>
  <c r="U233" i="2" s="1"/>
  <c r="T268" i="2"/>
  <c r="U268" i="2" s="1"/>
  <c r="T232" i="2"/>
  <c r="U232" i="2" s="1"/>
  <c r="T255" i="2"/>
  <c r="U255" i="2" s="1"/>
  <c r="T251" i="2"/>
  <c r="U251" i="2" s="1"/>
  <c r="T247" i="2"/>
  <c r="U247" i="2" s="1"/>
  <c r="T243" i="2"/>
  <c r="U243" i="2" s="1"/>
  <c r="T296" i="2"/>
  <c r="U296" i="2" s="1"/>
  <c r="T235" i="2"/>
  <c r="U235" i="2" s="1"/>
  <c r="T212" i="2"/>
  <c r="U212" i="2" s="1"/>
  <c r="T227" i="2"/>
  <c r="U227" i="2" s="1"/>
  <c r="T254" i="2"/>
  <c r="U254" i="2" s="1"/>
  <c r="T215" i="2"/>
  <c r="U215" i="2" s="1"/>
  <c r="T205" i="2"/>
  <c r="U205" i="2" s="1"/>
  <c r="T211" i="2"/>
  <c r="U211" i="2" s="1"/>
  <c r="T206" i="2"/>
  <c r="U206" i="2" s="1"/>
  <c r="T195" i="2"/>
  <c r="U195" i="2" s="1"/>
  <c r="T199" i="2"/>
  <c r="U199" i="2" s="1"/>
  <c r="T126" i="2"/>
  <c r="U126" i="2" s="1"/>
  <c r="T191" i="2"/>
  <c r="U191" i="2" s="1"/>
  <c r="T174" i="2"/>
  <c r="U174" i="2" s="1"/>
  <c r="T183" i="2"/>
  <c r="U183" i="2" s="1"/>
  <c r="T179" i="2"/>
  <c r="U179" i="2" s="1"/>
  <c r="T163" i="2"/>
  <c r="U163" i="2" s="1"/>
  <c r="T190" i="2"/>
  <c r="U190" i="2" s="1"/>
  <c r="T167" i="2"/>
  <c r="U167" i="2" s="1"/>
  <c r="T162" i="2"/>
  <c r="U162" i="2" s="1"/>
  <c r="T159" i="2"/>
  <c r="U159" i="2" s="1"/>
  <c r="T150" i="2"/>
  <c r="U150" i="2" s="1"/>
  <c r="T151" i="2"/>
  <c r="U151" i="2" s="1"/>
  <c r="T147" i="2"/>
  <c r="U147" i="2" s="1"/>
  <c r="T112" i="2"/>
  <c r="U112" i="2" s="1"/>
  <c r="T337" i="2"/>
  <c r="U337" i="2" s="1"/>
  <c r="T287" i="2"/>
  <c r="U287" i="2" s="1"/>
  <c r="T245" i="2"/>
  <c r="U245" i="2" s="1"/>
  <c r="T125" i="2"/>
  <c r="U125" i="2" s="1"/>
  <c r="T121" i="2"/>
  <c r="U121" i="2" s="1"/>
  <c r="T111" i="2"/>
  <c r="U111" i="2" s="1"/>
  <c r="T115" i="2"/>
  <c r="U115" i="2" s="1"/>
  <c r="T37" i="2"/>
  <c r="U37" i="2" s="1"/>
  <c r="T241" i="2"/>
  <c r="U241" i="2" s="1"/>
  <c r="T239" i="2"/>
  <c r="U239" i="2" s="1"/>
  <c r="T437" i="2"/>
  <c r="U437" i="2" s="1"/>
  <c r="T140" i="2"/>
  <c r="U140" i="2" s="1"/>
  <c r="T620" i="2"/>
  <c r="U620" i="2" s="1"/>
  <c r="T564" i="2"/>
  <c r="U564" i="2" s="1"/>
  <c r="T648" i="2"/>
  <c r="U648" i="2" s="1"/>
  <c r="T636" i="2"/>
  <c r="U636" i="2" s="1"/>
  <c r="T587" i="2"/>
  <c r="U587" i="2" s="1"/>
  <c r="T526" i="2"/>
  <c r="U526" i="2" s="1"/>
  <c r="T447" i="2"/>
  <c r="U447" i="2" s="1"/>
  <c r="T489" i="2"/>
  <c r="U489" i="2" s="1"/>
  <c r="T575" i="2"/>
  <c r="U575" i="2" s="1"/>
  <c r="T518" i="2"/>
  <c r="U518" i="2" s="1"/>
  <c r="T430" i="2"/>
  <c r="U430" i="2" s="1"/>
  <c r="T452" i="2"/>
  <c r="U452" i="2" s="1"/>
  <c r="T427" i="2"/>
  <c r="U427" i="2" s="1"/>
  <c r="T409" i="2"/>
  <c r="U409" i="2" s="1"/>
  <c r="T372" i="2"/>
  <c r="U372" i="2" s="1"/>
  <c r="T367" i="2"/>
  <c r="U367" i="2" s="1"/>
  <c r="T362" i="2"/>
  <c r="U362" i="2" s="1"/>
  <c r="T424" i="2"/>
  <c r="U424" i="2" s="1"/>
  <c r="T336" i="2"/>
  <c r="U336" i="2" s="1"/>
  <c r="T320" i="2"/>
  <c r="U320" i="2" s="1"/>
  <c r="T314" i="2"/>
  <c r="U314" i="2" s="1"/>
  <c r="T303" i="2"/>
  <c r="U303" i="2" s="1"/>
  <c r="T286" i="2"/>
  <c r="U286" i="2" s="1"/>
  <c r="T290" i="2"/>
  <c r="U290" i="2" s="1"/>
  <c r="T297" i="2"/>
  <c r="U297" i="2" s="1"/>
  <c r="T399" i="2"/>
  <c r="U399" i="2" s="1"/>
  <c r="T408" i="2"/>
  <c r="U408" i="2" s="1"/>
  <c r="T550" i="2"/>
  <c r="U550" i="2" s="1"/>
  <c r="T478" i="2"/>
  <c r="U478" i="2" s="1"/>
  <c r="T551" i="2"/>
  <c r="U551" i="2" s="1"/>
  <c r="T493" i="2"/>
  <c r="U493" i="2" s="1"/>
  <c r="T454" i="2"/>
  <c r="U454" i="2" s="1"/>
  <c r="T137" i="2"/>
  <c r="U137" i="2" s="1"/>
  <c r="T379" i="2"/>
  <c r="U379" i="2" s="1"/>
  <c r="T464" i="2"/>
  <c r="U464" i="2" s="1"/>
  <c r="T387" i="2"/>
  <c r="U387" i="2" s="1"/>
  <c r="T357" i="2"/>
  <c r="U357" i="2" s="1"/>
  <c r="T457" i="2"/>
  <c r="U457" i="2" s="1"/>
  <c r="T446" i="2"/>
  <c r="U446" i="2" s="1"/>
  <c r="T292" i="2"/>
  <c r="U292" i="2" s="1"/>
  <c r="T353" i="2"/>
  <c r="U353" i="2" s="1"/>
  <c r="T582" i="2"/>
  <c r="U582" i="2" s="1"/>
  <c r="T322" i="2"/>
  <c r="U322" i="2" s="1"/>
  <c r="T308" i="2"/>
  <c r="U308" i="2" s="1"/>
  <c r="T294" i="2"/>
  <c r="U294" i="2" s="1"/>
  <c r="T230" i="2"/>
  <c r="U230" i="2" s="1"/>
  <c r="T252" i="2"/>
  <c r="U252" i="2" s="1"/>
  <c r="T267" i="2"/>
  <c r="U267" i="2" s="1"/>
  <c r="T244" i="2"/>
  <c r="U244" i="2" s="1"/>
  <c r="T269" i="2"/>
  <c r="U269" i="2" s="1"/>
  <c r="T219" i="2"/>
  <c r="U219" i="2" s="1"/>
  <c r="T246" i="2"/>
  <c r="U246" i="2" s="1"/>
  <c r="T277" i="2"/>
  <c r="U277" i="2" s="1"/>
  <c r="T318" i="2"/>
  <c r="U318" i="2" s="1"/>
  <c r="T274" i="2"/>
  <c r="U274" i="2" s="1"/>
  <c r="T202" i="2"/>
  <c r="U202" i="2" s="1"/>
  <c r="T226" i="2"/>
  <c r="U226" i="2" s="1"/>
  <c r="T187" i="2"/>
  <c r="U187" i="2" s="1"/>
  <c r="T218" i="2"/>
  <c r="U218" i="2" s="1"/>
  <c r="T204" i="2"/>
  <c r="U204" i="2" s="1"/>
  <c r="T210" i="2"/>
  <c r="U210" i="2" s="1"/>
  <c r="T198" i="2"/>
  <c r="U198" i="2" s="1"/>
  <c r="T193" i="2"/>
  <c r="U193" i="2" s="1"/>
  <c r="T197" i="2"/>
  <c r="U197" i="2" s="1"/>
  <c r="T132" i="2"/>
  <c r="U132" i="2" s="1"/>
  <c r="T113" i="2"/>
  <c r="U113" i="2" s="1"/>
  <c r="T186" i="2"/>
  <c r="U186" i="2" s="1"/>
  <c r="T181" i="2"/>
  <c r="U181" i="2" s="1"/>
  <c r="T178" i="2"/>
  <c r="U178" i="2" s="1"/>
  <c r="T166" i="2"/>
  <c r="U166" i="2" s="1"/>
  <c r="T170" i="2"/>
  <c r="U170" i="2" s="1"/>
  <c r="T154" i="2"/>
  <c r="U154" i="2" s="1"/>
  <c r="T156" i="2"/>
  <c r="U156" i="2" s="1"/>
  <c r="T158" i="2"/>
  <c r="U158" i="2" s="1"/>
  <c r="T153" i="2"/>
  <c r="U153" i="2" s="1"/>
  <c r="T92" i="2"/>
  <c r="U92" i="2" s="1"/>
  <c r="T117" i="2"/>
  <c r="U117" i="2" s="1"/>
  <c r="T568" i="2"/>
  <c r="U568" i="2" s="1"/>
  <c r="T531" i="2"/>
  <c r="U531" i="2" s="1"/>
  <c r="T474" i="2"/>
  <c r="U474" i="2" s="1"/>
  <c r="T471" i="2"/>
  <c r="U471" i="2" s="1"/>
  <c r="T613" i="2"/>
  <c r="U613" i="2" s="1"/>
  <c r="T540" i="2"/>
  <c r="U540" i="2" s="1"/>
  <c r="T468" i="2"/>
  <c r="U468" i="2" s="1"/>
  <c r="T426" i="2"/>
  <c r="U426" i="2" s="1"/>
  <c r="T411" i="2"/>
  <c r="U411" i="2" s="1"/>
  <c r="T482" i="2"/>
  <c r="U482" i="2" s="1"/>
  <c r="T475" i="2"/>
  <c r="U475" i="2" s="1"/>
  <c r="T593" i="2"/>
  <c r="U593" i="2" s="1"/>
  <c r="T423" i="2"/>
  <c r="U423" i="2" s="1"/>
  <c r="T520" i="2"/>
  <c r="U520" i="2" s="1"/>
  <c r="T348" i="2"/>
  <c r="U348" i="2" s="1"/>
  <c r="T380" i="2"/>
  <c r="U380" i="2" s="1"/>
  <c r="T278" i="2"/>
  <c r="U278" i="2" s="1"/>
  <c r="T281" i="2"/>
  <c r="U281" i="2" s="1"/>
  <c r="T412" i="2"/>
  <c r="U412" i="2" s="1"/>
  <c r="T393" i="2"/>
  <c r="U393" i="2" s="1"/>
  <c r="T307" i="2"/>
  <c r="U307" i="2" s="1"/>
  <c r="T345" i="2"/>
  <c r="U345" i="2" s="1"/>
  <c r="T114" i="2"/>
  <c r="U114" i="2" s="1"/>
  <c r="T284" i="2"/>
  <c r="U284" i="2" s="1"/>
  <c r="T250" i="2"/>
  <c r="U250" i="2" s="1"/>
  <c r="T248" i="2"/>
  <c r="U248" i="2" s="1"/>
  <c r="T398" i="2"/>
  <c r="U398" i="2" s="1"/>
  <c r="T213" i="2"/>
  <c r="U213" i="2" s="1"/>
  <c r="T209" i="2"/>
  <c r="U209" i="2" s="1"/>
  <c r="T184" i="2"/>
  <c r="U184" i="2" s="1"/>
  <c r="T177" i="2"/>
  <c r="U177" i="2" s="1"/>
  <c r="T152" i="2"/>
  <c r="U152" i="2" s="1"/>
  <c r="T171" i="2"/>
  <c r="U171" i="2" s="1"/>
  <c r="T305" i="2"/>
  <c r="U305" i="2" s="1"/>
  <c r="T129" i="2"/>
  <c r="U129" i="2" s="1"/>
  <c r="T443" i="2"/>
  <c r="U443" i="2" s="1"/>
  <c r="T144" i="2"/>
  <c r="U144" i="2" s="1"/>
  <c r="T104" i="2"/>
  <c r="U104" i="2" s="1"/>
  <c r="T604" i="2"/>
  <c r="U604" i="2" s="1"/>
  <c r="T638" i="2"/>
  <c r="U638" i="2" s="1"/>
  <c r="T514" i="2"/>
  <c r="U514" i="2" s="1"/>
  <c r="T501" i="2"/>
  <c r="U501" i="2" s="1"/>
  <c r="T491" i="2"/>
  <c r="U491" i="2" s="1"/>
  <c r="T463" i="2"/>
  <c r="U463" i="2" s="1"/>
  <c r="T504" i="2"/>
  <c r="U504" i="2" s="1"/>
  <c r="T360" i="2"/>
  <c r="U360" i="2" s="1"/>
  <c r="T354" i="2"/>
  <c r="U354" i="2" s="1"/>
  <c r="T371" i="2"/>
  <c r="U371" i="2" s="1"/>
  <c r="T275" i="2"/>
  <c r="U275" i="2" s="1"/>
  <c r="T313" i="2"/>
  <c r="U313" i="2" s="1"/>
  <c r="T260" i="2"/>
  <c r="U260" i="2" s="1"/>
  <c r="T253" i="2"/>
  <c r="U253" i="2" s="1"/>
  <c r="T201" i="2"/>
  <c r="U201" i="2" s="1"/>
  <c r="T221" i="2"/>
  <c r="U221" i="2" s="1"/>
  <c r="T188" i="2"/>
  <c r="U188" i="2" s="1"/>
  <c r="T189" i="2"/>
  <c r="U189" i="2" s="1"/>
  <c r="T164" i="2"/>
  <c r="U164" i="2" s="1"/>
  <c r="T157" i="2"/>
  <c r="U157" i="2" s="1"/>
  <c r="T262" i="2"/>
  <c r="U262" i="2" s="1"/>
  <c r="T124" i="2"/>
  <c r="U124" i="2" s="1"/>
  <c r="T96" i="2"/>
  <c r="U96" i="2" s="1"/>
  <c r="T110" i="2"/>
  <c r="U110" i="2" s="1"/>
  <c r="T93" i="2"/>
  <c r="U93" i="2" s="1"/>
  <c r="T143" i="2"/>
  <c r="U143" i="2" s="1"/>
  <c r="T139" i="2"/>
  <c r="U139" i="2" s="1"/>
  <c r="T81" i="2"/>
  <c r="U81" i="2" s="1"/>
  <c r="T77" i="2"/>
  <c r="U77" i="2" s="1"/>
  <c r="T73" i="2"/>
  <c r="U73" i="2" s="1"/>
  <c r="T61" i="2"/>
  <c r="U61" i="2" s="1"/>
  <c r="T65" i="2"/>
  <c r="U65" i="2" s="1"/>
  <c r="T44" i="2"/>
  <c r="U44" i="2" s="1"/>
  <c r="T57" i="2"/>
  <c r="U57" i="2" s="1"/>
  <c r="T53" i="2"/>
  <c r="U53" i="2" s="1"/>
  <c r="T49" i="2"/>
  <c r="U49" i="2" s="1"/>
  <c r="T45" i="2"/>
  <c r="U45" i="2" s="1"/>
  <c r="T41" i="2"/>
  <c r="U41" i="2" s="1"/>
  <c r="T95" i="2"/>
  <c r="U95" i="2" s="1"/>
  <c r="T33" i="2"/>
  <c r="U33" i="2" s="1"/>
  <c r="T24" i="2"/>
  <c r="U24" i="2" s="1"/>
  <c r="T28" i="2"/>
  <c r="U28" i="2" s="1"/>
  <c r="T21" i="2"/>
  <c r="U21" i="2" s="1"/>
  <c r="T17" i="2"/>
  <c r="U17" i="2" s="1"/>
  <c r="T13" i="2"/>
  <c r="U13" i="2" s="1"/>
  <c r="T9" i="2"/>
  <c r="U9" i="2" s="1"/>
  <c r="T5" i="2"/>
  <c r="U5" i="2" s="1"/>
  <c r="T567" i="2"/>
  <c r="U567" i="2" s="1"/>
  <c r="T580" i="2"/>
  <c r="U580" i="2" s="1"/>
  <c r="T494" i="2"/>
  <c r="U494" i="2" s="1"/>
  <c r="T485" i="2"/>
  <c r="U485" i="2" s="1"/>
  <c r="T401" i="2"/>
  <c r="U401" i="2" s="1"/>
  <c r="T422" i="2"/>
  <c r="U422" i="2" s="1"/>
  <c r="T346" i="2"/>
  <c r="U346" i="2" s="1"/>
  <c r="T339" i="2"/>
  <c r="U339" i="2" s="1"/>
  <c r="T356" i="2"/>
  <c r="U356" i="2" s="1"/>
  <c r="T306" i="2"/>
  <c r="U306" i="2" s="1"/>
  <c r="T585" i="2"/>
  <c r="U585" i="2" s="1"/>
  <c r="T327" i="2"/>
  <c r="U327" i="2" s="1"/>
  <c r="T280" i="2"/>
  <c r="U280" i="2" s="1"/>
  <c r="T334" i="2"/>
  <c r="U334" i="2" s="1"/>
  <c r="T223" i="2"/>
  <c r="U223" i="2" s="1"/>
  <c r="T208" i="2"/>
  <c r="U208" i="2" s="1"/>
  <c r="T168" i="2"/>
  <c r="U168" i="2" s="1"/>
  <c r="T175" i="2"/>
  <c r="U175" i="2" s="1"/>
  <c r="T169" i="2"/>
  <c r="U169" i="2" s="1"/>
  <c r="T145" i="2"/>
  <c r="U145" i="2" s="1"/>
  <c r="T397" i="2"/>
  <c r="U397" i="2" s="1"/>
  <c r="T128" i="2"/>
  <c r="U128" i="2" s="1"/>
  <c r="T109" i="2"/>
  <c r="U109" i="2" s="1"/>
  <c r="T240" i="2"/>
  <c r="U240" i="2" s="1"/>
  <c r="T238" i="2"/>
  <c r="U238" i="2" s="1"/>
  <c r="T598" i="2"/>
  <c r="U598" i="2" s="1"/>
  <c r="T530" i="2"/>
  <c r="U530" i="2" s="1"/>
  <c r="T498" i="2"/>
  <c r="U498" i="2" s="1"/>
  <c r="T542" i="2"/>
  <c r="U542" i="2" s="1"/>
  <c r="T421" i="2"/>
  <c r="U421" i="2" s="1"/>
  <c r="T378" i="2"/>
  <c r="U378" i="2" s="1"/>
  <c r="T394" i="2"/>
  <c r="U394" i="2" s="1"/>
  <c r="T329" i="2"/>
  <c r="U329" i="2" s="1"/>
  <c r="T331" i="2"/>
  <c r="U331" i="2" s="1"/>
  <c r="T456" i="2"/>
  <c r="U456" i="2" s="1"/>
  <c r="T312" i="2"/>
  <c r="U312" i="2" s="1"/>
  <c r="T271" i="2"/>
  <c r="U271" i="2" s="1"/>
  <c r="T295" i="2"/>
  <c r="U295" i="2" s="1"/>
  <c r="T228" i="2"/>
  <c r="U228" i="2" s="1"/>
  <c r="T249" i="2"/>
  <c r="U249" i="2" s="1"/>
  <c r="T224" i="2"/>
  <c r="U224" i="2" s="1"/>
  <c r="T216" i="2"/>
  <c r="U216" i="2" s="1"/>
  <c r="T192" i="2"/>
  <c r="U192" i="2" s="1"/>
  <c r="T185" i="2"/>
  <c r="U185" i="2" s="1"/>
  <c r="T160" i="2"/>
  <c r="U160" i="2" s="1"/>
  <c r="T105" i="2"/>
  <c r="U105" i="2" s="1"/>
  <c r="T141" i="2"/>
  <c r="U141" i="2" s="1"/>
  <c r="T263" i="2"/>
  <c r="U263" i="2" s="1"/>
  <c r="T120" i="2"/>
  <c r="U120" i="2" s="1"/>
  <c r="T161" i="2"/>
  <c r="U161" i="2" s="1"/>
  <c r="T100" i="2"/>
  <c r="U100" i="2" s="1"/>
  <c r="T510" i="2"/>
  <c r="U510" i="2" s="1"/>
  <c r="T435" i="2"/>
  <c r="U435" i="2" s="1"/>
  <c r="T385" i="2"/>
  <c r="U385" i="2" s="1"/>
  <c r="T505" i="2"/>
  <c r="U505" i="2" s="1"/>
  <c r="T330" i="2"/>
  <c r="U330" i="2" s="1"/>
  <c r="T338" i="2"/>
  <c r="U338" i="2" s="1"/>
  <c r="T333" i="2"/>
  <c r="U333" i="2" s="1"/>
  <c r="T236" i="2"/>
  <c r="U236" i="2" s="1"/>
  <c r="T182" i="2"/>
  <c r="U182" i="2" s="1"/>
  <c r="T172" i="2"/>
  <c r="U172" i="2" s="1"/>
  <c r="T122" i="2"/>
  <c r="U122" i="2" s="1"/>
  <c r="T106" i="2"/>
  <c r="U106" i="2" s="1"/>
  <c r="T108" i="2"/>
  <c r="U108" i="2" s="1"/>
  <c r="T90" i="2"/>
  <c r="U90" i="2" s="1"/>
  <c r="T98" i="2"/>
  <c r="U98" i="2" s="1"/>
  <c r="T74" i="2"/>
  <c r="U74" i="2" s="1"/>
  <c r="T66" i="2"/>
  <c r="U66" i="2" s="1"/>
  <c r="T58" i="2"/>
  <c r="U58" i="2" s="1"/>
  <c r="T50" i="2"/>
  <c r="U50" i="2" s="1"/>
  <c r="T42" i="2"/>
  <c r="U42" i="2" s="1"/>
  <c r="T34" i="2"/>
  <c r="U34" i="2" s="1"/>
  <c r="T26" i="2"/>
  <c r="U26" i="2" s="1"/>
  <c r="T18" i="2"/>
  <c r="U18" i="2" s="1"/>
  <c r="T10" i="2"/>
  <c r="U10" i="2" s="1"/>
  <c r="T47" i="2"/>
  <c r="U47" i="2" s="1"/>
  <c r="T7" i="2"/>
  <c r="U7" i="2" s="1"/>
  <c r="T416" i="2"/>
  <c r="U416" i="2" s="1"/>
  <c r="T196" i="2"/>
  <c r="U196" i="2" s="1"/>
  <c r="T165" i="2"/>
  <c r="U165" i="2" s="1"/>
  <c r="T131" i="2"/>
  <c r="U131" i="2" s="1"/>
  <c r="T62" i="2"/>
  <c r="U62" i="2" s="1"/>
  <c r="T54" i="2"/>
  <c r="U54" i="2" s="1"/>
  <c r="T25" i="2"/>
  <c r="U25" i="2" s="1"/>
  <c r="T14" i="2"/>
  <c r="U14" i="2" s="1"/>
  <c r="T607" i="2"/>
  <c r="U607" i="2" s="1"/>
  <c r="T396" i="2"/>
  <c r="U396" i="2" s="1"/>
  <c r="T442" i="2"/>
  <c r="U442" i="2" s="1"/>
  <c r="T288" i="2"/>
  <c r="U288" i="2" s="1"/>
  <c r="T222" i="2"/>
  <c r="U222" i="2" s="1"/>
  <c r="T200" i="2"/>
  <c r="U200" i="2" s="1"/>
  <c r="T149" i="2"/>
  <c r="U149" i="2" s="1"/>
  <c r="T103" i="2"/>
  <c r="U103" i="2" s="1"/>
  <c r="T68" i="2"/>
  <c r="U68" i="2" s="1"/>
  <c r="T52" i="2"/>
  <c r="U52" i="2" s="1"/>
  <c r="T32" i="2"/>
  <c r="U32" i="2" s="1"/>
  <c r="T4" i="2"/>
  <c r="U4" i="2" s="1"/>
  <c r="T632" i="2"/>
  <c r="U632" i="2" s="1"/>
  <c r="T502" i="2"/>
  <c r="U502" i="2" s="1"/>
  <c r="T433" i="2"/>
  <c r="U433" i="2" s="1"/>
  <c r="T328" i="2"/>
  <c r="U328" i="2" s="1"/>
  <c r="T273" i="2"/>
  <c r="U273" i="2" s="1"/>
  <c r="T326" i="2"/>
  <c r="U326" i="2" s="1"/>
  <c r="T220" i="2"/>
  <c r="U220" i="2" s="1"/>
  <c r="T176" i="2"/>
  <c r="U176" i="2" s="1"/>
  <c r="T155" i="2"/>
  <c r="U155" i="2" s="1"/>
  <c r="T261" i="2"/>
  <c r="U261" i="2" s="1"/>
  <c r="T136" i="2"/>
  <c r="U136" i="2" s="1"/>
  <c r="T88" i="2"/>
  <c r="U88" i="2" s="1"/>
  <c r="T80" i="2"/>
  <c r="U80" i="2" s="1"/>
  <c r="T72" i="2"/>
  <c r="U72" i="2" s="1"/>
  <c r="T64" i="2"/>
  <c r="U64" i="2" s="1"/>
  <c r="T56" i="2"/>
  <c r="U56" i="2" s="1"/>
  <c r="T48" i="2"/>
  <c r="U48" i="2" s="1"/>
  <c r="T40" i="2"/>
  <c r="U40" i="2" s="1"/>
  <c r="T31" i="2"/>
  <c r="U31" i="2" s="1"/>
  <c r="T30" i="2"/>
  <c r="U30" i="2" s="1"/>
  <c r="T16" i="2"/>
  <c r="U16" i="2" s="1"/>
  <c r="T8" i="2"/>
  <c r="U8" i="2" s="1"/>
  <c r="T477" i="2"/>
  <c r="U477" i="2" s="1"/>
  <c r="T349" i="2"/>
  <c r="U349" i="2" s="1"/>
  <c r="T203" i="2"/>
  <c r="U203" i="2" s="1"/>
  <c r="T180" i="2"/>
  <c r="U180" i="2" s="1"/>
  <c r="T79" i="2"/>
  <c r="U79" i="2" s="1"/>
  <c r="T63" i="2"/>
  <c r="U63" i="2" s="1"/>
  <c r="T431" i="2"/>
  <c r="U431" i="2" s="1"/>
  <c r="T134" i="2"/>
  <c r="U134" i="2" s="1"/>
  <c r="T335" i="2"/>
  <c r="U335" i="2" s="1"/>
  <c r="T304" i="2"/>
  <c r="U304" i="2" s="1"/>
  <c r="T207" i="2"/>
  <c r="U207" i="2" s="1"/>
  <c r="T94" i="2"/>
  <c r="U94" i="2" s="1"/>
  <c r="T70" i="2"/>
  <c r="U70" i="2" s="1"/>
  <c r="T38" i="2"/>
  <c r="U38" i="2" s="1"/>
  <c r="T6" i="2"/>
  <c r="U6" i="2" s="1"/>
  <c r="T653" i="2"/>
  <c r="U653" i="2" s="1"/>
  <c r="T577" i="2"/>
  <c r="U577" i="2" s="1"/>
  <c r="T483" i="2"/>
  <c r="U483" i="2" s="1"/>
  <c r="T368" i="2"/>
  <c r="U368" i="2" s="1"/>
  <c r="T272" i="2"/>
  <c r="U272" i="2" s="1"/>
  <c r="T299" i="2"/>
  <c r="U299" i="2" s="1"/>
  <c r="T300" i="2"/>
  <c r="U300" i="2" s="1"/>
  <c r="T256" i="2"/>
  <c r="U256" i="2" s="1"/>
  <c r="T257" i="2"/>
  <c r="U257" i="2" s="1"/>
  <c r="T214" i="2"/>
  <c r="U214" i="2" s="1"/>
  <c r="T119" i="2"/>
  <c r="U119" i="2" s="1"/>
  <c r="T118" i="2"/>
  <c r="U118" i="2" s="1"/>
  <c r="T391" i="2"/>
  <c r="U391" i="2" s="1"/>
  <c r="T89" i="2"/>
  <c r="U89" i="2" s="1"/>
  <c r="T69" i="2"/>
  <c r="U69" i="2" s="1"/>
  <c r="T142" i="2"/>
  <c r="U142" i="2" s="1"/>
  <c r="T242" i="2"/>
  <c r="U242" i="2" s="1"/>
  <c r="T116" i="2"/>
  <c r="U116" i="2" s="1"/>
  <c r="T133" i="2"/>
  <c r="U133" i="2" s="1"/>
  <c r="T71" i="2"/>
  <c r="U71" i="2" s="1"/>
  <c r="T55" i="2"/>
  <c r="U55" i="2" s="1"/>
  <c r="T27" i="2"/>
  <c r="U27" i="2" s="1"/>
  <c r="T15" i="2"/>
  <c r="U15" i="2" s="1"/>
  <c r="T708" i="2"/>
  <c r="U708" i="2" s="1"/>
  <c r="T405" i="2"/>
  <c r="U405" i="2" s="1"/>
  <c r="T363" i="2"/>
  <c r="U363" i="2" s="1"/>
  <c r="T78" i="2"/>
  <c r="U78" i="2" s="1"/>
  <c r="T46" i="2"/>
  <c r="U46" i="2" s="1"/>
  <c r="T22" i="2"/>
  <c r="U22" i="2" s="1"/>
  <c r="T403" i="2"/>
  <c r="U403" i="2" s="1"/>
  <c r="T23" i="2"/>
  <c r="U23" i="2" s="1"/>
  <c r="T76" i="2"/>
  <c r="U76" i="2" s="1"/>
  <c r="T39" i="2"/>
  <c r="U39" i="2" s="1"/>
  <c r="T20" i="2"/>
  <c r="U20" i="2" s="1"/>
  <c r="T85" i="2"/>
  <c r="U85" i="2" s="1"/>
  <c r="T574" i="2"/>
  <c r="U574" i="2" s="1"/>
  <c r="T407" i="2"/>
  <c r="U407" i="2" s="1"/>
  <c r="T293" i="2"/>
  <c r="U293" i="2" s="1"/>
  <c r="T279" i="2"/>
  <c r="U279" i="2" s="1"/>
  <c r="T225" i="2"/>
  <c r="U225" i="2" s="1"/>
  <c r="T146" i="2"/>
  <c r="U146" i="2" s="1"/>
  <c r="T173" i="2"/>
  <c r="U173" i="2" s="1"/>
  <c r="T283" i="2"/>
  <c r="U283" i="2" s="1"/>
  <c r="T127" i="2"/>
  <c r="U127" i="2" s="1"/>
  <c r="T552" i="2"/>
  <c r="U552" i="2" s="1"/>
  <c r="T496" i="2"/>
  <c r="U496" i="2" s="1"/>
  <c r="T557" i="2"/>
  <c r="U557" i="2" s="1"/>
  <c r="T461" i="2"/>
  <c r="U461" i="2" s="1"/>
  <c r="T310" i="2"/>
  <c r="U310" i="2" s="1"/>
  <c r="T440" i="2"/>
  <c r="U440" i="2" s="1"/>
  <c r="T237" i="2"/>
  <c r="U237" i="2" s="1"/>
  <c r="T194" i="2"/>
  <c r="U194" i="2" s="1"/>
  <c r="T289" i="2"/>
  <c r="U289" i="2" s="1"/>
  <c r="T148" i="2"/>
  <c r="U148" i="2" s="1"/>
  <c r="T107" i="2"/>
  <c r="U107" i="2" s="1"/>
  <c r="T130" i="2"/>
  <c r="U130" i="2" s="1"/>
  <c r="T86" i="2"/>
  <c r="U86" i="2" s="1"/>
  <c r="T87" i="2"/>
  <c r="U87" i="2" s="1"/>
  <c r="T82" i="2"/>
  <c r="U82" i="2" s="1"/>
  <c r="T75" i="2"/>
  <c r="U75" i="2" s="1"/>
  <c r="T67" i="2"/>
  <c r="U67" i="2" s="1"/>
  <c r="T59" i="2"/>
  <c r="U59" i="2" s="1"/>
  <c r="T51" i="2"/>
  <c r="U51" i="2" s="1"/>
  <c r="T43" i="2"/>
  <c r="U43" i="2" s="1"/>
  <c r="T35" i="2"/>
  <c r="U35" i="2" s="1"/>
  <c r="T29" i="2"/>
  <c r="U29" i="2" s="1"/>
  <c r="T19" i="2"/>
  <c r="U19" i="2" s="1"/>
  <c r="T11" i="2"/>
  <c r="U11" i="2" s="1"/>
  <c r="T265" i="2"/>
  <c r="U265" i="2" s="1"/>
  <c r="T123" i="2"/>
  <c r="U123" i="2" s="1"/>
  <c r="T91" i="2"/>
  <c r="U91" i="2" s="1"/>
  <c r="T84" i="2"/>
  <c r="U84" i="2" s="1"/>
  <c r="T60" i="2"/>
  <c r="U60" i="2" s="1"/>
  <c r="T36" i="2"/>
  <c r="U36" i="2" s="1"/>
  <c r="T12" i="2"/>
  <c r="U12" i="2" s="1"/>
  <c r="T3" i="2"/>
  <c r="U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tc={69BEA1F5-4BAA-264B-865B-AA4E743A1EE0}</author>
  </authors>
  <commentList>
    <comment ref="AH99" authorId="0" shapeId="0" xr:uid="{69BEA1F5-4BAA-264B-865B-AA4E743A1EE0}">
      <text>
        <t>[Threaded comment]
Your version of Excel allows you to read this threaded comment; however, any edits to it will get removed if the file is opened in a newer version of Excel. Learn more: https://go.microsoft.com/fwlink/?linkid=870924
Comment:
    Invoice SOI0033579 06/10/25
Reply:
    FR 500001000089_PMC</t>
      </text>
    </comment>
  </commentList>
</comments>
</file>

<file path=xl/sharedStrings.xml><?xml version="1.0" encoding="utf-8"?>
<sst xmlns="http://schemas.openxmlformats.org/spreadsheetml/2006/main" count="5001" uniqueCount="1147">
  <si>
    <t>SUPPLIER</t>
  </si>
  <si>
    <t>IN TRANSIT DAYS</t>
  </si>
  <si>
    <t>BILLING DETAILS</t>
  </si>
  <si>
    <t>AR Inventory</t>
  </si>
  <si>
    <t>Supplier ID</t>
  </si>
  <si>
    <t>Fortaco</t>
  </si>
  <si>
    <t>Metzke</t>
  </si>
  <si>
    <t>PPS 102019</t>
  </si>
  <si>
    <t>PMC 102606</t>
  </si>
  <si>
    <t>Parker 100127</t>
  </si>
  <si>
    <t>Bank Name</t>
  </si>
  <si>
    <t>SEB Group (Skandinaviska Enskilda Banken)</t>
  </si>
  <si>
    <t>Bank Address</t>
  </si>
  <si>
    <t>Skandinaviska Enskilda Banken (publ.) AB 106 40 Stockholm</t>
  </si>
  <si>
    <t>Beneficiary Account No.</t>
  </si>
  <si>
    <t>IBAN</t>
  </si>
  <si>
    <t>SE6950000000059698207481</t>
  </si>
  <si>
    <t>SWIFT Address</t>
  </si>
  <si>
    <t>ESSESESS</t>
  </si>
  <si>
    <t>Payment Terms</t>
  </si>
  <si>
    <t>Net 120 Inventory Call-offs, Net 30 Packaging Fees</t>
  </si>
  <si>
    <t>CL:</t>
  </si>
  <si>
    <t>15M USD</t>
  </si>
  <si>
    <t>AR ADMIN</t>
  </si>
  <si>
    <t>116894: Henrik Kumblad E00602419</t>
  </si>
  <si>
    <t>SE4250000000055658251087</t>
  </si>
  <si>
    <t>Net 30</t>
  </si>
  <si>
    <t>PO Number</t>
  </si>
  <si>
    <t>Supplier Name</t>
  </si>
  <si>
    <t>Order Date</t>
  </si>
  <si>
    <t>Funding Ref</t>
  </si>
  <si>
    <t>Supplier Part #</t>
  </si>
  <si>
    <t>Buyer Part #</t>
  </si>
  <si>
    <t>Part Description</t>
  </si>
  <si>
    <t>Quantity</t>
  </si>
  <si>
    <t>Price/Unit</t>
  </si>
  <si>
    <t>Line Total</t>
  </si>
  <si>
    <t>IN</t>
  </si>
  <si>
    <t>OUT</t>
  </si>
  <si>
    <t>Epiroc Order #</t>
  </si>
  <si>
    <t>DWMS invoice</t>
  </si>
  <si>
    <t>Invoice Date</t>
  </si>
  <si>
    <t>SEB Debit Date</t>
  </si>
  <si>
    <t>Final Delivery Date</t>
  </si>
  <si>
    <t>Aging Days as of Today</t>
  </si>
  <si>
    <t>Remaining Days before FDD</t>
  </si>
  <si>
    <t>Remarks</t>
  </si>
  <si>
    <t>Today's date:</t>
  </si>
  <si>
    <t>PO Status</t>
  </si>
  <si>
    <t>Confirmed Ship Date</t>
  </si>
  <si>
    <t>Expected Delivery Date</t>
  </si>
  <si>
    <t>421010202183</t>
  </si>
  <si>
    <t>DWM - Fortaco</t>
  </si>
  <si>
    <t>500001000005</t>
  </si>
  <si>
    <t>BOOM HEAD COMPL</t>
  </si>
  <si>
    <t>421010218392</t>
  </si>
  <si>
    <t>DWM - Metzke</t>
  </si>
  <si>
    <t>500001000001</t>
  </si>
  <si>
    <t>13 001 6287PC</t>
  </si>
  <si>
    <t>SAMPLER, RC</t>
  </si>
  <si>
    <t>4210102021830</t>
  </si>
  <si>
    <t>500001000008</t>
  </si>
  <si>
    <t>BRACKET</t>
  </si>
  <si>
    <t>4210102021829</t>
  </si>
  <si>
    <t>Directed to Orebro</t>
  </si>
  <si>
    <t>421010218393</t>
  </si>
  <si>
    <t>500001000003</t>
  </si>
  <si>
    <t>16 001 8048</t>
  </si>
  <si>
    <t>SAMPLE SPLITTER</t>
  </si>
  <si>
    <t>421010218391</t>
  </si>
  <si>
    <t>500001000004</t>
  </si>
  <si>
    <t>13 001 6213EPYE</t>
  </si>
  <si>
    <t>CYCLONE COMPLETE E100</t>
  </si>
  <si>
    <t>421010202181</t>
  </si>
  <si>
    <t>BOOM T30 INNER COMPL.</t>
  </si>
  <si>
    <t>421010202182</t>
  </si>
  <si>
    <t>BOOM T30 OUTER COMPL.</t>
  </si>
  <si>
    <t>421010202186</t>
  </si>
  <si>
    <t>500001000006</t>
  </si>
  <si>
    <t>BOOM INST. C12 OUTER</t>
  </si>
  <si>
    <t>421010202187</t>
  </si>
  <si>
    <t>BOOM C12 INNER</t>
  </si>
  <si>
    <t>421010202188</t>
  </si>
  <si>
    <t>BREAK-OUT TABLE</t>
  </si>
  <si>
    <t>421010202189</t>
  </si>
  <si>
    <t>BOOM COMPL.</t>
  </si>
  <si>
    <t>4210102021810</t>
  </si>
  <si>
    <t>FEED HOLDER</t>
  </si>
  <si>
    <t>4210102021811</t>
  </si>
  <si>
    <t>4210102021812</t>
  </si>
  <si>
    <t>4210102183112</t>
  </si>
  <si>
    <t>500001000009</t>
  </si>
  <si>
    <t>S30WA050</t>
  </si>
  <si>
    <t>2" BSPP 3-WAY BALL VALVE SS</t>
  </si>
  <si>
    <t>Buyback</t>
  </si>
  <si>
    <t>4210102021814</t>
  </si>
  <si>
    <t>500001000007</t>
  </si>
  <si>
    <t>4210102021815</t>
  </si>
  <si>
    <t>42101020218262</t>
  </si>
  <si>
    <t>500001000059</t>
  </si>
  <si>
    <t>4210102021817</t>
  </si>
  <si>
    <t>4210102021818</t>
  </si>
  <si>
    <t>4210102021819</t>
  </si>
  <si>
    <t>4210102021813</t>
  </si>
  <si>
    <t>4210102021822</t>
  </si>
  <si>
    <t>4210102021820</t>
  </si>
  <si>
    <t>4210102021823</t>
  </si>
  <si>
    <t>4210102021844</t>
  </si>
  <si>
    <t>500001000012</t>
  </si>
  <si>
    <t>4210102021824</t>
  </si>
  <si>
    <t>4210102021825</t>
  </si>
  <si>
    <t>4210102021826</t>
  </si>
  <si>
    <t>4210102021827</t>
  </si>
  <si>
    <t>4210102021841</t>
  </si>
  <si>
    <t>500001000011</t>
  </si>
  <si>
    <t>4210102021828</t>
  </si>
  <si>
    <t>4210102021832</t>
  </si>
  <si>
    <t>500001000010</t>
  </si>
  <si>
    <t>4210102021835</t>
  </si>
  <si>
    <t>4210102021833</t>
  </si>
  <si>
    <t>4210102021831</t>
  </si>
  <si>
    <t>4210102021839</t>
  </si>
  <si>
    <t>4210102021836</t>
  </si>
  <si>
    <t>4210102021837</t>
  </si>
  <si>
    <t>4210102021834</t>
  </si>
  <si>
    <t>4210102021846</t>
  </si>
  <si>
    <t>500001000014</t>
  </si>
  <si>
    <t>4210102021840</t>
  </si>
  <si>
    <t>4210102021838</t>
  </si>
  <si>
    <t>4210102021857</t>
  </si>
  <si>
    <t>500001000016</t>
  </si>
  <si>
    <t>4210102021847</t>
  </si>
  <si>
    <t>4210102021848</t>
  </si>
  <si>
    <t>4210102021842</t>
  </si>
  <si>
    <t>4210102021843</t>
  </si>
  <si>
    <t>4210102021849</t>
  </si>
  <si>
    <t>4210102021845</t>
  </si>
  <si>
    <t>4210102021862</t>
  </si>
  <si>
    <t>500001000018</t>
  </si>
  <si>
    <t>4210102021858</t>
  </si>
  <si>
    <t>4210102021861</t>
  </si>
  <si>
    <t>4210102021854</t>
  </si>
  <si>
    <t>500001000015</t>
  </si>
  <si>
    <t>4210102021860</t>
  </si>
  <si>
    <t>4210102021851</t>
  </si>
  <si>
    <t>4210102021852</t>
  </si>
  <si>
    <t>4210102021853</t>
  </si>
  <si>
    <t>4210102021865</t>
  </si>
  <si>
    <t>4210102021850</t>
  </si>
  <si>
    <t>4210102021870</t>
  </si>
  <si>
    <t>4210102021868</t>
  </si>
  <si>
    <t>500001000019</t>
  </si>
  <si>
    <t>4210102021859</t>
  </si>
  <si>
    <t>18 999 8732</t>
  </si>
  <si>
    <t>HOSE PROTECTION</t>
  </si>
  <si>
    <t>18 001 8808PC</t>
  </si>
  <si>
    <t>42101020218247</t>
  </si>
  <si>
    <t>BOOM INST.</t>
  </si>
  <si>
    <t>4210102021821</t>
  </si>
  <si>
    <t>4210102021874</t>
  </si>
  <si>
    <t>500001000022</t>
  </si>
  <si>
    <t>10 001 4387</t>
  </si>
  <si>
    <t>OVERHAUL KIT</t>
  </si>
  <si>
    <t>4210102021872</t>
  </si>
  <si>
    <t>500001000021</t>
  </si>
  <si>
    <t>4210102021855</t>
  </si>
  <si>
    <t>08 001 3222EPYE</t>
  </si>
  <si>
    <t>RIFFLE SPLITTER 1/8</t>
  </si>
  <si>
    <t>SPANNER</t>
  </si>
  <si>
    <t>CONE SPLITTER W TRANSITION</t>
  </si>
  <si>
    <t>16 001 8049EPYE</t>
  </si>
  <si>
    <t>09 001 3786</t>
  </si>
  <si>
    <t>SPANNER METZKE M45</t>
  </si>
  <si>
    <t>09 001 3794</t>
  </si>
  <si>
    <t>SPANNER REMET R45</t>
  </si>
  <si>
    <t>18 999 8731</t>
  </si>
  <si>
    <t>4210102021869</t>
  </si>
  <si>
    <t>13 001 6845</t>
  </si>
  <si>
    <t>DUST COVER</t>
  </si>
  <si>
    <t>ROTATION UNIT</t>
  </si>
  <si>
    <t>4210102021863</t>
  </si>
  <si>
    <t>4210102021875</t>
  </si>
  <si>
    <t>4210102021885</t>
  </si>
  <si>
    <t>4210102021871</t>
  </si>
  <si>
    <t>4210102021878</t>
  </si>
  <si>
    <t>500001000023</t>
  </si>
  <si>
    <t>500001000025</t>
  </si>
  <si>
    <t>2002125842, 2002125845</t>
  </si>
  <si>
    <t>40410087, 40410088</t>
  </si>
  <si>
    <t>42101020218102</t>
  </si>
  <si>
    <t>500001000030</t>
  </si>
  <si>
    <t>4210102021864</t>
  </si>
  <si>
    <t>42101020218103</t>
  </si>
  <si>
    <t>421010218396</t>
  </si>
  <si>
    <t>500001000013</t>
  </si>
  <si>
    <t>18 001 8840</t>
  </si>
  <si>
    <t>WINCH</t>
  </si>
  <si>
    <t>42101020218224</t>
  </si>
  <si>
    <t>500001000056</t>
  </si>
  <si>
    <t>421010218395</t>
  </si>
  <si>
    <t>AN300 03</t>
  </si>
  <si>
    <t>SILENCER</t>
  </si>
  <si>
    <t>421010218394</t>
  </si>
  <si>
    <t>500001000043</t>
  </si>
  <si>
    <t>In Transit</t>
  </si>
  <si>
    <t>421010218398</t>
  </si>
  <si>
    <t>500001000017</t>
  </si>
  <si>
    <t>421010218397</t>
  </si>
  <si>
    <t>500001000020</t>
  </si>
  <si>
    <t>4210102183111</t>
  </si>
  <si>
    <t>4210102183110</t>
  </si>
  <si>
    <t>500001000041</t>
  </si>
  <si>
    <t>4210102183109</t>
  </si>
  <si>
    <t>500001000026</t>
  </si>
  <si>
    <t>4210102021879</t>
  </si>
  <si>
    <t>4210102183108</t>
  </si>
  <si>
    <t>500001000039</t>
  </si>
  <si>
    <t>4210102021877</t>
  </si>
  <si>
    <t>4210102021883</t>
  </si>
  <si>
    <t>500001000024</t>
  </si>
  <si>
    <t>4210102021867</t>
  </si>
  <si>
    <t>4210102021889</t>
  </si>
  <si>
    <t>500001000029</t>
  </si>
  <si>
    <t>4210102021876</t>
  </si>
  <si>
    <t>4210102021880</t>
  </si>
  <si>
    <t>4210102021887</t>
  </si>
  <si>
    <t>500001000028</t>
  </si>
  <si>
    <t>4210102021888</t>
  </si>
  <si>
    <t>4210102021856</t>
  </si>
  <si>
    <t>4210102021894</t>
  </si>
  <si>
    <t>4210102021884</t>
  </si>
  <si>
    <t>4210102021886</t>
  </si>
  <si>
    <t>4210102021893</t>
  </si>
  <si>
    <t>42101020218100</t>
  </si>
  <si>
    <t>500001000031</t>
  </si>
  <si>
    <t>4210102021890</t>
  </si>
  <si>
    <t>4210102021898</t>
  </si>
  <si>
    <t>4210102021866</t>
  </si>
  <si>
    <t>42101020218106</t>
  </si>
  <si>
    <t>500001000033</t>
  </si>
  <si>
    <t>42101020218110</t>
  </si>
  <si>
    <t>500001000034</t>
  </si>
  <si>
    <t>4210102021895</t>
  </si>
  <si>
    <t>4210102021891</t>
  </si>
  <si>
    <t>4210102021896</t>
  </si>
  <si>
    <t>4210102021892</t>
  </si>
  <si>
    <t>42101020218120</t>
  </si>
  <si>
    <t>500001000035</t>
  </si>
  <si>
    <t>42101020218104</t>
  </si>
  <si>
    <t>42101020218117</t>
  </si>
  <si>
    <t>42101020218101</t>
  </si>
  <si>
    <t>42101020218109</t>
  </si>
  <si>
    <t>4210102021897</t>
  </si>
  <si>
    <t>42101020218108</t>
  </si>
  <si>
    <t>42101020218123</t>
  </si>
  <si>
    <t>500001000038</t>
  </si>
  <si>
    <t>42101020218111</t>
  </si>
  <si>
    <t>42101020218116</t>
  </si>
  <si>
    <t>42101020218105</t>
  </si>
  <si>
    <t>42101020218139</t>
  </si>
  <si>
    <t>4210102021873</t>
  </si>
  <si>
    <t>42101020218136</t>
  </si>
  <si>
    <t>42101020218118</t>
  </si>
  <si>
    <t>42101020218107</t>
  </si>
  <si>
    <t>42101020218115</t>
  </si>
  <si>
    <t>42101020218112</t>
  </si>
  <si>
    <t>42101020218113</t>
  </si>
  <si>
    <t>42101020218126</t>
  </si>
  <si>
    <t>42101020218114</t>
  </si>
  <si>
    <t>42101020218121</t>
  </si>
  <si>
    <t>42101020218128</t>
  </si>
  <si>
    <t>42101020218122</t>
  </si>
  <si>
    <t>42101020218141</t>
  </si>
  <si>
    <t>42101020218124</t>
  </si>
  <si>
    <t>42101020218119</t>
  </si>
  <si>
    <t>42101020218127</t>
  </si>
  <si>
    <t>42101020218166</t>
  </si>
  <si>
    <t>500001000046</t>
  </si>
  <si>
    <t>500001000047</t>
  </si>
  <si>
    <t>42101020218129</t>
  </si>
  <si>
    <t>42101020218149</t>
  </si>
  <si>
    <t>500001000044</t>
  </si>
  <si>
    <t>42101020218133</t>
  </si>
  <si>
    <t>42101020218125</t>
  </si>
  <si>
    <t>42101020218143</t>
  </si>
  <si>
    <t>42101020218180</t>
  </si>
  <si>
    <t>500001000049</t>
  </si>
  <si>
    <t>42101020218135</t>
  </si>
  <si>
    <t>42101020218137</t>
  </si>
  <si>
    <t>42101020218130</t>
  </si>
  <si>
    <t>42101020218161</t>
  </si>
  <si>
    <t>500001000045</t>
  </si>
  <si>
    <t>42101020218171</t>
  </si>
  <si>
    <t>42101020218162</t>
  </si>
  <si>
    <t>42101020218186</t>
  </si>
  <si>
    <t>42101020218140</t>
  </si>
  <si>
    <t>42101020218134</t>
  </si>
  <si>
    <t>4210102183107</t>
  </si>
  <si>
    <t>500001000027</t>
  </si>
  <si>
    <t>4210102183106</t>
  </si>
  <si>
    <t>4210102183105</t>
  </si>
  <si>
    <t>4210102183104</t>
  </si>
  <si>
    <t>42101020218197</t>
  </si>
  <si>
    <t>500001000050</t>
  </si>
  <si>
    <t>4210102183103</t>
  </si>
  <si>
    <t>500001000032</t>
  </si>
  <si>
    <t>42101020218142</t>
  </si>
  <si>
    <t>42101020218138</t>
  </si>
  <si>
    <t>42101020218157</t>
  </si>
  <si>
    <t>42101020218158</t>
  </si>
  <si>
    <t>42101020218150</t>
  </si>
  <si>
    <t>42101020218144</t>
  </si>
  <si>
    <t>42101020218151</t>
  </si>
  <si>
    <t>42101020218167</t>
  </si>
  <si>
    <t>500001000042</t>
  </si>
  <si>
    <t>42101020218168</t>
  </si>
  <si>
    <t>42101020218154</t>
  </si>
  <si>
    <t>42101020218153</t>
  </si>
  <si>
    <t>42101020218132</t>
  </si>
  <si>
    <t>42101020218252</t>
  </si>
  <si>
    <t>500001000062</t>
  </si>
  <si>
    <t>4210102021882</t>
  </si>
  <si>
    <t>4210102183102</t>
  </si>
  <si>
    <t>4210102183101</t>
  </si>
  <si>
    <t>4210102183100</t>
  </si>
  <si>
    <t>4210102183116</t>
  </si>
  <si>
    <t>500001000037</t>
  </si>
  <si>
    <t>42101020218174</t>
  </si>
  <si>
    <t>42101020218131</t>
  </si>
  <si>
    <t>42101020218159</t>
  </si>
  <si>
    <t>4210102021881</t>
  </si>
  <si>
    <t>42101020218169</t>
  </si>
  <si>
    <t>42101020218163</t>
  </si>
  <si>
    <t>42101020218188</t>
  </si>
  <si>
    <t>42101020218160</t>
  </si>
  <si>
    <t>500001000040</t>
  </si>
  <si>
    <t>42101020218192</t>
  </si>
  <si>
    <t>42101020218172</t>
  </si>
  <si>
    <t>42101020218170</t>
  </si>
  <si>
    <t>42101020218165</t>
  </si>
  <si>
    <t>500001000048</t>
  </si>
  <si>
    <t>42101020218202</t>
  </si>
  <si>
    <t>500001000052</t>
  </si>
  <si>
    <t>42101020218212</t>
  </si>
  <si>
    <t>500001000055</t>
  </si>
  <si>
    <t>42101020218175</t>
  </si>
  <si>
    <t>42101020218201</t>
  </si>
  <si>
    <t>500001000051</t>
  </si>
  <si>
    <t>42101020218189</t>
  </si>
  <si>
    <t>42101020218193</t>
  </si>
  <si>
    <t>42101020218181</t>
  </si>
  <si>
    <t>42101020218187</t>
  </si>
  <si>
    <t>42101020218255</t>
  </si>
  <si>
    <t>500001000066</t>
  </si>
  <si>
    <t>42101020218147</t>
  </si>
  <si>
    <t>42101020218156</t>
  </si>
  <si>
    <t>42101020218177</t>
  </si>
  <si>
    <t>42101020218176</t>
  </si>
  <si>
    <t>42101020218184</t>
  </si>
  <si>
    <t>42101020218148</t>
  </si>
  <si>
    <t>42101020218220</t>
  </si>
  <si>
    <t>42101020218198</t>
  </si>
  <si>
    <t>42101020218223</t>
  </si>
  <si>
    <t>42101020218204</t>
  </si>
  <si>
    <t>42101020218190</t>
  </si>
  <si>
    <t>42101020218206</t>
  </si>
  <si>
    <t>42101020218182</t>
  </si>
  <si>
    <t>42101020218225</t>
  </si>
  <si>
    <t>42101020218199</t>
  </si>
  <si>
    <t>42101020218217</t>
  </si>
  <si>
    <t>42101020218146</t>
  </si>
  <si>
    <t>42101020218195</t>
  </si>
  <si>
    <t>42101020218200</t>
  </si>
  <si>
    <t>42101020218173</t>
  </si>
  <si>
    <t>42101020218213</t>
  </si>
  <si>
    <t>42101020218183</t>
  </si>
  <si>
    <t>42101020218185</t>
  </si>
  <si>
    <t>42101020218226</t>
  </si>
  <si>
    <t>500001000057</t>
  </si>
  <si>
    <t>42101020218219</t>
  </si>
  <si>
    <t>4210102183115</t>
  </si>
  <si>
    <t>4210102183114</t>
  </si>
  <si>
    <t>42101020218210</t>
  </si>
  <si>
    <t>500001000053</t>
  </si>
  <si>
    <t>4210102183113</t>
  </si>
  <si>
    <t>42101020218248</t>
  </si>
  <si>
    <t>500001000064</t>
  </si>
  <si>
    <t>4210102183913</t>
  </si>
  <si>
    <t>4210102183912</t>
  </si>
  <si>
    <t>4210102183911</t>
  </si>
  <si>
    <t>42101020218205</t>
  </si>
  <si>
    <t>42101020218221</t>
  </si>
  <si>
    <t>4210102183910</t>
  </si>
  <si>
    <t>500001000036</t>
  </si>
  <si>
    <t>42101020218227</t>
  </si>
  <si>
    <t>42101020218145</t>
  </si>
  <si>
    <t>42101020218203</t>
  </si>
  <si>
    <t>42101020218228</t>
  </si>
  <si>
    <t>42101020218209</t>
  </si>
  <si>
    <t>42101020218229</t>
  </si>
  <si>
    <t>500001000058</t>
  </si>
  <si>
    <t>42101020218216</t>
  </si>
  <si>
    <t>42101020218218</t>
  </si>
  <si>
    <t>4210102021899</t>
  </si>
  <si>
    <t>42101020218211</t>
  </si>
  <si>
    <t>42101020218230</t>
  </si>
  <si>
    <t>42101020218222</t>
  </si>
  <si>
    <t>42101020218207</t>
  </si>
  <si>
    <t>Shipped</t>
  </si>
  <si>
    <t>42101020218231</t>
  </si>
  <si>
    <t>4210102183125</t>
  </si>
  <si>
    <t>500001000054</t>
  </si>
  <si>
    <t>42101020218214</t>
  </si>
  <si>
    <t>42101020218232</t>
  </si>
  <si>
    <t>Cancelled PO</t>
  </si>
  <si>
    <t>42101020218208</t>
  </si>
  <si>
    <t>421010202184</t>
  </si>
  <si>
    <t>500001000002</t>
  </si>
  <si>
    <t>42101020218215</t>
  </si>
  <si>
    <t>42101020218233</t>
  </si>
  <si>
    <t>42101020218234</t>
  </si>
  <si>
    <t>421010202185</t>
  </si>
  <si>
    <t>42101020218235</t>
  </si>
  <si>
    <t>42101020218236</t>
  </si>
  <si>
    <t>42101020218237</t>
  </si>
  <si>
    <t>42101020218152</t>
  </si>
  <si>
    <t>42101020218164</t>
  </si>
  <si>
    <t>42101020218238</t>
  </si>
  <si>
    <t>4210102183124</t>
  </si>
  <si>
    <t>42101020218239</t>
  </si>
  <si>
    <t>42101020218179</t>
  </si>
  <si>
    <t>4210102183123</t>
  </si>
  <si>
    <t>42101020218155</t>
  </si>
  <si>
    <t>42101020218241</t>
  </si>
  <si>
    <t>42101020218242</t>
  </si>
  <si>
    <t>42101020218243</t>
  </si>
  <si>
    <t>42101020218244</t>
  </si>
  <si>
    <t>4210102183122</t>
  </si>
  <si>
    <t>4210102183121</t>
  </si>
  <si>
    <t>42101020218245</t>
  </si>
  <si>
    <t>4210102183120</t>
  </si>
  <si>
    <t>42101020218194</t>
  </si>
  <si>
    <t>42101020218246</t>
  </si>
  <si>
    <t>42101020218264</t>
  </si>
  <si>
    <t>42101020218249</t>
  </si>
  <si>
    <t>42101020218250</t>
  </si>
  <si>
    <t>42101020218251</t>
  </si>
  <si>
    <t>42101020218253</t>
  </si>
  <si>
    <t>4210102183119</t>
  </si>
  <si>
    <t>42101020218254</t>
  </si>
  <si>
    <t>4210102183117</t>
  </si>
  <si>
    <t>42101020218256</t>
  </si>
  <si>
    <t>500001000070</t>
  </si>
  <si>
    <t>42101020218257</t>
  </si>
  <si>
    <t>42101020218196</t>
  </si>
  <si>
    <t>4210102183118</t>
  </si>
  <si>
    <t>42101020218178</t>
  </si>
  <si>
    <t>42101020218258</t>
  </si>
  <si>
    <t>42101020218259</t>
  </si>
  <si>
    <t>42101020218260</t>
  </si>
  <si>
    <t>Confirmed</t>
  </si>
  <si>
    <t>42101020218261</t>
  </si>
  <si>
    <t>4210102021816</t>
  </si>
  <si>
    <t>42101020218263</t>
  </si>
  <si>
    <t>42101020218240</t>
  </si>
  <si>
    <t>42101020218265</t>
  </si>
  <si>
    <t>42101020218266</t>
  </si>
  <si>
    <t>42101020218267</t>
  </si>
  <si>
    <t>500001000072</t>
  </si>
  <si>
    <t>42101020218268</t>
  </si>
  <si>
    <t>42101020218269</t>
  </si>
  <si>
    <t>42101020218270</t>
  </si>
  <si>
    <t>42101020218271</t>
  </si>
  <si>
    <t>42101020218272</t>
  </si>
  <si>
    <t>42101020218273</t>
  </si>
  <si>
    <t>4210102183127</t>
  </si>
  <si>
    <t>42101020218274</t>
  </si>
  <si>
    <t>4210102183129</t>
  </si>
  <si>
    <t>500001000060</t>
  </si>
  <si>
    <t>4210102183128</t>
  </si>
  <si>
    <t>4210102183130</t>
  </si>
  <si>
    <t>42101020218275</t>
  </si>
  <si>
    <t>42101020218276</t>
  </si>
  <si>
    <t>4210102183126</t>
  </si>
  <si>
    <t>500001000073</t>
  </si>
  <si>
    <t>42101020218277</t>
  </si>
  <si>
    <t>42101020218278</t>
  </si>
  <si>
    <t>42101020218279</t>
  </si>
  <si>
    <t>42101020218280</t>
  </si>
  <si>
    <t>42101020218281</t>
  </si>
  <si>
    <t>500001000075</t>
  </si>
  <si>
    <t>42101020218282</t>
  </si>
  <si>
    <t>42101020218283</t>
  </si>
  <si>
    <t>42101020218284</t>
  </si>
  <si>
    <t>42101020218285</t>
  </si>
  <si>
    <t>42101020218286</t>
  </si>
  <si>
    <t>3316100931</t>
  </si>
  <si>
    <t>42101020218287</t>
  </si>
  <si>
    <t>3316101255</t>
  </si>
  <si>
    <t>4210102183135</t>
  </si>
  <si>
    <t>4210102183134</t>
  </si>
  <si>
    <t>4210102183133</t>
  </si>
  <si>
    <t>4210102183132</t>
  </si>
  <si>
    <t>4210102183131</t>
  </si>
  <si>
    <t>4210102183137</t>
  </si>
  <si>
    <t>4210102183136</t>
  </si>
  <si>
    <t>4210102183140</t>
  </si>
  <si>
    <t>4210102183139</t>
  </si>
  <si>
    <t>42101020218288</t>
  </si>
  <si>
    <t>42101020218289</t>
  </si>
  <si>
    <t>42101020218290</t>
  </si>
  <si>
    <t>42101020218291</t>
  </si>
  <si>
    <t>3222323999</t>
  </si>
  <si>
    <t>42101020218292</t>
  </si>
  <si>
    <t>3222323933</t>
  </si>
  <si>
    <t>42101020218293</t>
  </si>
  <si>
    <t>3222324558</t>
  </si>
  <si>
    <t>42101020218294</t>
  </si>
  <si>
    <t>42101020218295</t>
  </si>
  <si>
    <t>42101020218296</t>
  </si>
  <si>
    <t>42101020218297</t>
  </si>
  <si>
    <t>42101020218298</t>
  </si>
  <si>
    <t>42101020218299</t>
  </si>
  <si>
    <t>42101020218300</t>
  </si>
  <si>
    <t>DPMC0000000001</t>
  </si>
  <si>
    <t>DWM - PMC</t>
  </si>
  <si>
    <t>VALVE BLOCK</t>
  </si>
  <si>
    <t>DPMC0000000002</t>
  </si>
  <si>
    <t>DPMC0000000003</t>
  </si>
  <si>
    <t>DPMC0000000004</t>
  </si>
  <si>
    <t>DPMC0000000005</t>
  </si>
  <si>
    <t>DPMC0000000006</t>
  </si>
  <si>
    <t>VALVE PANEL</t>
  </si>
  <si>
    <t>DPMC0000000007</t>
  </si>
  <si>
    <t>DPMC0000000008</t>
  </si>
  <si>
    <t>DPMC0000000009</t>
  </si>
  <si>
    <t>DPMC0000000010</t>
  </si>
  <si>
    <t>DPMC0000000011</t>
  </si>
  <si>
    <t>DPMC0000000012</t>
  </si>
  <si>
    <t>500001000061</t>
  </si>
  <si>
    <t>DPMC0000000013</t>
  </si>
  <si>
    <t>500001000067</t>
  </si>
  <si>
    <t>DPMC0000000014</t>
  </si>
  <si>
    <t>DPMC0000000015</t>
  </si>
  <si>
    <t>DPMC0000000016</t>
  </si>
  <si>
    <t>DPMC0000000017</t>
  </si>
  <si>
    <t>500001000063</t>
  </si>
  <si>
    <t>DPMC0000000018</t>
  </si>
  <si>
    <t>DPMC0000000019</t>
  </si>
  <si>
    <t>500001000076</t>
  </si>
  <si>
    <t>DPMC0000000020</t>
  </si>
  <si>
    <t>DPMC0000000021</t>
  </si>
  <si>
    <t>BLOCK</t>
  </si>
  <si>
    <t>DPMC0000000022</t>
  </si>
  <si>
    <t>DPMC0000000023</t>
  </si>
  <si>
    <t>DPMC0000000024</t>
  </si>
  <si>
    <t>DPMC0000000025</t>
  </si>
  <si>
    <t>DPMC0000000026</t>
  </si>
  <si>
    <t>500001000074</t>
  </si>
  <si>
    <t>DPMC0000000027</t>
  </si>
  <si>
    <t>DPMC0000000028</t>
  </si>
  <si>
    <t>DPMC0000000029</t>
  </si>
  <si>
    <t>DPMC0000000030</t>
  </si>
  <si>
    <t>VALVE PLATE T45 RSP</t>
  </si>
  <si>
    <t>DPMC0000000031</t>
  </si>
  <si>
    <t>DPMC0000000032</t>
  </si>
  <si>
    <t>DPMC0000000033</t>
  </si>
  <si>
    <t>DPMC0000000034</t>
  </si>
  <si>
    <t>DPMC0000000035</t>
  </si>
  <si>
    <t>TANK UNIT</t>
  </si>
  <si>
    <t>DPMC0000000036</t>
  </si>
  <si>
    <t>DPMC0000000037</t>
  </si>
  <si>
    <t>DPMC0000000038</t>
  </si>
  <si>
    <t>DPMC0000000039</t>
  </si>
  <si>
    <t>DPMC0000000040</t>
  </si>
  <si>
    <t>HYDRAULIC UNIT</t>
  </si>
  <si>
    <t>DPMC0000000041</t>
  </si>
  <si>
    <t>DPMC0000000042</t>
  </si>
  <si>
    <t>DPMC0000000043</t>
  </si>
  <si>
    <t>DPMC0000000044</t>
  </si>
  <si>
    <t>DPMC0000000045</t>
  </si>
  <si>
    <t>DPMC0000000046</t>
  </si>
  <si>
    <t>DPMC0000000047</t>
  </si>
  <si>
    <t>DPMC0000000048</t>
  </si>
  <si>
    <t>VALVE PLATE</t>
  </si>
  <si>
    <t>DPMC0000000049</t>
  </si>
  <si>
    <t>DPMC0000000050</t>
  </si>
  <si>
    <t>DPMC0000000051</t>
  </si>
  <si>
    <t>DPMC0000000052</t>
  </si>
  <si>
    <t>DPMC0000000053</t>
  </si>
  <si>
    <t>DPMC0000000054</t>
  </si>
  <si>
    <t>DPMC0000000055</t>
  </si>
  <si>
    <t>DPMC0000000056</t>
  </si>
  <si>
    <t>DPMC0000000057</t>
  </si>
  <si>
    <t>VALVEBLOCK, SERVICE, PILOT</t>
  </si>
  <si>
    <t>DPMC0000000058</t>
  </si>
  <si>
    <t>DPMC0000000059</t>
  </si>
  <si>
    <t>500001000065</t>
  </si>
  <si>
    <t>DPMC0000000060</t>
  </si>
  <si>
    <t>DPMC0000000061</t>
  </si>
  <si>
    <t>DPMC0000000062</t>
  </si>
  <si>
    <t>DPMC0000000063</t>
  </si>
  <si>
    <t>DPMC0000000064</t>
  </si>
  <si>
    <t>DPMC0000000065</t>
  </si>
  <si>
    <t>DPMC0000000066</t>
  </si>
  <si>
    <t>DPMC0000000067</t>
  </si>
  <si>
    <t>DPMC0000000068</t>
  </si>
  <si>
    <t>DPMC0000000069</t>
  </si>
  <si>
    <t>DPMC0000000070</t>
  </si>
  <si>
    <t>DPMC0000000071</t>
  </si>
  <si>
    <t>DPMC0000000072</t>
  </si>
  <si>
    <t>DPMC0000000073</t>
  </si>
  <si>
    <t>DPMC0000000074</t>
  </si>
  <si>
    <t>DPMC0000000075</t>
  </si>
  <si>
    <t>DPMC0000000076</t>
  </si>
  <si>
    <t>DPMC0000000077</t>
  </si>
  <si>
    <t>DPMC0000000078</t>
  </si>
  <si>
    <t>DPPS0000000001</t>
  </si>
  <si>
    <t>DWM - PPS</t>
  </si>
  <si>
    <t>500001000068</t>
  </si>
  <si>
    <t>WAGON FRAME</t>
  </si>
  <si>
    <t>DPPS0000000002</t>
  </si>
  <si>
    <t>500001000071</t>
  </si>
  <si>
    <t>DPPS0000000003</t>
  </si>
  <si>
    <t>DPPS0000000004</t>
  </si>
  <si>
    <t>DPPS0000000005</t>
  </si>
  <si>
    <t>DPPS0000000006</t>
  </si>
  <si>
    <t>DPPS0000000007</t>
  </si>
  <si>
    <t>DPPS0000000008</t>
  </si>
  <si>
    <t>DPPS0000000009</t>
  </si>
  <si>
    <t>DPPS0000000010</t>
  </si>
  <si>
    <t>DPPS0000000011</t>
  </si>
  <si>
    <t>DPPS0000000012</t>
  </si>
  <si>
    <t>DPPS0000000013</t>
  </si>
  <si>
    <t>DPPS0000000014</t>
  </si>
  <si>
    <t>DPPS0000000015</t>
  </si>
  <si>
    <t>DPPS0000000016</t>
  </si>
  <si>
    <t>DPPS0000000017</t>
  </si>
  <si>
    <t>WAGON FRAME C14</t>
  </si>
  <si>
    <t>DPPS0000000018</t>
  </si>
  <si>
    <t>DPPS0000000019</t>
  </si>
  <si>
    <t>DPPS0000000020</t>
  </si>
  <si>
    <t>DPPS0000000021</t>
  </si>
  <si>
    <t>DPPS0000000022</t>
  </si>
  <si>
    <t>DPPS0000000023</t>
  </si>
  <si>
    <t>DPPS0000000024</t>
  </si>
  <si>
    <t>DPPS0000000025</t>
  </si>
  <si>
    <t>DPPS0000000026</t>
  </si>
  <si>
    <t>DPPS0000000027</t>
  </si>
  <si>
    <t>DPPS0000000028</t>
  </si>
  <si>
    <t>DPPS0000000029</t>
  </si>
  <si>
    <t>DPPS0000000030</t>
  </si>
  <si>
    <t>DPPS0000000031</t>
  </si>
  <si>
    <t>DPPS0000000032</t>
  </si>
  <si>
    <t>DPPS0000000033</t>
  </si>
  <si>
    <t>DPPS0000000034</t>
  </si>
  <si>
    <t>DPPS0000000035</t>
  </si>
  <si>
    <t>DPPS0000000036</t>
  </si>
  <si>
    <t>DPPS0000000037</t>
  </si>
  <si>
    <t>DPPS0000000038</t>
  </si>
  <si>
    <t>DPPS0000000039</t>
  </si>
  <si>
    <t>DPPS0000000040</t>
  </si>
  <si>
    <t>DPPS0000000041</t>
  </si>
  <si>
    <t>DPPS0000000042</t>
  </si>
  <si>
    <t>DPPS0000000043</t>
  </si>
  <si>
    <t>DPPS0000000044</t>
  </si>
  <si>
    <t>DPPS0000000045</t>
  </si>
  <si>
    <t>DPPS0000000046</t>
  </si>
  <si>
    <t>DPPS0000000047</t>
  </si>
  <si>
    <t>DPPS0000000048</t>
  </si>
  <si>
    <t>DPPS0000000049</t>
  </si>
  <si>
    <t>DPPS0000000050</t>
  </si>
  <si>
    <t>DPPS0000000051</t>
  </si>
  <si>
    <t>DPPS0000000052</t>
  </si>
  <si>
    <t>DPPS0000000053</t>
  </si>
  <si>
    <t>DPPS0000000054</t>
  </si>
  <si>
    <t>DPPS0000000055</t>
  </si>
  <si>
    <t>DPPS0000000056</t>
  </si>
  <si>
    <t>DPPS0000000057</t>
  </si>
  <si>
    <t>DPPS0000000058</t>
  </si>
  <si>
    <t>DSTL0000001</t>
  </si>
  <si>
    <t>DWM - STRICKLAND</t>
  </si>
  <si>
    <t>- None -</t>
  </si>
  <si>
    <t>TRACK FRAME FL6-1-GROUSER</t>
  </si>
  <si>
    <t>DSTL0000002</t>
  </si>
  <si>
    <t>DSTL0000003</t>
  </si>
  <si>
    <t>DSTL0000004</t>
  </si>
  <si>
    <t>DSTL0000005</t>
  </si>
  <si>
    <t>DSTL0000006</t>
  </si>
  <si>
    <t>DSTL0000007</t>
  </si>
  <si>
    <t>TRACK FRAME FL6-3-GROUSER</t>
  </si>
  <si>
    <t>DSTL0000008</t>
  </si>
  <si>
    <t>DSTL0000009</t>
  </si>
  <si>
    <t>DSTL0000010</t>
  </si>
  <si>
    <t>TRACK, COMPLETE</t>
  </si>
  <si>
    <t>DSTL0000011</t>
  </si>
  <si>
    <t>DSTL0000012</t>
  </si>
  <si>
    <t>DSTL0000013</t>
  </si>
  <si>
    <t>DSTL0000014</t>
  </si>
  <si>
    <t>DSTL0000015</t>
  </si>
  <si>
    <t>DSTL0000016</t>
  </si>
  <si>
    <t>DSTL0000017</t>
  </si>
  <si>
    <t>DSTL0000018</t>
  </si>
  <si>
    <t>500001000069</t>
  </si>
  <si>
    <t>DSTL0000019</t>
  </si>
  <si>
    <t>DSTL0000020</t>
  </si>
  <si>
    <t>CRAWLER, COMPLETE PAIR</t>
  </si>
  <si>
    <t>DSTL0000021</t>
  </si>
  <si>
    <t>4210102183138</t>
  </si>
  <si>
    <t>4210102183144</t>
  </si>
  <si>
    <t>4210102183143</t>
  </si>
  <si>
    <t>4210102183142</t>
  </si>
  <si>
    <t>4210102183141</t>
  </si>
  <si>
    <t>DPMC0000000079</t>
  </si>
  <si>
    <t>DPMC0000000080</t>
  </si>
  <si>
    <t>DPMC0000000081</t>
  </si>
  <si>
    <t>DPMC0000000082</t>
  </si>
  <si>
    <t>DPMC0000000083</t>
  </si>
  <si>
    <t>DPMC0000000084</t>
  </si>
  <si>
    <t>DPMC0000000085</t>
  </si>
  <si>
    <t>DPMC0000000086</t>
  </si>
  <si>
    <t>DPMC0000000087</t>
  </si>
  <si>
    <t>DPMC0000000088</t>
  </si>
  <si>
    <t>DPMC0000000089</t>
  </si>
  <si>
    <t>DPMC0000000090</t>
  </si>
  <si>
    <t>DPMC0000000091</t>
  </si>
  <si>
    <t>DPPS0000000059</t>
  </si>
  <si>
    <t>DPPS0000000060</t>
  </si>
  <si>
    <t>DPPS0000000061</t>
  </si>
  <si>
    <t>DPPS0000000062</t>
  </si>
  <si>
    <t>DPPS0000000063</t>
  </si>
  <si>
    <t>DPPS0000000064</t>
  </si>
  <si>
    <t>DPMC0000000092</t>
  </si>
  <si>
    <t>DPMC0000000093</t>
  </si>
  <si>
    <t>DPMC0000000094</t>
  </si>
  <si>
    <t>DPMC0000000095</t>
  </si>
  <si>
    <t>DPMC0000000096</t>
  </si>
  <si>
    <t>DPMC0000000097</t>
  </si>
  <si>
    <t>DPMC0000000098</t>
  </si>
  <si>
    <t>DPMC0000000099</t>
  </si>
  <si>
    <t>DPMC0000000100</t>
  </si>
  <si>
    <t>DPPS0000000065</t>
  </si>
  <si>
    <t>DPPS0000000066</t>
  </si>
  <si>
    <t>DPPS0000000067</t>
  </si>
  <si>
    <t>DPPS0000000068</t>
  </si>
  <si>
    <t>DPPS0000000069</t>
  </si>
  <si>
    <t>DPPS0000000070</t>
  </si>
  <si>
    <t>DPPS0000000071</t>
  </si>
  <si>
    <t>DPPS0000000072</t>
  </si>
  <si>
    <t>DPPS0000000073</t>
  </si>
  <si>
    <t>DPPS0000000074</t>
  </si>
  <si>
    <t>DPPS0000000075</t>
  </si>
  <si>
    <t>DPPS0000000076</t>
  </si>
  <si>
    <t>DPMC0000000101</t>
  </si>
  <si>
    <t>DPMC0000000102</t>
  </si>
  <si>
    <t>DPPS0000000077</t>
  </si>
  <si>
    <t>DPPS0000000078</t>
  </si>
  <si>
    <t>DPPS0000000079</t>
  </si>
  <si>
    <t>DPPS0000000080</t>
  </si>
  <si>
    <t>DPPS0000000081</t>
  </si>
  <si>
    <t>DPPS0000000082</t>
  </si>
  <si>
    <t>DPPS0000000083</t>
  </si>
  <si>
    <t>DPPS0000000084</t>
  </si>
  <si>
    <t>DPPS0000000085</t>
  </si>
  <si>
    <t>DPPS0000000086</t>
  </si>
  <si>
    <t>DPPS0000000087</t>
  </si>
  <si>
    <t>DPMC0000000103</t>
  </si>
  <si>
    <t>DPMC0000000104</t>
  </si>
  <si>
    <t>DPMC0000000105</t>
  </si>
  <si>
    <t>DPMC0000000106</t>
  </si>
  <si>
    <t>DPMC0000000107</t>
  </si>
  <si>
    <t>DPMC0000000108</t>
  </si>
  <si>
    <t>DPMC0000000109</t>
  </si>
  <si>
    <t>DPMC0000000110</t>
  </si>
  <si>
    <t>DPMC0000000111</t>
  </si>
  <si>
    <t>DPMC0000000112</t>
  </si>
  <si>
    <t>DPMC0000000113</t>
  </si>
  <si>
    <t>DPMC0000000114</t>
  </si>
  <si>
    <t>DPMC0000000115</t>
  </si>
  <si>
    <t>DPMC0000000116</t>
  </si>
  <si>
    <t>DPMC0000000117</t>
  </si>
  <si>
    <t>DPMC0000000118</t>
  </si>
  <si>
    <t>DPMC0000000119</t>
  </si>
  <si>
    <t>DPMC0000000120</t>
  </si>
  <si>
    <t>DPMC0000000121</t>
  </si>
  <si>
    <t>DPMC0000000122</t>
  </si>
  <si>
    <t>DPMC0000000123</t>
  </si>
  <si>
    <t>DPMC0000000124</t>
  </si>
  <si>
    <t>DPMC0000000125</t>
  </si>
  <si>
    <t>DPMC0000000126</t>
  </si>
  <si>
    <t>DPMC0000000127</t>
  </si>
  <si>
    <t>DPMC0000000128</t>
  </si>
  <si>
    <t>DPMC0000000129</t>
  </si>
  <si>
    <t>DPMC0000000130</t>
  </si>
  <si>
    <t>DPMC0000000131</t>
  </si>
  <si>
    <t>DPMC0000000132</t>
  </si>
  <si>
    <t>DPMC0000000133</t>
  </si>
  <si>
    <t>DPMC0000000134</t>
  </si>
  <si>
    <t>DPMC0000000135</t>
  </si>
  <si>
    <t>DPMC0000000136</t>
  </si>
  <si>
    <t>DPMC0000000137</t>
  </si>
  <si>
    <t>DPMC0000000138</t>
  </si>
  <si>
    <t>Invoice No.</t>
  </si>
  <si>
    <t>Date</t>
  </si>
  <si>
    <t>Price</t>
  </si>
  <si>
    <t>Total</t>
  </si>
  <si>
    <t>DWM - Strickland</t>
  </si>
  <si>
    <t>WH</t>
  </si>
  <si>
    <t>UNPAID - AR</t>
  </si>
  <si>
    <t>PAID</t>
  </si>
  <si>
    <t>42101020218301</t>
  </si>
  <si>
    <t>42101020218302</t>
  </si>
  <si>
    <t>42101020218303</t>
  </si>
  <si>
    <t>42101020218304</t>
  </si>
  <si>
    <t>42101020218305</t>
  </si>
  <si>
    <t>4210102183145</t>
  </si>
  <si>
    <t>4210102183146</t>
  </si>
  <si>
    <t>4210102183147</t>
  </si>
  <si>
    <t>4210102183148</t>
  </si>
  <si>
    <t>4210102183149</t>
  </si>
  <si>
    <t>n/a</t>
  </si>
  <si>
    <t>DWM - FORTACO</t>
  </si>
  <si>
    <t>DWM - METZKE</t>
  </si>
  <si>
    <t>Packing Fees</t>
  </si>
  <si>
    <t>Total Price</t>
  </si>
  <si>
    <t>QTY</t>
  </si>
  <si>
    <t>SOI0033739</t>
  </si>
  <si>
    <t>SOI0033740</t>
  </si>
  <si>
    <t>SOI0033741</t>
  </si>
  <si>
    <t>SOI0033742</t>
  </si>
  <si>
    <t>SOI0033744</t>
  </si>
  <si>
    <t>SOI0033745</t>
  </si>
  <si>
    <t>SOI0033746</t>
  </si>
  <si>
    <t>SOI0033747</t>
  </si>
  <si>
    <t>SOI0033748</t>
  </si>
  <si>
    <t>SOI0033761</t>
  </si>
  <si>
    <t>SOI0033786</t>
  </si>
  <si>
    <t>SOI0033788</t>
  </si>
  <si>
    <t>SOI0033789</t>
  </si>
  <si>
    <t>SOI0033790</t>
  </si>
  <si>
    <t>SOI0033791</t>
  </si>
  <si>
    <t>SOI0033792</t>
  </si>
  <si>
    <t>SOI0033793</t>
  </si>
  <si>
    <t>SOI0033796</t>
  </si>
  <si>
    <t>500001000077</t>
  </si>
  <si>
    <t>500-32501489</t>
  </si>
  <si>
    <t>500-32501490</t>
  </si>
  <si>
    <t>500-32501605</t>
  </si>
  <si>
    <t>500-32501606</t>
  </si>
  <si>
    <t>500001000078</t>
  </si>
  <si>
    <t>500-32501638</t>
  </si>
  <si>
    <t>Done - Invoiced</t>
  </si>
  <si>
    <t>SOI0033856</t>
  </si>
  <si>
    <t>SOI0033857</t>
  </si>
  <si>
    <t>SOI0033858</t>
  </si>
  <si>
    <t>Confirmed Change: 7/1</t>
  </si>
  <si>
    <t>500001000081</t>
  </si>
  <si>
    <t>500001000079</t>
  </si>
  <si>
    <t>500001000080</t>
  </si>
  <si>
    <t>500-32501707</t>
  </si>
  <si>
    <t>SOI0033886</t>
  </si>
  <si>
    <t>SOI0033887</t>
  </si>
  <si>
    <t>SOI0033888</t>
  </si>
  <si>
    <t>SOI0033911</t>
  </si>
  <si>
    <t>SOI0033912</t>
  </si>
  <si>
    <t>SOI0033913</t>
  </si>
  <si>
    <t>SOI0033916</t>
  </si>
  <si>
    <t>SOI0033584</t>
  </si>
  <si>
    <t>SOI0033585</t>
  </si>
  <si>
    <t>SOI0033600</t>
  </si>
  <si>
    <t>SOI0033601</t>
  </si>
  <si>
    <t>SOI0033610</t>
  </si>
  <si>
    <t>SOI0033631</t>
  </si>
  <si>
    <t>SOI0033632</t>
  </si>
  <si>
    <t>500-32501424</t>
  </si>
  <si>
    <t>500-32501425</t>
  </si>
  <si>
    <t>500-32501560</t>
  </si>
  <si>
    <t>500-32501562</t>
  </si>
  <si>
    <t>500-32501563</t>
  </si>
  <si>
    <t>SOI0033544</t>
  </si>
  <si>
    <t xml:space="preserve"> SOI0033545</t>
  </si>
  <si>
    <t>500001000082</t>
  </si>
  <si>
    <t>500001000083</t>
  </si>
  <si>
    <t>500001000084</t>
  </si>
  <si>
    <t>42101020218316</t>
  </si>
  <si>
    <t>42101020218315</t>
  </si>
  <si>
    <t>42101020218314</t>
  </si>
  <si>
    <t>42101020218313</t>
  </si>
  <si>
    <t>42101020218312</t>
  </si>
  <si>
    <t>42101020218311</t>
  </si>
  <si>
    <t>42101020218310</t>
  </si>
  <si>
    <t>42101020218309</t>
  </si>
  <si>
    <t>42101020218308</t>
  </si>
  <si>
    <t>42101020218307</t>
  </si>
  <si>
    <t>42101020218306</t>
  </si>
  <si>
    <t>DPMC0000000157</t>
  </si>
  <si>
    <t>DPMC0000000156</t>
  </si>
  <si>
    <t>DPMC0000000155</t>
  </si>
  <si>
    <t>DPMC0000000154</t>
  </si>
  <si>
    <t>DPMC0000000153</t>
  </si>
  <si>
    <t>DPMC0000000152</t>
  </si>
  <si>
    <t>DPMC0000000151</t>
  </si>
  <si>
    <t>DPMC0000000150</t>
  </si>
  <si>
    <t>DPMC0000000149</t>
  </si>
  <si>
    <t>DPMC0000000148</t>
  </si>
  <si>
    <t>DPMC0000000147</t>
  </si>
  <si>
    <t>DPMC0000000146</t>
  </si>
  <si>
    <t>DPMC0000000145</t>
  </si>
  <si>
    <t>DPMC0000000144</t>
  </si>
  <si>
    <t>DPMC0000000143</t>
  </si>
  <si>
    <t>DPMC0000000142</t>
  </si>
  <si>
    <t>DPMC0000000141</t>
  </si>
  <si>
    <t>DPMC0000000140</t>
  </si>
  <si>
    <t>DPMC0000000139</t>
  </si>
  <si>
    <t>DPPS0000000088</t>
  </si>
  <si>
    <t>Pending</t>
  </si>
  <si>
    <t>500-32501783</t>
  </si>
  <si>
    <t>SOI0033954</t>
  </si>
  <si>
    <t>SOI0033955</t>
  </si>
  <si>
    <t>SOI0033956</t>
  </si>
  <si>
    <t>SOI0033958</t>
  </si>
  <si>
    <t>SOI0033959</t>
  </si>
  <si>
    <t>SOI0033957</t>
  </si>
  <si>
    <t>500-32501785</t>
  </si>
  <si>
    <t>500001000085</t>
  </si>
  <si>
    <t>500001000086</t>
  </si>
  <si>
    <t>500001000087</t>
  </si>
  <si>
    <t>500001000088</t>
  </si>
  <si>
    <t>4210102183158</t>
  </si>
  <si>
    <t>4210102183157</t>
  </si>
  <si>
    <t>4210102183156</t>
  </si>
  <si>
    <t>4210102183155</t>
  </si>
  <si>
    <t>4210102183154</t>
  </si>
  <si>
    <t>4210102183153</t>
  </si>
  <si>
    <t>4210102183152</t>
  </si>
  <si>
    <t>4210102183151</t>
  </si>
  <si>
    <t>4210102183150</t>
  </si>
  <si>
    <t>42101020218318</t>
  </si>
  <si>
    <t>42101020218317</t>
  </si>
  <si>
    <t>DPMC0000000166</t>
  </si>
  <si>
    <t>DPMC0000000165</t>
  </si>
  <si>
    <t>DPMC0000000164</t>
  </si>
  <si>
    <t>DPMC0000000163</t>
  </si>
  <si>
    <t>DPMC0000000162</t>
  </si>
  <si>
    <t>DPMC0000000161</t>
  </si>
  <si>
    <t>DPMC0000000160</t>
  </si>
  <si>
    <t>DPMC0000000159</t>
  </si>
  <si>
    <t>DPMC0000000158</t>
  </si>
  <si>
    <t>DPPS0000000090</t>
  </si>
  <si>
    <t>DPPS0000000089</t>
  </si>
  <si>
    <t>3717004421</t>
  </si>
  <si>
    <t>3222350111</t>
  </si>
  <si>
    <t>3222347789</t>
  </si>
  <si>
    <t>1193314</t>
  </si>
  <si>
    <t>1193316</t>
  </si>
  <si>
    <t>1029229</t>
  </si>
  <si>
    <t>1185363</t>
  </si>
  <si>
    <t>1029192</t>
  </si>
  <si>
    <t>1210071</t>
  </si>
  <si>
    <t>1202145</t>
  </si>
  <si>
    <t>3316101416</t>
  </si>
  <si>
    <t>paid</t>
  </si>
  <si>
    <t>SOI0033983</t>
  </si>
  <si>
    <t>SOI0033984</t>
  </si>
  <si>
    <t>SOI0033985</t>
  </si>
  <si>
    <t>SOI0033991</t>
  </si>
  <si>
    <t>SOI0034022</t>
  </si>
  <si>
    <t>SOI0034023</t>
  </si>
  <si>
    <t>SOI0034024</t>
  </si>
  <si>
    <t>SOI0034027</t>
  </si>
  <si>
    <t>500001000090</t>
  </si>
  <si>
    <t>500001000089</t>
  </si>
  <si>
    <t>Internal ID</t>
  </si>
  <si>
    <t>421010218399</t>
  </si>
  <si>
    <t>SOI0034030</t>
  </si>
  <si>
    <t>SOI0034038</t>
  </si>
  <si>
    <t>SOI0034039</t>
  </si>
  <si>
    <t>SOI0034040</t>
  </si>
  <si>
    <t>SOI0034063</t>
  </si>
  <si>
    <t>SOI0034064</t>
  </si>
  <si>
    <t>SOI0034065</t>
  </si>
  <si>
    <t>SOI0034066</t>
  </si>
  <si>
    <t>SOI0034067</t>
  </si>
  <si>
    <t>SOI0034068</t>
  </si>
  <si>
    <t>DPMC0000000167</t>
  </si>
  <si>
    <t>DPMC0000000168</t>
  </si>
  <si>
    <t>DPMC0000000169</t>
  </si>
  <si>
    <t>DPMC0000000170</t>
  </si>
  <si>
    <t>DPMC0000000171</t>
  </si>
  <si>
    <t>DPMC0000000172</t>
  </si>
  <si>
    <t>DPMC0000000173</t>
  </si>
  <si>
    <t>DPMC0000000174</t>
  </si>
  <si>
    <t>500001000092</t>
  </si>
  <si>
    <t>500001000091</t>
  </si>
  <si>
    <t>42101020218319</t>
  </si>
  <si>
    <t>42101020218320</t>
  </si>
  <si>
    <t>42101020218321</t>
  </si>
  <si>
    <t>DPMC0000000175</t>
  </si>
  <si>
    <t>DPMC0000000176</t>
  </si>
  <si>
    <t>DPMC0000000177</t>
  </si>
  <si>
    <t>DPMC0000000178</t>
  </si>
  <si>
    <t>DPMC0000000179</t>
  </si>
  <si>
    <t>DPMC0000000180</t>
  </si>
  <si>
    <t>DPMC0000000181</t>
  </si>
  <si>
    <t>DPMC0000000182</t>
  </si>
  <si>
    <t>DPMC0000000183</t>
  </si>
  <si>
    <t>3222362915</t>
  </si>
  <si>
    <t>1187984</t>
  </si>
  <si>
    <t>1029217</t>
  </si>
  <si>
    <t>1202142</t>
  </si>
  <si>
    <t>1029231</t>
  </si>
  <si>
    <t>1030064</t>
  </si>
  <si>
    <t>SCENARIO</t>
  </si>
  <si>
    <t>AR</t>
  </si>
  <si>
    <t xml:space="preserve">STATUS </t>
  </si>
  <si>
    <t>PASSED</t>
  </si>
  <si>
    <t>does not work if 2 vendor bills under one FR</t>
  </si>
  <si>
    <t>Paid</t>
  </si>
  <si>
    <t>*** AR - 8/04, Paid 8/05</t>
  </si>
  <si>
    <t>500-32501859</t>
  </si>
  <si>
    <t>SOI0034120</t>
  </si>
  <si>
    <t>SOI0034121</t>
  </si>
  <si>
    <t>SOI0034122</t>
  </si>
  <si>
    <t>SOI0034123</t>
  </si>
  <si>
    <t>SOI0034124</t>
  </si>
  <si>
    <t>500001000094</t>
  </si>
  <si>
    <t>500001000093</t>
  </si>
  <si>
    <t>500001000095</t>
  </si>
  <si>
    <t>Days/Date Paid</t>
  </si>
  <si>
    <t>500-32501919</t>
  </si>
  <si>
    <t>500-32501920</t>
  </si>
  <si>
    <t xml:space="preserve"> 500-32501921</t>
  </si>
  <si>
    <t>500-32501924</t>
  </si>
  <si>
    <t>SOI0034162</t>
  </si>
  <si>
    <t>SOI0034197</t>
  </si>
  <si>
    <t>SOI0034198</t>
  </si>
  <si>
    <t>SOI0034199</t>
  </si>
  <si>
    <t>SOI0034200</t>
  </si>
  <si>
    <t>SOI0034201</t>
  </si>
  <si>
    <t>SOI0034202</t>
  </si>
  <si>
    <t>SOI0034203</t>
  </si>
  <si>
    <t>SOI0034204</t>
  </si>
  <si>
    <t>SOI0034213</t>
  </si>
  <si>
    <t>SOI0034214</t>
  </si>
  <si>
    <t>500001000096</t>
  </si>
  <si>
    <t>500001000097</t>
  </si>
  <si>
    <t>500001000098</t>
  </si>
  <si>
    <t>500001000099</t>
  </si>
  <si>
    <t>SOI0033787</t>
  </si>
  <si>
    <t>DPMC0000000204</t>
  </si>
  <si>
    <t>DPMC0000000203</t>
  </si>
  <si>
    <t>DPMC0000000202</t>
  </si>
  <si>
    <t>DPMC0000000201</t>
  </si>
  <si>
    <t>DPMC0000000200</t>
  </si>
  <si>
    <t>DPMC0000000199</t>
  </si>
  <si>
    <t>DPMC0000000198</t>
  </si>
  <si>
    <t>DPMC0000000197</t>
  </si>
  <si>
    <t>DPMC0000000196</t>
  </si>
  <si>
    <t>DPMC0000000195</t>
  </si>
  <si>
    <t>DPMC0000000194</t>
  </si>
  <si>
    <t>DPMC0000000193</t>
  </si>
  <si>
    <t>DPMC0000000192</t>
  </si>
  <si>
    <t>DPMC0000000191</t>
  </si>
  <si>
    <t>DPMC0000000190</t>
  </si>
  <si>
    <t>DPMC0000000189</t>
  </si>
  <si>
    <t>DPMC0000000188</t>
  </si>
  <si>
    <t>DPMC0000000187</t>
  </si>
  <si>
    <t>DPMC0000000186</t>
  </si>
  <si>
    <t>DPMC0000000185</t>
  </si>
  <si>
    <t>DPMC0000000184</t>
  </si>
  <si>
    <t>DPPS0000000100</t>
  </si>
  <si>
    <t>DPPS0000000099</t>
  </si>
  <si>
    <t>DPPS0000000098</t>
  </si>
  <si>
    <t>DPPS0000000097</t>
  </si>
  <si>
    <t>DPPS0000000096</t>
  </si>
  <si>
    <t>DPPS0000000095</t>
  </si>
  <si>
    <t>DPPS0000000094</t>
  </si>
  <si>
    <t>DPPS0000000093</t>
  </si>
  <si>
    <t>DPPS0000000092</t>
  </si>
  <si>
    <t>DPPS0000000091</t>
  </si>
  <si>
    <t>4210102183162</t>
  </si>
  <si>
    <t>4210102183161</t>
  </si>
  <si>
    <t>4210102183160</t>
  </si>
  <si>
    <t>4210102183159</t>
  </si>
  <si>
    <t>42101020218325</t>
  </si>
  <si>
    <t>42101020218324</t>
  </si>
  <si>
    <t>42101020218323</t>
  </si>
  <si>
    <t>42101020218322</t>
  </si>
  <si>
    <t>3316101412</t>
  </si>
  <si>
    <t>3316101411</t>
  </si>
  <si>
    <t>3222351355</t>
  </si>
  <si>
    <t>3222344649</t>
  </si>
  <si>
    <t>3316101360</t>
  </si>
  <si>
    <t>3316101350</t>
  </si>
  <si>
    <t>1029193</t>
  </si>
  <si>
    <t>3222345307</t>
  </si>
  <si>
    <t>3222321583</t>
  </si>
  <si>
    <t>3222360227</t>
  </si>
  <si>
    <t>3316101408</t>
  </si>
  <si>
    <t>3316100996</t>
  </si>
  <si>
    <t>3717007085</t>
  </si>
  <si>
    <t>3717002079</t>
  </si>
  <si>
    <t>3222351444</t>
  </si>
  <si>
    <t>SOI0034266</t>
  </si>
  <si>
    <t xml:space="preserve">500-32501980 </t>
  </si>
  <si>
    <t>500-32501982</t>
  </si>
  <si>
    <t>500001000100</t>
  </si>
  <si>
    <t>SOI0034294</t>
  </si>
  <si>
    <t>SOI0034295</t>
  </si>
  <si>
    <t>SOI0034296</t>
  </si>
  <si>
    <t>SOI0034297</t>
  </si>
  <si>
    <t>500001000101</t>
  </si>
  <si>
    <t>500001000102</t>
  </si>
  <si>
    <t>525299</t>
  </si>
  <si>
    <t>tbd</t>
  </si>
  <si>
    <t>ETA</t>
  </si>
  <si>
    <t>4210102183164</t>
  </si>
  <si>
    <t>4210102183163</t>
  </si>
  <si>
    <t>42101020218331</t>
  </si>
  <si>
    <t>42101020218330</t>
  </si>
  <si>
    <t>42101020218329</t>
  </si>
  <si>
    <t>42101020218328</t>
  </si>
  <si>
    <t>42101020218327</t>
  </si>
  <si>
    <t>42101020218326</t>
  </si>
  <si>
    <t>DPPS0000000101</t>
  </si>
  <si>
    <t>3316101287</t>
  </si>
  <si>
    <t>3222351449</t>
  </si>
  <si>
    <t>For funding</t>
  </si>
  <si>
    <t>500-32502055</t>
  </si>
  <si>
    <t>500-32502056</t>
  </si>
  <si>
    <t>SOI0034308</t>
  </si>
  <si>
    <t>SOI0034309</t>
  </si>
  <si>
    <t>SOI0034310</t>
  </si>
  <si>
    <t>SOI0034315</t>
  </si>
  <si>
    <t>SOI0034316</t>
  </si>
  <si>
    <t>SOI0034317</t>
  </si>
  <si>
    <t>SOI0034357</t>
  </si>
  <si>
    <t>SOI0034358</t>
  </si>
  <si>
    <t>SOI0034359</t>
  </si>
  <si>
    <t>SOI0034360</t>
  </si>
  <si>
    <t>SOI0034361</t>
  </si>
  <si>
    <t>SOI0034362</t>
  </si>
  <si>
    <t>To check</t>
  </si>
  <si>
    <t>PO Ship Date</t>
  </si>
  <si>
    <t>P+L560Ship Date</t>
  </si>
  <si>
    <t>Next FR</t>
  </si>
  <si>
    <t>Confirmed -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</si>
</sst>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"/>
    <numFmt numFmtId="165" formatCode="[$-3409]dd\-mmm\-yy;@"/>
    <numFmt numFmtId="166" formatCode="mm/dd/yyyy"/>
  </numFmts>
  <fonts count="16" x14ac:knownFonts="1">
    <font>
      <sz val="11"/>
      <color theme="1"/>
      <name val="Calibri"/>
      <scheme val="minor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</font>
    <font>
      <i/>
      <sz val="10"/>
      <color theme="1"/>
      <name val="Arial"/>
      <family val="2"/>
    </font>
    <font>
      <sz val="10"/>
      <color rgb="FFC00000"/>
      <name val="Calibri"/>
      <family val="2"/>
    </font>
    <font>
      <b/>
      <sz val="8"/>
      <color theme="0"/>
      <name val="Aptos"/>
      <family val="2"/>
    </font>
    <font>
      <sz val="8"/>
      <color theme="1"/>
      <name val="Apto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Avenir Book"/>
      <family val="2"/>
    </font>
    <font>
      <sz val="8"/>
      <color theme="1"/>
      <name val="Aptos"/>
      <family val="2"/>
    </font>
    <font>
      <b/>
      <sz val="8"/>
      <color theme="0"/>
      <name val="Aptos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D0CECE"/>
        <bgColor rgb="FFD0CE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7" tint="0.79998168889431442"/>
        <bgColor rgb="FFFBE4D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2EFD9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2" borderId="5" xfId="0" applyFont="1" applyFill="1" applyBorder="1" applyAlignment="1">
      <alignment horizontal="center"/>
    </xf>
    <xf numFmtId="14" fontId="7" fillId="2" borderId="5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/>
    <xf numFmtId="0" fontId="8" fillId="0" borderId="0" xfId="0" quotePrefix="1" applyFont="1"/>
    <xf numFmtId="0" fontId="9" fillId="0" borderId="0" xfId="0" applyFont="1"/>
    <xf numFmtId="0" fontId="8" fillId="6" borderId="0" xfId="0" applyFont="1" applyFill="1"/>
    <xf numFmtId="0" fontId="8" fillId="6" borderId="0" xfId="0" applyFont="1" applyFill="1" applyAlignment="1">
      <alignment horizontal="center"/>
    </xf>
    <xf numFmtId="164" fontId="8" fillId="6" borderId="0" xfId="0" applyNumberFormat="1" applyFont="1" applyFill="1"/>
    <xf numFmtId="14" fontId="8" fillId="6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center"/>
    </xf>
    <xf numFmtId="14" fontId="8" fillId="7" borderId="0" xfId="0" applyNumberFormat="1" applyFont="1" applyFill="1" applyAlignment="1">
      <alignment horizontal="center"/>
    </xf>
    <xf numFmtId="43" fontId="8" fillId="7" borderId="0" xfId="1" applyFont="1" applyFill="1" applyAlignment="1">
      <alignment horizontal="center"/>
    </xf>
    <xf numFmtId="0" fontId="8" fillId="6" borderId="0" xfId="0" quotePrefix="1" applyFont="1" applyFill="1"/>
    <xf numFmtId="0" fontId="8" fillId="8" borderId="5" xfId="0" applyFont="1" applyFill="1" applyBorder="1"/>
    <xf numFmtId="0" fontId="8" fillId="8" borderId="5" xfId="0" quotePrefix="1" applyFont="1" applyFill="1" applyBorder="1"/>
    <xf numFmtId="0" fontId="8" fillId="8" borderId="5" xfId="0" applyFont="1" applyFill="1" applyBorder="1" applyAlignment="1">
      <alignment horizontal="center"/>
    </xf>
    <xf numFmtId="164" fontId="8" fillId="8" borderId="5" xfId="0" applyNumberFormat="1" applyFont="1" applyFill="1" applyBorder="1"/>
    <xf numFmtId="14" fontId="8" fillId="8" borderId="5" xfId="0" applyNumberFormat="1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14" fontId="8" fillId="9" borderId="5" xfId="0" applyNumberFormat="1" applyFont="1" applyFill="1" applyBorder="1" applyAlignment="1">
      <alignment horizontal="center"/>
    </xf>
    <xf numFmtId="43" fontId="11" fillId="0" borderId="0" xfId="1" applyFont="1"/>
    <xf numFmtId="14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10" borderId="5" xfId="0" applyFont="1" applyFill="1" applyBorder="1"/>
    <xf numFmtId="14" fontId="8" fillId="10" borderId="5" xfId="0" applyNumberFormat="1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8" fillId="10" borderId="5" xfId="0" applyFont="1" applyFill="1" applyBorder="1" applyAlignment="1">
      <alignment horizontal="center"/>
    </xf>
    <xf numFmtId="164" fontId="8" fillId="10" borderId="5" xfId="0" applyNumberFormat="1" applyFont="1" applyFill="1" applyBorder="1"/>
    <xf numFmtId="0" fontId="8" fillId="10" borderId="5" xfId="0" quotePrefix="1" applyFont="1" applyFill="1" applyBorder="1"/>
    <xf numFmtId="0" fontId="8" fillId="11" borderId="0" xfId="0" applyFont="1" applyFill="1"/>
    <xf numFmtId="14" fontId="8" fillId="11" borderId="0" xfId="0" applyNumberFormat="1" applyFont="1" applyFill="1" applyAlignment="1">
      <alignment horizontal="center"/>
    </xf>
    <xf numFmtId="164" fontId="8" fillId="11" borderId="0" xfId="0" applyNumberFormat="1" applyFont="1" applyFill="1"/>
    <xf numFmtId="0" fontId="8" fillId="6" borderId="5" xfId="0" applyFont="1" applyFill="1" applyBorder="1"/>
    <xf numFmtId="0" fontId="8" fillId="8" borderId="0" xfId="0" applyFont="1" applyFill="1"/>
    <xf numFmtId="43" fontId="8" fillId="9" borderId="5" xfId="1" applyFont="1" applyFill="1" applyBorder="1" applyAlignment="1">
      <alignment horizontal="center"/>
    </xf>
    <xf numFmtId="43" fontId="8" fillId="9" borderId="5" xfId="1" applyFont="1" applyFill="1" applyBorder="1" applyAlignment="1"/>
    <xf numFmtId="0" fontId="0" fillId="0" borderId="0" xfId="0" applyAlignment="1">
      <alignment horizontal="center"/>
    </xf>
    <xf numFmtId="0" fontId="8" fillId="9" borderId="0" xfId="0" applyFont="1" applyFill="1" applyAlignment="1">
      <alignment horizontal="center"/>
    </xf>
    <xf numFmtId="0" fontId="8" fillId="7" borderId="5" xfId="0" applyFont="1" applyFill="1" applyBorder="1" applyAlignment="1">
      <alignment horizontal="center"/>
    </xf>
    <xf numFmtId="43" fontId="0" fillId="0" borderId="0" xfId="1" applyFont="1"/>
    <xf numFmtId="43" fontId="7" fillId="2" borderId="5" xfId="1" applyFont="1" applyFill="1" applyBorder="1" applyAlignment="1">
      <alignment horizontal="center"/>
    </xf>
    <xf numFmtId="43" fontId="8" fillId="0" borderId="0" xfId="1" applyFont="1" applyAlignment="1">
      <alignment horizontal="center"/>
    </xf>
    <xf numFmtId="43" fontId="8" fillId="10" borderId="5" xfId="1" applyFont="1" applyFill="1" applyBorder="1" applyAlignment="1">
      <alignment horizontal="center"/>
    </xf>
    <xf numFmtId="43" fontId="8" fillId="11" borderId="0" xfId="1" applyFont="1" applyFill="1" applyAlignment="1">
      <alignment horizontal="center"/>
    </xf>
    <xf numFmtId="14" fontId="8" fillId="8" borderId="0" xfId="0" applyNumberFormat="1" applyFont="1" applyFill="1" applyAlignment="1">
      <alignment horizontal="center"/>
    </xf>
    <xf numFmtId="14" fontId="8" fillId="6" borderId="5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8" fillId="6" borderId="5" xfId="0" applyFont="1" applyFill="1" applyBorder="1" applyAlignment="1">
      <alignment horizontal="center"/>
    </xf>
    <xf numFmtId="164" fontId="8" fillId="6" borderId="5" xfId="0" applyNumberFormat="1" applyFont="1" applyFill="1" applyBorder="1"/>
    <xf numFmtId="14" fontId="8" fillId="9" borderId="0" xfId="0" applyNumberFormat="1" applyFont="1" applyFill="1" applyAlignment="1">
      <alignment horizontal="center"/>
    </xf>
    <xf numFmtId="43" fontId="8" fillId="9" borderId="0" xfId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1" applyFont="1" applyFill="1"/>
    <xf numFmtId="43" fontId="8" fillId="0" borderId="5" xfId="1" applyFont="1" applyBorder="1" applyAlignment="1">
      <alignment horizontal="center"/>
    </xf>
    <xf numFmtId="43" fontId="8" fillId="7" borderId="0" xfId="1" applyFont="1" applyFill="1" applyBorder="1" applyAlignment="1">
      <alignment horizontal="center"/>
    </xf>
    <xf numFmtId="164" fontId="8" fillId="0" borderId="5" xfId="0" applyNumberFormat="1" applyFont="1" applyBorder="1"/>
    <xf numFmtId="43" fontId="8" fillId="0" borderId="0" xfId="1" applyFont="1" applyBorder="1" applyAlignment="1">
      <alignment horizontal="center"/>
    </xf>
    <xf numFmtId="0" fontId="8" fillId="0" borderId="5" xfId="0" quotePrefix="1" applyFont="1" applyBorder="1"/>
    <xf numFmtId="14" fontId="8" fillId="7" borderId="5" xfId="0" applyNumberFormat="1" applyFont="1" applyFill="1" applyBorder="1" applyAlignment="1">
      <alignment horizontal="center"/>
    </xf>
    <xf numFmtId="43" fontId="8" fillId="7" borderId="5" xfId="1" applyFont="1" applyFill="1" applyBorder="1" applyAlignment="1">
      <alignment horizontal="center"/>
    </xf>
    <xf numFmtId="0" fontId="13" fillId="6" borderId="5" xfId="0" quotePrefix="1" applyFont="1" applyFill="1" applyBorder="1"/>
    <xf numFmtId="0" fontId="12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10" borderId="0" xfId="0" applyFont="1" applyFill="1"/>
    <xf numFmtId="14" fontId="8" fillId="10" borderId="0" xfId="0" applyNumberFormat="1" applyFont="1" applyFill="1" applyAlignment="1">
      <alignment horizontal="center"/>
    </xf>
    <xf numFmtId="0" fontId="8" fillId="10" borderId="0" xfId="0" quotePrefix="1" applyFont="1" applyFill="1"/>
    <xf numFmtId="0" fontId="8" fillId="6" borderId="5" xfId="0" quotePrefix="1" applyFont="1" applyFill="1" applyBorder="1"/>
    <xf numFmtId="0" fontId="8" fillId="11" borderId="5" xfId="0" quotePrefix="1" applyFont="1" applyFill="1" applyBorder="1"/>
    <xf numFmtId="0" fontId="8" fillId="10" borderId="0" xfId="0" applyFont="1" applyFill="1" applyAlignment="1">
      <alignment horizontal="center"/>
    </xf>
    <xf numFmtId="164" fontId="8" fillId="10" borderId="0" xfId="0" applyNumberFormat="1" applyFont="1" applyFill="1"/>
    <xf numFmtId="43" fontId="8" fillId="10" borderId="0" xfId="1" applyFont="1" applyFill="1" applyBorder="1" applyAlignment="1">
      <alignment horizontal="center"/>
    </xf>
    <xf numFmtId="43" fontId="8" fillId="0" borderId="0" xfId="1" applyFont="1" applyFill="1" applyAlignment="1">
      <alignment horizontal="center"/>
    </xf>
    <xf numFmtId="0" fontId="8" fillId="11" borderId="0" xfId="0" quotePrefix="1" applyFont="1" applyFill="1"/>
    <xf numFmtId="0" fontId="14" fillId="2" borderId="5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43" fontId="8" fillId="0" borderId="0" xfId="1" applyFont="1"/>
    <xf numFmtId="0" fontId="8" fillId="8" borderId="0" xfId="0" quotePrefix="1" applyFont="1" applyFill="1"/>
    <xf numFmtId="164" fontId="8" fillId="8" borderId="0" xfId="0" applyNumberFormat="1" applyFont="1" applyFill="1"/>
    <xf numFmtId="43" fontId="8" fillId="11" borderId="0" xfId="1" applyFont="1" applyFill="1" applyBorder="1" applyAlignment="1">
      <alignment horizontal="center"/>
    </xf>
    <xf numFmtId="43" fontId="8" fillId="0" borderId="0" xfId="1" applyFont="1" applyAlignment="1">
      <alignment horizontal="center" wrapText="1"/>
    </xf>
    <xf numFmtId="43" fontId="8" fillId="9" borderId="5" xfId="1" applyFont="1" applyFill="1" applyBorder="1" applyAlignment="1">
      <alignment horizontal="right"/>
    </xf>
    <xf numFmtId="0" fontId="8" fillId="5" borderId="0" xfId="0" applyFont="1" applyFill="1"/>
    <xf numFmtId="0" fontId="8" fillId="5" borderId="0" xfId="0" quotePrefix="1" applyFont="1" applyFill="1"/>
    <xf numFmtId="14" fontId="8" fillId="5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11" borderId="5" xfId="0" applyFont="1" applyFill="1" applyBorder="1" applyAlignment="1">
      <alignment horizontal="center"/>
    </xf>
    <xf numFmtId="164" fontId="8" fillId="5" borderId="0" xfId="0" applyNumberFormat="1" applyFont="1" applyFill="1"/>
    <xf numFmtId="43" fontId="8" fillId="5" borderId="0" xfId="1" applyFont="1" applyFill="1" applyBorder="1" applyAlignment="1">
      <alignment horizontal="center"/>
    </xf>
    <xf numFmtId="43" fontId="8" fillId="0" borderId="0" xfId="1" applyFont="1" applyBorder="1"/>
    <xf numFmtId="0" fontId="8" fillId="0" borderId="0" xfId="0" applyFont="1" applyAlignment="1">
      <alignment horizontal="center" wrapText="1"/>
    </xf>
    <xf numFmtId="0" fontId="8" fillId="3" borderId="0" xfId="0" applyFont="1" applyFill="1" applyAlignment="1">
      <alignment horizontal="center"/>
    </xf>
    <xf numFmtId="43" fontId="8" fillId="11" borderId="0" xfId="1" applyFont="1" applyFill="1"/>
    <xf numFmtId="0" fontId="8" fillId="0" borderId="0" xfId="1" applyNumberFormat="1" applyFont="1" applyAlignment="1">
      <alignment horizontal="center"/>
    </xf>
    <xf numFmtId="165" fontId="0" fillId="0" borderId="0" xfId="0" applyNumberFormat="1"/>
    <xf numFmtId="165" fontId="7" fillId="2" borderId="5" xfId="0" applyNumberFormat="1" applyFont="1" applyFill="1" applyBorder="1" applyAlignment="1">
      <alignment horizontal="center"/>
    </xf>
    <xf numFmtId="165" fontId="8" fillId="0" borderId="0" xfId="1" applyNumberFormat="1" applyFont="1" applyAlignment="1">
      <alignment horizontal="center"/>
    </xf>
    <xf numFmtId="0" fontId="13" fillId="6" borderId="0" xfId="0" applyFont="1" applyFill="1"/>
    <xf numFmtId="0" fontId="8" fillId="11" borderId="5" xfId="0" applyFont="1" applyFill="1" applyBorder="1"/>
    <xf numFmtId="14" fontId="8" fillId="11" borderId="5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164" fontId="8" fillId="11" borderId="5" xfId="0" applyNumberFormat="1" applyFont="1" applyFill="1" applyBorder="1"/>
    <xf numFmtId="43" fontId="8" fillId="11" borderId="5" xfId="1" applyFont="1" applyFill="1" applyBorder="1" applyAlignment="1">
      <alignment horizontal="center"/>
    </xf>
    <xf numFmtId="43" fontId="8" fillId="0" borderId="0" xfId="1" applyFont="1" applyFill="1" applyBorder="1" applyAlignment="1">
      <alignment horizontal="center"/>
    </xf>
    <xf numFmtId="165" fontId="8" fillId="0" borderId="0" xfId="1" applyNumberFormat="1" applyFont="1" applyFill="1" applyAlignment="1">
      <alignment horizontal="center"/>
    </xf>
    <xf numFmtId="0" fontId="8" fillId="0" borderId="0" xfId="1" applyNumberFormat="1" applyFont="1" applyFill="1" applyAlignment="1">
      <alignment horizontal="center"/>
    </xf>
    <xf numFmtId="164" fontId="7" fillId="0" borderId="0" xfId="0" applyNumberFormat="1" applyFont="1"/>
    <xf numFmtId="166" fontId="8" fillId="0" borderId="0" xfId="0" applyNumberFormat="1" applyFont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14" fontId="8" fillId="12" borderId="0" xfId="0" applyNumberFormat="1" applyFont="1" applyFill="1" applyAlignment="1">
      <alignment horizontal="center"/>
    </xf>
    <xf numFmtId="0" fontId="8" fillId="6" borderId="0" xfId="0" applyFont="1" applyFill="1" applyBorder="1"/>
    <xf numFmtId="14" fontId="8" fillId="6" borderId="0" xfId="0" applyNumberFormat="1" applyFont="1" applyFill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0" fontId="8" fillId="0" borderId="0" xfId="0" applyFont="1" applyBorder="1"/>
    <xf numFmtId="0" fontId="8" fillId="6" borderId="0" xfId="0" applyFont="1" applyFill="1" applyBorder="1" applyAlignment="1">
      <alignment horizontal="center"/>
    </xf>
    <xf numFmtId="164" fontId="8" fillId="6" borderId="0" xfId="0" applyNumberFormat="1" applyFont="1" applyFill="1" applyBorder="1"/>
    <xf numFmtId="0" fontId="8" fillId="7" borderId="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14" fontId="8" fillId="9" borderId="0" xfId="0" applyNumberFormat="1" applyFont="1" applyFill="1" applyBorder="1" applyAlignment="1">
      <alignment horizontal="center"/>
    </xf>
    <xf numFmtId="14" fontId="8" fillId="7" borderId="0" xfId="0" applyNumberFormat="1" applyFont="1" applyFill="1" applyBorder="1" applyAlignment="1">
      <alignment horizontal="center"/>
    </xf>
    <xf numFmtId="43" fontId="8" fillId="9" borderId="0" xfId="1" applyFont="1" applyFill="1" applyBorder="1" applyAlignment="1"/>
    <xf numFmtId="0" fontId="8" fillId="6" borderId="0" xfId="0" quotePrefix="1" applyFont="1" applyFill="1" applyBorder="1"/>
    <xf numFmtId="0" fontId="8" fillId="8" borderId="0" xfId="0" applyFont="1" applyFill="1" applyBorder="1"/>
    <xf numFmtId="14" fontId="8" fillId="8" borderId="0" xfId="0" applyNumberFormat="1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4" fontId="8" fillId="8" borderId="0" xfId="0" applyNumberFormat="1" applyFont="1" applyFill="1" applyBorder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5" Type="http://schemas.openxmlformats.org/officeDocument/2006/relationships/calcChain" Target="calcChain.xml"/><Relationship Id="rId10" Type="http://customschemas.google.com/relationships/workbookmetadata" Target="metadata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504825</xdr:colOff>
      <xdr:row>12</xdr:row>
      <xdr:rowOff>9525</xdr:rowOff>
    </xdr:from>
    <xdr:ext cx="4714875" cy="38481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152400</xdr:colOff>
      <xdr:row>11</xdr:row>
      <xdr:rowOff>47625</xdr:rowOff>
    </xdr:from>
    <xdr:ext cx="3248025" cy="38100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ea Arganda" id="{4C142D42-BB19-034B-9C89-DF723A584E9A}" userId="S::thea.arganda@dwmorganhk.com::8c48cedb-db24-4f8c-9b93-db36beb42f63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99" dT="2025-07-24T03:40:08.72" personId="{4C142D42-BB19-034B-9C89-DF723A584E9A}" id="{69BEA1F5-4BAA-264B-865B-AA4E743A1EE0}">
    <text>Invoice SOI0033579 06/10/25</text>
  </threadedComment>
  <threadedComment ref="AH99" dT="2025-07-24T03:40:42.38" personId="{4C142D42-BB19-034B-9C89-DF723A584E9A}" id="{614DDAC5-D817-F445-B8C2-977C6268450B}" parentId="{69BEA1F5-4BAA-264B-865B-AA4E743A1EE0}">
    <text>FR 500001000089_PMC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C23" sqref="C23"/>
    </sheetView>
  </sheetViews>
  <sheetFormatPr baseColWidth="10" defaultColWidth="14.5" defaultRowHeight="15" customHeight="1" x14ac:dyDescent="0.2"/>
  <cols>
    <col min="1" max="1" width="4" customWidth="1"/>
    <col min="2" max="2" width="31" customWidth="1"/>
    <col min="3" max="3" width="12" customWidth="1"/>
    <col min="4" max="4" width="12.5" customWidth="1"/>
    <col min="5" max="5" width="3.1640625" customWidth="1"/>
    <col min="6" max="6" width="13.5" customWidth="1"/>
    <col min="7" max="7" width="7.5" customWidth="1"/>
    <col min="8" max="8" width="11.1640625" customWidth="1"/>
    <col min="9" max="9" width="2.6640625" customWidth="1"/>
    <col min="10" max="11" width="11.5" customWidth="1"/>
    <col min="12" max="12" width="7.5" customWidth="1"/>
    <col min="13" max="13" width="27.5" customWidth="1"/>
    <col min="14" max="14" width="7.5" customWidth="1"/>
    <col min="15" max="15" width="12.5" customWidth="1"/>
    <col min="16" max="16" width="25" customWidth="1"/>
    <col min="17" max="26" width="7.5" customWidth="1"/>
  </cols>
  <sheetData>
    <row r="1" spans="1:26" ht="13.5" customHeight="1" x14ac:dyDescent="0.2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">
      <c r="A3" s="1"/>
      <c r="B3" s="3" t="s">
        <v>0</v>
      </c>
      <c r="C3" s="4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">
      <c r="A4" s="1"/>
      <c r="B4" s="1" t="s">
        <v>821</v>
      </c>
      <c r="C4" s="2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">
      <c r="A5" s="1"/>
      <c r="B5" s="1" t="s">
        <v>822</v>
      </c>
      <c r="C5" s="2">
        <v>106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">
      <c r="A6" s="1"/>
      <c r="B6" s="1" t="s">
        <v>525</v>
      </c>
      <c r="C6" s="2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">
      <c r="A7" s="1"/>
      <c r="B7" s="1" t="s">
        <v>618</v>
      </c>
      <c r="C7" s="2">
        <v>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">
      <c r="A8" s="1"/>
      <c r="B8" s="1" t="s">
        <v>806</v>
      </c>
      <c r="C8" s="2">
        <v>10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">
      <c r="A9" s="1"/>
      <c r="B9" s="5"/>
      <c r="C9" s="6"/>
      <c r="D9" s="5"/>
      <c r="E9" s="5"/>
      <c r="F9" s="5"/>
      <c r="G9" s="5"/>
      <c r="H9" s="5"/>
      <c r="I9" s="5"/>
      <c r="J9" s="5"/>
      <c r="K9" s="5"/>
      <c r="L9" s="5"/>
      <c r="M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">
      <c r="A11" s="1"/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>
        <v>494</v>
      </c>
      <c r="W11" s="1"/>
      <c r="X11" s="1"/>
      <c r="Y11" s="1"/>
      <c r="Z11" s="1"/>
    </row>
    <row r="12" spans="1:26" ht="13.5" customHeight="1" x14ac:dyDescent="0.2">
      <c r="A12" s="1"/>
      <c r="B12" s="125" t="s">
        <v>2</v>
      </c>
      <c r="C12" s="126"/>
      <c r="D12" s="126"/>
      <c r="E12" s="126"/>
      <c r="F12" s="12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700</v>
      </c>
      <c r="W12" s="1"/>
      <c r="X12" s="1"/>
      <c r="Y12" s="1"/>
      <c r="Z12" s="1"/>
    </row>
    <row r="13" spans="1:26" ht="13.5" customHeight="1" x14ac:dyDescent="0.2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f>V12-V11</f>
        <v>206</v>
      </c>
      <c r="W13" s="1"/>
      <c r="X13" s="1"/>
      <c r="Y13" s="1"/>
      <c r="Z13" s="1"/>
    </row>
    <row r="14" spans="1:26" ht="13.5" customHeight="1" x14ac:dyDescent="0.2">
      <c r="A14" s="1"/>
      <c r="B14" s="125" t="s">
        <v>3</v>
      </c>
      <c r="C14" s="126"/>
      <c r="D14" s="126"/>
      <c r="E14" s="126"/>
      <c r="F14" s="12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>
        <f>V13/1.12</f>
        <v>183.92857142857142</v>
      </c>
      <c r="W14" s="1"/>
      <c r="X14" s="1"/>
      <c r="Y14" s="1"/>
      <c r="Z14" s="1"/>
    </row>
    <row r="15" spans="1:26" ht="13.5" customHeight="1" x14ac:dyDescent="0.2">
      <c r="A15" s="1"/>
      <c r="B15" s="3" t="s">
        <v>4</v>
      </c>
      <c r="C15" s="7">
        <v>117249</v>
      </c>
      <c r="D15" s="3" t="s">
        <v>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>
        <f>V14*0.12</f>
        <v>22.071428571428569</v>
      </c>
      <c r="W15" s="1"/>
      <c r="X15" s="1"/>
      <c r="Y15" s="1"/>
      <c r="Z15" s="1"/>
    </row>
    <row r="16" spans="1:26" ht="13.5" customHeight="1" x14ac:dyDescent="0.2">
      <c r="A16" s="1"/>
      <c r="B16" s="1"/>
      <c r="C16" s="7">
        <v>116893</v>
      </c>
      <c r="D16" s="3" t="s">
        <v>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">
      <c r="A17" s="1"/>
      <c r="B17" s="1"/>
      <c r="C17" s="7">
        <v>119203</v>
      </c>
      <c r="D17" s="3" t="s">
        <v>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">
      <c r="A18" s="1"/>
      <c r="B18" s="1"/>
      <c r="C18" s="7">
        <v>119220</v>
      </c>
      <c r="D18" s="3" t="s">
        <v>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">
      <c r="A19" s="1"/>
      <c r="B19" s="1"/>
      <c r="C19" s="7">
        <v>119219</v>
      </c>
      <c r="D19" s="3" t="s">
        <v>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">
      <c r="A20" s="1"/>
      <c r="B20" s="3" t="s">
        <v>10</v>
      </c>
      <c r="C20" s="8" t="s">
        <v>11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">
      <c r="A21" s="1"/>
      <c r="B21" s="3" t="s">
        <v>12</v>
      </c>
      <c r="C21" s="8" t="s">
        <v>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2">
      <c r="A22" s="1"/>
      <c r="B22" s="3" t="s">
        <v>14</v>
      </c>
      <c r="C22" s="9">
        <v>59698207481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2">
      <c r="A23" s="1"/>
      <c r="B23" s="3" t="s">
        <v>15</v>
      </c>
      <c r="C23" s="9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2">
      <c r="A24" s="1"/>
      <c r="B24" s="3" t="s">
        <v>17</v>
      </c>
      <c r="C24" s="8" t="s">
        <v>18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2">
      <c r="A25" s="1"/>
      <c r="B25" s="3" t="s">
        <v>19</v>
      </c>
      <c r="C25" s="8" t="s">
        <v>20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2">
      <c r="A26" s="1"/>
      <c r="B26" s="3" t="s">
        <v>21</v>
      </c>
      <c r="C26" s="8" t="s">
        <v>22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2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2">
      <c r="A28" s="1"/>
      <c r="B28" s="125" t="s">
        <v>23</v>
      </c>
      <c r="C28" s="126"/>
      <c r="D28" s="126"/>
      <c r="E28" s="126"/>
      <c r="F28" s="12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2">
      <c r="A29" s="1"/>
      <c r="B29" s="3" t="s">
        <v>4</v>
      </c>
      <c r="C29" s="7" t="s">
        <v>24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2">
      <c r="A30" s="1"/>
      <c r="B30" s="3" t="s">
        <v>10</v>
      </c>
      <c r="C30" s="8" t="s">
        <v>11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">
      <c r="A31" s="1"/>
      <c r="B31" s="3" t="s">
        <v>12</v>
      </c>
      <c r="C31" s="8" t="s">
        <v>13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">
      <c r="A32" s="1"/>
      <c r="B32" s="3" t="s">
        <v>14</v>
      </c>
      <c r="C32" s="8">
        <v>55658251087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2">
      <c r="A33" s="1"/>
      <c r="B33" s="3" t="s">
        <v>15</v>
      </c>
      <c r="C33" s="8" t="s">
        <v>25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2">
      <c r="A34" s="1"/>
      <c r="B34" s="3" t="s">
        <v>17</v>
      </c>
      <c r="C34" s="8" t="s">
        <v>18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">
      <c r="A35" s="1"/>
      <c r="B35" s="3" t="s">
        <v>19</v>
      </c>
      <c r="C35" s="8" t="s">
        <v>26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2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2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2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2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2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2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2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2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2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2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2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2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2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2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2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2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2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2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2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2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2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2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2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2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2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2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2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2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2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2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2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2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2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2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2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2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2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2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2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2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2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2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2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2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2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2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2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2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2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2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2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2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2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2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2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2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2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2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2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2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2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2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2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2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2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2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2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2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2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2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2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2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2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2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2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2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2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2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2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2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2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2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2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2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2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2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2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2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2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2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2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2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2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2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2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2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2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2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2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2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2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2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2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2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2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2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2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2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2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2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2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2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2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2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2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2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2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2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2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2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2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2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2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2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2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2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2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2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2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2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2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2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2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2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2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2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2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2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2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2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2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2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2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2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2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2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2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2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2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2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2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2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2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2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2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2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2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2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2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2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2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2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2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2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2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2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2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2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2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2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2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2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2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2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2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2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2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2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2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2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2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2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2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2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2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2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2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2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2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2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2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2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2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2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2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2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2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2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2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2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2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2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2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2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2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2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2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2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2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2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2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2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2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2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2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2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2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2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2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2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2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2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2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2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2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2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2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2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2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2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2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2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2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2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2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2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2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2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2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2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2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2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2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2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2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2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2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2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2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2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2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2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2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2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2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2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2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2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2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2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2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2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2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2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2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2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2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2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2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2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2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2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2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2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2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2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2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2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2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2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2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2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2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2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2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2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2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2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2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2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2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2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2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2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2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2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2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2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2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2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2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2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2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2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2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2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2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2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2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2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2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2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2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2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2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2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2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2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2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2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2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2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2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2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2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2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2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2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2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2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2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2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2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2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2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2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2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2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2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2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2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2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2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2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2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2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2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2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2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2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2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2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2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2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2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2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2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2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2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2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2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2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2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2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2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2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2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2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2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2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2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2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2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2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2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2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2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2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2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2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2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2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2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2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2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2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2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2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2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2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2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2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2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2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2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2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2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2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2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2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2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2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2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2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2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2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2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2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2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2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2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2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2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2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2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2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2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2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2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2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2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2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2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2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2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2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2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2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2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2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2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2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2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2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2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2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2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2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2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2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2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2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2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2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2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2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2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2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2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2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2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2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2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2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2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2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2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2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2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2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2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2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2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2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2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2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2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2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2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2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2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2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2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2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2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2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2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2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2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2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2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2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2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2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2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2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2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2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2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2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2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2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2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2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2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2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2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2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2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2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2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2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2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2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2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2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2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2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2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2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2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2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2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2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2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2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2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2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2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2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2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2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2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2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2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2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2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2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2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2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2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2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2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2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2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2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2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2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2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2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2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2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2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2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2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2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2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2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2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2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2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2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2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2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2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2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2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2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2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2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2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2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2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2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2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2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2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2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2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2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2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2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2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2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2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2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2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2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2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2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2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2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2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2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2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2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2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2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2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2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2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2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2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2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2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2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2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2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2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2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2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2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2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2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2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2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2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2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2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2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2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2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2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2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2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2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2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2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2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2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2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2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2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2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2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2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2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2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2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2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2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2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2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2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2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2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2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2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2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2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2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2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2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2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2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2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2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2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2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2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2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2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2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2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2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2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2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2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2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2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2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2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2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2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2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2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2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2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2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2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2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2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2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2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2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2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2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2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2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2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2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2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2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2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2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2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2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2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2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2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2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2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2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2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2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2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2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2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2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2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2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2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2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2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2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2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2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2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2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2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2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2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2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2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2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2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2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2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2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2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2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2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2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2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2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2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2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2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2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2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2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2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2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2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2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2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2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2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2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2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2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2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2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2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2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2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2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2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2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2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2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2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2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2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2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2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2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2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2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2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2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2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2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2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2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2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2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2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2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2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2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2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2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2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2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2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2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2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2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2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2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2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2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2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2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2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2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2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2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2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2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2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2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2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2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2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2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2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2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2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2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2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12:F12"/>
    <mergeCell ref="B14:F14"/>
    <mergeCell ref="B28:F2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K1014"/>
  <sheetViews>
    <sheetView showGridLines="0" tabSelected="1" zoomScale="132" zoomScaleNormal="100" workbookViewId="0">
      <pane xSplit="5" ySplit="2" topLeftCell="F423" activePane="bottomRight" state="frozen"/>
      <selection pane="topRight" activeCell="E1" sqref="E1"/>
      <selection pane="bottomLeft" activeCell="A2" sqref="A2"/>
      <selection pane="bottomRight" activeCell="B430" sqref="B430"/>
    </sheetView>
  </sheetViews>
  <sheetFormatPr baseColWidth="10" defaultColWidth="14.5" defaultRowHeight="15" customHeight="1" outlineLevelCol="3" x14ac:dyDescent="0.2"/>
  <cols>
    <col min="1" max="1" width="15.6640625" hidden="1" customWidth="1" outlineLevel="1"/>
    <col min="2" max="2" width="15.6640625" customWidth="1" collapsed="1"/>
    <col min="3" max="3" width="11.5" customWidth="1"/>
    <col min="4" max="4" width="10.1640625" customWidth="1" outlineLevel="1"/>
    <col min="5" max="5" width="13.1640625" customWidth="1"/>
    <col min="6" max="6" width="11.1640625" customWidth="1" outlineLevel="2"/>
    <col min="7" max="7" width="11.1640625" customWidth="1" outlineLevel="1"/>
    <col min="8" max="8" width="15.1640625" customWidth="1" outlineLevel="1"/>
    <col min="9" max="9" width="8.1640625" customWidth="1" outlineLevel="1"/>
    <col min="10" max="10" width="9.5" customWidth="1" outlineLevel="1"/>
    <col min="11" max="11" width="9.83203125" style="54" customWidth="1" outlineLevel="2"/>
    <col min="12" max="13" width="9.5" customWidth="1" outlineLevel="2"/>
    <col min="14" max="14" width="11.1640625" style="51" customWidth="1" outlineLevel="2"/>
    <col min="15" max="16" width="12.33203125" style="51" customWidth="1" outlineLevel="2"/>
    <col min="17" max="17" width="12.33203125" style="54" customWidth="1" outlineLevel="2"/>
    <col min="18" max="18" width="12.33203125" customWidth="1" outlineLevel="2"/>
    <col min="19" max="19" width="14.33203125" customWidth="1" outlineLevel="2"/>
    <col min="20" max="20" width="18.33203125" customWidth="1" outlineLevel="2"/>
    <col min="21" max="21" width="19.1640625" customWidth="1" outlineLevel="2"/>
    <col min="22" max="23" width="9.1640625" customWidth="1" outlineLevel="2"/>
    <col min="24" max="24" width="11.6640625" customWidth="1" outlineLevel="2"/>
    <col min="25" max="25" width="9.1640625" customWidth="1" outlineLevel="2"/>
    <col min="26" max="26" width="9.5" style="51" customWidth="1" outlineLevel="3"/>
    <col min="27" max="27" width="18.83203125" customWidth="1" outlineLevel="1"/>
    <col min="28" max="28" width="17.5" customWidth="1" outlineLevel="1"/>
    <col min="29" max="29" width="11.5" style="51" customWidth="1"/>
    <col min="30" max="30" width="8.6640625" style="66" customWidth="1"/>
    <col min="31" max="31" width="7.6640625" customWidth="1"/>
    <col min="32" max="32" width="10" customWidth="1"/>
    <col min="33" max="33" width="10.1640625" customWidth="1"/>
    <col min="34" max="34" width="11.5" style="67" customWidth="1"/>
    <col min="35" max="35" width="9.5" bestFit="1" customWidth="1"/>
    <col min="36" max="36" width="9.5" style="111" customWidth="1"/>
  </cols>
  <sheetData>
    <row r="1" spans="1:37" ht="15" customHeight="1" x14ac:dyDescent="0.2">
      <c r="W1" s="11">
        <f ca="1">TODAY()</f>
        <v>45897</v>
      </c>
      <c r="Y1" s="34">
        <f>COUNTBLANK(Y3:Y764)</f>
        <v>0</v>
      </c>
      <c r="AH1" s="54"/>
    </row>
    <row r="2" spans="1:37" ht="10.5" customHeight="1" x14ac:dyDescent="0.2">
      <c r="A2" s="10" t="s">
        <v>972</v>
      </c>
      <c r="B2" s="10" t="s">
        <v>27</v>
      </c>
      <c r="C2" s="10" t="s">
        <v>28</v>
      </c>
      <c r="D2" s="11" t="s">
        <v>29</v>
      </c>
      <c r="E2" s="10" t="s">
        <v>30</v>
      </c>
      <c r="F2" s="10" t="s">
        <v>31</v>
      </c>
      <c r="G2" s="88" t="s">
        <v>32</v>
      </c>
      <c r="H2" s="10" t="s">
        <v>33</v>
      </c>
      <c r="I2" s="10" t="s">
        <v>34</v>
      </c>
      <c r="J2" s="12" t="s">
        <v>35</v>
      </c>
      <c r="K2" s="55" t="s">
        <v>36</v>
      </c>
      <c r="L2" s="11" t="s">
        <v>37</v>
      </c>
      <c r="M2" s="11" t="s">
        <v>38</v>
      </c>
      <c r="N2" s="10" t="s">
        <v>39</v>
      </c>
      <c r="O2" s="10" t="s">
        <v>40</v>
      </c>
      <c r="P2" s="10" t="s">
        <v>41</v>
      </c>
      <c r="Q2" s="55" t="s">
        <v>1028</v>
      </c>
      <c r="R2" s="11" t="s">
        <v>42</v>
      </c>
      <c r="S2" s="11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460</v>
      </c>
      <c r="Z2" s="11" t="s">
        <v>1143</v>
      </c>
      <c r="AA2" s="11" t="s">
        <v>49</v>
      </c>
      <c r="AB2" s="11" t="s">
        <v>50</v>
      </c>
      <c r="AC2" s="10" t="s">
        <v>802</v>
      </c>
      <c r="AD2" s="11" t="s">
        <v>803</v>
      </c>
      <c r="AE2" s="11" t="s">
        <v>825</v>
      </c>
      <c r="AF2" s="11" t="s">
        <v>804</v>
      </c>
      <c r="AG2" s="11" t="s">
        <v>824</v>
      </c>
      <c r="AH2" s="55" t="s">
        <v>823</v>
      </c>
      <c r="AI2" s="11" t="s">
        <v>805</v>
      </c>
      <c r="AJ2" s="112" t="s">
        <v>1115</v>
      </c>
      <c r="AK2" s="11" t="s">
        <v>46</v>
      </c>
    </row>
    <row r="3" spans="1:37" ht="10.5" hidden="1" customHeight="1" x14ac:dyDescent="0.2">
      <c r="A3" s="37">
        <v>616115</v>
      </c>
      <c r="B3" s="27" t="s">
        <v>51</v>
      </c>
      <c r="C3" s="27" t="s">
        <v>52</v>
      </c>
      <c r="D3" s="31">
        <v>45363</v>
      </c>
      <c r="E3" s="27" t="s">
        <v>53</v>
      </c>
      <c r="F3" s="29">
        <v>3222321391</v>
      </c>
      <c r="G3" s="29">
        <v>3222321391</v>
      </c>
      <c r="H3" s="27" t="s">
        <v>54</v>
      </c>
      <c r="I3" s="29">
        <v>1</v>
      </c>
      <c r="J3" s="30">
        <v>633</v>
      </c>
      <c r="K3" s="30">
        <f>I3*J3</f>
        <v>633</v>
      </c>
      <c r="L3" s="31">
        <v>45411</v>
      </c>
      <c r="M3" s="31">
        <v>45429</v>
      </c>
      <c r="N3" s="32">
        <v>2001946975</v>
      </c>
      <c r="O3" s="32">
        <v>40410007</v>
      </c>
      <c r="P3" s="33">
        <v>45429</v>
      </c>
      <c r="Q3" s="49"/>
      <c r="R3" s="13">
        <v>45414</v>
      </c>
      <c r="S3" s="13">
        <f t="shared" ref="S3:S4" si="0">+R3+365</f>
        <v>45779</v>
      </c>
      <c r="T3" s="14">
        <f t="shared" ref="T3:T4" ca="1" si="1">$W$1-R3</f>
        <v>483</v>
      </c>
      <c r="U3" s="14">
        <f t="shared" ref="U3:U4" ca="1" si="2">365-T3</f>
        <v>-118</v>
      </c>
      <c r="V3" s="15"/>
      <c r="W3" s="15"/>
      <c r="X3" s="14" t="str">
        <f t="shared" ref="X3:X4" si="3">IF(AND(O3&gt;40410001,O3&lt;424000000),"Done - Invoiced",IF(AND(L3&gt;DATEVALUE("01/01/2024"),L3&lt;DATEVALUE("01/01/2027")),"On Hand",IF(L3="In Transit","In Transit",IF(L3="Cancelled PO","Cancelled PO","On Order"))))</f>
        <v>Done - Invoiced</v>
      </c>
      <c r="Y3" s="15" t="s">
        <v>460</v>
      </c>
      <c r="Z3" s="13">
        <v>45408</v>
      </c>
      <c r="AA3" s="13">
        <v>45408</v>
      </c>
      <c r="AB3" s="13">
        <v>45413</v>
      </c>
      <c r="AC3" s="14"/>
      <c r="AD3" s="13"/>
      <c r="AE3" s="56">
        <v>1</v>
      </c>
      <c r="AF3" s="56">
        <v>633</v>
      </c>
      <c r="AG3" s="56">
        <f t="shared" ref="AG3:AG4" si="4">AE3*AF3</f>
        <v>633</v>
      </c>
      <c r="AH3" s="56"/>
      <c r="AI3" s="56">
        <f t="shared" ref="AI3:AI4" si="5">AG3+AH3</f>
        <v>633</v>
      </c>
      <c r="AJ3" s="56"/>
    </row>
    <row r="4" spans="1:37" ht="10.5" hidden="1" customHeight="1" x14ac:dyDescent="0.2">
      <c r="A4" s="37">
        <v>616115</v>
      </c>
      <c r="B4" s="27" t="s">
        <v>51</v>
      </c>
      <c r="C4" s="27" t="s">
        <v>52</v>
      </c>
      <c r="D4" s="31">
        <v>45363</v>
      </c>
      <c r="E4" s="27" t="s">
        <v>53</v>
      </c>
      <c r="F4" s="29">
        <v>3222321391</v>
      </c>
      <c r="G4" s="29">
        <v>3222321391</v>
      </c>
      <c r="H4" s="27" t="s">
        <v>54</v>
      </c>
      <c r="I4" s="29">
        <v>2</v>
      </c>
      <c r="J4" s="30">
        <v>633</v>
      </c>
      <c r="K4" s="30">
        <v>1266</v>
      </c>
      <c r="L4" s="31">
        <v>45411</v>
      </c>
      <c r="M4" s="31">
        <v>45660</v>
      </c>
      <c r="N4" s="32">
        <v>2002191226</v>
      </c>
      <c r="O4" s="32">
        <v>404100152</v>
      </c>
      <c r="P4" s="33">
        <v>45660</v>
      </c>
      <c r="Q4" s="49"/>
      <c r="R4" s="13">
        <v>45414</v>
      </c>
      <c r="S4" s="13">
        <f t="shared" si="0"/>
        <v>45779</v>
      </c>
      <c r="T4" s="14">
        <f t="shared" ca="1" si="1"/>
        <v>483</v>
      </c>
      <c r="U4" s="14">
        <f t="shared" ca="1" si="2"/>
        <v>-118</v>
      </c>
      <c r="V4" s="15"/>
      <c r="W4" s="15"/>
      <c r="X4" s="14" t="str">
        <f t="shared" si="3"/>
        <v>Done - Invoiced</v>
      </c>
      <c r="Y4" s="15" t="s">
        <v>460</v>
      </c>
      <c r="Z4" s="13">
        <v>45408</v>
      </c>
      <c r="AA4" s="13">
        <v>45408</v>
      </c>
      <c r="AB4" s="13">
        <v>45413</v>
      </c>
      <c r="AC4" s="14"/>
      <c r="AD4" s="13"/>
      <c r="AE4" s="56">
        <v>2</v>
      </c>
      <c r="AF4" s="56">
        <v>633</v>
      </c>
      <c r="AG4" s="56">
        <f t="shared" si="4"/>
        <v>1266</v>
      </c>
      <c r="AH4" s="56"/>
      <c r="AI4" s="56">
        <f t="shared" si="5"/>
        <v>1266</v>
      </c>
      <c r="AJ4" s="56"/>
    </row>
    <row r="5" spans="1:37" ht="10.5" hidden="1" customHeight="1" x14ac:dyDescent="0.2">
      <c r="A5" s="37">
        <v>616119</v>
      </c>
      <c r="B5" s="27" t="s">
        <v>55</v>
      </c>
      <c r="C5" s="27" t="s">
        <v>56</v>
      </c>
      <c r="D5" s="31">
        <v>45365</v>
      </c>
      <c r="E5" s="27" t="s">
        <v>57</v>
      </c>
      <c r="F5" s="29" t="s">
        <v>58</v>
      </c>
      <c r="G5" s="29">
        <v>3316101287</v>
      </c>
      <c r="H5" s="27" t="s">
        <v>59</v>
      </c>
      <c r="I5" s="29">
        <v>1</v>
      </c>
      <c r="J5" s="30">
        <v>69123.47</v>
      </c>
      <c r="K5" s="30">
        <v>69123.47</v>
      </c>
      <c r="L5" s="31">
        <v>45483</v>
      </c>
      <c r="M5" s="31">
        <v>45624</v>
      </c>
      <c r="N5" s="32">
        <v>2002159472</v>
      </c>
      <c r="O5" s="32">
        <v>404100122</v>
      </c>
      <c r="P5" s="33">
        <v>45624</v>
      </c>
      <c r="Q5" s="49"/>
      <c r="R5" s="13">
        <v>45379</v>
      </c>
      <c r="S5" s="13">
        <f t="shared" ref="S5:S14" si="6">+R5+365</f>
        <v>45744</v>
      </c>
      <c r="T5" s="14">
        <f t="shared" ref="T5:T14" ca="1" si="7">$W$1-R5</f>
        <v>518</v>
      </c>
      <c r="U5" s="14">
        <f t="shared" ref="U5:U14" ca="1" si="8">365-T5</f>
        <v>-153</v>
      </c>
      <c r="V5" s="15"/>
      <c r="W5" s="15"/>
      <c r="X5" s="14" t="str">
        <f t="shared" ref="X5:X14" si="9">IF(AND(O5&gt;40410001,O5&lt;424000000),"Done - Invoiced",IF(AND(L5&gt;DATEVALUE("01/01/2024"),L5&lt;DATEVALUE("01/01/2027")),"On Hand",IF(L5="In Transit","In Transit",IF(L5="Cancelled PO","Cancelled PO","On Order"))))</f>
        <v>Done - Invoiced</v>
      </c>
      <c r="Y5" s="15" t="s">
        <v>460</v>
      </c>
      <c r="Z5" s="13">
        <v>45379</v>
      </c>
      <c r="AA5" s="13">
        <v>45379</v>
      </c>
      <c r="AB5" s="13">
        <v>45485</v>
      </c>
      <c r="AC5" s="14"/>
      <c r="AD5" s="13"/>
      <c r="AE5" s="56">
        <v>1</v>
      </c>
      <c r="AF5" s="56">
        <v>69123.47</v>
      </c>
      <c r="AG5" s="56">
        <f t="shared" ref="AG5:AG14" si="10">AE5*AF5</f>
        <v>69123.47</v>
      </c>
      <c r="AH5" s="56"/>
      <c r="AI5" s="56">
        <f t="shared" ref="AI5:AI14" si="11">AG5+AH5</f>
        <v>69123.47</v>
      </c>
      <c r="AJ5" s="56"/>
      <c r="AK5" s="56"/>
    </row>
    <row r="6" spans="1:37" ht="10.5" hidden="1" customHeight="1" x14ac:dyDescent="0.2">
      <c r="A6" s="37">
        <v>656218</v>
      </c>
      <c r="B6" s="27" t="s">
        <v>60</v>
      </c>
      <c r="C6" s="27" t="s">
        <v>52</v>
      </c>
      <c r="D6" s="31">
        <v>45418</v>
      </c>
      <c r="E6" s="27" t="s">
        <v>61</v>
      </c>
      <c r="F6" s="29">
        <v>3316100969</v>
      </c>
      <c r="G6" s="29">
        <v>3316100969</v>
      </c>
      <c r="H6" s="27" t="s">
        <v>62</v>
      </c>
      <c r="I6" s="29">
        <v>4</v>
      </c>
      <c r="J6" s="30">
        <v>2095</v>
      </c>
      <c r="K6" s="30">
        <v>8380</v>
      </c>
      <c r="L6" s="31">
        <v>45489</v>
      </c>
      <c r="M6" s="31">
        <v>45512</v>
      </c>
      <c r="N6" s="32">
        <v>2002040513</v>
      </c>
      <c r="O6" s="32">
        <v>40410019</v>
      </c>
      <c r="P6" s="33">
        <v>45512</v>
      </c>
      <c r="Q6" s="49"/>
      <c r="R6" s="13">
        <v>45496</v>
      </c>
      <c r="S6" s="13">
        <f t="shared" si="6"/>
        <v>45861</v>
      </c>
      <c r="T6" s="14">
        <f t="shared" ca="1" si="7"/>
        <v>401</v>
      </c>
      <c r="U6" s="14">
        <f t="shared" ca="1" si="8"/>
        <v>-36</v>
      </c>
      <c r="V6" s="15"/>
      <c r="W6" s="15"/>
      <c r="X6" s="14" t="str">
        <f t="shared" si="9"/>
        <v>Done - Invoiced</v>
      </c>
      <c r="Y6" s="15" t="s">
        <v>460</v>
      </c>
      <c r="Z6" s="13">
        <v>45485</v>
      </c>
      <c r="AA6" s="13">
        <v>45485</v>
      </c>
      <c r="AB6" s="13">
        <v>45490</v>
      </c>
      <c r="AC6" s="14"/>
      <c r="AD6" s="13"/>
      <c r="AE6" s="56">
        <v>4</v>
      </c>
      <c r="AF6" s="56">
        <v>2095</v>
      </c>
      <c r="AG6" s="56">
        <f t="shared" si="10"/>
        <v>8380</v>
      </c>
      <c r="AH6" s="56"/>
      <c r="AI6" s="56">
        <f t="shared" si="11"/>
        <v>8380</v>
      </c>
      <c r="AJ6" s="56"/>
    </row>
    <row r="7" spans="1:37" ht="10.5" hidden="1" customHeight="1" x14ac:dyDescent="0.2">
      <c r="A7" s="37">
        <v>656217</v>
      </c>
      <c r="B7" s="27" t="s">
        <v>63</v>
      </c>
      <c r="C7" s="27" t="s">
        <v>52</v>
      </c>
      <c r="D7" s="31">
        <v>45418</v>
      </c>
      <c r="E7" s="27" t="s">
        <v>61</v>
      </c>
      <c r="F7" s="29">
        <v>3316100968</v>
      </c>
      <c r="G7" s="29">
        <v>3316100968</v>
      </c>
      <c r="H7" s="27" t="s">
        <v>62</v>
      </c>
      <c r="I7" s="29">
        <v>4</v>
      </c>
      <c r="J7" s="30">
        <v>2095</v>
      </c>
      <c r="K7" s="30">
        <v>8380</v>
      </c>
      <c r="L7" s="31">
        <v>45489</v>
      </c>
      <c r="M7" s="31">
        <v>45512</v>
      </c>
      <c r="N7" s="32">
        <v>2002040510</v>
      </c>
      <c r="O7" s="32">
        <v>40410017</v>
      </c>
      <c r="P7" s="33">
        <v>45512</v>
      </c>
      <c r="Q7" s="49"/>
      <c r="R7" s="13">
        <v>45496</v>
      </c>
      <c r="S7" s="13">
        <f t="shared" si="6"/>
        <v>45861</v>
      </c>
      <c r="T7" s="14">
        <f t="shared" ca="1" si="7"/>
        <v>401</v>
      </c>
      <c r="U7" s="14">
        <f t="shared" ca="1" si="8"/>
        <v>-36</v>
      </c>
      <c r="V7" s="15"/>
      <c r="W7" s="15"/>
      <c r="X7" s="14" t="str">
        <f t="shared" si="9"/>
        <v>Done - Invoiced</v>
      </c>
      <c r="Y7" s="15" t="s">
        <v>460</v>
      </c>
      <c r="Z7" s="13">
        <v>45485</v>
      </c>
      <c r="AA7" s="13">
        <v>45485</v>
      </c>
      <c r="AB7" s="13">
        <v>45490</v>
      </c>
      <c r="AC7" s="14"/>
      <c r="AD7" s="13"/>
      <c r="AE7" s="56">
        <v>4</v>
      </c>
      <c r="AF7" s="56">
        <v>2095</v>
      </c>
      <c r="AG7" s="56">
        <f t="shared" si="10"/>
        <v>8380</v>
      </c>
      <c r="AH7" s="56"/>
      <c r="AI7" s="56">
        <f t="shared" si="11"/>
        <v>8380</v>
      </c>
      <c r="AJ7" s="56"/>
    </row>
    <row r="8" spans="1:37" ht="10.5" hidden="1" customHeight="1" x14ac:dyDescent="0.2">
      <c r="A8" s="37">
        <v>616120</v>
      </c>
      <c r="B8" s="27" t="s">
        <v>65</v>
      </c>
      <c r="C8" s="27" t="s">
        <v>56</v>
      </c>
      <c r="D8" s="31">
        <v>45400</v>
      </c>
      <c r="E8" s="27" t="s">
        <v>66</v>
      </c>
      <c r="F8" s="29" t="s">
        <v>67</v>
      </c>
      <c r="G8" s="29">
        <v>3717007084</v>
      </c>
      <c r="H8" s="27" t="s">
        <v>68</v>
      </c>
      <c r="I8" s="29">
        <v>1</v>
      </c>
      <c r="J8" s="30">
        <v>22846.19</v>
      </c>
      <c r="K8" s="30">
        <v>22846.19</v>
      </c>
      <c r="L8" s="31">
        <v>45483</v>
      </c>
      <c r="M8" s="31">
        <v>45624</v>
      </c>
      <c r="N8" s="32">
        <v>2002159473</v>
      </c>
      <c r="O8" s="32">
        <v>404100123</v>
      </c>
      <c r="P8" s="33">
        <v>45624</v>
      </c>
      <c r="Q8" s="49"/>
      <c r="R8" s="13">
        <v>45394</v>
      </c>
      <c r="S8" s="13">
        <f t="shared" si="6"/>
        <v>45759</v>
      </c>
      <c r="T8" s="14">
        <f t="shared" ca="1" si="7"/>
        <v>503</v>
      </c>
      <c r="U8" s="14">
        <f t="shared" ca="1" si="8"/>
        <v>-138</v>
      </c>
      <c r="V8" s="15"/>
      <c r="W8" s="15"/>
      <c r="X8" s="14" t="str">
        <f t="shared" si="9"/>
        <v>Done - Invoiced</v>
      </c>
      <c r="Y8" s="15" t="s">
        <v>460</v>
      </c>
      <c r="Z8" s="13">
        <v>45397</v>
      </c>
      <c r="AA8" s="13">
        <v>45397</v>
      </c>
      <c r="AB8" s="13">
        <v>45503</v>
      </c>
      <c r="AC8" s="14"/>
      <c r="AD8" s="13"/>
      <c r="AE8" s="56">
        <v>1</v>
      </c>
      <c r="AF8" s="56">
        <v>22846.19</v>
      </c>
      <c r="AG8" s="56">
        <f t="shared" si="10"/>
        <v>22846.19</v>
      </c>
      <c r="AH8" s="56"/>
      <c r="AI8" s="56">
        <f t="shared" si="11"/>
        <v>22846.19</v>
      </c>
      <c r="AJ8" s="56"/>
    </row>
    <row r="9" spans="1:37" ht="10.5" hidden="1" customHeight="1" x14ac:dyDescent="0.2">
      <c r="A9" s="37">
        <v>616118</v>
      </c>
      <c r="B9" s="27" t="s">
        <v>69</v>
      </c>
      <c r="C9" s="27" t="s">
        <v>56</v>
      </c>
      <c r="D9" s="31">
        <v>45400</v>
      </c>
      <c r="E9" s="27" t="s">
        <v>70</v>
      </c>
      <c r="F9" s="29" t="s">
        <v>71</v>
      </c>
      <c r="G9" s="29">
        <v>3717005829</v>
      </c>
      <c r="H9" s="27" t="s">
        <v>72</v>
      </c>
      <c r="I9" s="29">
        <v>1</v>
      </c>
      <c r="J9" s="30">
        <v>9291.93</v>
      </c>
      <c r="K9" s="30">
        <v>9291.93</v>
      </c>
      <c r="L9" s="31">
        <v>45525</v>
      </c>
      <c r="M9" s="31">
        <v>45660</v>
      </c>
      <c r="N9" s="32">
        <v>2002191216</v>
      </c>
      <c r="O9" s="32">
        <v>404100153</v>
      </c>
      <c r="P9" s="33">
        <v>45660</v>
      </c>
      <c r="Q9" s="49"/>
      <c r="R9" s="13">
        <v>45414</v>
      </c>
      <c r="S9" s="13">
        <f t="shared" si="6"/>
        <v>45779</v>
      </c>
      <c r="T9" s="14">
        <f t="shared" ca="1" si="7"/>
        <v>483</v>
      </c>
      <c r="U9" s="14">
        <f t="shared" ca="1" si="8"/>
        <v>-118</v>
      </c>
      <c r="V9" s="15"/>
      <c r="W9" s="15"/>
      <c r="X9" s="14" t="str">
        <f t="shared" si="9"/>
        <v>Done - Invoiced</v>
      </c>
      <c r="Y9" s="15" t="s">
        <v>460</v>
      </c>
      <c r="Z9" s="13">
        <v>45394</v>
      </c>
      <c r="AA9" s="13">
        <v>45394</v>
      </c>
      <c r="AB9" s="13">
        <v>45500</v>
      </c>
      <c r="AC9" s="14"/>
      <c r="AD9" s="13"/>
      <c r="AE9" s="56">
        <v>1</v>
      </c>
      <c r="AF9" s="56">
        <v>9291.93</v>
      </c>
      <c r="AG9" s="56">
        <f t="shared" si="10"/>
        <v>9291.93</v>
      </c>
      <c r="AH9" s="56"/>
      <c r="AI9" s="56">
        <f t="shared" si="11"/>
        <v>9291.93</v>
      </c>
      <c r="AJ9" s="56"/>
    </row>
    <row r="10" spans="1:37" ht="10.5" hidden="1" customHeight="1" x14ac:dyDescent="0.2">
      <c r="A10" s="37">
        <v>616113</v>
      </c>
      <c r="B10" s="27" t="s">
        <v>73</v>
      </c>
      <c r="C10" s="27" t="s">
        <v>52</v>
      </c>
      <c r="D10" s="31">
        <v>45408</v>
      </c>
      <c r="E10" s="27" t="s">
        <v>53</v>
      </c>
      <c r="F10" s="29">
        <v>3222321380</v>
      </c>
      <c r="G10" s="29">
        <v>3222321380</v>
      </c>
      <c r="H10" s="27" t="s">
        <v>74</v>
      </c>
      <c r="I10" s="29">
        <v>1</v>
      </c>
      <c r="J10" s="30">
        <v>1594</v>
      </c>
      <c r="K10" s="30">
        <v>1594</v>
      </c>
      <c r="L10" s="31">
        <v>45411</v>
      </c>
      <c r="M10" s="31">
        <v>45667</v>
      </c>
      <c r="N10" s="32">
        <v>2002189621</v>
      </c>
      <c r="O10" s="32">
        <v>404100144</v>
      </c>
      <c r="P10" s="33">
        <v>45667</v>
      </c>
      <c r="Q10" s="49"/>
      <c r="R10" s="13">
        <v>45414</v>
      </c>
      <c r="S10" s="13">
        <f t="shared" si="6"/>
        <v>45779</v>
      </c>
      <c r="T10" s="14">
        <f t="shared" ca="1" si="7"/>
        <v>483</v>
      </c>
      <c r="U10" s="14">
        <f t="shared" ca="1" si="8"/>
        <v>-118</v>
      </c>
      <c r="V10" s="15"/>
      <c r="W10" s="15"/>
      <c r="X10" s="14" t="str">
        <f t="shared" si="9"/>
        <v>Done - Invoiced</v>
      </c>
      <c r="Y10" s="15" t="s">
        <v>460</v>
      </c>
      <c r="Z10" s="13">
        <v>45408</v>
      </c>
      <c r="AA10" s="13">
        <v>45408</v>
      </c>
      <c r="AB10" s="13">
        <v>45413</v>
      </c>
      <c r="AC10" s="14"/>
      <c r="AD10" s="13"/>
      <c r="AE10" s="56">
        <v>1</v>
      </c>
      <c r="AF10" s="56">
        <v>1594</v>
      </c>
      <c r="AG10" s="56">
        <f t="shared" si="10"/>
        <v>1594</v>
      </c>
      <c r="AH10" s="56"/>
      <c r="AI10" s="56">
        <f t="shared" si="11"/>
        <v>1594</v>
      </c>
      <c r="AJ10" s="56"/>
    </row>
    <row r="11" spans="1:37" ht="10.5" hidden="1" customHeight="1" x14ac:dyDescent="0.2">
      <c r="A11" s="37">
        <v>616113</v>
      </c>
      <c r="B11" s="27" t="s">
        <v>73</v>
      </c>
      <c r="C11" s="27" t="s">
        <v>52</v>
      </c>
      <c r="D11" s="31">
        <v>45408</v>
      </c>
      <c r="E11" s="27" t="s">
        <v>53</v>
      </c>
      <c r="F11" s="29">
        <v>3222321380</v>
      </c>
      <c r="G11" s="29">
        <v>3222321380</v>
      </c>
      <c r="H11" s="27" t="s">
        <v>74</v>
      </c>
      <c r="I11" s="29">
        <v>2</v>
      </c>
      <c r="J11" s="30">
        <v>1594</v>
      </c>
      <c r="K11" s="30">
        <v>3188</v>
      </c>
      <c r="L11" s="31">
        <v>45411</v>
      </c>
      <c r="M11" s="31">
        <v>45660</v>
      </c>
      <c r="N11" s="32">
        <v>2002191223</v>
      </c>
      <c r="O11" s="32">
        <v>404100150</v>
      </c>
      <c r="P11" s="33">
        <v>45660</v>
      </c>
      <c r="Q11" s="49"/>
      <c r="R11" s="13">
        <v>45414</v>
      </c>
      <c r="S11" s="13">
        <f t="shared" si="6"/>
        <v>45779</v>
      </c>
      <c r="T11" s="14">
        <f t="shared" ca="1" si="7"/>
        <v>483</v>
      </c>
      <c r="U11" s="14">
        <f t="shared" ca="1" si="8"/>
        <v>-118</v>
      </c>
      <c r="V11" s="15"/>
      <c r="W11" s="15"/>
      <c r="X11" s="14" t="str">
        <f t="shared" si="9"/>
        <v>Done - Invoiced</v>
      </c>
      <c r="Y11" s="15" t="s">
        <v>460</v>
      </c>
      <c r="Z11" s="13">
        <v>45408</v>
      </c>
      <c r="AA11" s="13">
        <v>45408</v>
      </c>
      <c r="AB11" s="13">
        <v>45413</v>
      </c>
      <c r="AC11" s="14"/>
      <c r="AD11" s="13"/>
      <c r="AE11" s="56">
        <v>2</v>
      </c>
      <c r="AF11" s="56">
        <v>1594</v>
      </c>
      <c r="AG11" s="56">
        <f t="shared" si="10"/>
        <v>3188</v>
      </c>
      <c r="AH11" s="56"/>
      <c r="AI11" s="56">
        <f t="shared" si="11"/>
        <v>3188</v>
      </c>
      <c r="AJ11" s="56"/>
    </row>
    <row r="12" spans="1:37" ht="10.5" hidden="1" customHeight="1" x14ac:dyDescent="0.2">
      <c r="A12" s="37">
        <v>616114</v>
      </c>
      <c r="B12" s="27" t="s">
        <v>75</v>
      </c>
      <c r="C12" s="27" t="s">
        <v>52</v>
      </c>
      <c r="D12" s="31">
        <v>45408</v>
      </c>
      <c r="E12" s="27" t="s">
        <v>53</v>
      </c>
      <c r="F12" s="29">
        <v>3222321386</v>
      </c>
      <c r="G12" s="29">
        <v>3222321386</v>
      </c>
      <c r="H12" s="27" t="s">
        <v>76</v>
      </c>
      <c r="I12" s="29">
        <v>1</v>
      </c>
      <c r="J12" s="30">
        <v>1338</v>
      </c>
      <c r="K12" s="30">
        <v>1338</v>
      </c>
      <c r="L12" s="31">
        <v>45411</v>
      </c>
      <c r="M12" s="31">
        <v>45667</v>
      </c>
      <c r="N12" s="32">
        <v>2002189622</v>
      </c>
      <c r="O12" s="32">
        <v>404100145</v>
      </c>
      <c r="P12" s="33">
        <v>45667</v>
      </c>
      <c r="Q12" s="49"/>
      <c r="R12" s="13">
        <v>45414</v>
      </c>
      <c r="S12" s="13">
        <f t="shared" si="6"/>
        <v>45779</v>
      </c>
      <c r="T12" s="14">
        <f t="shared" ca="1" si="7"/>
        <v>483</v>
      </c>
      <c r="U12" s="14">
        <f t="shared" ca="1" si="8"/>
        <v>-118</v>
      </c>
      <c r="V12" s="15"/>
      <c r="W12" s="15"/>
      <c r="X12" s="14" t="str">
        <f t="shared" si="9"/>
        <v>Done - Invoiced</v>
      </c>
      <c r="Y12" s="15" t="s">
        <v>460</v>
      </c>
      <c r="Z12" s="13">
        <v>45408</v>
      </c>
      <c r="AA12" s="13">
        <v>45408</v>
      </c>
      <c r="AB12" s="13">
        <v>45413</v>
      </c>
      <c r="AC12" s="14"/>
      <c r="AD12" s="13"/>
      <c r="AE12" s="56">
        <v>1</v>
      </c>
      <c r="AF12" s="56">
        <v>1338</v>
      </c>
      <c r="AG12" s="56">
        <f t="shared" si="10"/>
        <v>1338</v>
      </c>
      <c r="AH12" s="56"/>
      <c r="AI12" s="56">
        <f t="shared" si="11"/>
        <v>1338</v>
      </c>
      <c r="AJ12" s="56"/>
    </row>
    <row r="13" spans="1:37" ht="10.5" hidden="1" customHeight="1" x14ac:dyDescent="0.2">
      <c r="A13" s="37">
        <v>616114</v>
      </c>
      <c r="B13" s="27" t="s">
        <v>75</v>
      </c>
      <c r="C13" s="27" t="s">
        <v>52</v>
      </c>
      <c r="D13" s="31">
        <v>45408</v>
      </c>
      <c r="E13" s="27" t="s">
        <v>53</v>
      </c>
      <c r="F13" s="29">
        <v>3222321386</v>
      </c>
      <c r="G13" s="29">
        <v>3222321386</v>
      </c>
      <c r="H13" s="27" t="s">
        <v>76</v>
      </c>
      <c r="I13" s="29">
        <v>2</v>
      </c>
      <c r="J13" s="30">
        <v>1338</v>
      </c>
      <c r="K13" s="30">
        <v>2676</v>
      </c>
      <c r="L13" s="31">
        <v>45411</v>
      </c>
      <c r="M13" s="31">
        <v>45660</v>
      </c>
      <c r="N13" s="32">
        <v>2002191224</v>
      </c>
      <c r="O13" s="32">
        <v>404100151</v>
      </c>
      <c r="P13" s="33">
        <v>45660</v>
      </c>
      <c r="Q13" s="49"/>
      <c r="R13" s="13">
        <v>45414</v>
      </c>
      <c r="S13" s="13">
        <f t="shared" si="6"/>
        <v>45779</v>
      </c>
      <c r="T13" s="14">
        <f t="shared" ca="1" si="7"/>
        <v>483</v>
      </c>
      <c r="U13" s="14">
        <f t="shared" ca="1" si="8"/>
        <v>-118</v>
      </c>
      <c r="V13" s="15"/>
      <c r="W13" s="15"/>
      <c r="X13" s="14" t="str">
        <f t="shared" si="9"/>
        <v>Done - Invoiced</v>
      </c>
      <c r="Y13" s="15" t="s">
        <v>460</v>
      </c>
      <c r="Z13" s="13">
        <v>45408</v>
      </c>
      <c r="AA13" s="13">
        <v>45408</v>
      </c>
      <c r="AB13" s="13">
        <v>45413</v>
      </c>
      <c r="AC13" s="14"/>
      <c r="AD13" s="13"/>
      <c r="AE13" s="56">
        <v>2</v>
      </c>
      <c r="AF13" s="56">
        <v>1338</v>
      </c>
      <c r="AG13" s="56">
        <f t="shared" si="10"/>
        <v>2676</v>
      </c>
      <c r="AH13" s="56"/>
      <c r="AI13" s="56">
        <f t="shared" si="11"/>
        <v>2676</v>
      </c>
      <c r="AJ13" s="56"/>
    </row>
    <row r="14" spans="1:37" ht="10.5" hidden="1" customHeight="1" x14ac:dyDescent="0.2">
      <c r="A14" s="37">
        <v>645809</v>
      </c>
      <c r="B14" s="27" t="s">
        <v>77</v>
      </c>
      <c r="C14" s="27" t="s">
        <v>52</v>
      </c>
      <c r="D14" s="31">
        <v>45415</v>
      </c>
      <c r="E14" s="27" t="s">
        <v>78</v>
      </c>
      <c r="F14" s="29">
        <v>3222347789</v>
      </c>
      <c r="G14" s="29">
        <v>3222347789</v>
      </c>
      <c r="H14" s="27" t="s">
        <v>79</v>
      </c>
      <c r="I14" s="29">
        <v>2</v>
      </c>
      <c r="J14" s="30">
        <v>1900</v>
      </c>
      <c r="K14" s="30">
        <v>3800</v>
      </c>
      <c r="L14" s="31">
        <v>45440</v>
      </c>
      <c r="M14" s="31">
        <v>45597</v>
      </c>
      <c r="N14" s="32">
        <v>2002126695</v>
      </c>
      <c r="O14" s="32">
        <v>40410091</v>
      </c>
      <c r="P14" s="33">
        <v>45597</v>
      </c>
      <c r="Q14" s="49"/>
      <c r="R14" s="13">
        <v>45447</v>
      </c>
      <c r="S14" s="13">
        <f t="shared" si="6"/>
        <v>45812</v>
      </c>
      <c r="T14" s="14">
        <f t="shared" ca="1" si="7"/>
        <v>450</v>
      </c>
      <c r="U14" s="14">
        <f t="shared" ca="1" si="8"/>
        <v>-85</v>
      </c>
      <c r="V14" s="15"/>
      <c r="W14" s="15"/>
      <c r="X14" s="14" t="str">
        <f t="shared" si="9"/>
        <v>Done - Invoiced</v>
      </c>
      <c r="Y14" s="15" t="s">
        <v>460</v>
      </c>
      <c r="Z14" s="13">
        <v>45436</v>
      </c>
      <c r="AA14" s="13">
        <v>45436</v>
      </c>
      <c r="AB14" s="13">
        <v>45441</v>
      </c>
      <c r="AC14" s="14"/>
      <c r="AD14" s="13"/>
      <c r="AE14" s="56">
        <v>2</v>
      </c>
      <c r="AF14" s="56">
        <v>1900</v>
      </c>
      <c r="AG14" s="56">
        <f t="shared" si="10"/>
        <v>3800</v>
      </c>
      <c r="AH14" s="56"/>
      <c r="AI14" s="56">
        <f t="shared" si="11"/>
        <v>3800</v>
      </c>
      <c r="AJ14" s="56"/>
    </row>
    <row r="15" spans="1:37" ht="10.5" hidden="1" customHeight="1" x14ac:dyDescent="0.2">
      <c r="A15" s="37">
        <v>645810</v>
      </c>
      <c r="B15" s="27" t="s">
        <v>80</v>
      </c>
      <c r="C15" s="27" t="s">
        <v>52</v>
      </c>
      <c r="D15" s="31">
        <v>45415</v>
      </c>
      <c r="E15" s="27" t="s">
        <v>78</v>
      </c>
      <c r="F15" s="29">
        <v>3222347853</v>
      </c>
      <c r="G15" s="29">
        <v>3222347853</v>
      </c>
      <c r="H15" s="27" t="s">
        <v>81</v>
      </c>
      <c r="I15" s="29">
        <v>2</v>
      </c>
      <c r="J15" s="30">
        <v>1957</v>
      </c>
      <c r="K15" s="30">
        <v>3914</v>
      </c>
      <c r="L15" s="31">
        <v>45440</v>
      </c>
      <c r="M15" s="31">
        <v>45572</v>
      </c>
      <c r="N15" s="32">
        <v>2002097632</v>
      </c>
      <c r="O15" s="32">
        <v>40410061</v>
      </c>
      <c r="P15" s="33">
        <v>45572</v>
      </c>
      <c r="Q15" s="49"/>
      <c r="R15" s="13">
        <v>45447</v>
      </c>
      <c r="S15" s="13">
        <f t="shared" ref="S15:S78" si="12">+R15+365</f>
        <v>45812</v>
      </c>
      <c r="T15" s="14">
        <f t="shared" ref="T15:T78" ca="1" si="13">$W$1-R15</f>
        <v>450</v>
      </c>
      <c r="U15" s="14">
        <f t="shared" ref="U15:U78" ca="1" si="14">365-T15</f>
        <v>-85</v>
      </c>
      <c r="V15" s="15"/>
      <c r="W15" s="15"/>
      <c r="X15" s="14" t="str">
        <f t="shared" ref="X15:X46" si="15">IF(AND(O15&gt;40410001,O15&lt;424000000),"Done - Invoiced",IF(AND(L15&gt;DATEVALUE("01/01/2024"),L15&lt;DATEVALUE("01/01/2027")),"On Hand",IF(L15="In Transit","In Transit",IF(L15="Cancelled PO","Cancelled PO","On Order"))))</f>
        <v>Done - Invoiced</v>
      </c>
      <c r="Y15" s="15" t="s">
        <v>460</v>
      </c>
      <c r="Z15" s="13">
        <v>45436</v>
      </c>
      <c r="AA15" s="13">
        <v>45436</v>
      </c>
      <c r="AB15" s="13">
        <v>45441</v>
      </c>
      <c r="AC15" s="14"/>
      <c r="AD15" s="13"/>
      <c r="AE15" s="56">
        <v>2</v>
      </c>
      <c r="AF15" s="56">
        <v>1957</v>
      </c>
      <c r="AG15" s="56">
        <f t="shared" ref="AG15:AG78" si="16">AE15*AF15</f>
        <v>3914</v>
      </c>
      <c r="AH15" s="56"/>
      <c r="AI15" s="56">
        <f t="shared" ref="AI15:AI78" si="17">AG15+AH15</f>
        <v>3914</v>
      </c>
      <c r="AJ15" s="56"/>
    </row>
    <row r="16" spans="1:37" ht="10.5" hidden="1" customHeight="1" x14ac:dyDescent="0.2">
      <c r="A16" s="37">
        <v>645811</v>
      </c>
      <c r="B16" s="27" t="s">
        <v>82</v>
      </c>
      <c r="C16" s="27" t="s">
        <v>52</v>
      </c>
      <c r="D16" s="31">
        <v>45415</v>
      </c>
      <c r="E16" s="27" t="s">
        <v>78</v>
      </c>
      <c r="F16" s="29">
        <v>3316101255</v>
      </c>
      <c r="G16" s="29">
        <v>3316101255</v>
      </c>
      <c r="H16" s="27" t="s">
        <v>83</v>
      </c>
      <c r="I16" s="29">
        <v>4</v>
      </c>
      <c r="J16" s="30">
        <v>3954</v>
      </c>
      <c r="K16" s="30">
        <v>15816</v>
      </c>
      <c r="L16" s="31">
        <v>45440</v>
      </c>
      <c r="M16" s="31">
        <v>45512</v>
      </c>
      <c r="N16" s="32">
        <v>2002040512</v>
      </c>
      <c r="O16" s="32">
        <v>40410018</v>
      </c>
      <c r="P16" s="33">
        <v>45512</v>
      </c>
      <c r="Q16" s="49"/>
      <c r="R16" s="13">
        <v>45447</v>
      </c>
      <c r="S16" s="13">
        <f t="shared" si="12"/>
        <v>45812</v>
      </c>
      <c r="T16" s="14">
        <f t="shared" ca="1" si="13"/>
        <v>450</v>
      </c>
      <c r="U16" s="14">
        <f t="shared" ca="1" si="14"/>
        <v>-85</v>
      </c>
      <c r="V16" s="15"/>
      <c r="W16" s="15"/>
      <c r="X16" s="14" t="str">
        <f t="shared" si="15"/>
        <v>Done - Invoiced</v>
      </c>
      <c r="Y16" s="15" t="s">
        <v>460</v>
      </c>
      <c r="Z16" s="13">
        <v>45436</v>
      </c>
      <c r="AA16" s="13">
        <v>45436</v>
      </c>
      <c r="AB16" s="13">
        <v>45441</v>
      </c>
      <c r="AC16" s="14"/>
      <c r="AD16" s="13"/>
      <c r="AE16" s="56">
        <v>4</v>
      </c>
      <c r="AF16" s="56">
        <v>3954</v>
      </c>
      <c r="AG16" s="56">
        <f t="shared" si="16"/>
        <v>15816</v>
      </c>
      <c r="AH16" s="56"/>
      <c r="AI16" s="56">
        <f t="shared" si="17"/>
        <v>15816</v>
      </c>
      <c r="AJ16" s="56"/>
    </row>
    <row r="17" spans="1:36" ht="10.5" hidden="1" customHeight="1" x14ac:dyDescent="0.2">
      <c r="A17" s="37">
        <v>645812</v>
      </c>
      <c r="B17" s="27" t="s">
        <v>84</v>
      </c>
      <c r="C17" s="27" t="s">
        <v>52</v>
      </c>
      <c r="D17" s="31">
        <v>45415</v>
      </c>
      <c r="E17" s="27" t="s">
        <v>78</v>
      </c>
      <c r="F17" s="29">
        <v>3222351449</v>
      </c>
      <c r="G17" s="29">
        <v>3222351449</v>
      </c>
      <c r="H17" s="27" t="s">
        <v>85</v>
      </c>
      <c r="I17" s="29">
        <v>2</v>
      </c>
      <c r="J17" s="30">
        <v>991</v>
      </c>
      <c r="K17" s="30">
        <v>1982</v>
      </c>
      <c r="L17" s="31">
        <v>45440</v>
      </c>
      <c r="M17" s="31">
        <v>45581</v>
      </c>
      <c r="N17" s="32">
        <v>2002108300</v>
      </c>
      <c r="O17" s="32">
        <v>40410073</v>
      </c>
      <c r="P17" s="33">
        <v>45581</v>
      </c>
      <c r="Q17" s="49"/>
      <c r="R17" s="13">
        <v>45447</v>
      </c>
      <c r="S17" s="13">
        <f t="shared" si="12"/>
        <v>45812</v>
      </c>
      <c r="T17" s="14">
        <f t="shared" ca="1" si="13"/>
        <v>450</v>
      </c>
      <c r="U17" s="14">
        <f t="shared" ca="1" si="14"/>
        <v>-85</v>
      </c>
      <c r="V17" s="15"/>
      <c r="W17" s="15"/>
      <c r="X17" s="14" t="str">
        <f t="shared" si="15"/>
        <v>Done - Invoiced</v>
      </c>
      <c r="Y17" s="15" t="s">
        <v>460</v>
      </c>
      <c r="Z17" s="13">
        <v>45436</v>
      </c>
      <c r="AA17" s="13">
        <v>45436</v>
      </c>
      <c r="AB17" s="13">
        <v>45441</v>
      </c>
      <c r="AC17" s="14"/>
      <c r="AD17" s="13"/>
      <c r="AE17" s="56">
        <v>2</v>
      </c>
      <c r="AF17" s="56">
        <v>991</v>
      </c>
      <c r="AG17" s="56">
        <f t="shared" si="16"/>
        <v>1982</v>
      </c>
      <c r="AH17" s="56"/>
      <c r="AI17" s="56">
        <f t="shared" si="17"/>
        <v>1982</v>
      </c>
      <c r="AJ17" s="56"/>
    </row>
    <row r="18" spans="1:36" ht="10.5" hidden="1" customHeight="1" x14ac:dyDescent="0.2">
      <c r="A18" s="37">
        <v>645812</v>
      </c>
      <c r="B18" s="27" t="s">
        <v>84</v>
      </c>
      <c r="C18" s="27" t="s">
        <v>52</v>
      </c>
      <c r="D18" s="31">
        <v>45415</v>
      </c>
      <c r="E18" s="27" t="s">
        <v>78</v>
      </c>
      <c r="F18" s="29">
        <v>3222351449</v>
      </c>
      <c r="G18" s="29">
        <v>3222351449</v>
      </c>
      <c r="H18" s="27" t="s">
        <v>85</v>
      </c>
      <c r="I18" s="29">
        <v>1</v>
      </c>
      <c r="J18" s="30">
        <v>991</v>
      </c>
      <c r="K18" s="30">
        <v>991</v>
      </c>
      <c r="L18" s="31">
        <v>45440</v>
      </c>
      <c r="M18" s="31">
        <v>45674</v>
      </c>
      <c r="N18" s="32">
        <v>2002214407</v>
      </c>
      <c r="O18" s="32">
        <v>404100163</v>
      </c>
      <c r="P18" s="33">
        <v>45674</v>
      </c>
      <c r="Q18" s="49"/>
      <c r="R18" s="13">
        <v>45447</v>
      </c>
      <c r="S18" s="13">
        <f t="shared" si="12"/>
        <v>45812</v>
      </c>
      <c r="T18" s="14">
        <f t="shared" ca="1" si="13"/>
        <v>450</v>
      </c>
      <c r="U18" s="14">
        <f t="shared" ca="1" si="14"/>
        <v>-85</v>
      </c>
      <c r="V18" s="15"/>
      <c r="W18" s="15"/>
      <c r="X18" s="14" t="str">
        <f t="shared" si="15"/>
        <v>Done - Invoiced</v>
      </c>
      <c r="Y18" s="15" t="s">
        <v>460</v>
      </c>
      <c r="Z18" s="13">
        <v>45436</v>
      </c>
      <c r="AA18" s="13">
        <v>45436</v>
      </c>
      <c r="AB18" s="13">
        <v>45441</v>
      </c>
      <c r="AC18" s="14"/>
      <c r="AD18" s="13"/>
      <c r="AE18" s="56">
        <v>1</v>
      </c>
      <c r="AF18" s="56">
        <v>991</v>
      </c>
      <c r="AG18" s="56">
        <f t="shared" si="16"/>
        <v>991</v>
      </c>
      <c r="AH18" s="56"/>
      <c r="AI18" s="56">
        <f t="shared" si="17"/>
        <v>991</v>
      </c>
      <c r="AJ18" s="56"/>
    </row>
    <row r="19" spans="1:36" ht="10.5" hidden="1" customHeight="1" x14ac:dyDescent="0.2">
      <c r="A19" s="37">
        <v>645813</v>
      </c>
      <c r="B19" s="27" t="s">
        <v>86</v>
      </c>
      <c r="C19" s="27" t="s">
        <v>52</v>
      </c>
      <c r="D19" s="31">
        <v>45415</v>
      </c>
      <c r="E19" s="27" t="s">
        <v>78</v>
      </c>
      <c r="F19" s="29">
        <v>3222324558</v>
      </c>
      <c r="G19" s="29">
        <v>3222324558</v>
      </c>
      <c r="H19" s="27" t="s">
        <v>87</v>
      </c>
      <c r="I19" s="29">
        <v>6</v>
      </c>
      <c r="J19" s="30">
        <v>3087</v>
      </c>
      <c r="K19" s="30">
        <v>18522</v>
      </c>
      <c r="L19" s="31">
        <v>45440</v>
      </c>
      <c r="M19" s="31">
        <v>45531</v>
      </c>
      <c r="N19" s="32">
        <v>2002056351</v>
      </c>
      <c r="O19" s="32">
        <v>40410028</v>
      </c>
      <c r="P19" s="33">
        <v>45531</v>
      </c>
      <c r="Q19" s="49"/>
      <c r="R19" s="13">
        <v>45447</v>
      </c>
      <c r="S19" s="13">
        <f t="shared" si="12"/>
        <v>45812</v>
      </c>
      <c r="T19" s="14">
        <f t="shared" ca="1" si="13"/>
        <v>450</v>
      </c>
      <c r="U19" s="14">
        <f t="shared" ca="1" si="14"/>
        <v>-85</v>
      </c>
      <c r="V19" s="15"/>
      <c r="W19" s="15"/>
      <c r="X19" s="14" t="str">
        <f t="shared" si="15"/>
        <v>Done - Invoiced</v>
      </c>
      <c r="Y19" s="15" t="s">
        <v>460</v>
      </c>
      <c r="Z19" s="13">
        <v>45436</v>
      </c>
      <c r="AA19" s="13">
        <v>45436</v>
      </c>
      <c r="AB19" s="13">
        <v>45441</v>
      </c>
      <c r="AC19" s="14"/>
      <c r="AD19" s="13"/>
      <c r="AE19" s="56">
        <v>6</v>
      </c>
      <c r="AF19" s="56">
        <v>3087</v>
      </c>
      <c r="AG19" s="56">
        <f t="shared" si="16"/>
        <v>18522</v>
      </c>
      <c r="AH19" s="56"/>
      <c r="AI19" s="56">
        <f t="shared" si="17"/>
        <v>18522</v>
      </c>
      <c r="AJ19" s="56"/>
    </row>
    <row r="20" spans="1:36" ht="10.5" hidden="1" customHeight="1" x14ac:dyDescent="0.2">
      <c r="A20" s="37">
        <v>645814</v>
      </c>
      <c r="B20" s="27" t="s">
        <v>88</v>
      </c>
      <c r="C20" s="27" t="s">
        <v>52</v>
      </c>
      <c r="D20" s="31">
        <v>45415</v>
      </c>
      <c r="E20" s="27" t="s">
        <v>78</v>
      </c>
      <c r="F20" s="29">
        <v>3222362915</v>
      </c>
      <c r="G20" s="29">
        <v>3222362915</v>
      </c>
      <c r="H20" s="27" t="s">
        <v>87</v>
      </c>
      <c r="I20" s="29">
        <v>4</v>
      </c>
      <c r="J20" s="30">
        <v>2278</v>
      </c>
      <c r="K20" s="30">
        <v>9112</v>
      </c>
      <c r="L20" s="31">
        <v>45440</v>
      </c>
      <c r="M20" s="31">
        <v>45537</v>
      </c>
      <c r="N20" s="32">
        <v>2002057739</v>
      </c>
      <c r="O20" s="32">
        <v>40410033</v>
      </c>
      <c r="P20" s="33">
        <v>45537</v>
      </c>
      <c r="Q20" s="49"/>
      <c r="R20" s="13">
        <v>45447</v>
      </c>
      <c r="S20" s="13">
        <f t="shared" si="12"/>
        <v>45812</v>
      </c>
      <c r="T20" s="14">
        <f t="shared" ca="1" si="13"/>
        <v>450</v>
      </c>
      <c r="U20" s="14">
        <f t="shared" ca="1" si="14"/>
        <v>-85</v>
      </c>
      <c r="V20" s="15"/>
      <c r="W20" s="15"/>
      <c r="X20" s="14" t="str">
        <f t="shared" si="15"/>
        <v>Done - Invoiced</v>
      </c>
      <c r="Y20" s="15" t="s">
        <v>460</v>
      </c>
      <c r="Z20" s="13">
        <v>45436</v>
      </c>
      <c r="AA20" s="13">
        <v>45436</v>
      </c>
      <c r="AB20" s="13">
        <v>45441</v>
      </c>
      <c r="AC20" s="14"/>
      <c r="AD20" s="13"/>
      <c r="AE20" s="56">
        <v>4</v>
      </c>
      <c r="AF20" s="56">
        <v>2278</v>
      </c>
      <c r="AG20" s="56">
        <f t="shared" si="16"/>
        <v>9112</v>
      </c>
      <c r="AH20" s="56"/>
      <c r="AI20" s="56">
        <f t="shared" si="17"/>
        <v>9112</v>
      </c>
      <c r="AJ20" s="56"/>
    </row>
    <row r="21" spans="1:36" ht="10.5" hidden="1" customHeight="1" x14ac:dyDescent="0.2">
      <c r="A21" s="37">
        <v>645814</v>
      </c>
      <c r="B21" s="27" t="s">
        <v>88</v>
      </c>
      <c r="C21" s="27" t="s">
        <v>52</v>
      </c>
      <c r="D21" s="31">
        <v>45415</v>
      </c>
      <c r="E21" s="27" t="s">
        <v>78</v>
      </c>
      <c r="F21" s="29">
        <v>3222362915</v>
      </c>
      <c r="G21" s="29">
        <v>3222362915</v>
      </c>
      <c r="H21" s="27" t="s">
        <v>87</v>
      </c>
      <c r="I21" s="29">
        <v>2</v>
      </c>
      <c r="J21" s="30">
        <v>2278</v>
      </c>
      <c r="K21" s="30">
        <v>4556</v>
      </c>
      <c r="L21" s="31">
        <v>45440</v>
      </c>
      <c r="M21" s="31">
        <v>45551</v>
      </c>
      <c r="N21" s="32">
        <v>2002071289</v>
      </c>
      <c r="O21" s="32">
        <v>40410043</v>
      </c>
      <c r="P21" s="33">
        <v>45551</v>
      </c>
      <c r="Q21" s="49"/>
      <c r="R21" s="13">
        <v>45447</v>
      </c>
      <c r="S21" s="13">
        <f t="shared" si="12"/>
        <v>45812</v>
      </c>
      <c r="T21" s="14">
        <f t="shared" ca="1" si="13"/>
        <v>450</v>
      </c>
      <c r="U21" s="14">
        <f t="shared" ca="1" si="14"/>
        <v>-85</v>
      </c>
      <c r="V21" s="15"/>
      <c r="W21" s="15"/>
      <c r="X21" s="14" t="str">
        <f t="shared" si="15"/>
        <v>Done - Invoiced</v>
      </c>
      <c r="Y21" s="15" t="s">
        <v>460</v>
      </c>
      <c r="Z21" s="13">
        <v>45436</v>
      </c>
      <c r="AA21" s="13">
        <v>45436</v>
      </c>
      <c r="AB21" s="13">
        <v>45441</v>
      </c>
      <c r="AC21" s="14"/>
      <c r="AD21" s="13"/>
      <c r="AE21" s="56">
        <v>2</v>
      </c>
      <c r="AF21" s="56">
        <v>2278</v>
      </c>
      <c r="AG21" s="56">
        <f t="shared" si="16"/>
        <v>4556</v>
      </c>
      <c r="AH21" s="56"/>
      <c r="AI21" s="56">
        <f t="shared" si="17"/>
        <v>4556</v>
      </c>
      <c r="AJ21" s="56"/>
    </row>
    <row r="22" spans="1:36" ht="10.5" hidden="1" customHeight="1" x14ac:dyDescent="0.2">
      <c r="A22" s="37">
        <v>645815</v>
      </c>
      <c r="B22" s="27" t="s">
        <v>89</v>
      </c>
      <c r="C22" s="27" t="s">
        <v>52</v>
      </c>
      <c r="D22" s="31">
        <v>45415</v>
      </c>
      <c r="E22" s="27" t="s">
        <v>78</v>
      </c>
      <c r="F22" s="29">
        <v>3316100931</v>
      </c>
      <c r="G22" s="29">
        <v>3316100931</v>
      </c>
      <c r="H22" s="27" t="s">
        <v>83</v>
      </c>
      <c r="I22" s="29">
        <v>4</v>
      </c>
      <c r="J22" s="30">
        <v>4001</v>
      </c>
      <c r="K22" s="30">
        <v>16004</v>
      </c>
      <c r="L22" s="31">
        <v>45440</v>
      </c>
      <c r="M22" s="31">
        <v>45512</v>
      </c>
      <c r="N22" s="32">
        <v>2002040507</v>
      </c>
      <c r="O22" s="32">
        <v>40410015</v>
      </c>
      <c r="P22" s="33">
        <v>45512</v>
      </c>
      <c r="Q22" s="49"/>
      <c r="R22" s="13">
        <v>45447</v>
      </c>
      <c r="S22" s="13">
        <f t="shared" si="12"/>
        <v>45812</v>
      </c>
      <c r="T22" s="14">
        <f t="shared" ca="1" si="13"/>
        <v>450</v>
      </c>
      <c r="U22" s="14">
        <f t="shared" ca="1" si="14"/>
        <v>-85</v>
      </c>
      <c r="V22" s="15"/>
      <c r="W22" s="15"/>
      <c r="X22" s="14" t="str">
        <f t="shared" si="15"/>
        <v>Done - Invoiced</v>
      </c>
      <c r="Y22" s="15" t="s">
        <v>460</v>
      </c>
      <c r="Z22" s="13">
        <v>45436</v>
      </c>
      <c r="AA22" s="13">
        <v>45436</v>
      </c>
      <c r="AB22" s="13">
        <v>45441</v>
      </c>
      <c r="AC22" s="14"/>
      <c r="AD22" s="13"/>
      <c r="AE22" s="56">
        <v>4</v>
      </c>
      <c r="AF22" s="56">
        <v>4001</v>
      </c>
      <c r="AG22" s="56">
        <f t="shared" si="16"/>
        <v>16004</v>
      </c>
      <c r="AH22" s="56"/>
      <c r="AI22" s="56">
        <f t="shared" si="17"/>
        <v>16004</v>
      </c>
      <c r="AJ22" s="56"/>
    </row>
    <row r="23" spans="1:36" ht="10.5" hidden="1" customHeight="1" x14ac:dyDescent="0.2">
      <c r="A23" s="37">
        <v>1874002</v>
      </c>
      <c r="B23" s="27" t="s">
        <v>90</v>
      </c>
      <c r="C23" s="27" t="s">
        <v>56</v>
      </c>
      <c r="D23" s="31">
        <v>45473</v>
      </c>
      <c r="E23" s="27" t="s">
        <v>91</v>
      </c>
      <c r="F23" s="29" t="s">
        <v>171</v>
      </c>
      <c r="G23" s="29">
        <v>3717007230</v>
      </c>
      <c r="H23" s="27" t="s">
        <v>172</v>
      </c>
      <c r="I23" s="29">
        <v>1</v>
      </c>
      <c r="J23" s="30">
        <v>3965.34</v>
      </c>
      <c r="K23" s="30">
        <f>I23*J23</f>
        <v>3965.34</v>
      </c>
      <c r="L23" s="31" t="s">
        <v>94</v>
      </c>
      <c r="M23" s="31">
        <v>45538</v>
      </c>
      <c r="N23" s="32">
        <v>2002063169</v>
      </c>
      <c r="O23" s="32">
        <v>40410034</v>
      </c>
      <c r="P23" s="33">
        <v>45538</v>
      </c>
      <c r="Q23" s="49"/>
      <c r="R23" s="13">
        <v>45502</v>
      </c>
      <c r="S23" s="13">
        <f t="shared" si="12"/>
        <v>45867</v>
      </c>
      <c r="T23" s="14">
        <f t="shared" ca="1" si="13"/>
        <v>395</v>
      </c>
      <c r="U23" s="14">
        <f t="shared" ca="1" si="14"/>
        <v>-30</v>
      </c>
      <c r="V23" s="15"/>
      <c r="W23" s="15"/>
      <c r="X23" s="14" t="str">
        <f t="shared" si="15"/>
        <v>Done - Invoiced</v>
      </c>
      <c r="Y23" s="15" t="s">
        <v>460</v>
      </c>
      <c r="Z23" s="13">
        <v>45473</v>
      </c>
      <c r="AA23" s="13" t="s">
        <v>94</v>
      </c>
      <c r="AB23" s="13" t="s">
        <v>94</v>
      </c>
      <c r="AC23" s="14"/>
      <c r="AD23" s="13"/>
      <c r="AE23" s="56">
        <v>1</v>
      </c>
      <c r="AF23" s="56">
        <v>3965.34</v>
      </c>
      <c r="AG23" s="56">
        <f t="shared" si="16"/>
        <v>3965.34</v>
      </c>
      <c r="AH23" s="56"/>
      <c r="AI23" s="56">
        <f t="shared" si="17"/>
        <v>3965.34</v>
      </c>
      <c r="AJ23" s="56"/>
    </row>
    <row r="24" spans="1:36" ht="10.5" hidden="1" customHeight="1" x14ac:dyDescent="0.2">
      <c r="A24" s="37">
        <v>655830</v>
      </c>
      <c r="B24" s="27" t="s">
        <v>101</v>
      </c>
      <c r="C24" s="27" t="s">
        <v>52</v>
      </c>
      <c r="D24" s="31">
        <v>45418</v>
      </c>
      <c r="E24" s="27" t="s">
        <v>96</v>
      </c>
      <c r="F24" s="29">
        <v>3222324558</v>
      </c>
      <c r="G24" s="29">
        <v>3222324558</v>
      </c>
      <c r="H24" s="27" t="s">
        <v>87</v>
      </c>
      <c r="I24" s="29">
        <v>6</v>
      </c>
      <c r="J24" s="30">
        <v>3087</v>
      </c>
      <c r="K24" s="30">
        <v>18522</v>
      </c>
      <c r="L24" s="31">
        <v>45469</v>
      </c>
      <c r="M24" s="31">
        <v>45546</v>
      </c>
      <c r="N24" s="32">
        <v>2002068316</v>
      </c>
      <c r="O24" s="32">
        <v>40410041</v>
      </c>
      <c r="P24" s="33">
        <v>45546</v>
      </c>
      <c r="Q24" s="49"/>
      <c r="R24" s="13">
        <v>45470</v>
      </c>
      <c r="S24" s="13">
        <f t="shared" si="12"/>
        <v>45835</v>
      </c>
      <c r="T24" s="14">
        <f t="shared" ca="1" si="13"/>
        <v>427</v>
      </c>
      <c r="U24" s="14">
        <f t="shared" ca="1" si="14"/>
        <v>-62</v>
      </c>
      <c r="V24" s="15"/>
      <c r="W24" s="15"/>
      <c r="X24" s="14" t="str">
        <f t="shared" si="15"/>
        <v>Done - Invoiced</v>
      </c>
      <c r="Y24" s="15" t="s">
        <v>460</v>
      </c>
      <c r="Z24" s="13">
        <v>45464</v>
      </c>
      <c r="AA24" s="13">
        <v>45464</v>
      </c>
      <c r="AB24" s="13">
        <v>45469</v>
      </c>
      <c r="AC24" s="14"/>
      <c r="AD24" s="13"/>
      <c r="AE24" s="56">
        <v>6</v>
      </c>
      <c r="AF24" s="56">
        <v>3087</v>
      </c>
      <c r="AG24" s="56">
        <f t="shared" si="16"/>
        <v>18522</v>
      </c>
      <c r="AH24" s="56"/>
      <c r="AI24" s="56">
        <f t="shared" si="17"/>
        <v>18522</v>
      </c>
      <c r="AJ24" s="56"/>
    </row>
    <row r="25" spans="1:36" ht="10.5" hidden="1" customHeight="1" x14ac:dyDescent="0.2">
      <c r="A25" s="37">
        <v>655831</v>
      </c>
      <c r="B25" s="27" t="s">
        <v>102</v>
      </c>
      <c r="C25" s="27" t="s">
        <v>52</v>
      </c>
      <c r="D25" s="31">
        <v>45418</v>
      </c>
      <c r="E25" s="27" t="s">
        <v>96</v>
      </c>
      <c r="F25" s="29">
        <v>3222362915</v>
      </c>
      <c r="G25" s="29">
        <v>3222362915</v>
      </c>
      <c r="H25" s="27" t="s">
        <v>87</v>
      </c>
      <c r="I25" s="29">
        <v>2</v>
      </c>
      <c r="J25" s="30">
        <v>2278</v>
      </c>
      <c r="K25" s="30">
        <v>4556</v>
      </c>
      <c r="L25" s="31">
        <v>45469</v>
      </c>
      <c r="M25" s="31">
        <v>45551</v>
      </c>
      <c r="N25" s="32">
        <v>2002071289</v>
      </c>
      <c r="O25" s="32">
        <v>40410043</v>
      </c>
      <c r="P25" s="33">
        <v>45551</v>
      </c>
      <c r="Q25" s="49"/>
      <c r="R25" s="13">
        <v>45470</v>
      </c>
      <c r="S25" s="13">
        <f t="shared" si="12"/>
        <v>45835</v>
      </c>
      <c r="T25" s="14">
        <f t="shared" ca="1" si="13"/>
        <v>427</v>
      </c>
      <c r="U25" s="14">
        <f t="shared" ca="1" si="14"/>
        <v>-62</v>
      </c>
      <c r="V25" s="15"/>
      <c r="W25" s="15"/>
      <c r="X25" s="14" t="str">
        <f t="shared" si="15"/>
        <v>Done - Invoiced</v>
      </c>
      <c r="Y25" s="15" t="s">
        <v>460</v>
      </c>
      <c r="Z25" s="13">
        <v>45464</v>
      </c>
      <c r="AA25" s="13">
        <v>45464</v>
      </c>
      <c r="AB25" s="13">
        <v>45469</v>
      </c>
      <c r="AC25" s="14"/>
      <c r="AD25" s="13"/>
      <c r="AE25" s="56">
        <v>2</v>
      </c>
      <c r="AF25" s="56">
        <v>2278</v>
      </c>
      <c r="AG25" s="56">
        <f t="shared" si="16"/>
        <v>4556</v>
      </c>
      <c r="AH25" s="56"/>
      <c r="AI25" s="56">
        <f t="shared" si="17"/>
        <v>4556</v>
      </c>
      <c r="AJ25" s="56"/>
    </row>
    <row r="26" spans="1:36" ht="10.5" hidden="1" customHeight="1" x14ac:dyDescent="0.2">
      <c r="A26" s="37">
        <v>2921422</v>
      </c>
      <c r="B26" s="27" t="s">
        <v>98</v>
      </c>
      <c r="C26" s="27" t="s">
        <v>52</v>
      </c>
      <c r="D26" s="31">
        <v>45708</v>
      </c>
      <c r="E26" s="28" t="s">
        <v>99</v>
      </c>
      <c r="F26" s="20">
        <v>3316101255</v>
      </c>
      <c r="G26" s="29">
        <v>3316101255</v>
      </c>
      <c r="H26" s="27" t="s">
        <v>83</v>
      </c>
      <c r="I26" s="29">
        <v>4</v>
      </c>
      <c r="J26" s="30">
        <v>3945</v>
      </c>
      <c r="K26" s="30">
        <v>15780</v>
      </c>
      <c r="L26" s="31">
        <v>45783</v>
      </c>
      <c r="M26" s="31">
        <v>45831</v>
      </c>
      <c r="N26" s="32">
        <v>2002424275</v>
      </c>
      <c r="O26" s="32">
        <v>404100381</v>
      </c>
      <c r="P26" s="33">
        <v>45831</v>
      </c>
      <c r="Q26" s="49"/>
      <c r="R26" s="13">
        <v>45786</v>
      </c>
      <c r="S26" s="13">
        <f t="shared" si="12"/>
        <v>46151</v>
      </c>
      <c r="T26" s="14">
        <f t="shared" ca="1" si="13"/>
        <v>111</v>
      </c>
      <c r="U26" s="14">
        <f t="shared" ca="1" si="14"/>
        <v>254</v>
      </c>
      <c r="V26" s="15"/>
      <c r="W26" s="15"/>
      <c r="X26" s="14" t="str">
        <f t="shared" si="15"/>
        <v>Done - Invoiced</v>
      </c>
      <c r="Y26" s="15" t="s">
        <v>460</v>
      </c>
      <c r="Z26" s="13">
        <v>45777</v>
      </c>
      <c r="AA26" s="13">
        <v>45777</v>
      </c>
      <c r="AB26" s="13">
        <v>45782</v>
      </c>
      <c r="AC26" s="14"/>
      <c r="AD26" s="13"/>
      <c r="AE26" s="56">
        <v>4</v>
      </c>
      <c r="AF26" s="56">
        <v>3945</v>
      </c>
      <c r="AG26" s="56">
        <f t="shared" si="16"/>
        <v>15780</v>
      </c>
      <c r="AH26" s="56"/>
      <c r="AI26" s="56">
        <f t="shared" si="17"/>
        <v>15780</v>
      </c>
      <c r="AJ26" s="56"/>
    </row>
    <row r="27" spans="1:36" ht="10.5" hidden="1" customHeight="1" x14ac:dyDescent="0.2">
      <c r="A27" s="37">
        <v>655831</v>
      </c>
      <c r="B27" s="27" t="s">
        <v>102</v>
      </c>
      <c r="C27" s="27" t="s">
        <v>52</v>
      </c>
      <c r="D27" s="31">
        <v>45418</v>
      </c>
      <c r="E27" s="27" t="s">
        <v>96</v>
      </c>
      <c r="F27" s="29">
        <v>3222362915</v>
      </c>
      <c r="G27" s="29">
        <v>3222362915</v>
      </c>
      <c r="H27" s="27" t="s">
        <v>87</v>
      </c>
      <c r="I27" s="29">
        <v>4</v>
      </c>
      <c r="J27" s="30">
        <v>2278</v>
      </c>
      <c r="K27" s="30">
        <v>9112</v>
      </c>
      <c r="L27" s="31">
        <v>45469</v>
      </c>
      <c r="M27" s="31">
        <v>45560</v>
      </c>
      <c r="N27" s="32">
        <v>2002084089</v>
      </c>
      <c r="O27" s="32">
        <v>40410050</v>
      </c>
      <c r="P27" s="33">
        <v>45560</v>
      </c>
      <c r="Q27" s="49"/>
      <c r="R27" s="13">
        <v>45470</v>
      </c>
      <c r="S27" s="13">
        <f t="shared" si="12"/>
        <v>45835</v>
      </c>
      <c r="T27" s="14">
        <f t="shared" ca="1" si="13"/>
        <v>427</v>
      </c>
      <c r="U27" s="14">
        <f t="shared" ca="1" si="14"/>
        <v>-62</v>
      </c>
      <c r="V27" s="15"/>
      <c r="W27" s="15"/>
      <c r="X27" s="14" t="str">
        <f t="shared" si="15"/>
        <v>Done - Invoiced</v>
      </c>
      <c r="Y27" s="15" t="s">
        <v>460</v>
      </c>
      <c r="Z27" s="13">
        <v>45464</v>
      </c>
      <c r="AA27" s="13">
        <v>45464</v>
      </c>
      <c r="AB27" s="13">
        <v>45469</v>
      </c>
      <c r="AC27" s="14"/>
      <c r="AD27" s="13"/>
      <c r="AE27" s="56">
        <v>4</v>
      </c>
      <c r="AF27" s="56">
        <v>2278</v>
      </c>
      <c r="AG27" s="56">
        <f t="shared" si="16"/>
        <v>9112</v>
      </c>
      <c r="AH27" s="56"/>
      <c r="AI27" s="56">
        <f t="shared" si="17"/>
        <v>9112</v>
      </c>
      <c r="AJ27" s="56"/>
    </row>
    <row r="28" spans="1:36" ht="10.5" hidden="1" customHeight="1" x14ac:dyDescent="0.2">
      <c r="A28" s="37">
        <v>655827</v>
      </c>
      <c r="B28" s="27" t="s">
        <v>97</v>
      </c>
      <c r="C28" s="27" t="s">
        <v>52</v>
      </c>
      <c r="D28" s="31">
        <v>45418</v>
      </c>
      <c r="E28" s="27" t="s">
        <v>96</v>
      </c>
      <c r="F28" s="29">
        <v>3222350111</v>
      </c>
      <c r="G28" s="29">
        <v>3222350111</v>
      </c>
      <c r="H28" s="27" t="s">
        <v>87</v>
      </c>
      <c r="I28" s="29">
        <v>2</v>
      </c>
      <c r="J28" s="30">
        <v>3107</v>
      </c>
      <c r="K28" s="30">
        <v>6214</v>
      </c>
      <c r="L28" s="31">
        <v>45469</v>
      </c>
      <c r="M28" s="31">
        <v>45572</v>
      </c>
      <c r="N28" s="32">
        <v>2002097633</v>
      </c>
      <c r="O28" s="32">
        <v>40410062</v>
      </c>
      <c r="P28" s="33">
        <v>45572</v>
      </c>
      <c r="Q28" s="49"/>
      <c r="R28" s="13">
        <v>45470</v>
      </c>
      <c r="S28" s="13">
        <f t="shared" si="12"/>
        <v>45835</v>
      </c>
      <c r="T28" s="14">
        <f t="shared" ca="1" si="13"/>
        <v>427</v>
      </c>
      <c r="U28" s="14">
        <f t="shared" ca="1" si="14"/>
        <v>-62</v>
      </c>
      <c r="V28" s="15"/>
      <c r="W28" s="15"/>
      <c r="X28" s="14" t="str">
        <f t="shared" si="15"/>
        <v>Done - Invoiced</v>
      </c>
      <c r="Y28" s="15" t="s">
        <v>460</v>
      </c>
      <c r="Z28" s="13">
        <v>45464</v>
      </c>
      <c r="AA28" s="13">
        <v>45464</v>
      </c>
      <c r="AB28" s="13">
        <v>45469</v>
      </c>
      <c r="AC28" s="14"/>
      <c r="AD28" s="13"/>
      <c r="AE28" s="56">
        <v>2</v>
      </c>
      <c r="AF28" s="56">
        <v>3107</v>
      </c>
      <c r="AG28" s="56">
        <f t="shared" si="16"/>
        <v>6214</v>
      </c>
      <c r="AH28" s="56"/>
      <c r="AI28" s="56">
        <f t="shared" si="17"/>
        <v>6214</v>
      </c>
      <c r="AJ28" s="56"/>
    </row>
    <row r="29" spans="1:36" ht="10.5" hidden="1" customHeight="1" x14ac:dyDescent="0.2">
      <c r="A29" s="37">
        <v>655829</v>
      </c>
      <c r="B29" s="27" t="s">
        <v>100</v>
      </c>
      <c r="C29" s="27" t="s">
        <v>52</v>
      </c>
      <c r="D29" s="31">
        <v>45418</v>
      </c>
      <c r="E29" s="27" t="s">
        <v>96</v>
      </c>
      <c r="F29" s="29">
        <v>3222351444</v>
      </c>
      <c r="G29" s="29">
        <v>3222351444</v>
      </c>
      <c r="H29" s="27" t="s">
        <v>85</v>
      </c>
      <c r="I29" s="29">
        <v>2</v>
      </c>
      <c r="J29" s="30">
        <v>1109</v>
      </c>
      <c r="K29" s="30">
        <v>2218</v>
      </c>
      <c r="L29" s="31">
        <v>45469</v>
      </c>
      <c r="M29" s="31">
        <v>45581</v>
      </c>
      <c r="N29" s="32">
        <v>2002108298</v>
      </c>
      <c r="O29" s="32">
        <v>40410072</v>
      </c>
      <c r="P29" s="33">
        <v>45581</v>
      </c>
      <c r="Q29" s="49"/>
      <c r="R29" s="13">
        <v>45470</v>
      </c>
      <c r="S29" s="13">
        <f t="shared" si="12"/>
        <v>45835</v>
      </c>
      <c r="T29" s="14">
        <f t="shared" ca="1" si="13"/>
        <v>427</v>
      </c>
      <c r="U29" s="14">
        <f t="shared" ca="1" si="14"/>
        <v>-62</v>
      </c>
      <c r="V29" s="15"/>
      <c r="W29" s="15"/>
      <c r="X29" s="14" t="str">
        <f t="shared" si="15"/>
        <v>Done - Invoiced</v>
      </c>
      <c r="Y29" s="15" t="s">
        <v>460</v>
      </c>
      <c r="Z29" s="13">
        <v>45464</v>
      </c>
      <c r="AA29" s="13">
        <v>45464</v>
      </c>
      <c r="AB29" s="13">
        <v>45469</v>
      </c>
      <c r="AC29" s="14"/>
      <c r="AD29" s="13"/>
      <c r="AE29" s="56">
        <v>2</v>
      </c>
      <c r="AF29" s="56">
        <v>1109</v>
      </c>
      <c r="AG29" s="56">
        <f t="shared" si="16"/>
        <v>2218</v>
      </c>
      <c r="AH29" s="56"/>
      <c r="AI29" s="56">
        <f t="shared" si="17"/>
        <v>2218</v>
      </c>
      <c r="AJ29" s="56"/>
    </row>
    <row r="30" spans="1:36" ht="10.5" hidden="1" customHeight="1" x14ac:dyDescent="0.2">
      <c r="A30" s="37">
        <v>655826</v>
      </c>
      <c r="B30" s="27" t="s">
        <v>95</v>
      </c>
      <c r="C30" s="27" t="s">
        <v>52</v>
      </c>
      <c r="D30" s="31">
        <v>45418</v>
      </c>
      <c r="E30" s="27" t="s">
        <v>96</v>
      </c>
      <c r="F30" s="29">
        <v>3222347853</v>
      </c>
      <c r="G30" s="29">
        <v>3222347853</v>
      </c>
      <c r="H30" s="27" t="s">
        <v>81</v>
      </c>
      <c r="I30" s="29">
        <v>2</v>
      </c>
      <c r="J30" s="30">
        <v>1957</v>
      </c>
      <c r="K30" s="30">
        <v>3914</v>
      </c>
      <c r="L30" s="31">
        <v>45469</v>
      </c>
      <c r="M30" s="31">
        <v>45610</v>
      </c>
      <c r="N30" s="32">
        <v>2002142768</v>
      </c>
      <c r="O30" s="32">
        <v>404100110</v>
      </c>
      <c r="P30" s="33">
        <v>45610</v>
      </c>
      <c r="Q30" s="49"/>
      <c r="R30" s="13">
        <v>45470</v>
      </c>
      <c r="S30" s="13">
        <f t="shared" si="12"/>
        <v>45835</v>
      </c>
      <c r="T30" s="14">
        <f t="shared" ca="1" si="13"/>
        <v>427</v>
      </c>
      <c r="U30" s="14">
        <f t="shared" ca="1" si="14"/>
        <v>-62</v>
      </c>
      <c r="V30" s="15"/>
      <c r="W30" s="15"/>
      <c r="X30" s="14" t="str">
        <f t="shared" si="15"/>
        <v>Done - Invoiced</v>
      </c>
      <c r="Y30" s="15" t="s">
        <v>460</v>
      </c>
      <c r="Z30" s="13">
        <v>45464</v>
      </c>
      <c r="AA30" s="13">
        <v>45464</v>
      </c>
      <c r="AB30" s="13">
        <v>45469</v>
      </c>
      <c r="AC30" s="14"/>
      <c r="AD30" s="13"/>
      <c r="AE30" s="56">
        <v>2</v>
      </c>
      <c r="AF30" s="56">
        <v>1957</v>
      </c>
      <c r="AG30" s="56">
        <f t="shared" si="16"/>
        <v>3914</v>
      </c>
      <c r="AH30" s="56"/>
      <c r="AI30" s="56">
        <f t="shared" si="17"/>
        <v>3914</v>
      </c>
      <c r="AJ30" s="56"/>
    </row>
    <row r="31" spans="1:36" ht="10.5" hidden="1" customHeight="1" x14ac:dyDescent="0.2">
      <c r="A31" s="37">
        <v>654776</v>
      </c>
      <c r="B31" s="27" t="s">
        <v>103</v>
      </c>
      <c r="C31" s="27" t="s">
        <v>52</v>
      </c>
      <c r="D31" s="31">
        <v>45418</v>
      </c>
      <c r="E31" s="27" t="s">
        <v>96</v>
      </c>
      <c r="F31" s="29">
        <v>3222347789</v>
      </c>
      <c r="G31" s="29">
        <v>3222347789</v>
      </c>
      <c r="H31" s="27" t="s">
        <v>79</v>
      </c>
      <c r="I31" s="29">
        <v>2</v>
      </c>
      <c r="J31" s="30">
        <v>1900</v>
      </c>
      <c r="K31" s="30">
        <v>3800</v>
      </c>
      <c r="L31" s="31">
        <v>45469</v>
      </c>
      <c r="M31" s="31">
        <v>45688</v>
      </c>
      <c r="N31" s="32">
        <v>2002230551</v>
      </c>
      <c r="O31" s="32">
        <v>404100188</v>
      </c>
      <c r="P31" s="33">
        <v>45688</v>
      </c>
      <c r="Q31" s="49"/>
      <c r="R31" s="13">
        <v>45470</v>
      </c>
      <c r="S31" s="13">
        <f t="shared" si="12"/>
        <v>45835</v>
      </c>
      <c r="T31" s="14">
        <f t="shared" ca="1" si="13"/>
        <v>427</v>
      </c>
      <c r="U31" s="14">
        <f t="shared" ca="1" si="14"/>
        <v>-62</v>
      </c>
      <c r="V31" s="15"/>
      <c r="W31" s="15"/>
      <c r="X31" s="14" t="str">
        <f t="shared" si="15"/>
        <v>Done - Invoiced</v>
      </c>
      <c r="Y31" s="15" t="s">
        <v>460</v>
      </c>
      <c r="Z31" s="13">
        <v>45464</v>
      </c>
      <c r="AA31" s="13">
        <v>45464</v>
      </c>
      <c r="AB31" s="13">
        <v>45469</v>
      </c>
      <c r="AC31" s="14"/>
      <c r="AD31" s="13"/>
      <c r="AE31" s="56">
        <v>2</v>
      </c>
      <c r="AF31" s="56">
        <v>1900</v>
      </c>
      <c r="AG31" s="56">
        <f t="shared" si="16"/>
        <v>3800</v>
      </c>
      <c r="AH31" s="56"/>
      <c r="AI31" s="56">
        <f t="shared" si="17"/>
        <v>3800</v>
      </c>
      <c r="AJ31" s="56"/>
    </row>
    <row r="32" spans="1:36" ht="10.5" hidden="1" customHeight="1" x14ac:dyDescent="0.2">
      <c r="A32" s="37">
        <v>655829</v>
      </c>
      <c r="B32" s="27" t="s">
        <v>100</v>
      </c>
      <c r="C32" s="27" t="s">
        <v>52</v>
      </c>
      <c r="D32" s="31">
        <v>45418</v>
      </c>
      <c r="E32" s="27" t="s">
        <v>96</v>
      </c>
      <c r="F32" s="29">
        <v>3222351444</v>
      </c>
      <c r="G32" s="29">
        <v>3222351444</v>
      </c>
      <c r="H32" s="27" t="s">
        <v>85</v>
      </c>
      <c r="I32" s="29">
        <v>1</v>
      </c>
      <c r="J32" s="30">
        <v>1109</v>
      </c>
      <c r="K32" s="30">
        <v>1109</v>
      </c>
      <c r="L32" s="31">
        <v>45469</v>
      </c>
      <c r="M32" s="31">
        <v>45707</v>
      </c>
      <c r="N32" s="32">
        <v>2002254635</v>
      </c>
      <c r="O32" s="32">
        <v>404100217</v>
      </c>
      <c r="P32" s="33">
        <v>45707</v>
      </c>
      <c r="Q32" s="49"/>
      <c r="R32" s="13">
        <v>45470</v>
      </c>
      <c r="S32" s="13">
        <f t="shared" si="12"/>
        <v>45835</v>
      </c>
      <c r="T32" s="14">
        <f t="shared" ca="1" si="13"/>
        <v>427</v>
      </c>
      <c r="U32" s="14">
        <f t="shared" ca="1" si="14"/>
        <v>-62</v>
      </c>
      <c r="V32" s="15"/>
      <c r="W32" s="15"/>
      <c r="X32" s="14" t="str">
        <f t="shared" si="15"/>
        <v>Done - Invoiced</v>
      </c>
      <c r="Y32" s="15" t="s">
        <v>460</v>
      </c>
      <c r="Z32" s="13">
        <v>45464</v>
      </c>
      <c r="AA32" s="13">
        <v>45464</v>
      </c>
      <c r="AB32" s="13">
        <v>45469</v>
      </c>
      <c r="AC32" s="14"/>
      <c r="AD32" s="13"/>
      <c r="AE32" s="56">
        <v>1</v>
      </c>
      <c r="AF32" s="56">
        <v>1109</v>
      </c>
      <c r="AG32" s="56">
        <f t="shared" si="16"/>
        <v>1109</v>
      </c>
      <c r="AH32" s="56"/>
      <c r="AI32" s="56">
        <f t="shared" si="17"/>
        <v>1109</v>
      </c>
      <c r="AJ32" s="56"/>
    </row>
    <row r="33" spans="1:36" ht="10.5" hidden="1" customHeight="1" x14ac:dyDescent="0.2">
      <c r="A33" s="37">
        <v>656217</v>
      </c>
      <c r="B33" s="27" t="s">
        <v>63</v>
      </c>
      <c r="C33" s="27" t="s">
        <v>52</v>
      </c>
      <c r="D33" s="31">
        <v>45418</v>
      </c>
      <c r="E33" s="27" t="s">
        <v>61</v>
      </c>
      <c r="F33" s="29">
        <v>3316100968</v>
      </c>
      <c r="G33" s="29">
        <v>3316100968</v>
      </c>
      <c r="H33" s="27" t="s">
        <v>62</v>
      </c>
      <c r="I33" s="29">
        <v>4</v>
      </c>
      <c r="J33" s="30">
        <v>2095</v>
      </c>
      <c r="K33" s="30">
        <v>8380</v>
      </c>
      <c r="L33" s="31">
        <v>45489</v>
      </c>
      <c r="M33" s="31">
        <v>45525</v>
      </c>
      <c r="N33" s="32">
        <v>2002049087</v>
      </c>
      <c r="O33" s="32">
        <v>40410024</v>
      </c>
      <c r="P33" s="33">
        <v>45525</v>
      </c>
      <c r="Q33" s="49"/>
      <c r="R33" s="13">
        <v>45496</v>
      </c>
      <c r="S33" s="13">
        <f t="shared" si="12"/>
        <v>45861</v>
      </c>
      <c r="T33" s="14">
        <f t="shared" ca="1" si="13"/>
        <v>401</v>
      </c>
      <c r="U33" s="14">
        <f t="shared" ca="1" si="14"/>
        <v>-36</v>
      </c>
      <c r="V33" s="15"/>
      <c r="W33" s="15"/>
      <c r="X33" s="14" t="str">
        <f t="shared" si="15"/>
        <v>Done - Invoiced</v>
      </c>
      <c r="Y33" s="15" t="s">
        <v>460</v>
      </c>
      <c r="Z33" s="13">
        <v>45485</v>
      </c>
      <c r="AA33" s="13">
        <v>45485</v>
      </c>
      <c r="AB33" s="13">
        <v>45490</v>
      </c>
      <c r="AC33" s="14"/>
      <c r="AD33" s="13"/>
      <c r="AE33" s="56">
        <v>4</v>
      </c>
      <c r="AF33" s="56">
        <v>2095</v>
      </c>
      <c r="AG33" s="56">
        <f t="shared" si="16"/>
        <v>8380</v>
      </c>
      <c r="AH33" s="56"/>
      <c r="AI33" s="56">
        <f t="shared" si="17"/>
        <v>8380</v>
      </c>
      <c r="AJ33" s="56"/>
    </row>
    <row r="34" spans="1:36" ht="10.5" hidden="1" customHeight="1" x14ac:dyDescent="0.2">
      <c r="A34" s="37">
        <v>656210</v>
      </c>
      <c r="B34" s="27" t="s">
        <v>104</v>
      </c>
      <c r="C34" s="27" t="s">
        <v>52</v>
      </c>
      <c r="D34" s="31">
        <v>45418</v>
      </c>
      <c r="E34" s="27" t="s">
        <v>61</v>
      </c>
      <c r="F34" s="29">
        <v>3222350111</v>
      </c>
      <c r="G34" s="29">
        <v>3222350111</v>
      </c>
      <c r="H34" s="27" t="s">
        <v>87</v>
      </c>
      <c r="I34" s="29">
        <v>2</v>
      </c>
      <c r="J34" s="30">
        <v>3107</v>
      </c>
      <c r="K34" s="30">
        <v>6214</v>
      </c>
      <c r="L34" s="31">
        <v>45489</v>
      </c>
      <c r="M34" s="31">
        <v>45610</v>
      </c>
      <c r="N34" s="32">
        <v>2002142775</v>
      </c>
      <c r="O34" s="32">
        <v>404100111</v>
      </c>
      <c r="P34" s="33">
        <v>45610</v>
      </c>
      <c r="Q34" s="49"/>
      <c r="R34" s="13">
        <v>45496</v>
      </c>
      <c r="S34" s="13">
        <f t="shared" si="12"/>
        <v>45861</v>
      </c>
      <c r="T34" s="14">
        <f t="shared" ca="1" si="13"/>
        <v>401</v>
      </c>
      <c r="U34" s="14">
        <f t="shared" ca="1" si="14"/>
        <v>-36</v>
      </c>
      <c r="V34" s="15"/>
      <c r="W34" s="15"/>
      <c r="X34" s="14" t="str">
        <f t="shared" si="15"/>
        <v>Done - Invoiced</v>
      </c>
      <c r="Y34" s="15" t="s">
        <v>460</v>
      </c>
      <c r="Z34" s="13">
        <v>45485</v>
      </c>
      <c r="AA34" s="13">
        <v>45485</v>
      </c>
      <c r="AB34" s="13">
        <v>45490</v>
      </c>
      <c r="AC34" s="14"/>
      <c r="AD34" s="13"/>
      <c r="AE34" s="56">
        <v>2</v>
      </c>
      <c r="AF34" s="56">
        <v>3107</v>
      </c>
      <c r="AG34" s="56">
        <f t="shared" si="16"/>
        <v>6214</v>
      </c>
      <c r="AH34" s="56"/>
      <c r="AI34" s="56">
        <f t="shared" si="17"/>
        <v>6214</v>
      </c>
      <c r="AJ34" s="56"/>
    </row>
    <row r="35" spans="1:36" ht="10.5" hidden="1" customHeight="1" x14ac:dyDescent="0.2">
      <c r="A35" s="37">
        <v>656208</v>
      </c>
      <c r="B35" s="27" t="s">
        <v>105</v>
      </c>
      <c r="C35" s="27" t="s">
        <v>52</v>
      </c>
      <c r="D35" s="31">
        <v>45418</v>
      </c>
      <c r="E35" s="27" t="s">
        <v>61</v>
      </c>
      <c r="F35" s="29">
        <v>3222347789</v>
      </c>
      <c r="G35" s="29">
        <v>3222347789</v>
      </c>
      <c r="H35" s="27" t="s">
        <v>79</v>
      </c>
      <c r="I35" s="29">
        <v>2</v>
      </c>
      <c r="J35" s="30">
        <v>1900</v>
      </c>
      <c r="K35" s="30">
        <v>3800</v>
      </c>
      <c r="L35" s="31">
        <v>45489</v>
      </c>
      <c r="M35" s="31">
        <v>45763</v>
      </c>
      <c r="N35" s="32">
        <v>2002338854</v>
      </c>
      <c r="O35" s="32">
        <v>404100281</v>
      </c>
      <c r="P35" s="33">
        <v>45763</v>
      </c>
      <c r="Q35" s="49"/>
      <c r="R35" s="13">
        <v>45496</v>
      </c>
      <c r="S35" s="13">
        <f t="shared" si="12"/>
        <v>45861</v>
      </c>
      <c r="T35" s="14">
        <f t="shared" ca="1" si="13"/>
        <v>401</v>
      </c>
      <c r="U35" s="14">
        <f t="shared" ca="1" si="14"/>
        <v>-36</v>
      </c>
      <c r="V35" s="15"/>
      <c r="W35" s="15"/>
      <c r="X35" s="14" t="str">
        <f t="shared" si="15"/>
        <v>Done - Invoiced</v>
      </c>
      <c r="Y35" s="15" t="s">
        <v>460</v>
      </c>
      <c r="Z35" s="13">
        <v>45485</v>
      </c>
      <c r="AA35" s="13">
        <v>45485</v>
      </c>
      <c r="AB35" s="13">
        <v>45490</v>
      </c>
      <c r="AC35" s="14"/>
      <c r="AD35" s="13"/>
      <c r="AE35" s="56">
        <v>2</v>
      </c>
      <c r="AF35" s="56">
        <v>1900</v>
      </c>
      <c r="AG35" s="56">
        <f t="shared" si="16"/>
        <v>3800</v>
      </c>
      <c r="AH35" s="56"/>
      <c r="AI35" s="56">
        <f t="shared" si="17"/>
        <v>3800</v>
      </c>
      <c r="AJ35" s="56"/>
    </row>
    <row r="36" spans="1:36" ht="10.5" hidden="1" customHeight="1" x14ac:dyDescent="0.2">
      <c r="A36" s="37">
        <v>656211</v>
      </c>
      <c r="B36" s="27" t="s">
        <v>106</v>
      </c>
      <c r="C36" s="27" t="s">
        <v>52</v>
      </c>
      <c r="D36" s="31">
        <v>45418</v>
      </c>
      <c r="E36" s="27" t="s">
        <v>61</v>
      </c>
      <c r="F36" s="29">
        <v>3222351328</v>
      </c>
      <c r="G36" s="29">
        <v>3222351328</v>
      </c>
      <c r="H36" s="27" t="s">
        <v>85</v>
      </c>
      <c r="I36" s="29">
        <v>2</v>
      </c>
      <c r="J36" s="30">
        <v>2159</v>
      </c>
      <c r="K36" s="30">
        <f>I36*J36</f>
        <v>4318</v>
      </c>
      <c r="L36" s="31">
        <v>45489</v>
      </c>
      <c r="M36" s="31">
        <v>45825</v>
      </c>
      <c r="N36" s="32">
        <v>2002436781</v>
      </c>
      <c r="O36" s="32">
        <v>404100376</v>
      </c>
      <c r="P36" s="33">
        <v>45825</v>
      </c>
      <c r="Q36" s="49"/>
      <c r="R36" s="13">
        <v>45496</v>
      </c>
      <c r="S36" s="13">
        <f t="shared" si="12"/>
        <v>45861</v>
      </c>
      <c r="T36" s="14">
        <f t="shared" ca="1" si="13"/>
        <v>401</v>
      </c>
      <c r="U36" s="14">
        <f t="shared" ca="1" si="14"/>
        <v>-36</v>
      </c>
      <c r="V36" s="15"/>
      <c r="W36" s="15"/>
      <c r="X36" s="14" t="str">
        <f t="shared" si="15"/>
        <v>Done - Invoiced</v>
      </c>
      <c r="Y36" s="15" t="s">
        <v>460</v>
      </c>
      <c r="Z36" s="13">
        <v>45485</v>
      </c>
      <c r="AA36" s="13">
        <v>45485</v>
      </c>
      <c r="AB36" s="13">
        <v>45490</v>
      </c>
      <c r="AC36" s="14"/>
      <c r="AD36" s="13"/>
      <c r="AE36" s="56">
        <v>2</v>
      </c>
      <c r="AF36" s="56">
        <v>2159</v>
      </c>
      <c r="AG36" s="56">
        <f t="shared" si="16"/>
        <v>4318</v>
      </c>
      <c r="AH36" s="56"/>
      <c r="AI36" s="56">
        <f t="shared" si="17"/>
        <v>4318</v>
      </c>
      <c r="AJ36" s="56"/>
    </row>
    <row r="37" spans="1:36" ht="10.5" hidden="1" customHeight="1" x14ac:dyDescent="0.2">
      <c r="A37" s="37">
        <v>1807389</v>
      </c>
      <c r="B37" s="48" t="s">
        <v>180</v>
      </c>
      <c r="C37" s="48" t="s">
        <v>52</v>
      </c>
      <c r="D37" s="59">
        <v>45484</v>
      </c>
      <c r="E37" s="48" t="s">
        <v>138</v>
      </c>
      <c r="F37" s="61">
        <v>3222323933</v>
      </c>
      <c r="G37" s="61">
        <v>3222323933</v>
      </c>
      <c r="H37" s="48" t="s">
        <v>157</v>
      </c>
      <c r="I37" s="61">
        <v>5</v>
      </c>
      <c r="J37" s="95">
        <v>1729</v>
      </c>
      <c r="K37" s="95">
        <f>I37*J37</f>
        <v>8645</v>
      </c>
      <c r="L37" s="59">
        <v>45551</v>
      </c>
      <c r="M37" s="59">
        <v>45670</v>
      </c>
      <c r="N37" s="32">
        <v>2002196119</v>
      </c>
      <c r="O37" s="32">
        <v>404100155</v>
      </c>
      <c r="P37" s="33">
        <v>45670</v>
      </c>
      <c r="Q37" s="49"/>
      <c r="R37" s="13">
        <v>45554</v>
      </c>
      <c r="S37" s="13">
        <f t="shared" si="12"/>
        <v>45919</v>
      </c>
      <c r="T37" s="14">
        <f t="shared" ca="1" si="13"/>
        <v>343</v>
      </c>
      <c r="U37" s="14">
        <f t="shared" ca="1" si="14"/>
        <v>22</v>
      </c>
      <c r="V37" s="15"/>
      <c r="W37" s="15"/>
      <c r="X37" s="14" t="str">
        <f t="shared" si="15"/>
        <v>Done - Invoiced</v>
      </c>
      <c r="Y37" s="15" t="s">
        <v>460</v>
      </c>
      <c r="Z37" s="13">
        <v>45546</v>
      </c>
      <c r="AA37" s="13">
        <v>45548</v>
      </c>
      <c r="AB37" s="13">
        <v>45553</v>
      </c>
      <c r="AC37" s="14"/>
      <c r="AD37" s="13"/>
      <c r="AE37" s="56">
        <v>5</v>
      </c>
      <c r="AF37" s="56">
        <v>1729</v>
      </c>
      <c r="AG37" s="56">
        <f t="shared" si="16"/>
        <v>8645</v>
      </c>
      <c r="AH37" s="56"/>
      <c r="AI37" s="56">
        <f t="shared" si="17"/>
        <v>8645</v>
      </c>
      <c r="AJ37" s="56"/>
    </row>
    <row r="38" spans="1:36" ht="10.5" hidden="1" customHeight="1" x14ac:dyDescent="0.2">
      <c r="A38" s="37">
        <v>1746080</v>
      </c>
      <c r="B38" s="27" t="s">
        <v>107</v>
      </c>
      <c r="C38" s="27" t="s">
        <v>52</v>
      </c>
      <c r="D38" s="31">
        <v>45471</v>
      </c>
      <c r="E38" s="27" t="s">
        <v>108</v>
      </c>
      <c r="F38" s="29">
        <v>3222362915</v>
      </c>
      <c r="G38" s="29">
        <v>3222362915</v>
      </c>
      <c r="H38" s="27" t="s">
        <v>87</v>
      </c>
      <c r="I38" s="29">
        <v>4</v>
      </c>
      <c r="J38" s="30">
        <v>2278</v>
      </c>
      <c r="K38" s="30">
        <v>9112</v>
      </c>
      <c r="L38" s="31">
        <v>45523</v>
      </c>
      <c r="M38" s="31">
        <v>45565</v>
      </c>
      <c r="N38" s="32">
        <v>2002092548</v>
      </c>
      <c r="O38" s="32">
        <v>40410057</v>
      </c>
      <c r="P38" s="33">
        <v>45565</v>
      </c>
      <c r="Q38" s="49"/>
      <c r="R38" s="13">
        <v>45525</v>
      </c>
      <c r="S38" s="13">
        <f t="shared" si="12"/>
        <v>45890</v>
      </c>
      <c r="T38" s="14">
        <f t="shared" ca="1" si="13"/>
        <v>372</v>
      </c>
      <c r="U38" s="14">
        <f t="shared" ca="1" si="14"/>
        <v>-7</v>
      </c>
      <c r="V38" s="15"/>
      <c r="W38" s="15"/>
      <c r="X38" s="14" t="str">
        <f t="shared" si="15"/>
        <v>Done - Invoiced</v>
      </c>
      <c r="Y38" s="15" t="s">
        <v>460</v>
      </c>
      <c r="Z38" s="13">
        <v>45520</v>
      </c>
      <c r="AA38" s="13">
        <v>45520</v>
      </c>
      <c r="AB38" s="13">
        <v>45525</v>
      </c>
      <c r="AC38" s="14"/>
      <c r="AD38" s="13"/>
      <c r="AE38" s="56">
        <v>4</v>
      </c>
      <c r="AF38" s="56">
        <v>2278</v>
      </c>
      <c r="AG38" s="56">
        <f t="shared" si="16"/>
        <v>9112</v>
      </c>
      <c r="AH38" s="56"/>
      <c r="AI38" s="56">
        <f t="shared" si="17"/>
        <v>9112</v>
      </c>
      <c r="AJ38" s="56"/>
    </row>
    <row r="39" spans="1:36" ht="10.5" hidden="1" customHeight="1" x14ac:dyDescent="0.2">
      <c r="A39" s="37">
        <v>1746077</v>
      </c>
      <c r="B39" s="48" t="s">
        <v>113</v>
      </c>
      <c r="C39" s="48" t="s">
        <v>52</v>
      </c>
      <c r="D39" s="59">
        <v>45471</v>
      </c>
      <c r="E39" s="48" t="s">
        <v>114</v>
      </c>
      <c r="F39" s="61">
        <v>3222324558</v>
      </c>
      <c r="G39" s="61">
        <v>3222324558</v>
      </c>
      <c r="H39" s="48" t="s">
        <v>87</v>
      </c>
      <c r="I39" s="61">
        <v>6</v>
      </c>
      <c r="J39" s="95">
        <v>3087</v>
      </c>
      <c r="K39" s="95">
        <v>18522</v>
      </c>
      <c r="L39" s="59">
        <v>45517</v>
      </c>
      <c r="M39" s="59">
        <v>45558</v>
      </c>
      <c r="N39" s="32">
        <v>2002081449</v>
      </c>
      <c r="O39" s="32">
        <v>40410048</v>
      </c>
      <c r="P39" s="33">
        <v>45558</v>
      </c>
      <c r="Q39" s="49"/>
      <c r="R39" s="13">
        <v>45519</v>
      </c>
      <c r="S39" s="13">
        <f t="shared" si="12"/>
        <v>45884</v>
      </c>
      <c r="T39" s="14">
        <f t="shared" ca="1" si="13"/>
        <v>378</v>
      </c>
      <c r="U39" s="14">
        <f t="shared" ca="1" si="14"/>
        <v>-13</v>
      </c>
      <c r="V39" s="15"/>
      <c r="W39" s="15"/>
      <c r="X39" s="14" t="str">
        <f t="shared" si="15"/>
        <v>Done - Invoiced</v>
      </c>
      <c r="Y39" s="15" t="s">
        <v>460</v>
      </c>
      <c r="Z39" s="13">
        <v>45513</v>
      </c>
      <c r="AA39" s="13">
        <v>45513</v>
      </c>
      <c r="AB39" s="13">
        <v>45518</v>
      </c>
      <c r="AC39" s="14"/>
      <c r="AD39" s="13"/>
      <c r="AE39" s="56">
        <v>6</v>
      </c>
      <c r="AF39" s="56">
        <v>3087</v>
      </c>
      <c r="AG39" s="56">
        <f t="shared" si="16"/>
        <v>18522</v>
      </c>
      <c r="AH39" s="56"/>
      <c r="AI39" s="56">
        <f t="shared" si="17"/>
        <v>18522</v>
      </c>
      <c r="AJ39" s="56"/>
    </row>
    <row r="40" spans="1:36" ht="10.5" hidden="1" customHeight="1" x14ac:dyDescent="0.2">
      <c r="A40" s="37">
        <v>656213</v>
      </c>
      <c r="B40" s="27" t="s">
        <v>110</v>
      </c>
      <c r="C40" s="27" t="s">
        <v>52</v>
      </c>
      <c r="D40" s="31">
        <v>45418</v>
      </c>
      <c r="E40" s="27" t="s">
        <v>61</v>
      </c>
      <c r="F40" s="29">
        <v>3316101255</v>
      </c>
      <c r="G40" s="29">
        <v>3316101255</v>
      </c>
      <c r="H40" s="27" t="s">
        <v>83</v>
      </c>
      <c r="I40" s="29">
        <v>4</v>
      </c>
      <c r="J40" s="30">
        <v>3954</v>
      </c>
      <c r="K40" s="30">
        <v>15816</v>
      </c>
      <c r="L40" s="31">
        <v>45489</v>
      </c>
      <c r="M40" s="31">
        <v>45525</v>
      </c>
      <c r="N40" s="32">
        <v>2002049092</v>
      </c>
      <c r="O40" s="32">
        <v>40410023</v>
      </c>
      <c r="P40" s="33">
        <v>45525</v>
      </c>
      <c r="Q40" s="49"/>
      <c r="R40" s="13">
        <v>45496</v>
      </c>
      <c r="S40" s="13">
        <f t="shared" si="12"/>
        <v>45861</v>
      </c>
      <c r="T40" s="14">
        <f t="shared" ca="1" si="13"/>
        <v>401</v>
      </c>
      <c r="U40" s="14">
        <f t="shared" ca="1" si="14"/>
        <v>-36</v>
      </c>
      <c r="V40" s="15"/>
      <c r="W40" s="15"/>
      <c r="X40" s="14" t="str">
        <f t="shared" si="15"/>
        <v>Done - Invoiced</v>
      </c>
      <c r="Y40" s="15" t="s">
        <v>460</v>
      </c>
      <c r="Z40" s="13">
        <v>45485</v>
      </c>
      <c r="AA40" s="13">
        <v>45485</v>
      </c>
      <c r="AB40" s="13">
        <v>45490</v>
      </c>
      <c r="AC40" s="14"/>
      <c r="AD40" s="13"/>
      <c r="AE40" s="56">
        <v>4</v>
      </c>
      <c r="AF40" s="56">
        <v>3954</v>
      </c>
      <c r="AG40" s="56">
        <f t="shared" si="16"/>
        <v>15816</v>
      </c>
      <c r="AH40" s="56"/>
      <c r="AI40" s="56">
        <f t="shared" si="17"/>
        <v>15816</v>
      </c>
      <c r="AJ40" s="56"/>
    </row>
    <row r="41" spans="1:36" ht="10.5" hidden="1" customHeight="1" x14ac:dyDescent="0.2">
      <c r="A41" s="37">
        <v>656214</v>
      </c>
      <c r="B41" s="27" t="s">
        <v>111</v>
      </c>
      <c r="C41" s="27" t="s">
        <v>52</v>
      </c>
      <c r="D41" s="31">
        <v>45418</v>
      </c>
      <c r="E41" s="27" t="s">
        <v>61</v>
      </c>
      <c r="F41" s="29">
        <v>3222351444</v>
      </c>
      <c r="G41" s="29">
        <v>3222351444</v>
      </c>
      <c r="H41" s="27" t="s">
        <v>85</v>
      </c>
      <c r="I41" s="29">
        <v>1</v>
      </c>
      <c r="J41" s="30">
        <v>1109</v>
      </c>
      <c r="K41" s="30">
        <v>1109</v>
      </c>
      <c r="L41" s="31">
        <v>45489</v>
      </c>
      <c r="M41" s="31">
        <v>45707</v>
      </c>
      <c r="N41" s="32">
        <v>2002254635</v>
      </c>
      <c r="O41" s="32">
        <v>404100217</v>
      </c>
      <c r="P41" s="33">
        <v>45707</v>
      </c>
      <c r="Q41" s="49"/>
      <c r="R41" s="13">
        <v>45496</v>
      </c>
      <c r="S41" s="13">
        <f t="shared" si="12"/>
        <v>45861</v>
      </c>
      <c r="T41" s="14">
        <f t="shared" ca="1" si="13"/>
        <v>401</v>
      </c>
      <c r="U41" s="14">
        <f t="shared" ca="1" si="14"/>
        <v>-36</v>
      </c>
      <c r="V41" s="15"/>
      <c r="W41" s="15"/>
      <c r="X41" s="14" t="str">
        <f t="shared" si="15"/>
        <v>Done - Invoiced</v>
      </c>
      <c r="Y41" s="15" t="s">
        <v>460</v>
      </c>
      <c r="Z41" s="13">
        <v>45485</v>
      </c>
      <c r="AA41" s="13">
        <v>45485</v>
      </c>
      <c r="AB41" s="13">
        <v>45490</v>
      </c>
      <c r="AC41" s="14"/>
      <c r="AD41" s="13"/>
      <c r="AE41" s="56">
        <v>1</v>
      </c>
      <c r="AF41" s="56">
        <v>1109</v>
      </c>
      <c r="AG41" s="56">
        <f t="shared" si="16"/>
        <v>1109</v>
      </c>
      <c r="AH41" s="56"/>
      <c r="AI41" s="56">
        <f t="shared" si="17"/>
        <v>1109</v>
      </c>
      <c r="AJ41" s="56"/>
    </row>
    <row r="42" spans="1:36" ht="10.5" hidden="1" customHeight="1" x14ac:dyDescent="0.2">
      <c r="A42" s="37">
        <v>656214</v>
      </c>
      <c r="B42" s="27" t="s">
        <v>111</v>
      </c>
      <c r="C42" s="27" t="s">
        <v>52</v>
      </c>
      <c r="D42" s="31">
        <v>45418</v>
      </c>
      <c r="E42" s="27" t="s">
        <v>61</v>
      </c>
      <c r="F42" s="29">
        <v>3222351444</v>
      </c>
      <c r="G42" s="29">
        <v>3222351444</v>
      </c>
      <c r="H42" s="27" t="s">
        <v>85</v>
      </c>
      <c r="I42" s="29">
        <v>2</v>
      </c>
      <c r="J42" s="30">
        <v>1109</v>
      </c>
      <c r="K42" s="30">
        <v>2218</v>
      </c>
      <c r="L42" s="31">
        <v>45489</v>
      </c>
      <c r="M42" s="31">
        <v>45735</v>
      </c>
      <c r="N42" s="32">
        <v>2002295278</v>
      </c>
      <c r="O42" s="32">
        <v>404100249</v>
      </c>
      <c r="P42" s="33">
        <v>45735</v>
      </c>
      <c r="Q42" s="49" t="s">
        <v>961</v>
      </c>
      <c r="R42" s="13">
        <v>45496</v>
      </c>
      <c r="S42" s="13">
        <f t="shared" si="12"/>
        <v>45861</v>
      </c>
      <c r="T42" s="14">
        <f t="shared" ca="1" si="13"/>
        <v>401</v>
      </c>
      <c r="U42" s="14">
        <f t="shared" ca="1" si="14"/>
        <v>-36</v>
      </c>
      <c r="V42" s="15"/>
      <c r="W42" s="15"/>
      <c r="X42" s="14" t="str">
        <f t="shared" si="15"/>
        <v>Done - Invoiced</v>
      </c>
      <c r="Y42" s="15" t="s">
        <v>460</v>
      </c>
      <c r="Z42" s="13">
        <v>45485</v>
      </c>
      <c r="AA42" s="13">
        <v>45485</v>
      </c>
      <c r="AB42" s="13">
        <v>45490</v>
      </c>
      <c r="AC42" s="14"/>
      <c r="AD42" s="13"/>
      <c r="AE42" s="56">
        <v>2</v>
      </c>
      <c r="AF42" s="56">
        <v>1109</v>
      </c>
      <c r="AG42" s="56">
        <f t="shared" si="16"/>
        <v>2218</v>
      </c>
      <c r="AH42" s="56"/>
      <c r="AI42" s="56">
        <f t="shared" si="17"/>
        <v>2218</v>
      </c>
      <c r="AJ42" s="56"/>
    </row>
    <row r="43" spans="1:36" ht="10.5" hidden="1" customHeight="1" x14ac:dyDescent="0.2">
      <c r="A43" s="37">
        <v>656215</v>
      </c>
      <c r="B43" s="27" t="s">
        <v>112</v>
      </c>
      <c r="C43" s="27" t="s">
        <v>52</v>
      </c>
      <c r="D43" s="31">
        <v>45418</v>
      </c>
      <c r="E43" s="27" t="s">
        <v>61</v>
      </c>
      <c r="F43" s="29">
        <v>3222351449</v>
      </c>
      <c r="G43" s="29">
        <v>3222351449</v>
      </c>
      <c r="H43" s="27" t="s">
        <v>85</v>
      </c>
      <c r="I43" s="29">
        <v>2</v>
      </c>
      <c r="J43" s="30">
        <v>991</v>
      </c>
      <c r="K43" s="30">
        <v>1982</v>
      </c>
      <c r="L43" s="31">
        <v>45489</v>
      </c>
      <c r="M43" s="31">
        <v>45715</v>
      </c>
      <c r="N43" s="32">
        <v>2002265388</v>
      </c>
      <c r="O43" s="32">
        <v>404100225</v>
      </c>
      <c r="P43" s="33">
        <v>45715</v>
      </c>
      <c r="Q43" s="49"/>
      <c r="R43" s="13">
        <v>45496</v>
      </c>
      <c r="S43" s="13">
        <f t="shared" si="12"/>
        <v>45861</v>
      </c>
      <c r="T43" s="14">
        <f t="shared" ca="1" si="13"/>
        <v>401</v>
      </c>
      <c r="U43" s="14">
        <f t="shared" ca="1" si="14"/>
        <v>-36</v>
      </c>
      <c r="V43" s="15"/>
      <c r="W43" s="15"/>
      <c r="X43" s="14" t="str">
        <f t="shared" si="15"/>
        <v>Done - Invoiced</v>
      </c>
      <c r="Y43" s="15" t="s">
        <v>460</v>
      </c>
      <c r="Z43" s="13">
        <v>45485</v>
      </c>
      <c r="AA43" s="13">
        <v>45485</v>
      </c>
      <c r="AB43" s="13">
        <v>45490</v>
      </c>
      <c r="AC43" s="14"/>
      <c r="AD43" s="13"/>
      <c r="AE43" s="56">
        <v>2</v>
      </c>
      <c r="AF43" s="56">
        <v>991</v>
      </c>
      <c r="AG43" s="56">
        <f t="shared" si="16"/>
        <v>1982</v>
      </c>
      <c r="AH43" s="56"/>
      <c r="AI43" s="56">
        <f t="shared" si="17"/>
        <v>1982</v>
      </c>
      <c r="AJ43" s="56"/>
    </row>
    <row r="44" spans="1:36" ht="10.5" hidden="1" customHeight="1" x14ac:dyDescent="0.2">
      <c r="A44" s="37">
        <v>1746084</v>
      </c>
      <c r="B44" s="27" t="s">
        <v>132</v>
      </c>
      <c r="C44" s="27" t="s">
        <v>52</v>
      </c>
      <c r="D44" s="31">
        <v>45471</v>
      </c>
      <c r="E44" s="27" t="s">
        <v>126</v>
      </c>
      <c r="F44" s="29">
        <v>3222324558</v>
      </c>
      <c r="G44" s="29">
        <v>3222324558</v>
      </c>
      <c r="H44" s="27" t="s">
        <v>87</v>
      </c>
      <c r="I44" s="29">
        <v>6</v>
      </c>
      <c r="J44" s="30">
        <v>3087</v>
      </c>
      <c r="K44" s="30">
        <v>18522</v>
      </c>
      <c r="L44" s="31">
        <v>45530</v>
      </c>
      <c r="M44" s="31">
        <v>45566</v>
      </c>
      <c r="N44" s="32">
        <v>2002091064</v>
      </c>
      <c r="O44" s="32">
        <v>40410056</v>
      </c>
      <c r="P44" s="33">
        <v>45566</v>
      </c>
      <c r="Q44" s="49"/>
      <c r="R44" s="13">
        <v>45534</v>
      </c>
      <c r="S44" s="13">
        <f t="shared" si="12"/>
        <v>45899</v>
      </c>
      <c r="T44" s="14">
        <f t="shared" ca="1" si="13"/>
        <v>363</v>
      </c>
      <c r="U44" s="14">
        <f t="shared" ca="1" si="14"/>
        <v>2</v>
      </c>
      <c r="V44" s="15"/>
      <c r="W44" s="15"/>
      <c r="X44" s="14" t="str">
        <f t="shared" si="15"/>
        <v>Done - Invoiced</v>
      </c>
      <c r="Y44" s="15" t="s">
        <v>460</v>
      </c>
      <c r="Z44" s="13">
        <v>45527</v>
      </c>
      <c r="AA44" s="13">
        <v>45527</v>
      </c>
      <c r="AB44" s="13">
        <v>45532</v>
      </c>
      <c r="AC44" s="14"/>
      <c r="AD44" s="13"/>
      <c r="AE44" s="56">
        <v>6</v>
      </c>
      <c r="AF44" s="56">
        <v>3087</v>
      </c>
      <c r="AG44" s="56">
        <f t="shared" si="16"/>
        <v>18522</v>
      </c>
      <c r="AH44" s="56"/>
      <c r="AI44" s="56">
        <f t="shared" si="17"/>
        <v>18522</v>
      </c>
      <c r="AJ44" s="56"/>
    </row>
    <row r="45" spans="1:36" ht="10.5" hidden="1" customHeight="1" x14ac:dyDescent="0.2">
      <c r="A45" s="37">
        <v>656216</v>
      </c>
      <c r="B45" s="27" t="s">
        <v>115</v>
      </c>
      <c r="C45" s="27" t="s">
        <v>52</v>
      </c>
      <c r="D45" s="31">
        <v>45418</v>
      </c>
      <c r="E45" s="27" t="s">
        <v>61</v>
      </c>
      <c r="F45" s="29">
        <v>3316100931</v>
      </c>
      <c r="G45" s="29">
        <v>3316100931</v>
      </c>
      <c r="H45" s="27" t="s">
        <v>83</v>
      </c>
      <c r="I45" s="29">
        <v>4</v>
      </c>
      <c r="J45" s="30">
        <v>4001</v>
      </c>
      <c r="K45" s="30">
        <v>16004</v>
      </c>
      <c r="L45" s="31">
        <v>45489</v>
      </c>
      <c r="M45" s="31">
        <v>45512</v>
      </c>
      <c r="N45" s="32">
        <v>2002040509</v>
      </c>
      <c r="O45" s="32">
        <v>40410016</v>
      </c>
      <c r="P45" s="33">
        <v>45512</v>
      </c>
      <c r="Q45" s="49"/>
      <c r="R45" s="13">
        <v>45496</v>
      </c>
      <c r="S45" s="13">
        <f t="shared" si="12"/>
        <v>45861</v>
      </c>
      <c r="T45" s="14">
        <f t="shared" ca="1" si="13"/>
        <v>401</v>
      </c>
      <c r="U45" s="14">
        <f t="shared" ca="1" si="14"/>
        <v>-36</v>
      </c>
      <c r="V45" s="15"/>
      <c r="W45" s="15"/>
      <c r="X45" s="14" t="str">
        <f t="shared" si="15"/>
        <v>Done - Invoiced</v>
      </c>
      <c r="Y45" s="15" t="s">
        <v>460</v>
      </c>
      <c r="Z45" s="13">
        <v>45485</v>
      </c>
      <c r="AA45" s="13">
        <v>45485</v>
      </c>
      <c r="AB45" s="13">
        <v>45490</v>
      </c>
      <c r="AC45" s="14"/>
      <c r="AD45" s="13"/>
      <c r="AE45" s="56">
        <v>4</v>
      </c>
      <c r="AF45" s="56">
        <v>4001</v>
      </c>
      <c r="AG45" s="56">
        <f t="shared" si="16"/>
        <v>16004</v>
      </c>
      <c r="AH45" s="56"/>
      <c r="AI45" s="56">
        <f t="shared" si="17"/>
        <v>16004</v>
      </c>
      <c r="AJ45" s="56"/>
    </row>
    <row r="46" spans="1:36" ht="10.5" hidden="1" customHeight="1" x14ac:dyDescent="0.2">
      <c r="A46" s="37">
        <v>1746068</v>
      </c>
      <c r="B46" s="27" t="s">
        <v>116</v>
      </c>
      <c r="C46" s="27" t="s">
        <v>52</v>
      </c>
      <c r="D46" s="31">
        <v>45471</v>
      </c>
      <c r="E46" s="27" t="s">
        <v>117</v>
      </c>
      <c r="F46" s="29">
        <v>3316100968</v>
      </c>
      <c r="G46" s="29">
        <v>3316100968</v>
      </c>
      <c r="H46" s="27" t="s">
        <v>62</v>
      </c>
      <c r="I46" s="29">
        <v>4</v>
      </c>
      <c r="J46" s="30">
        <v>2095</v>
      </c>
      <c r="K46" s="30">
        <v>8380</v>
      </c>
      <c r="L46" s="31">
        <v>45510</v>
      </c>
      <c r="M46" s="31">
        <v>45531</v>
      </c>
      <c r="N46" s="32">
        <v>2002057742</v>
      </c>
      <c r="O46" s="32">
        <v>40410029</v>
      </c>
      <c r="P46" s="33">
        <v>45531</v>
      </c>
      <c r="Q46" s="49"/>
      <c r="R46" s="13">
        <v>45512</v>
      </c>
      <c r="S46" s="13">
        <f t="shared" si="12"/>
        <v>45877</v>
      </c>
      <c r="T46" s="14">
        <f t="shared" ca="1" si="13"/>
        <v>385</v>
      </c>
      <c r="U46" s="14">
        <f t="shared" ca="1" si="14"/>
        <v>-20</v>
      </c>
      <c r="V46" s="15"/>
      <c r="W46" s="15"/>
      <c r="X46" s="14" t="str">
        <f t="shared" si="15"/>
        <v>Done - Invoiced</v>
      </c>
      <c r="Y46" s="15" t="s">
        <v>460</v>
      </c>
      <c r="Z46" s="13">
        <v>45506</v>
      </c>
      <c r="AA46" s="13">
        <v>45506</v>
      </c>
      <c r="AB46" s="13">
        <v>45511</v>
      </c>
      <c r="AC46" s="14"/>
      <c r="AD46" s="13"/>
      <c r="AE46" s="56">
        <v>4</v>
      </c>
      <c r="AF46" s="56">
        <v>2095</v>
      </c>
      <c r="AG46" s="56">
        <f t="shared" si="16"/>
        <v>8380</v>
      </c>
      <c r="AH46" s="56"/>
      <c r="AI46" s="56">
        <f t="shared" si="17"/>
        <v>8380</v>
      </c>
      <c r="AJ46" s="56"/>
    </row>
    <row r="47" spans="1:36" ht="10.5" hidden="1" customHeight="1" x14ac:dyDescent="0.2">
      <c r="A47" s="37">
        <v>1746071</v>
      </c>
      <c r="B47" s="27" t="s">
        <v>118</v>
      </c>
      <c r="C47" s="27" t="s">
        <v>52</v>
      </c>
      <c r="D47" s="31">
        <v>45471</v>
      </c>
      <c r="E47" s="27" t="s">
        <v>114</v>
      </c>
      <c r="F47" s="29">
        <v>3316100968</v>
      </c>
      <c r="G47" s="29">
        <v>3316100968</v>
      </c>
      <c r="H47" s="27" t="s">
        <v>62</v>
      </c>
      <c r="I47" s="29">
        <v>4</v>
      </c>
      <c r="J47" s="30">
        <v>2095</v>
      </c>
      <c r="K47" s="30">
        <v>8380</v>
      </c>
      <c r="L47" s="31">
        <v>45520</v>
      </c>
      <c r="M47" s="31">
        <v>45546</v>
      </c>
      <c r="N47" s="32">
        <v>2002066518</v>
      </c>
      <c r="O47" s="32">
        <v>40410037</v>
      </c>
      <c r="P47" s="33">
        <v>45546</v>
      </c>
      <c r="Q47" s="49"/>
      <c r="R47" s="13">
        <v>45519</v>
      </c>
      <c r="S47" s="13">
        <f t="shared" si="12"/>
        <v>45884</v>
      </c>
      <c r="T47" s="14">
        <f t="shared" ca="1" si="13"/>
        <v>378</v>
      </c>
      <c r="U47" s="14">
        <f t="shared" ca="1" si="14"/>
        <v>-13</v>
      </c>
      <c r="V47" s="15"/>
      <c r="W47" s="15"/>
      <c r="X47" s="14" t="str">
        <f t="shared" ref="X47:X78" si="18">IF(AND(O47&gt;40410001,O47&lt;424000000),"Done - Invoiced",IF(AND(L47&gt;DATEVALUE("01/01/2024"),L47&lt;DATEVALUE("01/01/2027")),"On Hand",IF(L47="In Transit","In Transit",IF(L47="Cancelled PO","Cancelled PO","On Order"))))</f>
        <v>Done - Invoiced</v>
      </c>
      <c r="Y47" s="15" t="s">
        <v>460</v>
      </c>
      <c r="Z47" s="13">
        <v>45513</v>
      </c>
      <c r="AA47" s="13">
        <v>45513</v>
      </c>
      <c r="AB47" s="13">
        <v>45518</v>
      </c>
      <c r="AC47" s="14"/>
      <c r="AD47" s="13"/>
      <c r="AE47" s="56">
        <v>4</v>
      </c>
      <c r="AF47" s="56">
        <v>2095</v>
      </c>
      <c r="AG47" s="56">
        <f t="shared" si="16"/>
        <v>8380</v>
      </c>
      <c r="AH47" s="56"/>
      <c r="AI47" s="56">
        <f t="shared" si="17"/>
        <v>8380</v>
      </c>
      <c r="AJ47" s="56"/>
    </row>
    <row r="48" spans="1:36" ht="10.5" hidden="1" customHeight="1" x14ac:dyDescent="0.2">
      <c r="A48" s="37">
        <v>656218</v>
      </c>
      <c r="B48" s="27" t="s">
        <v>60</v>
      </c>
      <c r="C48" s="27" t="s">
        <v>52</v>
      </c>
      <c r="D48" s="31">
        <v>45418</v>
      </c>
      <c r="E48" s="27" t="s">
        <v>61</v>
      </c>
      <c r="F48" s="29">
        <v>3316100969</v>
      </c>
      <c r="G48" s="29">
        <v>3316100969</v>
      </c>
      <c r="H48" s="27" t="s">
        <v>62</v>
      </c>
      <c r="I48" s="29">
        <v>4</v>
      </c>
      <c r="J48" s="30">
        <v>2095</v>
      </c>
      <c r="K48" s="30">
        <v>8380</v>
      </c>
      <c r="L48" s="31">
        <v>45489</v>
      </c>
      <c r="M48" s="31">
        <v>45525</v>
      </c>
      <c r="N48" s="32">
        <v>2002049088</v>
      </c>
      <c r="O48" s="32">
        <v>40410025</v>
      </c>
      <c r="P48" s="33">
        <v>45525</v>
      </c>
      <c r="Q48" s="49"/>
      <c r="R48" s="13">
        <v>45496</v>
      </c>
      <c r="S48" s="13">
        <f t="shared" si="12"/>
        <v>45861</v>
      </c>
      <c r="T48" s="14">
        <f t="shared" ca="1" si="13"/>
        <v>401</v>
      </c>
      <c r="U48" s="14">
        <f t="shared" ca="1" si="14"/>
        <v>-36</v>
      </c>
      <c r="V48" s="15"/>
      <c r="W48" s="15"/>
      <c r="X48" s="14" t="str">
        <f t="shared" si="18"/>
        <v>Done - Invoiced</v>
      </c>
      <c r="Y48" s="15" t="s">
        <v>460</v>
      </c>
      <c r="Z48" s="13">
        <v>45485</v>
      </c>
      <c r="AA48" s="13">
        <v>45485</v>
      </c>
      <c r="AB48" s="13">
        <v>45490</v>
      </c>
      <c r="AC48" s="14"/>
      <c r="AD48" s="13"/>
      <c r="AE48" s="56">
        <v>4</v>
      </c>
      <c r="AF48" s="56">
        <v>2095</v>
      </c>
      <c r="AG48" s="56">
        <f t="shared" si="16"/>
        <v>8380</v>
      </c>
      <c r="AH48" s="56"/>
      <c r="AI48" s="56">
        <f t="shared" si="17"/>
        <v>8380</v>
      </c>
      <c r="AJ48" s="56"/>
    </row>
    <row r="49" spans="1:36" ht="10.5" hidden="1" customHeight="1" x14ac:dyDescent="0.2">
      <c r="A49" s="37">
        <v>1746069</v>
      </c>
      <c r="B49" s="27" t="s">
        <v>119</v>
      </c>
      <c r="C49" s="27" t="s">
        <v>52</v>
      </c>
      <c r="D49" s="31">
        <v>45471</v>
      </c>
      <c r="E49" s="27" t="s">
        <v>114</v>
      </c>
      <c r="F49" s="29">
        <v>3316100969</v>
      </c>
      <c r="G49" s="29">
        <v>3316100969</v>
      </c>
      <c r="H49" s="27" t="s">
        <v>62</v>
      </c>
      <c r="I49" s="29">
        <v>4</v>
      </c>
      <c r="J49" s="30">
        <v>2095</v>
      </c>
      <c r="K49" s="30">
        <v>8380</v>
      </c>
      <c r="L49" s="31">
        <v>45520</v>
      </c>
      <c r="M49" s="31">
        <v>45531</v>
      </c>
      <c r="N49" s="32">
        <v>2002057745</v>
      </c>
      <c r="O49" s="32">
        <v>40410030</v>
      </c>
      <c r="P49" s="33">
        <v>45531</v>
      </c>
      <c r="Q49" s="49"/>
      <c r="R49" s="13">
        <v>45519</v>
      </c>
      <c r="S49" s="13">
        <f t="shared" si="12"/>
        <v>45884</v>
      </c>
      <c r="T49" s="14">
        <f t="shared" ca="1" si="13"/>
        <v>378</v>
      </c>
      <c r="U49" s="14">
        <f t="shared" ca="1" si="14"/>
        <v>-13</v>
      </c>
      <c r="V49" s="15"/>
      <c r="W49" s="15"/>
      <c r="X49" s="14" t="str">
        <f t="shared" si="18"/>
        <v>Done - Invoiced</v>
      </c>
      <c r="Y49" s="15" t="s">
        <v>460</v>
      </c>
      <c r="Z49" s="13">
        <v>45513</v>
      </c>
      <c r="AA49" s="13">
        <v>45513</v>
      </c>
      <c r="AB49" s="13">
        <v>45518</v>
      </c>
      <c r="AC49" s="14"/>
      <c r="AD49" s="13"/>
      <c r="AE49" s="56">
        <v>4</v>
      </c>
      <c r="AF49" s="56">
        <v>2095</v>
      </c>
      <c r="AG49" s="56">
        <f t="shared" si="16"/>
        <v>8380</v>
      </c>
      <c r="AH49" s="56"/>
      <c r="AI49" s="56">
        <f t="shared" si="17"/>
        <v>8380</v>
      </c>
      <c r="AJ49" s="56"/>
    </row>
    <row r="50" spans="1:36" ht="10.5" hidden="1" customHeight="1" x14ac:dyDescent="0.2">
      <c r="A50" s="37">
        <v>1746067</v>
      </c>
      <c r="B50" s="27" t="s">
        <v>120</v>
      </c>
      <c r="C50" s="27" t="s">
        <v>52</v>
      </c>
      <c r="D50" s="31">
        <v>45471</v>
      </c>
      <c r="E50" s="27" t="s">
        <v>117</v>
      </c>
      <c r="F50" s="29">
        <v>3316101255</v>
      </c>
      <c r="G50" s="29">
        <v>3316101255</v>
      </c>
      <c r="H50" s="27" t="s">
        <v>83</v>
      </c>
      <c r="I50" s="29">
        <v>4</v>
      </c>
      <c r="J50" s="30">
        <v>3954</v>
      </c>
      <c r="K50" s="30">
        <v>15816</v>
      </c>
      <c r="L50" s="31">
        <v>45510</v>
      </c>
      <c r="M50" s="31">
        <v>45531</v>
      </c>
      <c r="N50" s="32">
        <v>2002053172</v>
      </c>
      <c r="O50" s="32">
        <v>40410027</v>
      </c>
      <c r="P50" s="33">
        <v>45531</v>
      </c>
      <c r="Q50" s="49"/>
      <c r="R50" s="13">
        <v>45512</v>
      </c>
      <c r="S50" s="13">
        <f t="shared" si="12"/>
        <v>45877</v>
      </c>
      <c r="T50" s="14">
        <f t="shared" ca="1" si="13"/>
        <v>385</v>
      </c>
      <c r="U50" s="14">
        <f t="shared" ca="1" si="14"/>
        <v>-20</v>
      </c>
      <c r="V50" s="15"/>
      <c r="W50" s="15"/>
      <c r="X50" s="14" t="str">
        <f t="shared" si="18"/>
        <v>Done - Invoiced</v>
      </c>
      <c r="Y50" s="15" t="s">
        <v>460</v>
      </c>
      <c r="Z50" s="13">
        <v>45506</v>
      </c>
      <c r="AA50" s="13">
        <v>45506</v>
      </c>
      <c r="AB50" s="13">
        <v>45511</v>
      </c>
      <c r="AC50" s="14"/>
      <c r="AD50" s="13"/>
      <c r="AE50" s="56">
        <v>4</v>
      </c>
      <c r="AF50" s="56">
        <v>3954</v>
      </c>
      <c r="AG50" s="56">
        <f t="shared" si="16"/>
        <v>15816</v>
      </c>
      <c r="AH50" s="56"/>
      <c r="AI50" s="56">
        <f t="shared" si="17"/>
        <v>15816</v>
      </c>
      <c r="AJ50" s="56"/>
    </row>
    <row r="51" spans="1:36" ht="10.5" hidden="1" customHeight="1" x14ac:dyDescent="0.2">
      <c r="A51" s="37">
        <v>1746075</v>
      </c>
      <c r="B51" s="27" t="s">
        <v>121</v>
      </c>
      <c r="C51" s="27" t="s">
        <v>52</v>
      </c>
      <c r="D51" s="31">
        <v>45471</v>
      </c>
      <c r="E51" s="27" t="s">
        <v>114</v>
      </c>
      <c r="F51" s="29">
        <v>3316100968</v>
      </c>
      <c r="G51" s="29">
        <v>3316100968</v>
      </c>
      <c r="H51" s="27" t="s">
        <v>62</v>
      </c>
      <c r="I51" s="29">
        <v>4</v>
      </c>
      <c r="J51" s="30">
        <v>2095</v>
      </c>
      <c r="K51" s="30">
        <v>8380</v>
      </c>
      <c r="L51" s="31">
        <v>45520</v>
      </c>
      <c r="M51" s="31">
        <v>45553</v>
      </c>
      <c r="N51" s="32">
        <v>2002081293</v>
      </c>
      <c r="O51" s="32">
        <v>40410046</v>
      </c>
      <c r="P51" s="33">
        <v>45553</v>
      </c>
      <c r="Q51" s="49"/>
      <c r="R51" s="13">
        <v>45519</v>
      </c>
      <c r="S51" s="13">
        <f t="shared" si="12"/>
        <v>45884</v>
      </c>
      <c r="T51" s="14">
        <f t="shared" ca="1" si="13"/>
        <v>378</v>
      </c>
      <c r="U51" s="14">
        <f t="shared" ca="1" si="14"/>
        <v>-13</v>
      </c>
      <c r="V51" s="15"/>
      <c r="W51" s="15"/>
      <c r="X51" s="14" t="str">
        <f t="shared" si="18"/>
        <v>Done - Invoiced</v>
      </c>
      <c r="Y51" s="15" t="s">
        <v>460</v>
      </c>
      <c r="Z51" s="13">
        <v>45513</v>
      </c>
      <c r="AA51" s="13">
        <v>45513</v>
      </c>
      <c r="AB51" s="13">
        <v>45518</v>
      </c>
      <c r="AC51" s="14"/>
      <c r="AD51" s="13"/>
      <c r="AE51" s="56">
        <v>4</v>
      </c>
      <c r="AF51" s="56">
        <v>2095</v>
      </c>
      <c r="AG51" s="56">
        <f t="shared" si="16"/>
        <v>8380</v>
      </c>
      <c r="AH51" s="56"/>
      <c r="AI51" s="56">
        <f t="shared" si="17"/>
        <v>8380</v>
      </c>
      <c r="AJ51" s="56"/>
    </row>
    <row r="52" spans="1:36" ht="10.5" hidden="1" customHeight="1" x14ac:dyDescent="0.2">
      <c r="A52" s="37">
        <v>1746072</v>
      </c>
      <c r="B52" s="27" t="s">
        <v>122</v>
      </c>
      <c r="C52" s="27" t="s">
        <v>52</v>
      </c>
      <c r="D52" s="31">
        <v>45471</v>
      </c>
      <c r="E52" s="27" t="s">
        <v>114</v>
      </c>
      <c r="F52" s="29">
        <v>3316100969</v>
      </c>
      <c r="G52" s="29">
        <v>3316100969</v>
      </c>
      <c r="H52" s="27" t="s">
        <v>62</v>
      </c>
      <c r="I52" s="29">
        <v>4</v>
      </c>
      <c r="J52" s="30">
        <v>2095</v>
      </c>
      <c r="K52" s="30">
        <v>8380</v>
      </c>
      <c r="L52" s="31">
        <v>45520</v>
      </c>
      <c r="M52" s="31">
        <v>45545</v>
      </c>
      <c r="N52" s="32">
        <v>2002066519</v>
      </c>
      <c r="O52" s="32">
        <v>40410038</v>
      </c>
      <c r="P52" s="33">
        <v>45545</v>
      </c>
      <c r="Q52" s="49"/>
      <c r="R52" s="13">
        <v>45519</v>
      </c>
      <c r="S52" s="13">
        <f t="shared" si="12"/>
        <v>45884</v>
      </c>
      <c r="T52" s="14">
        <f t="shared" ca="1" si="13"/>
        <v>378</v>
      </c>
      <c r="U52" s="14">
        <f t="shared" ca="1" si="14"/>
        <v>-13</v>
      </c>
      <c r="V52" s="15"/>
      <c r="W52" s="15"/>
      <c r="X52" s="14" t="str">
        <f t="shared" si="18"/>
        <v>Done - Invoiced</v>
      </c>
      <c r="Y52" s="15" t="s">
        <v>460</v>
      </c>
      <c r="Z52" s="13">
        <v>45513</v>
      </c>
      <c r="AA52" s="13">
        <v>45513</v>
      </c>
      <c r="AB52" s="13">
        <v>45518</v>
      </c>
      <c r="AC52" s="14"/>
      <c r="AD52" s="13"/>
      <c r="AE52" s="56">
        <v>4</v>
      </c>
      <c r="AF52" s="56">
        <v>2095</v>
      </c>
      <c r="AG52" s="56">
        <f t="shared" si="16"/>
        <v>8380</v>
      </c>
      <c r="AH52" s="56"/>
      <c r="AI52" s="56">
        <f t="shared" si="17"/>
        <v>8380</v>
      </c>
      <c r="AJ52" s="56"/>
    </row>
    <row r="53" spans="1:36" ht="10.5" hidden="1" customHeight="1" x14ac:dyDescent="0.2">
      <c r="A53" s="37">
        <v>1746073</v>
      </c>
      <c r="B53" s="27" t="s">
        <v>123</v>
      </c>
      <c r="C53" s="27" t="s">
        <v>52</v>
      </c>
      <c r="D53" s="31">
        <v>45471</v>
      </c>
      <c r="E53" s="27" t="s">
        <v>117</v>
      </c>
      <c r="F53" s="29">
        <v>3316100931</v>
      </c>
      <c r="G53" s="29">
        <v>3316100931</v>
      </c>
      <c r="H53" s="27" t="s">
        <v>83</v>
      </c>
      <c r="I53" s="29">
        <v>4</v>
      </c>
      <c r="J53" s="30">
        <v>4001</v>
      </c>
      <c r="K53" s="30">
        <v>16004</v>
      </c>
      <c r="L53" s="31">
        <v>45510</v>
      </c>
      <c r="M53" s="31">
        <v>45525</v>
      </c>
      <c r="N53" s="32">
        <v>2002049026</v>
      </c>
      <c r="O53" s="32">
        <v>40410022</v>
      </c>
      <c r="P53" s="33">
        <v>45525</v>
      </c>
      <c r="Q53" s="49"/>
      <c r="R53" s="13">
        <v>45512</v>
      </c>
      <c r="S53" s="13">
        <f t="shared" si="12"/>
        <v>45877</v>
      </c>
      <c r="T53" s="14">
        <f t="shared" ca="1" si="13"/>
        <v>385</v>
      </c>
      <c r="U53" s="14">
        <f t="shared" ca="1" si="14"/>
        <v>-20</v>
      </c>
      <c r="V53" s="15"/>
      <c r="W53" s="15"/>
      <c r="X53" s="14" t="str">
        <f t="shared" si="18"/>
        <v>Done - Invoiced</v>
      </c>
      <c r="Y53" s="15" t="s">
        <v>460</v>
      </c>
      <c r="Z53" s="13">
        <v>45506</v>
      </c>
      <c r="AA53" s="13">
        <v>45506</v>
      </c>
      <c r="AB53" s="13">
        <v>45511</v>
      </c>
      <c r="AC53" s="14"/>
      <c r="AD53" s="13"/>
      <c r="AE53" s="56">
        <v>4</v>
      </c>
      <c r="AF53" s="56">
        <v>4001</v>
      </c>
      <c r="AG53" s="56">
        <f t="shared" si="16"/>
        <v>16004</v>
      </c>
      <c r="AH53" s="56"/>
      <c r="AI53" s="56">
        <f t="shared" si="17"/>
        <v>16004</v>
      </c>
      <c r="AJ53" s="56"/>
    </row>
    <row r="54" spans="1:36" ht="10.5" hidden="1" customHeight="1" x14ac:dyDescent="0.2">
      <c r="A54" s="37">
        <v>1746070</v>
      </c>
      <c r="B54" s="27" t="s">
        <v>124</v>
      </c>
      <c r="C54" s="27" t="s">
        <v>52</v>
      </c>
      <c r="D54" s="31">
        <v>45471</v>
      </c>
      <c r="E54" s="27" t="s">
        <v>114</v>
      </c>
      <c r="F54" s="29">
        <v>3316100931</v>
      </c>
      <c r="G54" s="29">
        <v>3316100931</v>
      </c>
      <c r="H54" s="27" t="s">
        <v>83</v>
      </c>
      <c r="I54" s="29">
        <v>4</v>
      </c>
      <c r="J54" s="30">
        <v>4001</v>
      </c>
      <c r="K54" s="30">
        <v>16004</v>
      </c>
      <c r="L54" s="31">
        <v>45513</v>
      </c>
      <c r="M54" s="31">
        <v>45525</v>
      </c>
      <c r="N54" s="32">
        <v>2002049025</v>
      </c>
      <c r="O54" s="32">
        <v>40410021</v>
      </c>
      <c r="P54" s="33">
        <v>45525</v>
      </c>
      <c r="Q54" s="49"/>
      <c r="R54" s="13">
        <v>45519</v>
      </c>
      <c r="S54" s="13">
        <f t="shared" si="12"/>
        <v>45884</v>
      </c>
      <c r="T54" s="14">
        <f t="shared" ca="1" si="13"/>
        <v>378</v>
      </c>
      <c r="U54" s="14">
        <f t="shared" ca="1" si="14"/>
        <v>-13</v>
      </c>
      <c r="V54" s="15"/>
      <c r="W54" s="15"/>
      <c r="X54" s="14" t="str">
        <f t="shared" si="18"/>
        <v>Done - Invoiced</v>
      </c>
      <c r="Y54" s="15" t="s">
        <v>460</v>
      </c>
      <c r="Z54" s="13">
        <v>45513</v>
      </c>
      <c r="AA54" s="13">
        <v>45513</v>
      </c>
      <c r="AB54" s="13">
        <v>45518</v>
      </c>
      <c r="AC54" s="14"/>
      <c r="AD54" s="13"/>
      <c r="AE54" s="56">
        <v>4</v>
      </c>
      <c r="AF54" s="56">
        <v>4001</v>
      </c>
      <c r="AG54" s="56">
        <f t="shared" si="16"/>
        <v>16004</v>
      </c>
      <c r="AH54" s="56"/>
      <c r="AI54" s="56">
        <f t="shared" si="17"/>
        <v>16004</v>
      </c>
      <c r="AJ54" s="56"/>
    </row>
    <row r="55" spans="1:36" ht="10.5" hidden="1" customHeight="1" x14ac:dyDescent="0.2">
      <c r="A55" s="37">
        <v>1746082</v>
      </c>
      <c r="B55" s="27" t="s">
        <v>125</v>
      </c>
      <c r="C55" s="27" t="s">
        <v>52</v>
      </c>
      <c r="D55" s="31">
        <v>45471</v>
      </c>
      <c r="E55" s="27" t="s">
        <v>126</v>
      </c>
      <c r="F55" s="29">
        <v>3316100968</v>
      </c>
      <c r="G55" s="29">
        <v>3316100968</v>
      </c>
      <c r="H55" s="27" t="s">
        <v>62</v>
      </c>
      <c r="I55" s="29">
        <v>4</v>
      </c>
      <c r="J55" s="30">
        <v>2095</v>
      </c>
      <c r="K55" s="30">
        <v>8380</v>
      </c>
      <c r="L55" s="31">
        <v>45530</v>
      </c>
      <c r="M55" s="31">
        <v>45561</v>
      </c>
      <c r="N55" s="32">
        <v>2002085826</v>
      </c>
      <c r="O55" s="32">
        <v>40410053</v>
      </c>
      <c r="P55" s="33">
        <v>45561</v>
      </c>
      <c r="Q55" s="49"/>
      <c r="R55" s="13">
        <v>45534</v>
      </c>
      <c r="S55" s="13">
        <f t="shared" si="12"/>
        <v>45899</v>
      </c>
      <c r="T55" s="14">
        <f t="shared" ca="1" si="13"/>
        <v>363</v>
      </c>
      <c r="U55" s="14">
        <f t="shared" ca="1" si="14"/>
        <v>2</v>
      </c>
      <c r="V55" s="15"/>
      <c r="W55" s="15"/>
      <c r="X55" s="14" t="str">
        <f t="shared" si="18"/>
        <v>Done - Invoiced</v>
      </c>
      <c r="Y55" s="15" t="s">
        <v>460</v>
      </c>
      <c r="Z55" s="13">
        <v>45527</v>
      </c>
      <c r="AA55" s="13">
        <v>45527</v>
      </c>
      <c r="AB55" s="13">
        <v>45532</v>
      </c>
      <c r="AC55" s="14"/>
      <c r="AD55" s="13"/>
      <c r="AE55" s="56">
        <v>4</v>
      </c>
      <c r="AF55" s="56">
        <v>2095</v>
      </c>
      <c r="AG55" s="56">
        <f t="shared" si="16"/>
        <v>8380</v>
      </c>
      <c r="AH55" s="56"/>
      <c r="AI55" s="56">
        <f t="shared" si="17"/>
        <v>8380</v>
      </c>
      <c r="AJ55" s="56"/>
    </row>
    <row r="56" spans="1:36" ht="10.5" hidden="1" customHeight="1" x14ac:dyDescent="0.2">
      <c r="A56" s="37">
        <v>1746076</v>
      </c>
      <c r="B56" s="27" t="s">
        <v>127</v>
      </c>
      <c r="C56" s="27" t="s">
        <v>52</v>
      </c>
      <c r="D56" s="31">
        <v>45471</v>
      </c>
      <c r="E56" s="27" t="s">
        <v>114</v>
      </c>
      <c r="F56" s="29">
        <v>3316100969</v>
      </c>
      <c r="G56" s="29">
        <v>3316100969</v>
      </c>
      <c r="H56" s="27" t="s">
        <v>62</v>
      </c>
      <c r="I56" s="29">
        <v>4</v>
      </c>
      <c r="J56" s="30">
        <v>2095</v>
      </c>
      <c r="K56" s="30">
        <v>8380</v>
      </c>
      <c r="L56" s="31">
        <v>45520</v>
      </c>
      <c r="M56" s="31">
        <v>45553</v>
      </c>
      <c r="N56" s="32">
        <v>2002081295</v>
      </c>
      <c r="O56" s="32">
        <v>40410047</v>
      </c>
      <c r="P56" s="33">
        <v>45553</v>
      </c>
      <c r="Q56" s="49"/>
      <c r="R56" s="13">
        <v>45519</v>
      </c>
      <c r="S56" s="13">
        <f t="shared" si="12"/>
        <v>45884</v>
      </c>
      <c r="T56" s="14">
        <f t="shared" ca="1" si="13"/>
        <v>378</v>
      </c>
      <c r="U56" s="14">
        <f t="shared" ca="1" si="14"/>
        <v>-13</v>
      </c>
      <c r="V56" s="15"/>
      <c r="W56" s="15"/>
      <c r="X56" s="14" t="str">
        <f t="shared" si="18"/>
        <v>Done - Invoiced</v>
      </c>
      <c r="Y56" s="15" t="s">
        <v>460</v>
      </c>
      <c r="Z56" s="13">
        <v>45513</v>
      </c>
      <c r="AA56" s="13">
        <v>45513</v>
      </c>
      <c r="AB56" s="13">
        <v>45518</v>
      </c>
      <c r="AC56" s="14"/>
      <c r="AD56" s="13"/>
      <c r="AE56" s="56">
        <v>4</v>
      </c>
      <c r="AF56" s="56">
        <v>2095</v>
      </c>
      <c r="AG56" s="56">
        <f t="shared" si="16"/>
        <v>8380</v>
      </c>
      <c r="AH56" s="56"/>
      <c r="AI56" s="56">
        <f t="shared" si="17"/>
        <v>8380</v>
      </c>
      <c r="AJ56" s="56"/>
    </row>
    <row r="57" spans="1:36" ht="10.5" hidden="1" customHeight="1" x14ac:dyDescent="0.2">
      <c r="A57" s="37">
        <v>1746070</v>
      </c>
      <c r="B57" s="27" t="s">
        <v>124</v>
      </c>
      <c r="C57" s="27" t="s">
        <v>52</v>
      </c>
      <c r="D57" s="31">
        <v>45471</v>
      </c>
      <c r="E57" s="27" t="s">
        <v>114</v>
      </c>
      <c r="F57" s="29">
        <v>3316100931</v>
      </c>
      <c r="G57" s="29">
        <v>3316100931</v>
      </c>
      <c r="H57" s="27" t="s">
        <v>83</v>
      </c>
      <c r="I57" s="29">
        <v>4</v>
      </c>
      <c r="J57" s="30">
        <v>4001</v>
      </c>
      <c r="K57" s="30">
        <v>16004</v>
      </c>
      <c r="L57" s="31">
        <v>45513</v>
      </c>
      <c r="M57" s="31">
        <v>45537</v>
      </c>
      <c r="N57" s="32">
        <v>2002057750</v>
      </c>
      <c r="O57" s="32">
        <v>40410032</v>
      </c>
      <c r="P57" s="33">
        <v>45537</v>
      </c>
      <c r="Q57" s="49"/>
      <c r="R57" s="13">
        <v>45519</v>
      </c>
      <c r="S57" s="13">
        <f t="shared" si="12"/>
        <v>45884</v>
      </c>
      <c r="T57" s="14">
        <f t="shared" ca="1" si="13"/>
        <v>378</v>
      </c>
      <c r="U57" s="14">
        <f t="shared" ca="1" si="14"/>
        <v>-13</v>
      </c>
      <c r="V57" s="15"/>
      <c r="W57" s="15"/>
      <c r="X57" s="14" t="str">
        <f t="shared" si="18"/>
        <v>Done - Invoiced</v>
      </c>
      <c r="Y57" s="15" t="s">
        <v>460</v>
      </c>
      <c r="Z57" s="13">
        <v>45513</v>
      </c>
      <c r="AA57" s="13">
        <v>45513</v>
      </c>
      <c r="AB57" s="13">
        <v>45518</v>
      </c>
      <c r="AC57" s="14"/>
      <c r="AD57" s="13"/>
      <c r="AE57" s="56">
        <v>4</v>
      </c>
      <c r="AF57" s="56">
        <v>4001</v>
      </c>
      <c r="AG57" s="56">
        <f t="shared" si="16"/>
        <v>16004</v>
      </c>
      <c r="AH57" s="56"/>
      <c r="AI57" s="56">
        <f t="shared" si="17"/>
        <v>16004</v>
      </c>
      <c r="AJ57" s="56"/>
    </row>
    <row r="58" spans="1:36" ht="10.5" hidden="1" customHeight="1" x14ac:dyDescent="0.2">
      <c r="A58" s="37">
        <v>1746074</v>
      </c>
      <c r="B58" s="27" t="s">
        <v>128</v>
      </c>
      <c r="C58" s="27" t="s">
        <v>52</v>
      </c>
      <c r="D58" s="31">
        <v>45471</v>
      </c>
      <c r="E58" s="27" t="s">
        <v>114</v>
      </c>
      <c r="F58" s="29">
        <v>3316101255</v>
      </c>
      <c r="G58" s="29">
        <v>3316101255</v>
      </c>
      <c r="H58" s="27" t="s">
        <v>83</v>
      </c>
      <c r="I58" s="29">
        <v>4</v>
      </c>
      <c r="J58" s="30">
        <v>3954</v>
      </c>
      <c r="K58" s="30">
        <v>15816</v>
      </c>
      <c r="L58" s="31">
        <v>45517</v>
      </c>
      <c r="M58" s="31">
        <v>45531</v>
      </c>
      <c r="N58" s="32">
        <v>2002057753</v>
      </c>
      <c r="O58" s="32">
        <v>40410031</v>
      </c>
      <c r="P58" s="33">
        <v>45531</v>
      </c>
      <c r="Q58" s="49"/>
      <c r="R58" s="13">
        <v>45519</v>
      </c>
      <c r="S58" s="13">
        <f t="shared" si="12"/>
        <v>45884</v>
      </c>
      <c r="T58" s="14">
        <f t="shared" ca="1" si="13"/>
        <v>378</v>
      </c>
      <c r="U58" s="14">
        <f t="shared" ca="1" si="14"/>
        <v>-13</v>
      </c>
      <c r="V58" s="15"/>
      <c r="W58" s="15"/>
      <c r="X58" s="14" t="str">
        <f t="shared" si="18"/>
        <v>Done - Invoiced</v>
      </c>
      <c r="Y58" s="15" t="s">
        <v>460</v>
      </c>
      <c r="Z58" s="13">
        <v>45513</v>
      </c>
      <c r="AA58" s="13">
        <v>45513</v>
      </c>
      <c r="AB58" s="13">
        <v>45518</v>
      </c>
      <c r="AC58" s="14"/>
      <c r="AD58" s="13"/>
      <c r="AE58" s="56">
        <v>4</v>
      </c>
      <c r="AF58" s="56">
        <v>3954</v>
      </c>
      <c r="AG58" s="56">
        <f t="shared" si="16"/>
        <v>15816</v>
      </c>
      <c r="AH58" s="56"/>
      <c r="AI58" s="56">
        <f t="shared" si="17"/>
        <v>15816</v>
      </c>
      <c r="AJ58" s="56"/>
    </row>
    <row r="59" spans="1:36" ht="10.5" hidden="1" customHeight="1" x14ac:dyDescent="0.2">
      <c r="A59" s="37">
        <v>1746093</v>
      </c>
      <c r="B59" s="27" t="s">
        <v>129</v>
      </c>
      <c r="C59" s="27" t="s">
        <v>52</v>
      </c>
      <c r="D59" s="31">
        <v>45471</v>
      </c>
      <c r="E59" s="27" t="s">
        <v>130</v>
      </c>
      <c r="F59" s="29">
        <v>3316100968</v>
      </c>
      <c r="G59" s="29">
        <v>3316100968</v>
      </c>
      <c r="H59" s="27" t="s">
        <v>62</v>
      </c>
      <c r="I59" s="29">
        <v>4</v>
      </c>
      <c r="J59" s="30">
        <v>2095</v>
      </c>
      <c r="K59" s="30">
        <v>8380</v>
      </c>
      <c r="L59" s="31">
        <v>45545</v>
      </c>
      <c r="M59" s="31">
        <v>45576</v>
      </c>
      <c r="N59" s="32">
        <v>2002103213</v>
      </c>
      <c r="O59" s="32">
        <v>40410068</v>
      </c>
      <c r="P59" s="33">
        <v>45576</v>
      </c>
      <c r="Q59" s="49"/>
      <c r="R59" s="13">
        <v>45547</v>
      </c>
      <c r="S59" s="13">
        <f t="shared" si="12"/>
        <v>45912</v>
      </c>
      <c r="T59" s="14">
        <f t="shared" ca="1" si="13"/>
        <v>350</v>
      </c>
      <c r="U59" s="14">
        <f t="shared" ca="1" si="14"/>
        <v>15</v>
      </c>
      <c r="V59" s="15"/>
      <c r="W59" s="15"/>
      <c r="X59" s="14" t="str">
        <f t="shared" si="18"/>
        <v>Done - Invoiced</v>
      </c>
      <c r="Y59" s="15" t="s">
        <v>460</v>
      </c>
      <c r="Z59" s="13">
        <v>45541</v>
      </c>
      <c r="AA59" s="13">
        <v>45541</v>
      </c>
      <c r="AB59" s="13">
        <v>45546</v>
      </c>
      <c r="AC59" s="14"/>
      <c r="AD59" s="13"/>
      <c r="AE59" s="56">
        <v>4</v>
      </c>
      <c r="AF59" s="56">
        <v>2095</v>
      </c>
      <c r="AG59" s="56">
        <f t="shared" si="16"/>
        <v>8380</v>
      </c>
      <c r="AH59" s="56"/>
      <c r="AI59" s="56">
        <f t="shared" si="17"/>
        <v>8380</v>
      </c>
      <c r="AJ59" s="56"/>
    </row>
    <row r="60" spans="1:36" ht="10.5" hidden="1" customHeight="1" x14ac:dyDescent="0.2">
      <c r="A60" s="37">
        <v>1746083</v>
      </c>
      <c r="B60" s="27" t="s">
        <v>131</v>
      </c>
      <c r="C60" s="27" t="s">
        <v>52</v>
      </c>
      <c r="D60" s="31">
        <v>45471</v>
      </c>
      <c r="E60" s="27" t="s">
        <v>126</v>
      </c>
      <c r="F60" s="29">
        <v>3316100969</v>
      </c>
      <c r="G60" s="29">
        <v>3316100969</v>
      </c>
      <c r="H60" s="27" t="s">
        <v>62</v>
      </c>
      <c r="I60" s="29">
        <v>4</v>
      </c>
      <c r="J60" s="30">
        <v>2095</v>
      </c>
      <c r="K60" s="30">
        <v>8380</v>
      </c>
      <c r="L60" s="31">
        <v>45530</v>
      </c>
      <c r="M60" s="31">
        <v>45561</v>
      </c>
      <c r="N60" s="32">
        <v>2002085827</v>
      </c>
      <c r="O60" s="32">
        <v>40410054</v>
      </c>
      <c r="P60" s="33">
        <v>45561</v>
      </c>
      <c r="Q60" s="49"/>
      <c r="R60" s="13">
        <v>45534</v>
      </c>
      <c r="S60" s="13">
        <f t="shared" si="12"/>
        <v>45899</v>
      </c>
      <c r="T60" s="14">
        <f t="shared" ca="1" si="13"/>
        <v>363</v>
      </c>
      <c r="U60" s="14">
        <f t="shared" ca="1" si="14"/>
        <v>2</v>
      </c>
      <c r="V60" s="15"/>
      <c r="W60" s="15"/>
      <c r="X60" s="14" t="str">
        <f t="shared" si="18"/>
        <v>Done - Invoiced</v>
      </c>
      <c r="Y60" s="15" t="s">
        <v>460</v>
      </c>
      <c r="Z60" s="13">
        <v>45527</v>
      </c>
      <c r="AA60" s="13">
        <v>45527</v>
      </c>
      <c r="AB60" s="13">
        <v>45532</v>
      </c>
      <c r="AC60" s="14"/>
      <c r="AD60" s="13"/>
      <c r="AE60" s="56">
        <v>4</v>
      </c>
      <c r="AF60" s="56">
        <v>2095</v>
      </c>
      <c r="AG60" s="56">
        <f t="shared" si="16"/>
        <v>8380</v>
      </c>
      <c r="AH60" s="56"/>
      <c r="AI60" s="56">
        <f t="shared" si="17"/>
        <v>8380</v>
      </c>
      <c r="AJ60" s="56"/>
    </row>
    <row r="61" spans="1:36" ht="10.5" hidden="1" customHeight="1" x14ac:dyDescent="0.2">
      <c r="A61" s="37">
        <v>1807387</v>
      </c>
      <c r="B61" s="27" t="s">
        <v>140</v>
      </c>
      <c r="C61" s="27" t="s">
        <v>52</v>
      </c>
      <c r="D61" s="31">
        <v>45484</v>
      </c>
      <c r="E61" s="27" t="s">
        <v>130</v>
      </c>
      <c r="F61" s="29">
        <v>3222324558</v>
      </c>
      <c r="G61" s="29">
        <v>3222324558</v>
      </c>
      <c r="H61" s="27" t="s">
        <v>87</v>
      </c>
      <c r="I61" s="29">
        <v>6</v>
      </c>
      <c r="J61" s="30">
        <v>3087</v>
      </c>
      <c r="K61" s="30">
        <v>18522</v>
      </c>
      <c r="L61" s="31">
        <v>45545</v>
      </c>
      <c r="M61" s="31">
        <v>45590</v>
      </c>
      <c r="N61" s="32">
        <v>2002119425</v>
      </c>
      <c r="O61" s="32">
        <v>40410084</v>
      </c>
      <c r="P61" s="33">
        <v>45590</v>
      </c>
      <c r="Q61" s="49"/>
      <c r="R61" s="13">
        <v>45547</v>
      </c>
      <c r="S61" s="13">
        <f t="shared" si="12"/>
        <v>45912</v>
      </c>
      <c r="T61" s="14">
        <f t="shared" ca="1" si="13"/>
        <v>350</v>
      </c>
      <c r="U61" s="14">
        <f t="shared" ca="1" si="14"/>
        <v>15</v>
      </c>
      <c r="V61" s="15"/>
      <c r="W61" s="15"/>
      <c r="X61" s="14" t="str">
        <f t="shared" si="18"/>
        <v>Done - Invoiced</v>
      </c>
      <c r="Y61" s="15" t="s">
        <v>460</v>
      </c>
      <c r="Z61" s="13">
        <v>45541</v>
      </c>
      <c r="AA61" s="13">
        <v>45541</v>
      </c>
      <c r="AB61" s="13">
        <v>45546</v>
      </c>
      <c r="AC61" s="14"/>
      <c r="AD61" s="13"/>
      <c r="AE61" s="56">
        <v>6</v>
      </c>
      <c r="AF61" s="56">
        <v>3087</v>
      </c>
      <c r="AG61" s="56">
        <f t="shared" si="16"/>
        <v>18522</v>
      </c>
      <c r="AH61" s="56"/>
      <c r="AI61" s="56">
        <f t="shared" si="17"/>
        <v>18522</v>
      </c>
      <c r="AJ61" s="56"/>
    </row>
    <row r="62" spans="1:36" ht="10.5" hidden="1" customHeight="1" x14ac:dyDescent="0.2">
      <c r="A62" s="37">
        <v>1746078</v>
      </c>
      <c r="B62" s="27" t="s">
        <v>133</v>
      </c>
      <c r="C62" s="27" t="s">
        <v>52</v>
      </c>
      <c r="D62" s="31">
        <v>45471</v>
      </c>
      <c r="E62" s="27" t="s">
        <v>114</v>
      </c>
      <c r="F62" s="29">
        <v>3316100931</v>
      </c>
      <c r="G62" s="29">
        <v>3316100931</v>
      </c>
      <c r="H62" s="27" t="s">
        <v>83</v>
      </c>
      <c r="I62" s="29">
        <v>4</v>
      </c>
      <c r="J62" s="30">
        <v>4001</v>
      </c>
      <c r="K62" s="30">
        <v>16004</v>
      </c>
      <c r="L62" s="31">
        <v>45513</v>
      </c>
      <c r="M62" s="31">
        <v>45541</v>
      </c>
      <c r="N62" s="32">
        <v>2002064343</v>
      </c>
      <c r="O62" s="32">
        <v>40410036</v>
      </c>
      <c r="P62" s="33">
        <v>45541</v>
      </c>
      <c r="Q62" s="49"/>
      <c r="R62" s="13">
        <v>45519</v>
      </c>
      <c r="S62" s="13">
        <f t="shared" si="12"/>
        <v>45884</v>
      </c>
      <c r="T62" s="14">
        <f t="shared" ca="1" si="13"/>
        <v>378</v>
      </c>
      <c r="U62" s="14">
        <f t="shared" ca="1" si="14"/>
        <v>-13</v>
      </c>
      <c r="V62" s="15"/>
      <c r="W62" s="15"/>
      <c r="X62" s="14" t="str">
        <f t="shared" si="18"/>
        <v>Done - Invoiced</v>
      </c>
      <c r="Y62" s="15" t="s">
        <v>460</v>
      </c>
      <c r="Z62" s="13">
        <v>45513</v>
      </c>
      <c r="AA62" s="13">
        <v>45513</v>
      </c>
      <c r="AB62" s="13">
        <v>45518</v>
      </c>
      <c r="AC62" s="14"/>
      <c r="AD62" s="13"/>
      <c r="AE62" s="56">
        <v>4</v>
      </c>
      <c r="AF62" s="56">
        <v>4001</v>
      </c>
      <c r="AG62" s="56">
        <f t="shared" si="16"/>
        <v>16004</v>
      </c>
      <c r="AH62" s="56"/>
      <c r="AI62" s="56">
        <f t="shared" si="17"/>
        <v>16004</v>
      </c>
      <c r="AJ62" s="56"/>
    </row>
    <row r="63" spans="1:36" ht="10.5" hidden="1" customHeight="1" x14ac:dyDescent="0.2">
      <c r="A63" s="37">
        <v>1746079</v>
      </c>
      <c r="B63" s="27" t="s">
        <v>134</v>
      </c>
      <c r="C63" s="27" t="s">
        <v>52</v>
      </c>
      <c r="D63" s="31">
        <v>45471</v>
      </c>
      <c r="E63" s="27" t="s">
        <v>108</v>
      </c>
      <c r="F63" s="29">
        <v>3316101255</v>
      </c>
      <c r="G63" s="29">
        <v>3316101255</v>
      </c>
      <c r="H63" s="27" t="s">
        <v>83</v>
      </c>
      <c r="I63" s="29">
        <v>4</v>
      </c>
      <c r="J63" s="30">
        <v>3954</v>
      </c>
      <c r="K63" s="30">
        <v>15816</v>
      </c>
      <c r="L63" s="31">
        <v>45523</v>
      </c>
      <c r="M63" s="31">
        <v>45540</v>
      </c>
      <c r="N63" s="32">
        <v>2002064348</v>
      </c>
      <c r="O63" s="32">
        <v>40410035</v>
      </c>
      <c r="P63" s="33">
        <v>45540</v>
      </c>
      <c r="Q63" s="49"/>
      <c r="R63" s="13">
        <v>45525</v>
      </c>
      <c r="S63" s="13">
        <f t="shared" si="12"/>
        <v>45890</v>
      </c>
      <c r="T63" s="14">
        <f t="shared" ca="1" si="13"/>
        <v>372</v>
      </c>
      <c r="U63" s="14">
        <f t="shared" ca="1" si="14"/>
        <v>-7</v>
      </c>
      <c r="V63" s="15"/>
      <c r="W63" s="15"/>
      <c r="X63" s="14" t="str">
        <f t="shared" si="18"/>
        <v>Done - Invoiced</v>
      </c>
      <c r="Y63" s="15" t="s">
        <v>460</v>
      </c>
      <c r="Z63" s="13">
        <v>45520</v>
      </c>
      <c r="AA63" s="13">
        <v>45520</v>
      </c>
      <c r="AB63" s="13">
        <v>45525</v>
      </c>
      <c r="AC63" s="14"/>
      <c r="AD63" s="13"/>
      <c r="AE63" s="56">
        <v>4</v>
      </c>
      <c r="AF63" s="56">
        <v>3954</v>
      </c>
      <c r="AG63" s="56">
        <f t="shared" si="16"/>
        <v>15816</v>
      </c>
      <c r="AH63" s="56"/>
      <c r="AI63" s="56">
        <f t="shared" si="17"/>
        <v>15816</v>
      </c>
      <c r="AJ63" s="56"/>
    </row>
    <row r="64" spans="1:36" ht="10.5" hidden="1" customHeight="1" x14ac:dyDescent="0.2">
      <c r="A64" s="37">
        <v>1746080</v>
      </c>
      <c r="B64" s="27" t="s">
        <v>107</v>
      </c>
      <c r="C64" s="27" t="s">
        <v>52</v>
      </c>
      <c r="D64" s="31">
        <v>45471</v>
      </c>
      <c r="E64" s="27" t="s">
        <v>108</v>
      </c>
      <c r="F64" s="29">
        <v>3222362915</v>
      </c>
      <c r="G64" s="29">
        <v>3222362915</v>
      </c>
      <c r="H64" s="27" t="s">
        <v>87</v>
      </c>
      <c r="I64" s="29">
        <v>2</v>
      </c>
      <c r="J64" s="30">
        <v>2278</v>
      </c>
      <c r="K64" s="30">
        <v>4556</v>
      </c>
      <c r="L64" s="31">
        <v>45523</v>
      </c>
      <c r="M64" s="31">
        <v>45576</v>
      </c>
      <c r="N64" s="32">
        <v>2002103211</v>
      </c>
      <c r="O64" s="32">
        <v>40410067</v>
      </c>
      <c r="P64" s="33">
        <v>45576</v>
      </c>
      <c r="Q64" s="49"/>
      <c r="R64" s="13">
        <v>45525</v>
      </c>
      <c r="S64" s="13">
        <f t="shared" si="12"/>
        <v>45890</v>
      </c>
      <c r="T64" s="14">
        <f t="shared" ca="1" si="13"/>
        <v>372</v>
      </c>
      <c r="U64" s="14">
        <f t="shared" ca="1" si="14"/>
        <v>-7</v>
      </c>
      <c r="V64" s="15"/>
      <c r="W64" s="15"/>
      <c r="X64" s="14" t="str">
        <f t="shared" si="18"/>
        <v>Done - Invoiced</v>
      </c>
      <c r="Y64" s="15" t="s">
        <v>460</v>
      </c>
      <c r="Z64" s="13">
        <v>45520</v>
      </c>
      <c r="AA64" s="13">
        <v>45520</v>
      </c>
      <c r="AB64" s="13">
        <v>45525</v>
      </c>
      <c r="AC64" s="14"/>
      <c r="AD64" s="13"/>
      <c r="AE64" s="56">
        <v>2</v>
      </c>
      <c r="AF64" s="56">
        <v>2278</v>
      </c>
      <c r="AG64" s="56">
        <f t="shared" si="16"/>
        <v>4556</v>
      </c>
      <c r="AH64" s="56"/>
      <c r="AI64" s="56">
        <f t="shared" si="17"/>
        <v>4556</v>
      </c>
      <c r="AJ64" s="56"/>
    </row>
    <row r="65" spans="1:36" ht="10.5" hidden="1" customHeight="1" x14ac:dyDescent="0.2">
      <c r="A65" s="37">
        <v>1746085</v>
      </c>
      <c r="B65" s="27" t="s">
        <v>135</v>
      </c>
      <c r="C65" s="27" t="s">
        <v>52</v>
      </c>
      <c r="D65" s="31">
        <v>45471</v>
      </c>
      <c r="E65" s="27" t="s">
        <v>126</v>
      </c>
      <c r="F65" s="29">
        <v>3222362915</v>
      </c>
      <c r="G65" s="29">
        <v>3222362915</v>
      </c>
      <c r="H65" s="27" t="s">
        <v>87</v>
      </c>
      <c r="I65" s="29">
        <v>2</v>
      </c>
      <c r="J65" s="30">
        <v>2278</v>
      </c>
      <c r="K65" s="30">
        <v>4556</v>
      </c>
      <c r="L65" s="31">
        <v>45530</v>
      </c>
      <c r="M65" s="31">
        <v>45576</v>
      </c>
      <c r="N65" s="32">
        <v>2002103211</v>
      </c>
      <c r="O65" s="32">
        <v>40410067</v>
      </c>
      <c r="P65" s="33">
        <v>45576</v>
      </c>
      <c r="Q65" s="49"/>
      <c r="R65" s="13">
        <v>45534</v>
      </c>
      <c r="S65" s="13">
        <f t="shared" si="12"/>
        <v>45899</v>
      </c>
      <c r="T65" s="14">
        <f t="shared" ca="1" si="13"/>
        <v>363</v>
      </c>
      <c r="U65" s="14">
        <f t="shared" ca="1" si="14"/>
        <v>2</v>
      </c>
      <c r="V65" s="15"/>
      <c r="W65" s="15"/>
      <c r="X65" s="14" t="str">
        <f t="shared" si="18"/>
        <v>Done - Invoiced</v>
      </c>
      <c r="Y65" s="15" t="s">
        <v>460</v>
      </c>
      <c r="Z65" s="13">
        <v>45527</v>
      </c>
      <c r="AA65" s="13">
        <v>45527</v>
      </c>
      <c r="AB65" s="13">
        <v>45532</v>
      </c>
      <c r="AC65" s="14"/>
      <c r="AD65" s="13"/>
      <c r="AE65" s="56">
        <v>2</v>
      </c>
      <c r="AF65" s="56">
        <v>2278</v>
      </c>
      <c r="AG65" s="56">
        <f t="shared" si="16"/>
        <v>4556</v>
      </c>
      <c r="AH65" s="56"/>
      <c r="AI65" s="56">
        <f t="shared" si="17"/>
        <v>4556</v>
      </c>
      <c r="AJ65" s="56"/>
    </row>
    <row r="66" spans="1:36" ht="10.5" hidden="1" customHeight="1" x14ac:dyDescent="0.2">
      <c r="A66" s="37">
        <v>1746081</v>
      </c>
      <c r="B66" s="27" t="s">
        <v>136</v>
      </c>
      <c r="C66" s="27" t="s">
        <v>52</v>
      </c>
      <c r="D66" s="31">
        <v>45471</v>
      </c>
      <c r="E66" s="27" t="s">
        <v>108</v>
      </c>
      <c r="F66" s="29">
        <v>3316100931</v>
      </c>
      <c r="G66" s="29">
        <v>3316100931</v>
      </c>
      <c r="H66" s="27" t="s">
        <v>83</v>
      </c>
      <c r="I66" s="29">
        <v>4</v>
      </c>
      <c r="J66" s="30">
        <v>4001</v>
      </c>
      <c r="K66" s="30">
        <v>16004</v>
      </c>
      <c r="L66" s="31">
        <v>45523</v>
      </c>
      <c r="M66" s="31">
        <v>45553</v>
      </c>
      <c r="N66" s="32">
        <v>2002076616</v>
      </c>
      <c r="O66" s="32">
        <v>40410044</v>
      </c>
      <c r="P66" s="33">
        <v>45553</v>
      </c>
      <c r="Q66" s="49"/>
      <c r="R66" s="13">
        <v>45525</v>
      </c>
      <c r="S66" s="13">
        <f t="shared" si="12"/>
        <v>45890</v>
      </c>
      <c r="T66" s="14">
        <f t="shared" ca="1" si="13"/>
        <v>372</v>
      </c>
      <c r="U66" s="14">
        <f t="shared" ca="1" si="14"/>
        <v>-7</v>
      </c>
      <c r="V66" s="15"/>
      <c r="W66" s="15"/>
      <c r="X66" s="14" t="str">
        <f t="shared" si="18"/>
        <v>Done - Invoiced</v>
      </c>
      <c r="Y66" s="15" t="s">
        <v>460</v>
      </c>
      <c r="Z66" s="13">
        <v>45520</v>
      </c>
      <c r="AA66" s="13">
        <v>45520</v>
      </c>
      <c r="AB66" s="13">
        <v>45525</v>
      </c>
      <c r="AC66" s="14"/>
      <c r="AD66" s="13"/>
      <c r="AE66" s="56">
        <v>4</v>
      </c>
      <c r="AF66" s="56">
        <v>4001</v>
      </c>
      <c r="AG66" s="56">
        <f t="shared" si="16"/>
        <v>16004</v>
      </c>
      <c r="AH66" s="56"/>
      <c r="AI66" s="56">
        <f t="shared" si="17"/>
        <v>16004</v>
      </c>
      <c r="AJ66" s="56"/>
    </row>
    <row r="67" spans="1:36" ht="10.5" hidden="1" customHeight="1" x14ac:dyDescent="0.2">
      <c r="A67" s="37">
        <v>1807388</v>
      </c>
      <c r="B67" s="27" t="s">
        <v>137</v>
      </c>
      <c r="C67" s="27" t="s">
        <v>52</v>
      </c>
      <c r="D67" s="31">
        <v>45484</v>
      </c>
      <c r="E67" s="27" t="s">
        <v>138</v>
      </c>
      <c r="F67" s="29">
        <v>3316100968</v>
      </c>
      <c r="G67" s="29">
        <v>3316100968</v>
      </c>
      <c r="H67" s="27" t="s">
        <v>62</v>
      </c>
      <c r="I67" s="29">
        <v>4</v>
      </c>
      <c r="J67" s="30">
        <v>2095</v>
      </c>
      <c r="K67" s="30">
        <v>8380</v>
      </c>
      <c r="L67" s="31">
        <v>45552</v>
      </c>
      <c r="M67" s="31">
        <v>45582</v>
      </c>
      <c r="N67" s="32">
        <v>2002111473</v>
      </c>
      <c r="O67" s="32">
        <v>40410075</v>
      </c>
      <c r="P67" s="33">
        <v>45582</v>
      </c>
      <c r="Q67" s="49"/>
      <c r="R67" s="13">
        <v>45554</v>
      </c>
      <c r="S67" s="13">
        <f t="shared" si="12"/>
        <v>45919</v>
      </c>
      <c r="T67" s="14">
        <f t="shared" ca="1" si="13"/>
        <v>343</v>
      </c>
      <c r="U67" s="14">
        <f t="shared" ca="1" si="14"/>
        <v>22</v>
      </c>
      <c r="V67" s="15"/>
      <c r="W67" s="15"/>
      <c r="X67" s="14" t="str">
        <f t="shared" si="18"/>
        <v>Done - Invoiced</v>
      </c>
      <c r="Y67" s="15" t="s">
        <v>460</v>
      </c>
      <c r="Z67" s="13">
        <v>45546</v>
      </c>
      <c r="AA67" s="13">
        <v>45546</v>
      </c>
      <c r="AB67" s="13">
        <v>45551</v>
      </c>
      <c r="AC67" s="14"/>
      <c r="AD67" s="13"/>
      <c r="AE67" s="56">
        <v>4</v>
      </c>
      <c r="AF67" s="56">
        <v>2095</v>
      </c>
      <c r="AG67" s="56">
        <f t="shared" si="16"/>
        <v>8380</v>
      </c>
      <c r="AH67" s="56"/>
      <c r="AI67" s="56">
        <f t="shared" si="17"/>
        <v>8380</v>
      </c>
      <c r="AJ67" s="56"/>
    </row>
    <row r="68" spans="1:36" ht="10.5" hidden="1" customHeight="1" x14ac:dyDescent="0.2">
      <c r="A68" s="37">
        <v>1746094</v>
      </c>
      <c r="B68" s="27" t="s">
        <v>139</v>
      </c>
      <c r="C68" s="27" t="s">
        <v>52</v>
      </c>
      <c r="D68" s="31">
        <v>45471</v>
      </c>
      <c r="E68" s="27" t="s">
        <v>130</v>
      </c>
      <c r="F68" s="29">
        <v>3316100969</v>
      </c>
      <c r="G68" s="29">
        <v>3316100969</v>
      </c>
      <c r="H68" s="27" t="s">
        <v>62</v>
      </c>
      <c r="I68" s="29">
        <v>4</v>
      </c>
      <c r="J68" s="30">
        <v>2095</v>
      </c>
      <c r="K68" s="30">
        <v>8380</v>
      </c>
      <c r="L68" s="31">
        <v>45545</v>
      </c>
      <c r="M68" s="31">
        <v>45576</v>
      </c>
      <c r="N68" s="32">
        <v>2002103214</v>
      </c>
      <c r="O68" s="32">
        <v>40410069</v>
      </c>
      <c r="P68" s="33">
        <v>45576</v>
      </c>
      <c r="Q68" s="49"/>
      <c r="R68" s="13">
        <v>45547</v>
      </c>
      <c r="S68" s="13">
        <f t="shared" si="12"/>
        <v>45912</v>
      </c>
      <c r="T68" s="14">
        <f t="shared" ca="1" si="13"/>
        <v>350</v>
      </c>
      <c r="U68" s="14">
        <f t="shared" ca="1" si="14"/>
        <v>15</v>
      </c>
      <c r="V68" s="15"/>
      <c r="W68" s="15"/>
      <c r="X68" s="14" t="str">
        <f t="shared" si="18"/>
        <v>Done - Invoiced</v>
      </c>
      <c r="Y68" s="15" t="s">
        <v>460</v>
      </c>
      <c r="Z68" s="13">
        <v>45541</v>
      </c>
      <c r="AA68" s="13">
        <v>45541</v>
      </c>
      <c r="AB68" s="13">
        <v>45546</v>
      </c>
      <c r="AC68" s="14"/>
      <c r="AD68" s="13"/>
      <c r="AE68" s="56">
        <v>4</v>
      </c>
      <c r="AF68" s="56">
        <v>2095</v>
      </c>
      <c r="AG68" s="56">
        <f t="shared" si="16"/>
        <v>8380</v>
      </c>
      <c r="AH68" s="56"/>
      <c r="AI68" s="56">
        <f t="shared" si="17"/>
        <v>8380</v>
      </c>
      <c r="AJ68" s="56"/>
    </row>
    <row r="69" spans="1:36" ht="10.5" hidden="1" customHeight="1" x14ac:dyDescent="0.2">
      <c r="A69" s="37">
        <v>1908797</v>
      </c>
      <c r="B69" s="27" t="s">
        <v>176</v>
      </c>
      <c r="C69" s="27" t="s">
        <v>52</v>
      </c>
      <c r="D69" s="31">
        <v>45506</v>
      </c>
      <c r="E69" s="27" t="s">
        <v>151</v>
      </c>
      <c r="F69" s="29">
        <v>3222324558</v>
      </c>
      <c r="G69" s="29">
        <v>3222324558</v>
      </c>
      <c r="H69" s="27" t="s">
        <v>87</v>
      </c>
      <c r="I69" s="29">
        <v>6</v>
      </c>
      <c r="J69" s="30">
        <v>3087</v>
      </c>
      <c r="K69" s="30">
        <f>I69*J69</f>
        <v>18522</v>
      </c>
      <c r="L69" s="31">
        <v>45560</v>
      </c>
      <c r="M69" s="31">
        <v>45609</v>
      </c>
      <c r="N69" s="32">
        <v>2002141126</v>
      </c>
      <c r="O69" s="32">
        <v>404100109</v>
      </c>
      <c r="P69" s="33">
        <v>45609</v>
      </c>
      <c r="Q69" s="49"/>
      <c r="R69" s="13">
        <v>45565</v>
      </c>
      <c r="S69" s="13">
        <f t="shared" si="12"/>
        <v>45930</v>
      </c>
      <c r="T69" s="14">
        <f t="shared" ca="1" si="13"/>
        <v>332</v>
      </c>
      <c r="U69" s="14">
        <f t="shared" ca="1" si="14"/>
        <v>33</v>
      </c>
      <c r="V69" s="15"/>
      <c r="W69" s="15"/>
      <c r="X69" s="14" t="str">
        <f t="shared" si="18"/>
        <v>Done - Invoiced</v>
      </c>
      <c r="Y69" s="15" t="s">
        <v>460</v>
      </c>
      <c r="Z69" s="13">
        <v>45553</v>
      </c>
      <c r="AA69" s="13">
        <v>45554</v>
      </c>
      <c r="AB69" s="13">
        <v>45559</v>
      </c>
      <c r="AC69" s="14"/>
      <c r="AD69" s="13"/>
      <c r="AE69" s="56">
        <v>6</v>
      </c>
      <c r="AF69" s="56">
        <v>3087</v>
      </c>
      <c r="AG69" s="56">
        <f t="shared" si="16"/>
        <v>18522</v>
      </c>
      <c r="AH69" s="56"/>
      <c r="AI69" s="56">
        <f t="shared" si="17"/>
        <v>18522</v>
      </c>
      <c r="AJ69" s="56"/>
    </row>
    <row r="70" spans="1:36" ht="10.5" hidden="1" customHeight="1" x14ac:dyDescent="0.2">
      <c r="A70" s="37">
        <v>1746085</v>
      </c>
      <c r="B70" s="27" t="s">
        <v>135</v>
      </c>
      <c r="C70" s="27" t="s">
        <v>52</v>
      </c>
      <c r="D70" s="31">
        <v>45471</v>
      </c>
      <c r="E70" s="27" t="s">
        <v>126</v>
      </c>
      <c r="F70" s="29">
        <v>3222362915</v>
      </c>
      <c r="G70" s="29">
        <v>3222362915</v>
      </c>
      <c r="H70" s="27" t="s">
        <v>87</v>
      </c>
      <c r="I70" s="29">
        <v>4</v>
      </c>
      <c r="J70" s="30">
        <v>2278</v>
      </c>
      <c r="K70" s="30">
        <v>9112</v>
      </c>
      <c r="L70" s="31">
        <v>45530</v>
      </c>
      <c r="M70" s="31">
        <v>45582</v>
      </c>
      <c r="N70" s="32">
        <v>2002111432</v>
      </c>
      <c r="O70" s="32">
        <v>40410074</v>
      </c>
      <c r="P70" s="33">
        <v>45582</v>
      </c>
      <c r="Q70" s="49"/>
      <c r="R70" s="13">
        <v>45534</v>
      </c>
      <c r="S70" s="13">
        <f t="shared" si="12"/>
        <v>45899</v>
      </c>
      <c r="T70" s="14">
        <f t="shared" ca="1" si="13"/>
        <v>363</v>
      </c>
      <c r="U70" s="14">
        <f t="shared" ca="1" si="14"/>
        <v>2</v>
      </c>
      <c r="V70" s="15"/>
      <c r="W70" s="15"/>
      <c r="X70" s="14" t="str">
        <f t="shared" si="18"/>
        <v>Done - Invoiced</v>
      </c>
      <c r="Y70" s="15" t="s">
        <v>460</v>
      </c>
      <c r="Z70" s="13">
        <v>45527</v>
      </c>
      <c r="AA70" s="13">
        <v>45527</v>
      </c>
      <c r="AB70" s="13">
        <v>45532</v>
      </c>
      <c r="AC70" s="14"/>
      <c r="AD70" s="13"/>
      <c r="AE70" s="56">
        <v>4</v>
      </c>
      <c r="AF70" s="56">
        <v>2278</v>
      </c>
      <c r="AG70" s="56">
        <f t="shared" si="16"/>
        <v>9112</v>
      </c>
      <c r="AH70" s="56"/>
      <c r="AI70" s="56">
        <f t="shared" si="17"/>
        <v>9112</v>
      </c>
      <c r="AJ70" s="56"/>
    </row>
    <row r="71" spans="1:36" ht="10.5" hidden="1" customHeight="1" x14ac:dyDescent="0.2">
      <c r="A71" s="37">
        <v>1746090</v>
      </c>
      <c r="B71" s="27" t="s">
        <v>141</v>
      </c>
      <c r="C71" s="27" t="s">
        <v>52</v>
      </c>
      <c r="D71" s="31">
        <v>45471</v>
      </c>
      <c r="E71" s="27" t="s">
        <v>142</v>
      </c>
      <c r="F71" s="29">
        <v>3222362915</v>
      </c>
      <c r="G71" s="29">
        <v>3222362915</v>
      </c>
      <c r="H71" s="27" t="s">
        <v>87</v>
      </c>
      <c r="I71" s="29">
        <v>4</v>
      </c>
      <c r="J71" s="30">
        <v>2278</v>
      </c>
      <c r="K71" s="30">
        <v>9112</v>
      </c>
      <c r="L71" s="31">
        <v>45539</v>
      </c>
      <c r="M71" s="31">
        <v>45593</v>
      </c>
      <c r="N71" s="32">
        <v>2002120823</v>
      </c>
      <c r="O71" s="32">
        <v>40410085</v>
      </c>
      <c r="P71" s="33">
        <v>45593</v>
      </c>
      <c r="Q71" s="49"/>
      <c r="R71" s="13">
        <v>45541</v>
      </c>
      <c r="S71" s="13">
        <f t="shared" si="12"/>
        <v>45906</v>
      </c>
      <c r="T71" s="14">
        <f t="shared" ca="1" si="13"/>
        <v>356</v>
      </c>
      <c r="U71" s="14">
        <f t="shared" ca="1" si="14"/>
        <v>9</v>
      </c>
      <c r="V71" s="15"/>
      <c r="W71" s="15"/>
      <c r="X71" s="14" t="str">
        <f t="shared" si="18"/>
        <v>Done - Invoiced</v>
      </c>
      <c r="Y71" s="15" t="s">
        <v>460</v>
      </c>
      <c r="Z71" s="13">
        <v>45534</v>
      </c>
      <c r="AA71" s="13">
        <v>45534</v>
      </c>
      <c r="AB71" s="13">
        <v>45539</v>
      </c>
      <c r="AC71" s="14"/>
      <c r="AD71" s="13"/>
      <c r="AE71" s="56">
        <v>4</v>
      </c>
      <c r="AF71" s="56">
        <v>2278</v>
      </c>
      <c r="AG71" s="56">
        <f t="shared" si="16"/>
        <v>9112</v>
      </c>
      <c r="AH71" s="56"/>
      <c r="AI71" s="56">
        <f t="shared" si="17"/>
        <v>9112</v>
      </c>
      <c r="AJ71" s="56"/>
    </row>
    <row r="72" spans="1:36" ht="10.5" hidden="1" customHeight="1" x14ac:dyDescent="0.2">
      <c r="A72" s="37">
        <v>1807386</v>
      </c>
      <c r="B72" s="27" t="s">
        <v>143</v>
      </c>
      <c r="C72" s="27" t="s">
        <v>52</v>
      </c>
      <c r="D72" s="31">
        <v>45484</v>
      </c>
      <c r="E72" s="27" t="s">
        <v>108</v>
      </c>
      <c r="F72" s="29">
        <v>3316100931</v>
      </c>
      <c r="G72" s="29">
        <v>3316100931</v>
      </c>
      <c r="H72" s="27" t="s">
        <v>83</v>
      </c>
      <c r="I72" s="29">
        <v>4</v>
      </c>
      <c r="J72" s="30">
        <v>4001</v>
      </c>
      <c r="K72" s="30">
        <v>16004</v>
      </c>
      <c r="L72" s="31">
        <v>45523</v>
      </c>
      <c r="M72" s="31">
        <v>45589</v>
      </c>
      <c r="N72" s="32">
        <v>2002119427</v>
      </c>
      <c r="O72" s="32">
        <v>40410083</v>
      </c>
      <c r="P72" s="33">
        <v>45589</v>
      </c>
      <c r="Q72" s="49"/>
      <c r="R72" s="13">
        <v>45525</v>
      </c>
      <c r="S72" s="13">
        <f t="shared" si="12"/>
        <v>45890</v>
      </c>
      <c r="T72" s="14">
        <f t="shared" ca="1" si="13"/>
        <v>372</v>
      </c>
      <c r="U72" s="14">
        <f t="shared" ca="1" si="14"/>
        <v>-7</v>
      </c>
      <c r="V72" s="15"/>
      <c r="W72" s="15"/>
      <c r="X72" s="14" t="str">
        <f t="shared" si="18"/>
        <v>Done - Invoiced</v>
      </c>
      <c r="Y72" s="15" t="s">
        <v>460</v>
      </c>
      <c r="Z72" s="13">
        <v>45520</v>
      </c>
      <c r="AA72" s="13">
        <v>45520</v>
      </c>
      <c r="AB72" s="13">
        <v>45525</v>
      </c>
      <c r="AC72" s="14"/>
      <c r="AD72" s="13"/>
      <c r="AE72" s="56">
        <v>4</v>
      </c>
      <c r="AF72" s="56">
        <v>4001</v>
      </c>
      <c r="AG72" s="56">
        <f t="shared" si="16"/>
        <v>16004</v>
      </c>
      <c r="AH72" s="56"/>
      <c r="AI72" s="56">
        <f t="shared" si="17"/>
        <v>16004</v>
      </c>
      <c r="AJ72" s="56"/>
    </row>
    <row r="73" spans="1:36" ht="10.5" hidden="1" customHeight="1" x14ac:dyDescent="0.2">
      <c r="A73" s="37">
        <v>1746087</v>
      </c>
      <c r="B73" s="27" t="s">
        <v>144</v>
      </c>
      <c r="C73" s="27" t="s">
        <v>52</v>
      </c>
      <c r="D73" s="31">
        <v>45471</v>
      </c>
      <c r="E73" s="27" t="s">
        <v>126</v>
      </c>
      <c r="F73" s="29">
        <v>3316101255</v>
      </c>
      <c r="G73" s="29">
        <v>3316101255</v>
      </c>
      <c r="H73" s="27" t="s">
        <v>83</v>
      </c>
      <c r="I73" s="29">
        <v>4</v>
      </c>
      <c r="J73" s="30">
        <v>3954</v>
      </c>
      <c r="K73" s="30">
        <v>15816</v>
      </c>
      <c r="L73" s="31">
        <v>45530</v>
      </c>
      <c r="M73" s="31">
        <v>45548</v>
      </c>
      <c r="N73" s="32">
        <v>2002069878</v>
      </c>
      <c r="O73" s="32">
        <v>40410042</v>
      </c>
      <c r="P73" s="33">
        <v>45548</v>
      </c>
      <c r="Q73" s="49"/>
      <c r="R73" s="13">
        <v>45534</v>
      </c>
      <c r="S73" s="13">
        <f t="shared" si="12"/>
        <v>45899</v>
      </c>
      <c r="T73" s="14">
        <f t="shared" ca="1" si="13"/>
        <v>363</v>
      </c>
      <c r="U73" s="14">
        <f t="shared" ca="1" si="14"/>
        <v>2</v>
      </c>
      <c r="V73" s="15"/>
      <c r="W73" s="15"/>
      <c r="X73" s="14" t="str">
        <f t="shared" si="18"/>
        <v>Done - Invoiced</v>
      </c>
      <c r="Y73" s="15" t="s">
        <v>460</v>
      </c>
      <c r="Z73" s="13">
        <v>45527</v>
      </c>
      <c r="AA73" s="13">
        <v>45527</v>
      </c>
      <c r="AB73" s="13">
        <v>45532</v>
      </c>
      <c r="AC73" s="14"/>
      <c r="AD73" s="13"/>
      <c r="AE73" s="56">
        <v>4</v>
      </c>
      <c r="AF73" s="56">
        <v>3954</v>
      </c>
      <c r="AG73" s="56">
        <f t="shared" si="16"/>
        <v>15816</v>
      </c>
      <c r="AH73" s="56"/>
      <c r="AI73" s="56">
        <f t="shared" si="17"/>
        <v>15816</v>
      </c>
      <c r="AJ73" s="56"/>
    </row>
    <row r="74" spans="1:36" ht="10.5" hidden="1" customHeight="1" x14ac:dyDescent="0.2">
      <c r="A74" s="37">
        <v>1746088</v>
      </c>
      <c r="B74" s="27" t="s">
        <v>145</v>
      </c>
      <c r="C74" s="27" t="s">
        <v>52</v>
      </c>
      <c r="D74" s="31">
        <v>45471</v>
      </c>
      <c r="E74" s="27" t="s">
        <v>142</v>
      </c>
      <c r="F74" s="29">
        <v>3316100968</v>
      </c>
      <c r="G74" s="29">
        <v>3316100968</v>
      </c>
      <c r="H74" s="27" t="s">
        <v>62</v>
      </c>
      <c r="I74" s="29">
        <v>4</v>
      </c>
      <c r="J74" s="30">
        <v>2095</v>
      </c>
      <c r="K74" s="30">
        <v>8380</v>
      </c>
      <c r="L74" s="31">
        <v>45560</v>
      </c>
      <c r="M74" s="31">
        <v>45569</v>
      </c>
      <c r="N74" s="32">
        <v>2002097635</v>
      </c>
      <c r="O74" s="32">
        <v>40410058</v>
      </c>
      <c r="P74" s="33">
        <v>45569</v>
      </c>
      <c r="Q74" s="49"/>
      <c r="R74" s="13">
        <v>45541</v>
      </c>
      <c r="S74" s="13">
        <f t="shared" si="12"/>
        <v>45906</v>
      </c>
      <c r="T74" s="14">
        <f t="shared" ca="1" si="13"/>
        <v>356</v>
      </c>
      <c r="U74" s="14">
        <f t="shared" ca="1" si="14"/>
        <v>9</v>
      </c>
      <c r="V74" s="15"/>
      <c r="W74" s="15"/>
      <c r="X74" s="14" t="str">
        <f t="shared" si="18"/>
        <v>Done - Invoiced</v>
      </c>
      <c r="Y74" s="15" t="s">
        <v>460</v>
      </c>
      <c r="Z74" s="13">
        <v>45534</v>
      </c>
      <c r="AA74" s="13">
        <v>45534</v>
      </c>
      <c r="AB74" s="13">
        <v>45539</v>
      </c>
      <c r="AC74" s="14"/>
      <c r="AD74" s="13"/>
      <c r="AE74" s="56">
        <v>4</v>
      </c>
      <c r="AF74" s="56">
        <v>2095</v>
      </c>
      <c r="AG74" s="56">
        <f t="shared" si="16"/>
        <v>8380</v>
      </c>
      <c r="AH74" s="56"/>
      <c r="AI74" s="56">
        <f t="shared" si="17"/>
        <v>8380</v>
      </c>
      <c r="AJ74" s="56"/>
    </row>
    <row r="75" spans="1:36" ht="10.5" hidden="1" customHeight="1" x14ac:dyDescent="0.2">
      <c r="A75" s="37">
        <v>1746089</v>
      </c>
      <c r="B75" s="27" t="s">
        <v>146</v>
      </c>
      <c r="C75" s="27" t="s">
        <v>52</v>
      </c>
      <c r="D75" s="31">
        <v>45471</v>
      </c>
      <c r="E75" s="27" t="s">
        <v>142</v>
      </c>
      <c r="F75" s="29">
        <v>3316100969</v>
      </c>
      <c r="G75" s="29">
        <v>3316100969</v>
      </c>
      <c r="H75" s="27" t="s">
        <v>62</v>
      </c>
      <c r="I75" s="29">
        <v>4</v>
      </c>
      <c r="J75" s="30">
        <v>2095</v>
      </c>
      <c r="K75" s="30">
        <v>8380</v>
      </c>
      <c r="L75" s="31">
        <v>45560</v>
      </c>
      <c r="M75" s="31">
        <v>45569</v>
      </c>
      <c r="N75" s="32">
        <v>2002097637</v>
      </c>
      <c r="O75" s="32">
        <v>40410059</v>
      </c>
      <c r="P75" s="33">
        <v>45569</v>
      </c>
      <c r="Q75" s="49"/>
      <c r="R75" s="13">
        <v>45541</v>
      </c>
      <c r="S75" s="13">
        <f t="shared" si="12"/>
        <v>45906</v>
      </c>
      <c r="T75" s="14">
        <f t="shared" ca="1" si="13"/>
        <v>356</v>
      </c>
      <c r="U75" s="14">
        <f t="shared" ca="1" si="14"/>
        <v>9</v>
      </c>
      <c r="V75" s="15"/>
      <c r="W75" s="15"/>
      <c r="X75" s="14" t="str">
        <f t="shared" si="18"/>
        <v>Done - Invoiced</v>
      </c>
      <c r="Y75" s="15" t="s">
        <v>460</v>
      </c>
      <c r="Z75" s="13">
        <v>45534</v>
      </c>
      <c r="AA75" s="13">
        <v>45534</v>
      </c>
      <c r="AB75" s="13">
        <v>45539</v>
      </c>
      <c r="AC75" s="14"/>
      <c r="AD75" s="13"/>
      <c r="AE75" s="56">
        <v>4</v>
      </c>
      <c r="AF75" s="56">
        <v>2095</v>
      </c>
      <c r="AG75" s="56">
        <f t="shared" si="16"/>
        <v>8380</v>
      </c>
      <c r="AH75" s="56"/>
      <c r="AI75" s="56">
        <f t="shared" si="17"/>
        <v>8380</v>
      </c>
      <c r="AJ75" s="56"/>
    </row>
    <row r="76" spans="1:36" ht="10.5" hidden="1" customHeight="1" x14ac:dyDescent="0.2">
      <c r="A76" s="37">
        <v>1746090</v>
      </c>
      <c r="B76" s="27" t="s">
        <v>141</v>
      </c>
      <c r="C76" s="27" t="s">
        <v>52</v>
      </c>
      <c r="D76" s="31">
        <v>45471</v>
      </c>
      <c r="E76" s="27" t="s">
        <v>142</v>
      </c>
      <c r="F76" s="29">
        <v>3222362915</v>
      </c>
      <c r="G76" s="29">
        <v>3222362915</v>
      </c>
      <c r="H76" s="27" t="s">
        <v>87</v>
      </c>
      <c r="I76" s="29">
        <v>2</v>
      </c>
      <c r="J76" s="30">
        <v>2278</v>
      </c>
      <c r="K76" s="30">
        <v>4556</v>
      </c>
      <c r="L76" s="31">
        <v>45539</v>
      </c>
      <c r="M76" s="31">
        <v>45597</v>
      </c>
      <c r="N76" s="32">
        <v>2002128466</v>
      </c>
      <c r="O76" s="32">
        <v>40410092</v>
      </c>
      <c r="P76" s="33">
        <v>45597</v>
      </c>
      <c r="Q76" s="49"/>
      <c r="R76" s="13">
        <v>45541</v>
      </c>
      <c r="S76" s="13">
        <f t="shared" si="12"/>
        <v>45906</v>
      </c>
      <c r="T76" s="14">
        <f t="shared" ca="1" si="13"/>
        <v>356</v>
      </c>
      <c r="U76" s="14">
        <f t="shared" ca="1" si="14"/>
        <v>9</v>
      </c>
      <c r="V76" s="15"/>
      <c r="W76" s="15"/>
      <c r="X76" s="14" t="str">
        <f t="shared" si="18"/>
        <v>Done - Invoiced</v>
      </c>
      <c r="Y76" s="15" t="s">
        <v>460</v>
      </c>
      <c r="Z76" s="13">
        <v>45534</v>
      </c>
      <c r="AA76" s="13">
        <v>45534</v>
      </c>
      <c r="AB76" s="13">
        <v>45539</v>
      </c>
      <c r="AC76" s="14"/>
      <c r="AD76" s="13"/>
      <c r="AE76" s="56">
        <v>2</v>
      </c>
      <c r="AF76" s="56">
        <v>2278</v>
      </c>
      <c r="AG76" s="56">
        <f t="shared" si="16"/>
        <v>4556</v>
      </c>
      <c r="AH76" s="56"/>
      <c r="AI76" s="56">
        <f t="shared" si="17"/>
        <v>4556</v>
      </c>
      <c r="AJ76" s="56"/>
    </row>
    <row r="77" spans="1:36" ht="10.5" hidden="1" customHeight="1" x14ac:dyDescent="0.2">
      <c r="A77" s="37">
        <v>1908793</v>
      </c>
      <c r="B77" s="27" t="s">
        <v>147</v>
      </c>
      <c r="C77" s="27" t="s">
        <v>52</v>
      </c>
      <c r="D77" s="31">
        <v>45506</v>
      </c>
      <c r="E77" s="27" t="s">
        <v>138</v>
      </c>
      <c r="F77" s="29">
        <v>3222362915</v>
      </c>
      <c r="G77" s="29">
        <v>3222362915</v>
      </c>
      <c r="H77" s="27" t="s">
        <v>87</v>
      </c>
      <c r="I77" s="29">
        <v>2</v>
      </c>
      <c r="J77" s="30">
        <v>2278</v>
      </c>
      <c r="K77" s="30">
        <v>4556</v>
      </c>
      <c r="L77" s="31">
        <v>45552</v>
      </c>
      <c r="M77" s="31">
        <v>45597</v>
      </c>
      <c r="N77" s="32">
        <v>2002128466</v>
      </c>
      <c r="O77" s="32">
        <v>40410092</v>
      </c>
      <c r="P77" s="33">
        <v>45597</v>
      </c>
      <c r="Q77" s="49"/>
      <c r="R77" s="13">
        <v>45554</v>
      </c>
      <c r="S77" s="13">
        <f t="shared" si="12"/>
        <v>45919</v>
      </c>
      <c r="T77" s="14">
        <f t="shared" ca="1" si="13"/>
        <v>343</v>
      </c>
      <c r="U77" s="14">
        <f t="shared" ca="1" si="14"/>
        <v>22</v>
      </c>
      <c r="V77" s="15"/>
      <c r="W77" s="15"/>
      <c r="X77" s="14" t="str">
        <f t="shared" si="18"/>
        <v>Done - Invoiced</v>
      </c>
      <c r="Y77" s="15" t="s">
        <v>460</v>
      </c>
      <c r="Z77" s="13">
        <v>45546</v>
      </c>
      <c r="AA77" s="13">
        <v>45546</v>
      </c>
      <c r="AB77" s="13">
        <v>45551</v>
      </c>
      <c r="AC77" s="14"/>
      <c r="AD77" s="13"/>
      <c r="AE77" s="56">
        <v>2</v>
      </c>
      <c r="AF77" s="56">
        <v>2278</v>
      </c>
      <c r="AG77" s="56">
        <f t="shared" si="16"/>
        <v>4556</v>
      </c>
      <c r="AH77" s="56"/>
      <c r="AI77" s="56">
        <f t="shared" si="17"/>
        <v>4556</v>
      </c>
      <c r="AJ77" s="56"/>
    </row>
    <row r="78" spans="1:36" ht="10.5" hidden="1" customHeight="1" x14ac:dyDescent="0.2">
      <c r="A78" s="37">
        <v>1746086</v>
      </c>
      <c r="B78" s="27" t="s">
        <v>148</v>
      </c>
      <c r="C78" s="27" t="s">
        <v>52</v>
      </c>
      <c r="D78" s="31">
        <v>45471</v>
      </c>
      <c r="E78" s="27" t="s">
        <v>126</v>
      </c>
      <c r="F78" s="29">
        <v>3316100931</v>
      </c>
      <c r="G78" s="29">
        <v>3316100931</v>
      </c>
      <c r="H78" s="27" t="s">
        <v>83</v>
      </c>
      <c r="I78" s="29">
        <v>4</v>
      </c>
      <c r="J78" s="30">
        <v>4001</v>
      </c>
      <c r="K78" s="30">
        <v>16004</v>
      </c>
      <c r="L78" s="31">
        <v>45530</v>
      </c>
      <c r="M78" s="31">
        <v>45561</v>
      </c>
      <c r="N78" s="32">
        <v>2002085824</v>
      </c>
      <c r="O78" s="32">
        <v>40410052</v>
      </c>
      <c r="P78" s="33">
        <v>45561</v>
      </c>
      <c r="Q78" s="49"/>
      <c r="R78" s="13">
        <v>45534</v>
      </c>
      <c r="S78" s="13">
        <f t="shared" si="12"/>
        <v>45899</v>
      </c>
      <c r="T78" s="14">
        <f t="shared" ca="1" si="13"/>
        <v>363</v>
      </c>
      <c r="U78" s="14">
        <f t="shared" ca="1" si="14"/>
        <v>2</v>
      </c>
      <c r="V78" s="15"/>
      <c r="W78" s="15"/>
      <c r="X78" s="14" t="str">
        <f t="shared" si="18"/>
        <v>Done - Invoiced</v>
      </c>
      <c r="Y78" s="15" t="s">
        <v>460</v>
      </c>
      <c r="Z78" s="13">
        <v>45527</v>
      </c>
      <c r="AA78" s="13">
        <v>45527</v>
      </c>
      <c r="AB78" s="13">
        <v>45532</v>
      </c>
      <c r="AC78" s="14"/>
      <c r="AD78" s="13"/>
      <c r="AE78" s="56">
        <v>4</v>
      </c>
      <c r="AF78" s="56">
        <v>4001</v>
      </c>
      <c r="AG78" s="56">
        <f t="shared" si="16"/>
        <v>16004</v>
      </c>
      <c r="AH78" s="56"/>
      <c r="AI78" s="56">
        <f t="shared" si="17"/>
        <v>16004</v>
      </c>
      <c r="AJ78" s="56"/>
    </row>
    <row r="79" spans="1:36" ht="10.5" hidden="1" customHeight="1" x14ac:dyDescent="0.2">
      <c r="A79" s="37">
        <v>1908798</v>
      </c>
      <c r="B79" s="27" t="s">
        <v>149</v>
      </c>
      <c r="C79" s="27" t="s">
        <v>52</v>
      </c>
      <c r="D79" s="31">
        <v>45506</v>
      </c>
      <c r="E79" s="27" t="s">
        <v>130</v>
      </c>
      <c r="F79" s="29">
        <v>3316101255</v>
      </c>
      <c r="G79" s="29">
        <v>3316101255</v>
      </c>
      <c r="H79" s="27" t="s">
        <v>83</v>
      </c>
      <c r="I79" s="29">
        <v>4</v>
      </c>
      <c r="J79" s="30">
        <v>3954</v>
      </c>
      <c r="K79" s="30">
        <v>15816</v>
      </c>
      <c r="L79" s="31">
        <v>45545</v>
      </c>
      <c r="M79" s="31">
        <v>45561</v>
      </c>
      <c r="N79" s="32">
        <v>2002087265</v>
      </c>
      <c r="O79" s="32">
        <v>40410055</v>
      </c>
      <c r="P79" s="33">
        <v>45561</v>
      </c>
      <c r="Q79" s="49"/>
      <c r="R79" s="13">
        <v>45547</v>
      </c>
      <c r="S79" s="13">
        <f t="shared" ref="S79:S142" si="19">+R79+365</f>
        <v>45912</v>
      </c>
      <c r="T79" s="14">
        <f t="shared" ref="T79:T142" ca="1" si="20">$W$1-R79</f>
        <v>350</v>
      </c>
      <c r="U79" s="14">
        <f t="shared" ref="U79:U142" ca="1" si="21">365-T79</f>
        <v>15</v>
      </c>
      <c r="V79" s="15"/>
      <c r="W79" s="15"/>
      <c r="X79" s="14" t="str">
        <f t="shared" ref="X79:X105" si="22">IF(AND(O79&gt;40410001,O79&lt;424000000),"Done - Invoiced",IF(AND(L79&gt;DATEVALUE("01/01/2024"),L79&lt;DATEVALUE("01/01/2027")),"On Hand",IF(L79="In Transit","In Transit",IF(L79="Cancelled PO","Cancelled PO","On Order"))))</f>
        <v>Done - Invoiced</v>
      </c>
      <c r="Y79" s="15" t="s">
        <v>460</v>
      </c>
      <c r="Z79" s="13">
        <v>45539</v>
      </c>
      <c r="AA79" s="13">
        <v>45539</v>
      </c>
      <c r="AB79" s="13">
        <v>45544</v>
      </c>
      <c r="AC79" s="14"/>
      <c r="AD79" s="13"/>
      <c r="AE79" s="56">
        <v>4</v>
      </c>
      <c r="AF79" s="56">
        <v>3954</v>
      </c>
      <c r="AG79" s="56">
        <f t="shared" ref="AG79:AG142" si="23">AE79*AF79</f>
        <v>15816</v>
      </c>
      <c r="AH79" s="56"/>
      <c r="AI79" s="56">
        <f t="shared" ref="AI79:AI142" si="24">AG79+AH79</f>
        <v>15816</v>
      </c>
      <c r="AJ79" s="56"/>
    </row>
    <row r="80" spans="1:36" ht="10.5" hidden="1" customHeight="1" x14ac:dyDescent="0.2">
      <c r="A80" s="37">
        <v>1908796</v>
      </c>
      <c r="B80" s="27" t="s">
        <v>150</v>
      </c>
      <c r="C80" s="27" t="s">
        <v>52</v>
      </c>
      <c r="D80" s="31">
        <v>45506</v>
      </c>
      <c r="E80" s="27" t="s">
        <v>151</v>
      </c>
      <c r="F80" s="29">
        <v>3316100968</v>
      </c>
      <c r="G80" s="29">
        <v>3316100968</v>
      </c>
      <c r="H80" s="27" t="s">
        <v>62</v>
      </c>
      <c r="I80" s="29">
        <v>4</v>
      </c>
      <c r="J80" s="30">
        <v>2095</v>
      </c>
      <c r="K80" s="30">
        <v>8380</v>
      </c>
      <c r="L80" s="31">
        <v>45560</v>
      </c>
      <c r="M80" s="31">
        <v>45588</v>
      </c>
      <c r="N80" s="32">
        <v>2002117432</v>
      </c>
      <c r="O80" s="32">
        <v>40410081</v>
      </c>
      <c r="P80" s="33">
        <v>45588</v>
      </c>
      <c r="Q80" s="49"/>
      <c r="R80" s="13">
        <v>45565</v>
      </c>
      <c r="S80" s="13">
        <f t="shared" si="19"/>
        <v>45930</v>
      </c>
      <c r="T80" s="14">
        <f t="shared" ca="1" si="20"/>
        <v>332</v>
      </c>
      <c r="U80" s="14">
        <f t="shared" ca="1" si="21"/>
        <v>33</v>
      </c>
      <c r="V80" s="15"/>
      <c r="W80" s="15"/>
      <c r="X80" s="14" t="str">
        <f t="shared" si="22"/>
        <v>Done - Invoiced</v>
      </c>
      <c r="Y80" s="15" t="s">
        <v>460</v>
      </c>
      <c r="Z80" s="13">
        <v>45553</v>
      </c>
      <c r="AA80" s="13">
        <v>45554</v>
      </c>
      <c r="AB80" s="13">
        <v>45559</v>
      </c>
      <c r="AC80" s="14"/>
      <c r="AD80" s="13"/>
      <c r="AE80" s="56">
        <v>4</v>
      </c>
      <c r="AF80" s="56">
        <v>2095</v>
      </c>
      <c r="AG80" s="56">
        <f t="shared" si="23"/>
        <v>8380</v>
      </c>
      <c r="AH80" s="56"/>
      <c r="AI80" s="56">
        <f t="shared" si="24"/>
        <v>8380</v>
      </c>
      <c r="AJ80" s="56"/>
    </row>
    <row r="81" spans="1:36" ht="10.5" hidden="1" customHeight="1" x14ac:dyDescent="0.2">
      <c r="A81" s="37">
        <v>1807385</v>
      </c>
      <c r="B81" s="27" t="s">
        <v>152</v>
      </c>
      <c r="C81" s="27" t="s">
        <v>52</v>
      </c>
      <c r="D81" s="31">
        <v>45484</v>
      </c>
      <c r="E81" s="27" t="s">
        <v>142</v>
      </c>
      <c r="F81" s="29">
        <v>3316100969</v>
      </c>
      <c r="G81" s="29">
        <v>3316100969</v>
      </c>
      <c r="H81" s="27" t="s">
        <v>62</v>
      </c>
      <c r="I81" s="29">
        <v>4</v>
      </c>
      <c r="J81" s="30">
        <v>2095</v>
      </c>
      <c r="K81" s="30">
        <v>8380</v>
      </c>
      <c r="L81" s="31">
        <v>45560</v>
      </c>
      <c r="M81" s="31">
        <v>45582</v>
      </c>
      <c r="N81" s="32">
        <v>2002111476</v>
      </c>
      <c r="O81" s="32">
        <v>40410076</v>
      </c>
      <c r="P81" s="33">
        <v>45582</v>
      </c>
      <c r="Q81" s="49"/>
      <c r="R81" s="13">
        <v>45541</v>
      </c>
      <c r="S81" s="13">
        <f t="shared" si="19"/>
        <v>45906</v>
      </c>
      <c r="T81" s="14">
        <f t="shared" ca="1" si="20"/>
        <v>356</v>
      </c>
      <c r="U81" s="14">
        <f t="shared" ca="1" si="21"/>
        <v>9</v>
      </c>
      <c r="V81" s="15"/>
      <c r="W81" s="15"/>
      <c r="X81" s="14" t="str">
        <f t="shared" si="22"/>
        <v>Done - Invoiced</v>
      </c>
      <c r="Y81" s="15" t="s">
        <v>460</v>
      </c>
      <c r="Z81" s="13">
        <v>45534</v>
      </c>
      <c r="AA81" s="13">
        <v>45534</v>
      </c>
      <c r="AB81" s="13">
        <v>45539</v>
      </c>
      <c r="AC81" s="14"/>
      <c r="AD81" s="13"/>
      <c r="AE81" s="56">
        <v>4</v>
      </c>
      <c r="AF81" s="56">
        <v>2095</v>
      </c>
      <c r="AG81" s="56">
        <f t="shared" si="23"/>
        <v>8380</v>
      </c>
      <c r="AH81" s="56"/>
      <c r="AI81" s="56">
        <f t="shared" si="24"/>
        <v>8380</v>
      </c>
      <c r="AJ81" s="56"/>
    </row>
    <row r="82" spans="1:36" ht="10.5" hidden="1" customHeight="1" x14ac:dyDescent="0.2">
      <c r="A82" s="37">
        <v>1874002</v>
      </c>
      <c r="B82" s="27" t="s">
        <v>90</v>
      </c>
      <c r="C82" s="27" t="s">
        <v>56</v>
      </c>
      <c r="D82" s="31">
        <v>45473</v>
      </c>
      <c r="E82" s="27" t="s">
        <v>91</v>
      </c>
      <c r="F82" s="29" t="s">
        <v>155</v>
      </c>
      <c r="G82" s="29">
        <v>3222360123</v>
      </c>
      <c r="H82" s="27" t="s">
        <v>59</v>
      </c>
      <c r="I82" s="29">
        <v>1</v>
      </c>
      <c r="J82" s="30">
        <v>70345.69</v>
      </c>
      <c r="K82" s="30">
        <v>70345.69</v>
      </c>
      <c r="L82" s="31" t="s">
        <v>94</v>
      </c>
      <c r="M82" s="31">
        <v>45558</v>
      </c>
      <c r="N82" s="32">
        <v>2002085830</v>
      </c>
      <c r="O82" s="32">
        <v>40410051</v>
      </c>
      <c r="P82" s="33">
        <v>45558</v>
      </c>
      <c r="Q82" s="49"/>
      <c r="R82" s="13">
        <v>45502</v>
      </c>
      <c r="S82" s="13">
        <f t="shared" si="19"/>
        <v>45867</v>
      </c>
      <c r="T82" s="14">
        <f t="shared" ca="1" si="20"/>
        <v>395</v>
      </c>
      <c r="U82" s="14">
        <f t="shared" ca="1" si="21"/>
        <v>-30</v>
      </c>
      <c r="V82" s="15"/>
      <c r="W82" s="15"/>
      <c r="X82" s="14" t="str">
        <f t="shared" si="22"/>
        <v>Done - Invoiced</v>
      </c>
      <c r="Y82" s="15" t="s">
        <v>460</v>
      </c>
      <c r="Z82" s="13">
        <v>45473</v>
      </c>
      <c r="AA82" s="13" t="s">
        <v>94</v>
      </c>
      <c r="AB82" s="13" t="s">
        <v>94</v>
      </c>
      <c r="AC82" s="14"/>
      <c r="AD82" s="13"/>
      <c r="AE82" s="56">
        <v>1</v>
      </c>
      <c r="AF82" s="56">
        <v>70345.69</v>
      </c>
      <c r="AG82" s="56">
        <f t="shared" si="23"/>
        <v>70345.69</v>
      </c>
      <c r="AH82" s="56"/>
      <c r="AI82" s="56">
        <f t="shared" si="24"/>
        <v>70345.69</v>
      </c>
      <c r="AJ82" s="56"/>
    </row>
    <row r="83" spans="1:36" ht="10.5" hidden="1" customHeight="1" x14ac:dyDescent="0.2">
      <c r="A83" s="37">
        <v>3341898</v>
      </c>
      <c r="B83" s="47" t="s">
        <v>493</v>
      </c>
      <c r="C83" s="47" t="s">
        <v>52</v>
      </c>
      <c r="D83" s="60">
        <v>45786</v>
      </c>
      <c r="E83" s="81" t="s">
        <v>490</v>
      </c>
      <c r="F83" s="62">
        <v>3222362915</v>
      </c>
      <c r="G83" s="62">
        <v>3222362915</v>
      </c>
      <c r="H83" s="47" t="s">
        <v>87</v>
      </c>
      <c r="I83" s="62">
        <v>6</v>
      </c>
      <c r="J83" s="63">
        <v>2315</v>
      </c>
      <c r="K83" s="63">
        <f>I83*J83</f>
        <v>13890</v>
      </c>
      <c r="L83" s="60">
        <v>45825</v>
      </c>
      <c r="M83" s="60"/>
      <c r="N83" s="32">
        <v>2002477503</v>
      </c>
      <c r="O83" s="32">
        <v>404100481</v>
      </c>
      <c r="P83" s="33">
        <v>45889</v>
      </c>
      <c r="Q83" s="49"/>
      <c r="R83" s="13">
        <v>45827</v>
      </c>
      <c r="S83" s="13">
        <f t="shared" si="19"/>
        <v>46192</v>
      </c>
      <c r="T83" s="14">
        <f t="shared" ca="1" si="20"/>
        <v>70</v>
      </c>
      <c r="U83" s="14">
        <f t="shared" ca="1" si="21"/>
        <v>295</v>
      </c>
      <c r="V83" s="15"/>
      <c r="W83" s="15"/>
      <c r="X83" s="14" t="str">
        <f t="shared" si="22"/>
        <v>Done - Invoiced</v>
      </c>
      <c r="Y83" s="15" t="s">
        <v>460</v>
      </c>
      <c r="Z83" s="13">
        <v>45819</v>
      </c>
      <c r="AA83" s="13">
        <v>45819</v>
      </c>
      <c r="AB83" s="13">
        <v>45824</v>
      </c>
      <c r="AC83" s="14" t="s">
        <v>877</v>
      </c>
      <c r="AD83" s="13">
        <v>45821</v>
      </c>
      <c r="AE83" s="56">
        <v>6</v>
      </c>
      <c r="AF83" s="56">
        <v>2315</v>
      </c>
      <c r="AG83" s="56">
        <f t="shared" si="23"/>
        <v>13890</v>
      </c>
      <c r="AH83" s="56">
        <v>360</v>
      </c>
      <c r="AI83" s="56">
        <f t="shared" si="24"/>
        <v>14250</v>
      </c>
      <c r="AJ83" s="56"/>
    </row>
    <row r="84" spans="1:36" ht="10.5" customHeight="1" x14ac:dyDescent="0.2">
      <c r="A84" s="37">
        <v>1807390</v>
      </c>
      <c r="B84" s="27" t="s">
        <v>191</v>
      </c>
      <c r="C84" s="27" t="s">
        <v>52</v>
      </c>
      <c r="D84" s="31">
        <v>45484</v>
      </c>
      <c r="E84" s="27" t="s">
        <v>138</v>
      </c>
      <c r="F84" s="29">
        <v>3222323999</v>
      </c>
      <c r="G84" s="29">
        <v>3222323999</v>
      </c>
      <c r="H84" s="27" t="s">
        <v>157</v>
      </c>
      <c r="I84" s="29">
        <v>5</v>
      </c>
      <c r="J84" s="30">
        <v>1539</v>
      </c>
      <c r="K84" s="30">
        <v>7695</v>
      </c>
      <c r="L84" s="31">
        <v>45551</v>
      </c>
      <c r="M84" s="31">
        <v>45670</v>
      </c>
      <c r="N84" s="32">
        <v>2002196129</v>
      </c>
      <c r="O84" s="32">
        <v>404100156</v>
      </c>
      <c r="P84" s="33">
        <v>45670</v>
      </c>
      <c r="Q84" s="49"/>
      <c r="R84" s="13">
        <v>45554</v>
      </c>
      <c r="S84" s="13">
        <f>+R84+365</f>
        <v>45919</v>
      </c>
      <c r="T84" s="14">
        <f ca="1">$W$1-R84</f>
        <v>343</v>
      </c>
      <c r="U84" s="14">
        <f ca="1">365-T84</f>
        <v>22</v>
      </c>
      <c r="V84" s="15"/>
      <c r="W84" s="15"/>
      <c r="X84" s="14" t="str">
        <f>IF(AND(O84&gt;40410001,O84&lt;424000000),"Done - Invoiced",IF(AND(L84&gt;DATEVALUE("01/01/2024"),L84&lt;DATEVALUE("01/01/2027")),"On Hand",IF(L84="In Transit","In Transit",IF(L84="Cancelled PO","Cancelled PO","On Order"))))</f>
        <v>Done - Invoiced</v>
      </c>
      <c r="Y84" s="15" t="s">
        <v>460</v>
      </c>
      <c r="Z84" s="13">
        <v>45546</v>
      </c>
      <c r="AA84" s="13">
        <v>45548</v>
      </c>
      <c r="AB84" s="13">
        <v>45553</v>
      </c>
      <c r="AC84" s="14"/>
      <c r="AD84" s="13"/>
      <c r="AE84" s="56">
        <v>5</v>
      </c>
      <c r="AF84" s="56">
        <v>1539</v>
      </c>
      <c r="AG84" s="56">
        <f>AE84*AF84</f>
        <v>7695</v>
      </c>
      <c r="AH84" s="56"/>
      <c r="AI84" s="56">
        <f>AG84+AH84</f>
        <v>7695</v>
      </c>
      <c r="AJ84" s="56"/>
    </row>
    <row r="85" spans="1:36" ht="10.5" hidden="1" customHeight="1" x14ac:dyDescent="0.2">
      <c r="A85" s="37">
        <v>2997396</v>
      </c>
      <c r="B85" s="19" t="s">
        <v>551</v>
      </c>
      <c r="C85" s="19" t="s">
        <v>525</v>
      </c>
      <c r="D85" s="22">
        <v>45721</v>
      </c>
      <c r="E85" s="94" t="s">
        <v>858</v>
      </c>
      <c r="F85" s="20">
        <v>1202142</v>
      </c>
      <c r="G85" s="20">
        <v>3222360227</v>
      </c>
      <c r="H85" s="19" t="s">
        <v>552</v>
      </c>
      <c r="I85" s="20">
        <v>4</v>
      </c>
      <c r="J85" s="21">
        <v>1768.3</v>
      </c>
      <c r="K85" s="21">
        <f>I85*J85</f>
        <v>7073.2</v>
      </c>
      <c r="L85" s="22">
        <v>45832</v>
      </c>
      <c r="M85" s="22"/>
      <c r="N85" s="32">
        <v>2002464365</v>
      </c>
      <c r="O85" s="53">
        <v>404100451</v>
      </c>
      <c r="P85" s="73">
        <v>45881</v>
      </c>
      <c r="Q85" s="49"/>
      <c r="R85" s="13">
        <v>45842</v>
      </c>
      <c r="S85" s="13">
        <f>+R85+365</f>
        <v>46207</v>
      </c>
      <c r="T85" s="14">
        <f ca="1">$W$1-R85</f>
        <v>55</v>
      </c>
      <c r="U85" s="14">
        <f ca="1">365-T85</f>
        <v>310</v>
      </c>
      <c r="V85" s="15"/>
      <c r="W85" s="15"/>
      <c r="X85" s="14" t="str">
        <f>IF(AND(O85&gt;40410001,O85&lt;424000000),"Done - Invoiced",IF(AND(L85&gt;DATEVALUE("01/01/2024"),L85&lt;DATEVALUE("01/01/2027")),"On Hand",IF(L85="In Transit","In Transit",IF(L85="Cancelled PO","Cancelled PO","On Order"))))</f>
        <v>Done - Invoiced</v>
      </c>
      <c r="Y85" s="15" t="s">
        <v>460</v>
      </c>
      <c r="Z85" s="13">
        <v>45826</v>
      </c>
      <c r="AA85" s="13">
        <v>45826</v>
      </c>
      <c r="AB85" s="13">
        <v>45830</v>
      </c>
      <c r="AC85" s="14" t="s">
        <v>829</v>
      </c>
      <c r="AD85" s="13">
        <v>45831</v>
      </c>
      <c r="AE85" s="56">
        <v>4</v>
      </c>
      <c r="AF85" s="56">
        <v>1768.3</v>
      </c>
      <c r="AG85" s="56">
        <f>AE85*AF85</f>
        <v>7073.2</v>
      </c>
      <c r="AH85" s="56">
        <v>65</v>
      </c>
      <c r="AI85" s="56">
        <f>AG85+AH85</f>
        <v>7138.2</v>
      </c>
      <c r="AJ85" s="56"/>
    </row>
    <row r="86" spans="1:36" ht="10.5" hidden="1" customHeight="1" x14ac:dyDescent="0.2">
      <c r="A86" s="37">
        <v>1874002</v>
      </c>
      <c r="B86" s="27" t="s">
        <v>90</v>
      </c>
      <c r="C86" s="27" t="s">
        <v>56</v>
      </c>
      <c r="D86" s="31">
        <v>45473</v>
      </c>
      <c r="E86" s="27" t="s">
        <v>91</v>
      </c>
      <c r="F86" s="29" t="s">
        <v>170</v>
      </c>
      <c r="G86" s="29">
        <v>3717007085</v>
      </c>
      <c r="H86" s="27" t="s">
        <v>68</v>
      </c>
      <c r="I86" s="29">
        <v>1</v>
      </c>
      <c r="J86" s="30">
        <v>28961.040000000001</v>
      </c>
      <c r="K86" s="30">
        <f>I86*J86</f>
        <v>28961.040000000001</v>
      </c>
      <c r="L86" s="31" t="s">
        <v>94</v>
      </c>
      <c r="M86" s="31">
        <v>45587</v>
      </c>
      <c r="N86" s="32">
        <v>2002117455</v>
      </c>
      <c r="O86" s="32">
        <v>40410080</v>
      </c>
      <c r="P86" s="33">
        <v>45587</v>
      </c>
      <c r="Q86" s="49"/>
      <c r="R86" s="13">
        <v>45502</v>
      </c>
      <c r="S86" s="13">
        <f>+R86+365</f>
        <v>45867</v>
      </c>
      <c r="T86" s="14">
        <f ca="1">$W$1-R86</f>
        <v>395</v>
      </c>
      <c r="U86" s="14">
        <f ca="1">365-T86</f>
        <v>-30</v>
      </c>
      <c r="V86" s="15"/>
      <c r="W86" s="15"/>
      <c r="X86" s="14" t="str">
        <f>IF(AND(O86&gt;40410001,O86&lt;424000000),"Done - Invoiced",IF(AND(L86&gt;DATEVALUE("01/01/2024"),L86&lt;DATEVALUE("01/01/2027")),"On Hand",IF(L86="In Transit","In Transit",IF(L86="Cancelled PO","Cancelled PO","On Order"))))</f>
        <v>Done - Invoiced</v>
      </c>
      <c r="Y86" s="15" t="s">
        <v>460</v>
      </c>
      <c r="Z86" s="13">
        <v>45473</v>
      </c>
      <c r="AA86" s="13" t="s">
        <v>94</v>
      </c>
      <c r="AB86" s="13" t="s">
        <v>94</v>
      </c>
      <c r="AC86" s="14"/>
      <c r="AD86" s="13"/>
      <c r="AE86" s="56">
        <v>1</v>
      </c>
      <c r="AF86" s="56">
        <v>28961.040000000001</v>
      </c>
      <c r="AG86" s="56">
        <f>AE86*AF86</f>
        <v>28961.040000000001</v>
      </c>
      <c r="AH86" s="56"/>
      <c r="AI86" s="56">
        <f>AG86+AH86</f>
        <v>28961.040000000001</v>
      </c>
      <c r="AJ86" s="56"/>
    </row>
    <row r="87" spans="1:36" ht="10.5" hidden="1" customHeight="1" x14ac:dyDescent="0.2">
      <c r="A87" s="37">
        <v>1874002</v>
      </c>
      <c r="B87" s="27" t="s">
        <v>90</v>
      </c>
      <c r="C87" s="27" t="s">
        <v>56</v>
      </c>
      <c r="D87" s="31">
        <v>45473</v>
      </c>
      <c r="E87" s="27" t="s">
        <v>91</v>
      </c>
      <c r="F87" s="29" t="s">
        <v>161</v>
      </c>
      <c r="G87" s="29">
        <v>3222340954</v>
      </c>
      <c r="H87" s="27" t="s">
        <v>162</v>
      </c>
      <c r="I87" s="29">
        <v>1</v>
      </c>
      <c r="J87" s="30">
        <v>318.11</v>
      </c>
      <c r="K87" s="30">
        <v>318.11</v>
      </c>
      <c r="L87" s="31" t="s">
        <v>94</v>
      </c>
      <c r="M87" s="31">
        <v>45604</v>
      </c>
      <c r="N87" s="32">
        <v>2002135422</v>
      </c>
      <c r="O87" s="32">
        <v>40410098</v>
      </c>
      <c r="P87" s="33">
        <v>45604</v>
      </c>
      <c r="Q87" s="49"/>
      <c r="R87" s="13">
        <v>45502</v>
      </c>
      <c r="S87" s="13">
        <f>+R87+365</f>
        <v>45867</v>
      </c>
      <c r="T87" s="14">
        <f ca="1">$W$1-R87</f>
        <v>395</v>
      </c>
      <c r="U87" s="14">
        <f ca="1">365-T87</f>
        <v>-30</v>
      </c>
      <c r="V87" s="15"/>
      <c r="W87" s="15"/>
      <c r="X87" s="14" t="str">
        <f>IF(AND(O87&gt;40410001,O87&lt;424000000),"Done - Invoiced",IF(AND(L87&gt;DATEVALUE("01/01/2024"),L87&lt;DATEVALUE("01/01/2027")),"On Hand",IF(L87="In Transit","In Transit",IF(L87="Cancelled PO","Cancelled PO","On Order"))))</f>
        <v>Done - Invoiced</v>
      </c>
      <c r="Y87" s="15" t="s">
        <v>460</v>
      </c>
      <c r="Z87" s="13">
        <v>45473</v>
      </c>
      <c r="AA87" s="13" t="s">
        <v>94</v>
      </c>
      <c r="AB87" s="13" t="s">
        <v>94</v>
      </c>
      <c r="AC87" s="14"/>
      <c r="AD87" s="13"/>
      <c r="AE87" s="56">
        <v>1</v>
      </c>
      <c r="AF87" s="56">
        <v>318.11</v>
      </c>
      <c r="AG87" s="56">
        <f>AE87*AF87</f>
        <v>318.11</v>
      </c>
      <c r="AH87" s="56"/>
      <c r="AI87" s="56">
        <f>AG87+AH87</f>
        <v>318.11</v>
      </c>
      <c r="AJ87" s="56"/>
    </row>
    <row r="88" spans="1:36" ht="10.5" hidden="1" customHeight="1" x14ac:dyDescent="0.2">
      <c r="A88" s="37">
        <v>656209</v>
      </c>
      <c r="B88" s="27" t="s">
        <v>158</v>
      </c>
      <c r="C88" s="27" t="s">
        <v>52</v>
      </c>
      <c r="D88" s="31">
        <v>45418</v>
      </c>
      <c r="E88" s="27" t="s">
        <v>61</v>
      </c>
      <c r="F88" s="29">
        <v>3222347853</v>
      </c>
      <c r="G88" s="29">
        <v>3222347853</v>
      </c>
      <c r="H88" s="27" t="s">
        <v>81</v>
      </c>
      <c r="I88" s="29">
        <v>2</v>
      </c>
      <c r="J88" s="30">
        <v>1957</v>
      </c>
      <c r="K88" s="30">
        <v>3914</v>
      </c>
      <c r="L88" s="31">
        <v>45489</v>
      </c>
      <c r="M88" s="31">
        <v>45737</v>
      </c>
      <c r="N88" s="32">
        <v>2002294647</v>
      </c>
      <c r="O88" s="32">
        <v>404100252</v>
      </c>
      <c r="P88" s="33">
        <v>45737</v>
      </c>
      <c r="Q88" s="49"/>
      <c r="R88" s="13">
        <v>45496</v>
      </c>
      <c r="S88" s="13">
        <f>+R88+365</f>
        <v>45861</v>
      </c>
      <c r="T88" s="14">
        <f ca="1">$W$1-R88</f>
        <v>401</v>
      </c>
      <c r="U88" s="14">
        <f ca="1">365-T88</f>
        <v>-36</v>
      </c>
      <c r="V88" s="15"/>
      <c r="W88" s="15"/>
      <c r="X88" s="14" t="str">
        <f>IF(AND(O88&gt;40410001,O88&lt;424000000),"Done - Invoiced",IF(AND(L88&gt;DATEVALUE("01/01/2024"),L88&lt;DATEVALUE("01/01/2027")),"On Hand",IF(L88="In Transit","In Transit",IF(L88="Cancelled PO","Cancelled PO","On Order"))))</f>
        <v>Done - Invoiced</v>
      </c>
      <c r="Y88" s="15" t="s">
        <v>460</v>
      </c>
      <c r="Z88" s="13">
        <v>45485</v>
      </c>
      <c r="AA88" s="13">
        <v>45485</v>
      </c>
      <c r="AB88" s="13">
        <v>45490</v>
      </c>
      <c r="AC88" s="14"/>
      <c r="AD88" s="13"/>
      <c r="AE88" s="56">
        <v>2</v>
      </c>
      <c r="AF88" s="56">
        <v>1957</v>
      </c>
      <c r="AG88" s="56">
        <f>AE88*AF88</f>
        <v>3914</v>
      </c>
      <c r="AH88" s="56"/>
      <c r="AI88" s="56">
        <f>AG88+AH88</f>
        <v>3914</v>
      </c>
      <c r="AJ88" s="56"/>
    </row>
    <row r="89" spans="1:36" ht="10.5" hidden="1" customHeight="1" x14ac:dyDescent="0.2">
      <c r="A89" s="37">
        <v>1908799</v>
      </c>
      <c r="B89" s="27" t="s">
        <v>183</v>
      </c>
      <c r="C89" s="27" t="s">
        <v>52</v>
      </c>
      <c r="D89" s="31">
        <v>45506</v>
      </c>
      <c r="E89" s="27" t="s">
        <v>164</v>
      </c>
      <c r="F89" s="29">
        <v>3222324558</v>
      </c>
      <c r="G89" s="29">
        <v>3222324558</v>
      </c>
      <c r="H89" s="27" t="s">
        <v>87</v>
      </c>
      <c r="I89" s="29">
        <v>5</v>
      </c>
      <c r="J89" s="30">
        <v>3087</v>
      </c>
      <c r="K89" s="30">
        <f>I89*J89</f>
        <v>15435</v>
      </c>
      <c r="L89" s="31">
        <v>45567</v>
      </c>
      <c r="M89" s="31">
        <v>45649</v>
      </c>
      <c r="N89" s="32">
        <v>2002174050</v>
      </c>
      <c r="O89" s="32">
        <v>404100134</v>
      </c>
      <c r="P89" s="33">
        <v>45649</v>
      </c>
      <c r="Q89" s="49"/>
      <c r="R89" s="13">
        <v>45573</v>
      </c>
      <c r="S89" s="13">
        <f>+R89+365</f>
        <v>45938</v>
      </c>
      <c r="T89" s="14">
        <f ca="1">$W$1-R89</f>
        <v>324</v>
      </c>
      <c r="U89" s="14">
        <f ca="1">365-T89</f>
        <v>41</v>
      </c>
      <c r="V89" s="15"/>
      <c r="W89" s="15"/>
      <c r="X89" s="14" t="str">
        <f>IF(AND(O89&gt;40410001,O89&lt;424000000),"Done - Invoiced",IF(AND(L89&gt;DATEVALUE("01/01/2024"),L89&lt;DATEVALUE("01/01/2027")),"On Hand",IF(L89="In Transit","In Transit",IF(L89="Cancelled PO","Cancelled PO","On Order"))))</f>
        <v>Done - Invoiced</v>
      </c>
      <c r="Y89" s="15" t="s">
        <v>460</v>
      </c>
      <c r="Z89" s="13">
        <v>45560</v>
      </c>
      <c r="AA89" s="13">
        <v>45561</v>
      </c>
      <c r="AB89" s="13">
        <v>45566</v>
      </c>
      <c r="AC89" s="14"/>
      <c r="AD89" s="13"/>
      <c r="AE89" s="56">
        <v>5</v>
      </c>
      <c r="AF89" s="56">
        <v>3087</v>
      </c>
      <c r="AG89" s="56">
        <f>AE89*AF89</f>
        <v>15435</v>
      </c>
      <c r="AH89" s="56"/>
      <c r="AI89" s="56">
        <f>AG89+AH89</f>
        <v>15435</v>
      </c>
      <c r="AJ89" s="56"/>
    </row>
    <row r="90" spans="1:36" ht="10.5" hidden="1" customHeight="1" x14ac:dyDescent="0.2">
      <c r="A90" s="37">
        <v>1908793</v>
      </c>
      <c r="B90" s="27" t="s">
        <v>147</v>
      </c>
      <c r="C90" s="27" t="s">
        <v>52</v>
      </c>
      <c r="D90" s="31">
        <v>45506</v>
      </c>
      <c r="E90" s="27" t="s">
        <v>138</v>
      </c>
      <c r="F90" s="29">
        <v>3222362915</v>
      </c>
      <c r="G90" s="29">
        <v>3222362915</v>
      </c>
      <c r="H90" s="27" t="s">
        <v>87</v>
      </c>
      <c r="I90" s="29">
        <v>4</v>
      </c>
      <c r="J90" s="30">
        <v>2278</v>
      </c>
      <c r="K90" s="30">
        <v>9112</v>
      </c>
      <c r="L90" s="31">
        <v>45552</v>
      </c>
      <c r="M90" s="31">
        <v>45614</v>
      </c>
      <c r="N90" s="32">
        <v>2002146204</v>
      </c>
      <c r="O90" s="32">
        <v>404100114</v>
      </c>
      <c r="P90" s="33">
        <v>45614</v>
      </c>
      <c r="Q90" s="49"/>
      <c r="R90" s="13">
        <v>45554</v>
      </c>
      <c r="S90" s="13">
        <f>+R90+365</f>
        <v>45919</v>
      </c>
      <c r="T90" s="14">
        <f ca="1">$W$1-R90</f>
        <v>343</v>
      </c>
      <c r="U90" s="14">
        <f ca="1">365-T90</f>
        <v>22</v>
      </c>
      <c r="V90" s="15"/>
      <c r="W90" s="15"/>
      <c r="X90" s="14" t="str">
        <f>IF(AND(O90&gt;40410001,O90&lt;424000000),"Done - Invoiced",IF(AND(L90&gt;DATEVALUE("01/01/2024"),L90&lt;DATEVALUE("01/01/2027")),"On Hand",IF(L90="In Transit","In Transit",IF(L90="Cancelled PO","Cancelled PO","On Order"))))</f>
        <v>Done - Invoiced</v>
      </c>
      <c r="Y90" s="15" t="s">
        <v>460</v>
      </c>
      <c r="Z90" s="13">
        <v>45546</v>
      </c>
      <c r="AA90" s="13">
        <v>45546</v>
      </c>
      <c r="AB90" s="13">
        <v>45551</v>
      </c>
      <c r="AC90" s="14"/>
      <c r="AD90" s="13"/>
      <c r="AE90" s="56">
        <v>4</v>
      </c>
      <c r="AF90" s="56">
        <v>2278</v>
      </c>
      <c r="AG90" s="56">
        <f>AE90*AF90</f>
        <v>9112</v>
      </c>
      <c r="AH90" s="56"/>
      <c r="AI90" s="56">
        <f>AG90+AH90</f>
        <v>9112</v>
      </c>
      <c r="AJ90" s="56"/>
    </row>
    <row r="91" spans="1:36" ht="10.5" hidden="1" customHeight="1" x14ac:dyDescent="0.2">
      <c r="A91" s="37">
        <v>1874002</v>
      </c>
      <c r="B91" s="27" t="s">
        <v>90</v>
      </c>
      <c r="C91" s="27" t="s">
        <v>56</v>
      </c>
      <c r="D91" s="31">
        <v>45473</v>
      </c>
      <c r="E91" s="27" t="s">
        <v>91</v>
      </c>
      <c r="F91" s="29">
        <v>3717000350</v>
      </c>
      <c r="G91" s="29">
        <v>3717000350</v>
      </c>
      <c r="H91" s="27" t="s">
        <v>179</v>
      </c>
      <c r="I91" s="29">
        <v>1</v>
      </c>
      <c r="J91" s="30">
        <v>26862.080000000002</v>
      </c>
      <c r="K91" s="30">
        <f>I91*J91</f>
        <v>26862.080000000002</v>
      </c>
      <c r="L91" s="31" t="s">
        <v>94</v>
      </c>
      <c r="M91" s="31">
        <v>45604</v>
      </c>
      <c r="N91" s="32">
        <v>2002135423</v>
      </c>
      <c r="O91" s="32">
        <v>40410099</v>
      </c>
      <c r="P91" s="33">
        <v>45604</v>
      </c>
      <c r="Q91" s="49"/>
      <c r="R91" s="13">
        <v>45502</v>
      </c>
      <c r="S91" s="13">
        <f>+R91+365</f>
        <v>45867</v>
      </c>
      <c r="T91" s="14">
        <f ca="1">$W$1-R91</f>
        <v>395</v>
      </c>
      <c r="U91" s="14">
        <f ca="1">365-T91</f>
        <v>-30</v>
      </c>
      <c r="V91" s="15"/>
      <c r="W91" s="15"/>
      <c r="X91" s="14" t="str">
        <f>IF(AND(O91&gt;40410001,O91&lt;424000000),"Done - Invoiced",IF(AND(L91&gt;DATEVALUE("01/01/2024"),L91&lt;DATEVALUE("01/01/2027")),"On Hand",IF(L91="In Transit","In Transit",IF(L91="Cancelled PO","Cancelled PO","On Order"))))</f>
        <v>Done - Invoiced</v>
      </c>
      <c r="Y91" s="15" t="s">
        <v>460</v>
      </c>
      <c r="Z91" s="13">
        <v>45473</v>
      </c>
      <c r="AA91" s="13" t="s">
        <v>94</v>
      </c>
      <c r="AB91" s="13" t="s">
        <v>94</v>
      </c>
      <c r="AC91" s="14"/>
      <c r="AD91" s="13"/>
      <c r="AE91" s="56">
        <v>1</v>
      </c>
      <c r="AF91" s="56">
        <v>26862.080000000002</v>
      </c>
      <c r="AG91" s="56">
        <f>AE91*AF91</f>
        <v>26862.080000000002</v>
      </c>
      <c r="AH91" s="56"/>
      <c r="AI91" s="56">
        <f>AG91+AH91</f>
        <v>26862.080000000002</v>
      </c>
      <c r="AJ91" s="56"/>
    </row>
    <row r="92" spans="1:36" ht="10.5" hidden="1" customHeight="1" x14ac:dyDescent="0.2">
      <c r="A92" s="37">
        <v>1908799</v>
      </c>
      <c r="B92" s="27" t="s">
        <v>183</v>
      </c>
      <c r="C92" s="27" t="s">
        <v>52</v>
      </c>
      <c r="D92" s="31">
        <v>45506</v>
      </c>
      <c r="E92" s="27" t="s">
        <v>160</v>
      </c>
      <c r="F92" s="29">
        <v>3222324558</v>
      </c>
      <c r="G92" s="29">
        <v>3222324558</v>
      </c>
      <c r="H92" s="27" t="s">
        <v>87</v>
      </c>
      <c r="I92" s="29">
        <v>1</v>
      </c>
      <c r="J92" s="30">
        <v>3043</v>
      </c>
      <c r="K92" s="30">
        <f>I92*J92</f>
        <v>3043</v>
      </c>
      <c r="L92" s="31">
        <v>45573</v>
      </c>
      <c r="M92" s="31">
        <v>45649</v>
      </c>
      <c r="N92" s="32">
        <v>2002174050</v>
      </c>
      <c r="O92" s="32">
        <v>404100134</v>
      </c>
      <c r="P92" s="33">
        <v>45649</v>
      </c>
      <c r="Q92" s="49"/>
      <c r="R92" s="13">
        <v>45576</v>
      </c>
      <c r="S92" s="13">
        <f>+R92+365</f>
        <v>45941</v>
      </c>
      <c r="T92" s="14">
        <f ca="1">$W$1-R92</f>
        <v>321</v>
      </c>
      <c r="U92" s="14">
        <f ca="1">365-T92</f>
        <v>44</v>
      </c>
      <c r="V92" s="15"/>
      <c r="W92" s="15"/>
      <c r="X92" s="14" t="str">
        <f>IF(AND(O92&gt;40410001,O92&lt;424000000),"Done - Invoiced",IF(AND(L92&gt;DATEVALUE("01/01/2024"),L92&lt;DATEVALUE("01/01/2027")),"On Hand",IF(L92="In Transit","In Transit",IF(L92="Cancelled PO","Cancelled PO","On Order"))))</f>
        <v>Done - Invoiced</v>
      </c>
      <c r="Y92" s="15" t="s">
        <v>460</v>
      </c>
      <c r="Z92" s="13">
        <v>45560</v>
      </c>
      <c r="AA92" s="13">
        <v>45561</v>
      </c>
      <c r="AB92" s="13">
        <v>45566</v>
      </c>
      <c r="AC92" s="14"/>
      <c r="AD92" s="13"/>
      <c r="AE92" s="56">
        <v>1</v>
      </c>
      <c r="AF92" s="56">
        <v>3043</v>
      </c>
      <c r="AG92" s="56">
        <f>AE92*AF92</f>
        <v>3043</v>
      </c>
      <c r="AH92" s="56"/>
      <c r="AI92" s="56">
        <f>AG92+AH92</f>
        <v>3043</v>
      </c>
      <c r="AJ92" s="56"/>
    </row>
    <row r="93" spans="1:36" ht="10.5" hidden="1" customHeight="1" x14ac:dyDescent="0.2">
      <c r="A93" s="37">
        <v>1874002</v>
      </c>
      <c r="B93" s="27" t="s">
        <v>90</v>
      </c>
      <c r="C93" s="27" t="s">
        <v>56</v>
      </c>
      <c r="D93" s="31">
        <v>45473</v>
      </c>
      <c r="E93" s="27" t="s">
        <v>91</v>
      </c>
      <c r="F93" s="29">
        <v>3717000746</v>
      </c>
      <c r="G93" s="29">
        <v>3717000746</v>
      </c>
      <c r="H93" s="27" t="s">
        <v>59</v>
      </c>
      <c r="I93" s="29">
        <v>1</v>
      </c>
      <c r="J93" s="30">
        <v>40621.86</v>
      </c>
      <c r="K93" s="30">
        <v>40621.86</v>
      </c>
      <c r="L93" s="31" t="s">
        <v>94</v>
      </c>
      <c r="M93" s="31">
        <v>45604</v>
      </c>
      <c r="N93" s="32">
        <v>2002135426</v>
      </c>
      <c r="O93" s="32">
        <v>404100100</v>
      </c>
      <c r="P93" s="33">
        <v>45604</v>
      </c>
      <c r="Q93" s="49"/>
      <c r="R93" s="13">
        <v>45502</v>
      </c>
      <c r="S93" s="13">
        <f>+R93+365</f>
        <v>45867</v>
      </c>
      <c r="T93" s="14">
        <f ca="1">$W$1-R93</f>
        <v>395</v>
      </c>
      <c r="U93" s="14">
        <f ca="1">365-T93</f>
        <v>-30</v>
      </c>
      <c r="V93" s="15"/>
      <c r="W93" s="15"/>
      <c r="X93" s="14" t="str">
        <f>IF(AND(O93&gt;40410001,O93&lt;424000000),"Done - Invoiced",IF(AND(L93&gt;DATEVALUE("01/01/2024"),L93&lt;DATEVALUE("01/01/2027")),"On Hand",IF(L93="In Transit","In Transit",IF(L93="Cancelled PO","Cancelled PO","On Order"))))</f>
        <v>Done - Invoiced</v>
      </c>
      <c r="Y93" s="15" t="s">
        <v>460</v>
      </c>
      <c r="Z93" s="13">
        <v>45473</v>
      </c>
      <c r="AA93" s="13" t="s">
        <v>94</v>
      </c>
      <c r="AB93" s="13" t="s">
        <v>94</v>
      </c>
      <c r="AC93" s="14"/>
      <c r="AD93" s="13"/>
      <c r="AE93" s="56">
        <v>1</v>
      </c>
      <c r="AF93" s="56">
        <v>40621.86</v>
      </c>
      <c r="AG93" s="56">
        <f>AE93*AF93</f>
        <v>40621.86</v>
      </c>
      <c r="AH93" s="56"/>
      <c r="AI93" s="56">
        <f>AG93+AH93</f>
        <v>40621.86</v>
      </c>
      <c r="AJ93" s="56"/>
    </row>
    <row r="94" spans="1:36" ht="10.5" hidden="1" customHeight="1" x14ac:dyDescent="0.2">
      <c r="A94" s="37">
        <v>1746091</v>
      </c>
      <c r="B94" s="27" t="s">
        <v>165</v>
      </c>
      <c r="C94" s="27" t="s">
        <v>52</v>
      </c>
      <c r="D94" s="31">
        <v>45471</v>
      </c>
      <c r="E94" s="27" t="s">
        <v>142</v>
      </c>
      <c r="F94" s="29">
        <v>3316100931</v>
      </c>
      <c r="G94" s="29">
        <v>3316100931</v>
      </c>
      <c r="H94" s="27" t="s">
        <v>83</v>
      </c>
      <c r="I94" s="29">
        <v>4</v>
      </c>
      <c r="J94" s="30">
        <v>4001</v>
      </c>
      <c r="K94" s="30">
        <v>16004</v>
      </c>
      <c r="L94" s="31">
        <v>45560</v>
      </c>
      <c r="M94" s="31">
        <v>45572</v>
      </c>
      <c r="N94" s="32">
        <v>2002100326</v>
      </c>
      <c r="O94" s="32">
        <v>40410065</v>
      </c>
      <c r="P94" s="33">
        <v>45572</v>
      </c>
      <c r="Q94" s="49"/>
      <c r="R94" s="13">
        <v>45541</v>
      </c>
      <c r="S94" s="13">
        <f>+R94+365</f>
        <v>45906</v>
      </c>
      <c r="T94" s="14">
        <f ca="1">$W$1-R94</f>
        <v>356</v>
      </c>
      <c r="U94" s="14">
        <f ca="1">365-T94</f>
        <v>9</v>
      </c>
      <c r="V94" s="15"/>
      <c r="W94" s="15"/>
      <c r="X94" s="14" t="str">
        <f>IF(AND(O94&gt;40410001,O94&lt;424000000),"Done - Invoiced",IF(AND(L94&gt;DATEVALUE("01/01/2024"),L94&lt;DATEVALUE("01/01/2027")),"On Hand",IF(L94="In Transit","In Transit",IF(L94="Cancelled PO","Cancelled PO","On Order"))))</f>
        <v>Done - Invoiced</v>
      </c>
      <c r="Y94" s="15" t="s">
        <v>460</v>
      </c>
      <c r="Z94" s="13">
        <v>45534</v>
      </c>
      <c r="AA94" s="13">
        <v>45527</v>
      </c>
      <c r="AB94" s="13">
        <v>45532</v>
      </c>
      <c r="AC94" s="14"/>
      <c r="AD94" s="13"/>
      <c r="AE94" s="56">
        <v>4</v>
      </c>
      <c r="AF94" s="56">
        <v>4001</v>
      </c>
      <c r="AG94" s="56">
        <f>AE94*AF94</f>
        <v>16004</v>
      </c>
      <c r="AH94" s="56"/>
      <c r="AI94" s="56">
        <f>AG94+AH94</f>
        <v>16004</v>
      </c>
      <c r="AJ94" s="56"/>
    </row>
    <row r="95" spans="1:36" ht="10.5" hidden="1" customHeight="1" x14ac:dyDescent="0.2">
      <c r="A95" s="37">
        <v>656211</v>
      </c>
      <c r="B95" s="19" t="s">
        <v>106</v>
      </c>
      <c r="C95" s="19" t="s">
        <v>52</v>
      </c>
      <c r="D95" s="22">
        <v>45418</v>
      </c>
      <c r="E95" s="19" t="s">
        <v>61</v>
      </c>
      <c r="F95" s="20">
        <v>3222351328</v>
      </c>
      <c r="G95" s="20">
        <v>3222351328</v>
      </c>
      <c r="H95" s="19" t="s">
        <v>85</v>
      </c>
      <c r="I95" s="20">
        <v>2</v>
      </c>
      <c r="J95" s="21">
        <v>2159</v>
      </c>
      <c r="K95" s="21">
        <f>I95*J95</f>
        <v>4318</v>
      </c>
      <c r="L95" s="22">
        <v>45489</v>
      </c>
      <c r="M95" s="59">
        <v>45846</v>
      </c>
      <c r="N95" s="32">
        <v>2002477780</v>
      </c>
      <c r="O95" s="32">
        <v>404100418</v>
      </c>
      <c r="P95" s="33">
        <v>45846</v>
      </c>
      <c r="Q95" s="49"/>
      <c r="R95" s="13">
        <v>45496</v>
      </c>
      <c r="S95" s="13">
        <f>+R95+365</f>
        <v>45861</v>
      </c>
      <c r="T95" s="14">
        <f ca="1">$W$1-R95</f>
        <v>401</v>
      </c>
      <c r="U95" s="14">
        <f ca="1">365-T95</f>
        <v>-36</v>
      </c>
      <c r="V95" s="15"/>
      <c r="W95" s="15"/>
      <c r="X95" s="14" t="str">
        <f>IF(AND(O95&gt;40410001,O95&lt;424000000),"Done - Invoiced",IF(AND(L95&gt;DATEVALUE("01/01/2024"),L95&lt;DATEVALUE("01/01/2027")),"On Hand",IF(L95="In Transit","In Transit",IF(L95="Cancelled PO","Cancelled PO","On Order"))))</f>
        <v>Done - Invoiced</v>
      </c>
      <c r="Y95" s="15" t="s">
        <v>460</v>
      </c>
      <c r="Z95" s="13">
        <v>45485</v>
      </c>
      <c r="AA95" s="13">
        <v>45485</v>
      </c>
      <c r="AB95" s="13">
        <v>45490</v>
      </c>
      <c r="AC95" s="14"/>
      <c r="AD95" s="13"/>
      <c r="AE95" s="56">
        <v>2</v>
      </c>
      <c r="AF95" s="56">
        <v>2159</v>
      </c>
      <c r="AG95" s="56">
        <f>AE95*AF95</f>
        <v>4318</v>
      </c>
      <c r="AH95" s="56"/>
      <c r="AI95" s="56">
        <f>AG95+AH95</f>
        <v>4318</v>
      </c>
      <c r="AJ95" s="56"/>
    </row>
    <row r="96" spans="1:36" ht="10.5" hidden="1" customHeight="1" x14ac:dyDescent="0.2">
      <c r="A96" s="37">
        <v>1807389</v>
      </c>
      <c r="B96" s="48" t="s">
        <v>180</v>
      </c>
      <c r="C96" s="48" t="s">
        <v>52</v>
      </c>
      <c r="D96" s="59">
        <v>45484</v>
      </c>
      <c r="E96" s="48" t="s">
        <v>138</v>
      </c>
      <c r="F96" s="61">
        <v>3222323933</v>
      </c>
      <c r="G96" s="61">
        <v>3222323933</v>
      </c>
      <c r="H96" s="48" t="s">
        <v>157</v>
      </c>
      <c r="I96" s="61">
        <v>2</v>
      </c>
      <c r="J96" s="95">
        <v>1729</v>
      </c>
      <c r="K96" s="95">
        <f>I96*J96</f>
        <v>3458</v>
      </c>
      <c r="L96" s="59">
        <v>45551</v>
      </c>
      <c r="M96" s="59">
        <v>45677</v>
      </c>
      <c r="N96" s="52">
        <v>2002215977</v>
      </c>
      <c r="O96" s="52">
        <v>404100165</v>
      </c>
      <c r="P96" s="64">
        <v>45677</v>
      </c>
      <c r="Q96" s="65"/>
      <c r="R96" s="13">
        <v>45554</v>
      </c>
      <c r="S96" s="13">
        <f>+R96+365</f>
        <v>45919</v>
      </c>
      <c r="T96" s="14">
        <f ca="1">$W$1-R96</f>
        <v>343</v>
      </c>
      <c r="U96" s="14">
        <f ca="1">365-T96</f>
        <v>22</v>
      </c>
      <c r="V96" s="15"/>
      <c r="W96" s="15"/>
      <c r="X96" s="14" t="str">
        <f>IF(AND(O96&gt;40410001,O96&lt;424000000),"Done - Invoiced",IF(AND(L96&gt;DATEVALUE("01/01/2024"),L96&lt;DATEVALUE("01/01/2027")),"On Hand",IF(L96="In Transit","In Transit",IF(L96="Cancelled PO","Cancelled PO","On Order"))))</f>
        <v>Done - Invoiced</v>
      </c>
      <c r="Y96" s="15" t="s">
        <v>460</v>
      </c>
      <c r="Z96" s="13">
        <v>45546</v>
      </c>
      <c r="AA96" s="13">
        <v>45548</v>
      </c>
      <c r="AB96" s="13">
        <v>45553</v>
      </c>
      <c r="AC96" s="14"/>
      <c r="AD96" s="13"/>
      <c r="AE96" s="56">
        <v>2</v>
      </c>
      <c r="AF96" s="56">
        <v>1729</v>
      </c>
      <c r="AG96" s="56">
        <f>AE96*AF96</f>
        <v>3458</v>
      </c>
      <c r="AH96" s="56"/>
      <c r="AI96" s="56">
        <f>AG96+AH96</f>
        <v>3458</v>
      </c>
      <c r="AJ96" s="56"/>
    </row>
    <row r="97" spans="1:36" ht="10.5" hidden="1" customHeight="1" x14ac:dyDescent="0.2">
      <c r="A97" s="37">
        <v>2997401</v>
      </c>
      <c r="B97" s="19" t="s">
        <v>557</v>
      </c>
      <c r="C97" s="19" t="s">
        <v>525</v>
      </c>
      <c r="D97" s="22">
        <v>45721</v>
      </c>
      <c r="E97" s="26" t="s">
        <v>558</v>
      </c>
      <c r="F97" s="20">
        <v>1202145</v>
      </c>
      <c r="G97" s="20">
        <v>3222361541</v>
      </c>
      <c r="H97" s="19" t="s">
        <v>526</v>
      </c>
      <c r="I97" s="20">
        <v>2</v>
      </c>
      <c r="J97" s="21">
        <v>2224.1999999999998</v>
      </c>
      <c r="K97" s="21">
        <f>I97*J97</f>
        <v>4448.3999999999996</v>
      </c>
      <c r="L97" s="22">
        <v>45817</v>
      </c>
      <c r="M97" s="22"/>
      <c r="N97" s="23">
        <v>2002464720</v>
      </c>
      <c r="O97" s="32">
        <v>404100466</v>
      </c>
      <c r="P97" s="64">
        <v>45883</v>
      </c>
      <c r="Q97" s="69"/>
      <c r="R97" s="13">
        <v>45821</v>
      </c>
      <c r="S97" s="13">
        <f>+R97+365</f>
        <v>46186</v>
      </c>
      <c r="T97" s="14">
        <f ca="1">$W$1-R97</f>
        <v>76</v>
      </c>
      <c r="U97" s="14">
        <f ca="1">365-T97</f>
        <v>289</v>
      </c>
      <c r="V97" s="15"/>
      <c r="W97" s="15"/>
      <c r="X97" s="14" t="str">
        <f>IF(AND(O97&gt;40410001,O97&lt;424000000),"Done - Invoiced",IF(AND(L97&gt;DATEVALUE("01/01/2024"),L97&lt;DATEVALUE("01/01/2027")),"On Hand",IF(L97="In Transit","In Transit",IF(L97="Cancelled PO","Cancelled PO","On Order"))))</f>
        <v>Done - Invoiced</v>
      </c>
      <c r="Y97" s="15" t="s">
        <v>460</v>
      </c>
      <c r="Z97" s="13">
        <v>45800</v>
      </c>
      <c r="AA97" s="13">
        <v>45821</v>
      </c>
      <c r="AB97" s="13">
        <v>45825</v>
      </c>
      <c r="AC97" s="14"/>
      <c r="AD97" s="13"/>
      <c r="AE97" s="56">
        <v>2</v>
      </c>
      <c r="AF97" s="56">
        <v>2224.1999999999998</v>
      </c>
      <c r="AG97" s="56">
        <f>AE97*AF97</f>
        <v>4448.3999999999996</v>
      </c>
      <c r="AH97" s="56"/>
      <c r="AI97" s="56">
        <f>AG97+AH97</f>
        <v>4448.3999999999996</v>
      </c>
      <c r="AJ97" s="56"/>
    </row>
    <row r="98" spans="1:36" ht="10.5" hidden="1" customHeight="1" x14ac:dyDescent="0.2">
      <c r="A98" s="37">
        <v>1874002</v>
      </c>
      <c r="B98" s="27" t="s">
        <v>90</v>
      </c>
      <c r="C98" s="27" t="s">
        <v>56</v>
      </c>
      <c r="D98" s="31">
        <v>45473</v>
      </c>
      <c r="E98" s="27" t="s">
        <v>91</v>
      </c>
      <c r="F98" s="29" t="s">
        <v>153</v>
      </c>
      <c r="G98" s="29">
        <v>3717007745</v>
      </c>
      <c r="H98" s="27" t="s">
        <v>154</v>
      </c>
      <c r="I98" s="29">
        <v>1</v>
      </c>
      <c r="J98" s="30">
        <v>345.96</v>
      </c>
      <c r="K98" s="30">
        <v>345.96</v>
      </c>
      <c r="L98" s="31" t="s">
        <v>94</v>
      </c>
      <c r="M98" s="31">
        <v>45604</v>
      </c>
      <c r="N98" s="32">
        <v>2002135428</v>
      </c>
      <c r="O98" s="32">
        <v>404100101</v>
      </c>
      <c r="P98" s="33">
        <v>45604</v>
      </c>
      <c r="Q98" s="49"/>
      <c r="R98" s="13">
        <v>45502</v>
      </c>
      <c r="S98" s="13">
        <f>+R98+365</f>
        <v>45867</v>
      </c>
      <c r="T98" s="14">
        <f ca="1">$W$1-R98</f>
        <v>395</v>
      </c>
      <c r="U98" s="14">
        <f ca="1">365-T98</f>
        <v>-30</v>
      </c>
      <c r="V98" s="15"/>
      <c r="W98" s="15"/>
      <c r="X98" s="14" t="str">
        <f>IF(AND(O98&gt;40410001,O98&lt;424000000),"Done - Invoiced",IF(AND(L98&gt;DATEVALUE("01/01/2024"),L98&lt;DATEVALUE("01/01/2027")),"On Hand",IF(L98="In Transit","In Transit",IF(L98="Cancelled PO","Cancelled PO","On Order"))))</f>
        <v>Done - Invoiced</v>
      </c>
      <c r="Y98" s="15" t="s">
        <v>460</v>
      </c>
      <c r="Z98" s="13">
        <v>45473</v>
      </c>
      <c r="AA98" s="13" t="s">
        <v>94</v>
      </c>
      <c r="AB98" s="13" t="s">
        <v>94</v>
      </c>
      <c r="AC98" s="14"/>
      <c r="AD98" s="13"/>
      <c r="AE98" s="56">
        <v>1</v>
      </c>
      <c r="AF98" s="56">
        <v>345.96</v>
      </c>
      <c r="AG98" s="56">
        <f>AE98*AF98</f>
        <v>345.96</v>
      </c>
      <c r="AH98" s="56"/>
      <c r="AI98" s="56">
        <f>AG98+AH98</f>
        <v>345.96</v>
      </c>
      <c r="AJ98" s="56"/>
    </row>
    <row r="99" spans="1:36" ht="10.5" hidden="1" customHeight="1" x14ac:dyDescent="0.2">
      <c r="A99" s="37">
        <v>2997394</v>
      </c>
      <c r="B99" s="19" t="s">
        <v>548</v>
      </c>
      <c r="C99" s="19" t="s">
        <v>525</v>
      </c>
      <c r="D99" s="22">
        <v>45721</v>
      </c>
      <c r="E99" s="26" t="s">
        <v>549</v>
      </c>
      <c r="F99" s="20">
        <v>1185363</v>
      </c>
      <c r="G99" s="20">
        <v>3222351355</v>
      </c>
      <c r="H99" s="19" t="s">
        <v>526</v>
      </c>
      <c r="I99" s="20">
        <v>8</v>
      </c>
      <c r="J99" s="21">
        <v>458.8</v>
      </c>
      <c r="K99" s="21">
        <f>I99*J99</f>
        <v>3670.4</v>
      </c>
      <c r="L99" s="22">
        <v>45821</v>
      </c>
      <c r="M99" s="22"/>
      <c r="N99" s="32">
        <v>2002477511</v>
      </c>
      <c r="O99" s="32">
        <v>404100482</v>
      </c>
      <c r="P99" s="33">
        <v>45889</v>
      </c>
      <c r="Q99" s="49"/>
      <c r="R99" s="13">
        <v>45827</v>
      </c>
      <c r="S99" s="13">
        <f>+R99+365</f>
        <v>46192</v>
      </c>
      <c r="T99" s="14">
        <f ca="1">$W$1-R99</f>
        <v>70</v>
      </c>
      <c r="U99" s="14">
        <f ca="1">365-T99</f>
        <v>295</v>
      </c>
      <c r="V99" s="15"/>
      <c r="W99" s="15"/>
      <c r="X99" s="14" t="str">
        <f>IF(AND(O99&gt;40410001,O99&lt;424000000),"Done - Invoiced",IF(AND(L99&gt;DATEVALUE("01/01/2024"),L99&lt;DATEVALUE("01/01/2027")),"On Hand",IF(L99="In Transit","In Transit",IF(L99="Cancelled PO","Cancelled PO","On Order"))))</f>
        <v>Done - Invoiced</v>
      </c>
      <c r="Y99" s="15" t="s">
        <v>460</v>
      </c>
      <c r="Z99" s="13">
        <v>45800</v>
      </c>
      <c r="AA99" s="13">
        <v>45805</v>
      </c>
      <c r="AB99" s="13">
        <v>45809</v>
      </c>
      <c r="AC99" s="14" t="s">
        <v>871</v>
      </c>
      <c r="AD99" s="13">
        <v>45818</v>
      </c>
      <c r="AE99" s="56">
        <v>8</v>
      </c>
      <c r="AF99" s="56">
        <v>458.8</v>
      </c>
      <c r="AG99" s="56">
        <f>AE99*AF99</f>
        <v>3670.4</v>
      </c>
      <c r="AH99" s="56">
        <v>65</v>
      </c>
      <c r="AI99" s="56">
        <f>AG99+AH99</f>
        <v>3735.4</v>
      </c>
      <c r="AJ99" s="56"/>
    </row>
    <row r="100" spans="1:36" ht="10.5" hidden="1" customHeight="1" x14ac:dyDescent="0.2">
      <c r="A100" s="37">
        <v>1874002</v>
      </c>
      <c r="B100" s="27" t="s">
        <v>90</v>
      </c>
      <c r="C100" s="27" t="s">
        <v>56</v>
      </c>
      <c r="D100" s="31">
        <v>45473</v>
      </c>
      <c r="E100" s="27" t="s">
        <v>91</v>
      </c>
      <c r="F100" s="29" t="s">
        <v>175</v>
      </c>
      <c r="G100" s="29">
        <v>3717007704</v>
      </c>
      <c r="H100" s="27" t="s">
        <v>154</v>
      </c>
      <c r="I100" s="29">
        <v>1</v>
      </c>
      <c r="J100" s="30">
        <v>345.96</v>
      </c>
      <c r="K100" s="30">
        <f>I100*J100</f>
        <v>345.96</v>
      </c>
      <c r="L100" s="31" t="s">
        <v>94</v>
      </c>
      <c r="M100" s="31">
        <v>45604</v>
      </c>
      <c r="N100" s="32">
        <v>2002137608</v>
      </c>
      <c r="O100" s="32">
        <v>404100102</v>
      </c>
      <c r="P100" s="33">
        <v>45604</v>
      </c>
      <c r="Q100" s="49"/>
      <c r="R100" s="13">
        <v>45502</v>
      </c>
      <c r="S100" s="13">
        <f>+R100+365</f>
        <v>45867</v>
      </c>
      <c r="T100" s="14">
        <f ca="1">$W$1-R100</f>
        <v>395</v>
      </c>
      <c r="U100" s="14">
        <f ca="1">365-T100</f>
        <v>-30</v>
      </c>
      <c r="V100" s="15"/>
      <c r="W100" s="15"/>
      <c r="X100" s="14" t="str">
        <f>IF(AND(O100&gt;40410001,O100&lt;424000000),"Done - Invoiced",IF(AND(L100&gt;DATEVALUE("01/01/2024"),L100&lt;DATEVALUE("01/01/2027")),"On Hand",IF(L100="In Transit","In Transit",IF(L100="Cancelled PO","Cancelled PO","On Order"))))</f>
        <v>Done - Invoiced</v>
      </c>
      <c r="Y100" s="15" t="s">
        <v>460</v>
      </c>
      <c r="Z100" s="13">
        <v>45473</v>
      </c>
      <c r="AA100" s="13" t="s">
        <v>94</v>
      </c>
      <c r="AB100" s="13" t="s">
        <v>94</v>
      </c>
      <c r="AC100" s="14"/>
      <c r="AD100" s="13"/>
      <c r="AE100" s="56">
        <v>1</v>
      </c>
      <c r="AF100" s="56">
        <v>345.96</v>
      </c>
      <c r="AG100" s="56">
        <f>AE100*AF100</f>
        <v>345.96</v>
      </c>
      <c r="AH100" s="56"/>
      <c r="AI100" s="56">
        <f>AG100+AH100</f>
        <v>345.96</v>
      </c>
      <c r="AJ100" s="56"/>
    </row>
    <row r="101" spans="1:36" ht="10.5" hidden="1" customHeight="1" x14ac:dyDescent="0.2">
      <c r="A101" s="37">
        <v>2997401</v>
      </c>
      <c r="B101" s="47" t="s">
        <v>557</v>
      </c>
      <c r="C101" s="47" t="s">
        <v>525</v>
      </c>
      <c r="D101" s="60">
        <v>45721</v>
      </c>
      <c r="E101" s="28" t="s">
        <v>858</v>
      </c>
      <c r="F101" s="62">
        <v>1202145</v>
      </c>
      <c r="G101" s="62">
        <v>3222361541</v>
      </c>
      <c r="H101" s="47" t="s">
        <v>526</v>
      </c>
      <c r="I101" s="62">
        <v>4</v>
      </c>
      <c r="J101" s="63">
        <v>2224.1999999999998</v>
      </c>
      <c r="K101" s="63">
        <f>I101*J101</f>
        <v>8896.7999999999993</v>
      </c>
      <c r="L101" s="60">
        <v>45833</v>
      </c>
      <c r="M101" s="60"/>
      <c r="N101" s="53">
        <v>2002464720</v>
      </c>
      <c r="O101" s="32">
        <v>404100466</v>
      </c>
      <c r="P101" s="64">
        <v>45883</v>
      </c>
      <c r="Q101" s="74"/>
      <c r="R101" s="13">
        <v>45842</v>
      </c>
      <c r="S101" s="13">
        <f>+R101+365</f>
        <v>46207</v>
      </c>
      <c r="T101" s="14">
        <f ca="1">$W$1-R101</f>
        <v>55</v>
      </c>
      <c r="U101" s="14">
        <f ca="1">365-T101</f>
        <v>310</v>
      </c>
      <c r="V101" s="15"/>
      <c r="W101" s="15"/>
      <c r="X101" s="14" t="str">
        <f>IF(AND(O101&gt;40410001,O101&lt;424000000),"Done - Invoiced",IF(AND(L101&gt;DATEVALUE("01/01/2024"),L101&lt;DATEVALUE("01/01/2027")),"On Hand",IF(L101="In Transit","In Transit",IF(L101="Cancelled PO","Cancelled PO","On Order"))))</f>
        <v>Done - Invoiced</v>
      </c>
      <c r="Y101" s="15" t="s">
        <v>460</v>
      </c>
      <c r="Z101" s="13">
        <v>45800</v>
      </c>
      <c r="AA101" s="13">
        <v>45821</v>
      </c>
      <c r="AB101" s="13">
        <v>45825</v>
      </c>
      <c r="AC101" s="14" t="s">
        <v>831</v>
      </c>
      <c r="AD101" s="13">
        <v>45832</v>
      </c>
      <c r="AE101" s="56">
        <v>4</v>
      </c>
      <c r="AF101" s="56">
        <v>2224.1999999999998</v>
      </c>
      <c r="AG101" s="56">
        <f>AE101*AF101</f>
        <v>8896.7999999999993</v>
      </c>
      <c r="AH101" s="56">
        <v>65</v>
      </c>
      <c r="AI101" s="56">
        <f>AG101+AH101</f>
        <v>8961.7999999999993</v>
      </c>
      <c r="AJ101" s="56"/>
    </row>
    <row r="102" spans="1:36" ht="10.5" hidden="1" customHeight="1" x14ac:dyDescent="0.2">
      <c r="A102" s="37">
        <v>3190603</v>
      </c>
      <c r="B102" s="37" t="s">
        <v>472</v>
      </c>
      <c r="C102" s="47" t="s">
        <v>52</v>
      </c>
      <c r="D102" s="60">
        <v>45756</v>
      </c>
      <c r="E102" s="81" t="s">
        <v>844</v>
      </c>
      <c r="F102" s="62">
        <v>3222323933</v>
      </c>
      <c r="G102" s="62">
        <v>3222323933</v>
      </c>
      <c r="H102" s="47" t="s">
        <v>157</v>
      </c>
      <c r="I102" s="62">
        <v>3</v>
      </c>
      <c r="J102" s="63">
        <v>1717</v>
      </c>
      <c r="K102" s="63">
        <f>I102*J102</f>
        <v>5151</v>
      </c>
      <c r="L102" s="60">
        <v>45820</v>
      </c>
      <c r="M102" s="60"/>
      <c r="N102" s="32">
        <v>2002523848</v>
      </c>
      <c r="O102" s="32">
        <v>404100483</v>
      </c>
      <c r="P102" s="33">
        <v>45889</v>
      </c>
      <c r="Q102" s="50"/>
      <c r="R102" s="13">
        <v>45835</v>
      </c>
      <c r="S102" s="13">
        <f>+R102+365</f>
        <v>46200</v>
      </c>
      <c r="T102" s="14">
        <f ca="1">$W$1-R102</f>
        <v>62</v>
      </c>
      <c r="U102" s="14">
        <f ca="1">365-T102</f>
        <v>303</v>
      </c>
      <c r="V102" s="15"/>
      <c r="W102" s="15"/>
      <c r="X102" s="14" t="str">
        <f>IF(AND(O102&gt;40410001,O102&lt;424000000),"Done - Invoiced",IF(AND(L102&gt;DATEVALUE("01/01/2024"),L102&lt;DATEVALUE("01/01/2027")),"On Hand",IF(L102="In Transit","In Transit",IF(L102="Cancelled PO","Cancelled PO","On Order"))))</f>
        <v>Done - Invoiced</v>
      </c>
      <c r="Y102" s="15" t="s">
        <v>460</v>
      </c>
      <c r="Z102" s="13">
        <v>45812</v>
      </c>
      <c r="AA102" s="13">
        <v>45812</v>
      </c>
      <c r="AB102" s="13">
        <v>45817</v>
      </c>
      <c r="AC102" s="14" t="s">
        <v>846</v>
      </c>
      <c r="AD102" s="13">
        <v>45817</v>
      </c>
      <c r="AE102" s="56">
        <v>3</v>
      </c>
      <c r="AF102" s="56">
        <v>1717</v>
      </c>
      <c r="AG102" s="56">
        <f>AE102*AF102</f>
        <v>5151</v>
      </c>
      <c r="AH102" s="56">
        <v>90</v>
      </c>
      <c r="AI102" s="56">
        <f>AG102+AH102</f>
        <v>5241</v>
      </c>
      <c r="AJ102" s="56"/>
    </row>
    <row r="103" spans="1:36" ht="10.5" hidden="1" customHeight="1" x14ac:dyDescent="0.2">
      <c r="A103" s="37">
        <v>1908800</v>
      </c>
      <c r="B103" s="48" t="s">
        <v>163</v>
      </c>
      <c r="C103" s="48" t="s">
        <v>52</v>
      </c>
      <c r="D103" s="59">
        <v>45506</v>
      </c>
      <c r="E103" s="48" t="s">
        <v>164</v>
      </c>
      <c r="F103" s="61">
        <v>3222362915</v>
      </c>
      <c r="G103" s="61">
        <v>3222362915</v>
      </c>
      <c r="H103" s="48" t="s">
        <v>87</v>
      </c>
      <c r="I103" s="61">
        <v>4</v>
      </c>
      <c r="J103" s="95">
        <v>2278</v>
      </c>
      <c r="K103" s="95">
        <v>9112</v>
      </c>
      <c r="L103" s="59">
        <v>45567</v>
      </c>
      <c r="M103" s="59">
        <v>45629</v>
      </c>
      <c r="N103" s="52">
        <v>2002164114</v>
      </c>
      <c r="O103" s="52">
        <v>404100125</v>
      </c>
      <c r="P103" s="64">
        <v>45629</v>
      </c>
      <c r="Q103" s="65"/>
      <c r="R103" s="13">
        <v>45504</v>
      </c>
      <c r="S103" s="13">
        <f>+R103+365</f>
        <v>45869</v>
      </c>
      <c r="T103" s="14">
        <f ca="1">$W$1-R103</f>
        <v>393</v>
      </c>
      <c r="U103" s="14">
        <f ca="1">365-T103</f>
        <v>-28</v>
      </c>
      <c r="V103" s="15"/>
      <c r="W103" s="15"/>
      <c r="X103" s="14" t="str">
        <f>IF(AND(O103&gt;40410001,O103&lt;424000000),"Done - Invoiced",IF(AND(L103&gt;DATEVALUE("01/01/2024"),L103&lt;DATEVALUE("01/01/2027")),"On Hand",IF(L103="In Transit","In Transit",IF(L103="Cancelled PO","Cancelled PO","On Order"))))</f>
        <v>Done - Invoiced</v>
      </c>
      <c r="Y103" s="15" t="s">
        <v>460</v>
      </c>
      <c r="Z103" s="13">
        <v>45560</v>
      </c>
      <c r="AA103" s="13">
        <v>45561</v>
      </c>
      <c r="AB103" s="13">
        <v>45566</v>
      </c>
      <c r="AC103" s="14"/>
      <c r="AD103" s="13"/>
      <c r="AE103" s="56">
        <v>4</v>
      </c>
      <c r="AF103" s="56">
        <v>2278</v>
      </c>
      <c r="AG103" s="56">
        <f>AE103*AF103</f>
        <v>9112</v>
      </c>
      <c r="AH103" s="56"/>
      <c r="AI103" s="56">
        <f>AG103+AH103</f>
        <v>9112</v>
      </c>
      <c r="AJ103" s="56"/>
    </row>
    <row r="104" spans="1:36" ht="10.5" hidden="1" customHeight="1" x14ac:dyDescent="0.2">
      <c r="A104" s="37">
        <v>1874002</v>
      </c>
      <c r="B104" s="27" t="s">
        <v>90</v>
      </c>
      <c r="C104" s="27" t="s">
        <v>56</v>
      </c>
      <c r="D104" s="31">
        <v>45473</v>
      </c>
      <c r="E104" s="27" t="s">
        <v>91</v>
      </c>
      <c r="F104" s="29">
        <v>3717004421</v>
      </c>
      <c r="G104" s="29">
        <v>3717004421</v>
      </c>
      <c r="H104" s="27" t="s">
        <v>169</v>
      </c>
      <c r="I104" s="29">
        <v>1</v>
      </c>
      <c r="J104" s="30">
        <v>6887.38</v>
      </c>
      <c r="K104" s="30">
        <f>I104*J104</f>
        <v>6887.38</v>
      </c>
      <c r="L104" s="31" t="s">
        <v>94</v>
      </c>
      <c r="M104" s="31">
        <v>45673</v>
      </c>
      <c r="N104" s="32">
        <v>2002210824</v>
      </c>
      <c r="O104" s="32">
        <v>404100162</v>
      </c>
      <c r="P104" s="33">
        <v>45673</v>
      </c>
      <c r="Q104" s="49"/>
      <c r="R104" s="13">
        <v>45502</v>
      </c>
      <c r="S104" s="13">
        <f>+R104+365</f>
        <v>45867</v>
      </c>
      <c r="T104" s="14">
        <f ca="1">$W$1-R104</f>
        <v>395</v>
      </c>
      <c r="U104" s="14">
        <f ca="1">365-T104</f>
        <v>-30</v>
      </c>
      <c r="V104" s="15"/>
      <c r="W104" s="15"/>
      <c r="X104" s="14" t="str">
        <f>IF(AND(O104&gt;40410001,O104&lt;424000000),"Done - Invoiced",IF(AND(L104&gt;DATEVALUE("01/01/2024"),L104&lt;DATEVALUE("01/01/2027")),"On Hand",IF(L104="In Transit","In Transit",IF(L104="Cancelled PO","Cancelled PO","On Order"))))</f>
        <v>Done - Invoiced</v>
      </c>
      <c r="Y104" s="15" t="s">
        <v>460</v>
      </c>
      <c r="Z104" s="13">
        <v>45473</v>
      </c>
      <c r="AA104" s="13" t="s">
        <v>94</v>
      </c>
      <c r="AB104" s="13" t="s">
        <v>94</v>
      </c>
      <c r="AC104" s="14"/>
      <c r="AD104" s="13"/>
      <c r="AE104" s="56">
        <v>1</v>
      </c>
      <c r="AF104" s="56">
        <v>6887.38</v>
      </c>
      <c r="AG104" s="56">
        <f>AE104*AF104</f>
        <v>6887.38</v>
      </c>
      <c r="AH104" s="56"/>
      <c r="AI104" s="56">
        <f>AG104+AH104</f>
        <v>6887.38</v>
      </c>
      <c r="AJ104" s="56"/>
    </row>
    <row r="105" spans="1:36" ht="10.5" hidden="1" customHeight="1" x14ac:dyDescent="0.2">
      <c r="A105" s="37">
        <v>1935223</v>
      </c>
      <c r="B105" s="27" t="s">
        <v>224</v>
      </c>
      <c r="C105" s="27" t="s">
        <v>52</v>
      </c>
      <c r="D105" s="31">
        <v>45512</v>
      </c>
      <c r="E105" s="27" t="s">
        <v>185</v>
      </c>
      <c r="F105" s="29">
        <v>3222324558</v>
      </c>
      <c r="G105" s="29">
        <v>3222324558</v>
      </c>
      <c r="H105" s="27" t="s">
        <v>87</v>
      </c>
      <c r="I105" s="29">
        <v>6</v>
      </c>
      <c r="J105" s="30">
        <v>3043</v>
      </c>
      <c r="K105" s="30">
        <f>I105*J105</f>
        <v>18258</v>
      </c>
      <c r="L105" s="31">
        <v>45580</v>
      </c>
      <c r="M105" s="31">
        <v>45664</v>
      </c>
      <c r="N105" s="32">
        <v>2002189623</v>
      </c>
      <c r="O105" s="32">
        <v>404100143</v>
      </c>
      <c r="P105" s="33">
        <v>45664</v>
      </c>
      <c r="Q105" s="49"/>
      <c r="R105" s="13">
        <v>45582</v>
      </c>
      <c r="S105" s="13">
        <f>+R105+365</f>
        <v>45947</v>
      </c>
      <c r="T105" s="14">
        <f ca="1">$W$1-R105</f>
        <v>315</v>
      </c>
      <c r="U105" s="14">
        <f ca="1">365-T105</f>
        <v>50</v>
      </c>
      <c r="V105" s="15"/>
      <c r="W105" s="15"/>
      <c r="X105" s="14" t="str">
        <f>IF(AND(O105&gt;40410001,O105&lt;424000000),"Done - Invoiced",IF(AND(L105&gt;DATEVALUE("01/01/2024"),L105&lt;DATEVALUE("01/01/2027")),"On Hand",IF(L105="In Transit","In Transit",IF(L105="Cancelled PO","Cancelled PO","On Order"))))</f>
        <v>Done - Invoiced</v>
      </c>
      <c r="Y105" s="15" t="s">
        <v>460</v>
      </c>
      <c r="Z105" s="13">
        <v>45574</v>
      </c>
      <c r="AA105" s="13">
        <v>45574</v>
      </c>
      <c r="AB105" s="13">
        <v>45579</v>
      </c>
      <c r="AC105" s="14"/>
      <c r="AD105" s="13"/>
      <c r="AE105" s="56">
        <v>6</v>
      </c>
      <c r="AF105" s="56">
        <v>3043</v>
      </c>
      <c r="AG105" s="56">
        <f>AE105*AF105</f>
        <v>18258</v>
      </c>
      <c r="AH105" s="56"/>
      <c r="AI105" s="56">
        <f>AG105+AH105</f>
        <v>18258</v>
      </c>
      <c r="AJ105" s="56"/>
    </row>
    <row r="106" spans="1:36" ht="10.5" hidden="1" customHeight="1" x14ac:dyDescent="0.2">
      <c r="A106" s="37">
        <v>1807389</v>
      </c>
      <c r="B106" s="48" t="s">
        <v>180</v>
      </c>
      <c r="C106" s="48" t="s">
        <v>52</v>
      </c>
      <c r="D106" s="59">
        <v>45484</v>
      </c>
      <c r="E106" s="48" t="s">
        <v>186</v>
      </c>
      <c r="F106" s="61">
        <v>3222323933</v>
      </c>
      <c r="G106" s="61">
        <v>3222323933</v>
      </c>
      <c r="H106" s="48" t="s">
        <v>157</v>
      </c>
      <c r="I106" s="61">
        <v>2</v>
      </c>
      <c r="J106" s="95">
        <v>1729</v>
      </c>
      <c r="K106" s="95">
        <f>I106*J106</f>
        <v>3458</v>
      </c>
      <c r="L106" s="59">
        <v>45567</v>
      </c>
      <c r="M106" s="59">
        <v>45965</v>
      </c>
      <c r="N106" s="52" t="s">
        <v>187</v>
      </c>
      <c r="O106" s="52" t="s">
        <v>188</v>
      </c>
      <c r="P106" s="64">
        <v>45600</v>
      </c>
      <c r="Q106" s="65"/>
      <c r="R106" s="13">
        <v>45589</v>
      </c>
      <c r="S106" s="13">
        <f>+R106+365</f>
        <v>45954</v>
      </c>
      <c r="T106" s="14">
        <f ca="1">$W$1-R106</f>
        <v>308</v>
      </c>
      <c r="U106" s="14">
        <f ca="1">365-T106</f>
        <v>57</v>
      </c>
      <c r="V106" s="15"/>
      <c r="W106" s="15"/>
      <c r="X106" s="14" t="s">
        <v>851</v>
      </c>
      <c r="Y106" s="15" t="s">
        <v>460</v>
      </c>
      <c r="Z106" s="13">
        <v>45546</v>
      </c>
      <c r="AA106" s="13">
        <v>45548</v>
      </c>
      <c r="AB106" s="13">
        <v>45553</v>
      </c>
      <c r="AC106" s="14"/>
      <c r="AD106" s="13"/>
      <c r="AE106" s="56">
        <v>2</v>
      </c>
      <c r="AF106" s="56">
        <v>1729</v>
      </c>
      <c r="AG106" s="56">
        <f>AE106*AF106</f>
        <v>3458</v>
      </c>
      <c r="AH106" s="56"/>
      <c r="AI106" s="56">
        <f>AG106+AH106</f>
        <v>3458</v>
      </c>
      <c r="AJ106" s="56"/>
    </row>
    <row r="107" spans="1:36" ht="10.5" hidden="1" customHeight="1" x14ac:dyDescent="0.2">
      <c r="A107" s="37">
        <v>1807389</v>
      </c>
      <c r="B107" s="48" t="s">
        <v>180</v>
      </c>
      <c r="C107" s="48" t="s">
        <v>52</v>
      </c>
      <c r="D107" s="59">
        <v>45484</v>
      </c>
      <c r="E107" s="48" t="s">
        <v>186</v>
      </c>
      <c r="F107" s="61">
        <v>3222323933</v>
      </c>
      <c r="G107" s="61">
        <v>3222323933</v>
      </c>
      <c r="H107" s="48" t="s">
        <v>157</v>
      </c>
      <c r="I107" s="61">
        <v>1</v>
      </c>
      <c r="J107" s="95">
        <v>1729</v>
      </c>
      <c r="K107" s="95">
        <f>I107*J107</f>
        <v>1729</v>
      </c>
      <c r="L107" s="59">
        <v>45567</v>
      </c>
      <c r="M107" s="59">
        <v>45677</v>
      </c>
      <c r="N107" s="52">
        <v>2002215977</v>
      </c>
      <c r="O107" s="52">
        <v>404100165</v>
      </c>
      <c r="P107" s="64">
        <v>45677</v>
      </c>
      <c r="Q107" s="65"/>
      <c r="R107" s="13">
        <v>45589</v>
      </c>
      <c r="S107" s="13">
        <f>+R107+365</f>
        <v>45954</v>
      </c>
      <c r="T107" s="14">
        <f ca="1">$W$1-R107</f>
        <v>308</v>
      </c>
      <c r="U107" s="14">
        <f ca="1">365-T107</f>
        <v>57</v>
      </c>
      <c r="V107" s="15"/>
      <c r="W107" s="15"/>
      <c r="X107" s="14" t="str">
        <f>IF(AND(O107&gt;40410001,O107&lt;424000000),"Done - Invoiced",IF(AND(L107&gt;DATEVALUE("01/01/2024"),L107&lt;DATEVALUE("01/01/2027")),"On Hand",IF(L107="In Transit","In Transit",IF(L107="Cancelled PO","Cancelled PO","On Order"))))</f>
        <v>Done - Invoiced</v>
      </c>
      <c r="Y107" s="15" t="s">
        <v>460</v>
      </c>
      <c r="Z107" s="13">
        <v>45546</v>
      </c>
      <c r="AA107" s="13">
        <v>45548</v>
      </c>
      <c r="AB107" s="13">
        <v>45553</v>
      </c>
      <c r="AC107" s="14"/>
      <c r="AD107" s="13"/>
      <c r="AE107" s="56">
        <v>1</v>
      </c>
      <c r="AF107" s="56">
        <v>1729</v>
      </c>
      <c r="AG107" s="56">
        <f>AE107*AF107</f>
        <v>1729</v>
      </c>
      <c r="AH107" s="56"/>
      <c r="AI107" s="56">
        <f>AG107+AH107</f>
        <v>1729</v>
      </c>
      <c r="AJ107" s="56"/>
    </row>
    <row r="108" spans="1:36" ht="10.5" hidden="1" customHeight="1" x14ac:dyDescent="0.2">
      <c r="A108" s="37">
        <v>1908800</v>
      </c>
      <c r="B108" s="27" t="s">
        <v>163</v>
      </c>
      <c r="C108" s="27" t="s">
        <v>52</v>
      </c>
      <c r="D108" s="31">
        <v>45506</v>
      </c>
      <c r="E108" s="27" t="s">
        <v>164</v>
      </c>
      <c r="F108" s="29">
        <v>3222362915</v>
      </c>
      <c r="G108" s="29">
        <v>3222362915</v>
      </c>
      <c r="H108" s="27" t="s">
        <v>87</v>
      </c>
      <c r="I108" s="29">
        <v>2</v>
      </c>
      <c r="J108" s="30">
        <v>2278</v>
      </c>
      <c r="K108" s="30">
        <f>I108*J108</f>
        <v>4556</v>
      </c>
      <c r="L108" s="31">
        <v>45567</v>
      </c>
      <c r="M108" s="31">
        <v>45649</v>
      </c>
      <c r="N108" s="32">
        <v>2002177217</v>
      </c>
      <c r="O108" s="32">
        <v>404100138</v>
      </c>
      <c r="P108" s="33">
        <v>45649</v>
      </c>
      <c r="Q108" s="49"/>
      <c r="R108" s="13">
        <v>45573</v>
      </c>
      <c r="S108" s="13">
        <f>+R108+365</f>
        <v>45938</v>
      </c>
      <c r="T108" s="14">
        <f ca="1">$W$1-R108</f>
        <v>324</v>
      </c>
      <c r="U108" s="14">
        <f ca="1">365-T108</f>
        <v>41</v>
      </c>
      <c r="V108" s="15"/>
      <c r="W108" s="15"/>
      <c r="X108" s="14" t="str">
        <f>IF(AND(O108&gt;40410001,O108&lt;424000000),"Done - Invoiced",IF(AND(L108&gt;DATEVALUE("01/01/2024"),L108&lt;DATEVALUE("01/01/2027")),"On Hand",IF(L108="In Transit","In Transit",IF(L108="Cancelled PO","Cancelled PO","On Order"))))</f>
        <v>Done - Invoiced</v>
      </c>
      <c r="Y108" s="15" t="s">
        <v>460</v>
      </c>
      <c r="Z108" s="13">
        <v>45560</v>
      </c>
      <c r="AA108" s="13">
        <v>45561</v>
      </c>
      <c r="AB108" s="13">
        <v>45566</v>
      </c>
      <c r="AC108" s="14"/>
      <c r="AD108" s="13"/>
      <c r="AE108" s="56">
        <v>2</v>
      </c>
      <c r="AF108" s="56">
        <v>2278</v>
      </c>
      <c r="AG108" s="56">
        <f>AE108*AF108</f>
        <v>4556</v>
      </c>
      <c r="AH108" s="56"/>
      <c r="AI108" s="56">
        <f>AG108+AH108</f>
        <v>4556</v>
      </c>
      <c r="AJ108" s="56"/>
    </row>
    <row r="109" spans="1:36" ht="10.5" customHeight="1" x14ac:dyDescent="0.2">
      <c r="A109" s="37">
        <v>1807390</v>
      </c>
      <c r="B109" s="48" t="s">
        <v>191</v>
      </c>
      <c r="C109" s="48" t="s">
        <v>52</v>
      </c>
      <c r="D109" s="59">
        <v>45484</v>
      </c>
      <c r="E109" s="48" t="s">
        <v>138</v>
      </c>
      <c r="F109" s="61">
        <v>3222323999</v>
      </c>
      <c r="G109" s="61">
        <v>3222323999</v>
      </c>
      <c r="H109" s="48" t="s">
        <v>157</v>
      </c>
      <c r="I109" s="61">
        <v>2</v>
      </c>
      <c r="J109" s="95">
        <v>1539</v>
      </c>
      <c r="K109" s="95">
        <f>I109*J109</f>
        <v>3078</v>
      </c>
      <c r="L109" s="59">
        <v>45551</v>
      </c>
      <c r="M109" s="59">
        <v>45677</v>
      </c>
      <c r="N109" s="52">
        <v>2002216016</v>
      </c>
      <c r="O109" s="52">
        <v>404100166</v>
      </c>
      <c r="P109" s="64">
        <v>45677</v>
      </c>
      <c r="Q109" s="65"/>
      <c r="R109" s="13">
        <v>45554</v>
      </c>
      <c r="S109" s="13">
        <f>+R109+365</f>
        <v>45919</v>
      </c>
      <c r="T109" s="14">
        <f ca="1">$W$1-R109</f>
        <v>343</v>
      </c>
      <c r="U109" s="14">
        <f ca="1">365-T109</f>
        <v>22</v>
      </c>
      <c r="V109" s="15"/>
      <c r="W109" s="15"/>
      <c r="X109" s="14" t="str">
        <f>IF(AND(O109&gt;40410001,O109&lt;424000000),"Done - Invoiced",IF(AND(L109&gt;DATEVALUE("01/01/2024"),L109&lt;DATEVALUE("01/01/2027")),"On Hand",IF(L109="In Transit","In Transit",IF(L109="Cancelled PO","Cancelled PO","On Order"))))</f>
        <v>Done - Invoiced</v>
      </c>
      <c r="Y109" s="15" t="s">
        <v>460</v>
      </c>
      <c r="Z109" s="13">
        <v>45546</v>
      </c>
      <c r="AA109" s="13">
        <v>45548</v>
      </c>
      <c r="AB109" s="13">
        <v>45553</v>
      </c>
      <c r="AC109" s="14"/>
      <c r="AD109" s="13"/>
      <c r="AE109" s="56">
        <v>2</v>
      </c>
      <c r="AF109" s="56">
        <v>1539</v>
      </c>
      <c r="AG109" s="56">
        <f>AE109*AF109</f>
        <v>3078</v>
      </c>
      <c r="AH109" s="56"/>
      <c r="AI109" s="56">
        <f>AG109+AH109</f>
        <v>3078</v>
      </c>
      <c r="AJ109" s="56"/>
    </row>
    <row r="110" spans="1:36" ht="10.5" hidden="1" customHeight="1" x14ac:dyDescent="0.2">
      <c r="A110" s="37">
        <v>1874002</v>
      </c>
      <c r="B110" s="27" t="s">
        <v>90</v>
      </c>
      <c r="C110" s="27" t="s">
        <v>56</v>
      </c>
      <c r="D110" s="31">
        <v>45473</v>
      </c>
      <c r="E110" s="27" t="s">
        <v>91</v>
      </c>
      <c r="F110" s="29" t="s">
        <v>171</v>
      </c>
      <c r="G110" s="29">
        <v>3717007230</v>
      </c>
      <c r="H110" s="27" t="s">
        <v>172</v>
      </c>
      <c r="I110" s="29">
        <v>1</v>
      </c>
      <c r="J110" s="30">
        <v>3965.34</v>
      </c>
      <c r="K110" s="30">
        <f>I110*J110</f>
        <v>3965.34</v>
      </c>
      <c r="L110" s="31" t="s">
        <v>94</v>
      </c>
      <c r="M110" s="31">
        <v>45713</v>
      </c>
      <c r="N110" s="32">
        <v>2002261464</v>
      </c>
      <c r="O110" s="32">
        <v>404100222</v>
      </c>
      <c r="P110" s="33">
        <v>45713</v>
      </c>
      <c r="Q110" s="49"/>
      <c r="R110" s="13">
        <v>45502</v>
      </c>
      <c r="S110" s="13">
        <f>+R110+365</f>
        <v>45867</v>
      </c>
      <c r="T110" s="14">
        <f ca="1">$W$1-R110</f>
        <v>395</v>
      </c>
      <c r="U110" s="14">
        <f ca="1">365-T110</f>
        <v>-30</v>
      </c>
      <c r="V110" s="15"/>
      <c r="W110" s="15"/>
      <c r="X110" s="14" t="str">
        <f>IF(AND(O110&gt;40410001,O110&lt;424000000),"Done - Invoiced",IF(AND(L110&gt;DATEVALUE("01/01/2024"),L110&lt;DATEVALUE("01/01/2027")),"On Hand",IF(L110="In Transit","In Transit",IF(L110="Cancelled PO","Cancelled PO","On Order"))))</f>
        <v>Done - Invoiced</v>
      </c>
      <c r="Y110" s="15" t="s">
        <v>460</v>
      </c>
      <c r="Z110" s="13">
        <v>45473</v>
      </c>
      <c r="AA110" s="13" t="s">
        <v>94</v>
      </c>
      <c r="AB110" s="13" t="s">
        <v>94</v>
      </c>
      <c r="AC110" s="14"/>
      <c r="AD110" s="13"/>
      <c r="AE110" s="56">
        <v>1</v>
      </c>
      <c r="AF110" s="56">
        <v>3965.34</v>
      </c>
      <c r="AG110" s="56">
        <f>AE110*AF110</f>
        <v>3965.34</v>
      </c>
      <c r="AH110" s="56"/>
      <c r="AI110" s="56">
        <f>AG110+AH110</f>
        <v>3965.34</v>
      </c>
      <c r="AJ110" s="56"/>
    </row>
    <row r="111" spans="1:36" ht="10.5" hidden="1" customHeight="1" x14ac:dyDescent="0.2">
      <c r="A111" s="37">
        <v>1962216</v>
      </c>
      <c r="B111" s="27" t="s">
        <v>189</v>
      </c>
      <c r="C111" s="27" t="s">
        <v>52</v>
      </c>
      <c r="D111" s="31">
        <v>45518</v>
      </c>
      <c r="E111" s="27" t="s">
        <v>190</v>
      </c>
      <c r="F111" s="29">
        <v>3222323933</v>
      </c>
      <c r="G111" s="29">
        <v>3222323933</v>
      </c>
      <c r="H111" s="27" t="s">
        <v>157</v>
      </c>
      <c r="I111" s="29">
        <v>2</v>
      </c>
      <c r="J111" s="30">
        <v>1706</v>
      </c>
      <c r="K111" s="30">
        <f>I111*J111</f>
        <v>3412</v>
      </c>
      <c r="L111" s="31">
        <v>45601</v>
      </c>
      <c r="M111" s="31">
        <v>45677</v>
      </c>
      <c r="N111" s="32">
        <v>2002215977</v>
      </c>
      <c r="O111" s="32">
        <v>404100165</v>
      </c>
      <c r="P111" s="33">
        <v>45677</v>
      </c>
      <c r="Q111" s="49"/>
      <c r="R111" s="13">
        <v>45602</v>
      </c>
      <c r="S111" s="13">
        <f>+R111+365</f>
        <v>45967</v>
      </c>
      <c r="T111" s="14">
        <f ca="1">$W$1-R111</f>
        <v>295</v>
      </c>
      <c r="U111" s="14">
        <f ca="1">365-T111</f>
        <v>70</v>
      </c>
      <c r="V111" s="15"/>
      <c r="W111" s="15"/>
      <c r="X111" s="14" t="str">
        <f>IF(AND(O111&gt;40410001,O111&lt;424000000),"Done - Invoiced",IF(AND(L111&gt;DATEVALUE("01/01/2024"),L111&lt;DATEVALUE("01/01/2027")),"On Hand",IF(L111="In Transit","In Transit",IF(L111="Cancelled PO","Cancelled PO","On Order"))))</f>
        <v>Done - Invoiced</v>
      </c>
      <c r="Y111" s="15" t="s">
        <v>460</v>
      </c>
      <c r="Z111" s="13">
        <v>45595</v>
      </c>
      <c r="AA111" s="13">
        <v>45596</v>
      </c>
      <c r="AB111" s="13">
        <v>45601</v>
      </c>
      <c r="AC111" s="14"/>
      <c r="AD111" s="13"/>
      <c r="AE111" s="56">
        <v>2</v>
      </c>
      <c r="AF111" s="56">
        <v>1706</v>
      </c>
      <c r="AG111" s="56">
        <f>AE111*AF111</f>
        <v>3412</v>
      </c>
      <c r="AH111" s="56"/>
      <c r="AI111" s="56">
        <f>AG111+AH111</f>
        <v>3412</v>
      </c>
      <c r="AJ111" s="56"/>
    </row>
    <row r="112" spans="1:36" ht="10.5" hidden="1" customHeight="1" x14ac:dyDescent="0.2">
      <c r="A112" s="37">
        <v>1908805</v>
      </c>
      <c r="B112" s="27" t="s">
        <v>217</v>
      </c>
      <c r="C112" s="27" t="s">
        <v>52</v>
      </c>
      <c r="D112" s="31">
        <v>45506</v>
      </c>
      <c r="E112" s="27" t="s">
        <v>160</v>
      </c>
      <c r="F112" s="29">
        <v>3222362915</v>
      </c>
      <c r="G112" s="29">
        <v>3222362915</v>
      </c>
      <c r="H112" s="27" t="s">
        <v>87</v>
      </c>
      <c r="I112" s="29">
        <v>2</v>
      </c>
      <c r="J112" s="30">
        <v>2249</v>
      </c>
      <c r="K112" s="30">
        <f>I112*J112</f>
        <v>4498</v>
      </c>
      <c r="L112" s="31">
        <v>45573</v>
      </c>
      <c r="M112" s="31">
        <v>45649</v>
      </c>
      <c r="N112" s="32">
        <v>2002177217</v>
      </c>
      <c r="O112" s="32">
        <v>404100138</v>
      </c>
      <c r="P112" s="33">
        <v>45649</v>
      </c>
      <c r="Q112" s="49"/>
      <c r="R112" s="13">
        <v>45573</v>
      </c>
      <c r="S112" s="13">
        <f>+R112+365</f>
        <v>45938</v>
      </c>
      <c r="T112" s="14">
        <f ca="1">$W$1-R112</f>
        <v>324</v>
      </c>
      <c r="U112" s="14">
        <f ca="1">365-T112</f>
        <v>41</v>
      </c>
      <c r="V112" s="15"/>
      <c r="W112" s="15"/>
      <c r="X112" s="14" t="str">
        <f>IF(AND(O112&gt;40410001,O112&lt;424000000),"Done - Invoiced",IF(AND(L112&gt;DATEVALUE("01/01/2024"),L112&lt;DATEVALUE("01/01/2027")),"On Hand",IF(L112="In Transit","In Transit",IF(L112="Cancelled PO","Cancelled PO","On Order"))))</f>
        <v>Done - Invoiced</v>
      </c>
      <c r="Y112" s="15" t="s">
        <v>460</v>
      </c>
      <c r="Z112" s="13">
        <v>45567</v>
      </c>
      <c r="AA112" s="13">
        <v>45567</v>
      </c>
      <c r="AB112" s="13">
        <v>45572</v>
      </c>
      <c r="AC112" s="14"/>
      <c r="AD112" s="13"/>
      <c r="AE112" s="56">
        <v>2</v>
      </c>
      <c r="AF112" s="56">
        <v>2249</v>
      </c>
      <c r="AG112" s="56">
        <f>AE112*AF112</f>
        <v>4498</v>
      </c>
      <c r="AH112" s="56"/>
      <c r="AI112" s="56">
        <f>AG112+AH112</f>
        <v>4498</v>
      </c>
      <c r="AJ112" s="56"/>
    </row>
    <row r="113" spans="1:36" ht="10.5" hidden="1" customHeight="1" x14ac:dyDescent="0.2">
      <c r="A113" s="37">
        <v>1908801</v>
      </c>
      <c r="B113" s="27" t="s">
        <v>260</v>
      </c>
      <c r="C113" s="27" t="s">
        <v>52</v>
      </c>
      <c r="D113" s="31">
        <v>45506</v>
      </c>
      <c r="E113" s="27" t="s">
        <v>160</v>
      </c>
      <c r="F113" s="29">
        <v>3222347789</v>
      </c>
      <c r="G113" s="29">
        <v>3222347789</v>
      </c>
      <c r="H113" s="27" t="s">
        <v>79</v>
      </c>
      <c r="I113" s="29">
        <v>2</v>
      </c>
      <c r="J113" s="30">
        <v>1864</v>
      </c>
      <c r="K113" s="30">
        <f>I113*J113</f>
        <v>3728</v>
      </c>
      <c r="L113" s="31">
        <v>45573</v>
      </c>
      <c r="M113" s="31">
        <v>45784</v>
      </c>
      <c r="N113" s="32">
        <v>2002367693</v>
      </c>
      <c r="O113" s="32">
        <v>404100311</v>
      </c>
      <c r="P113" s="33">
        <v>45784</v>
      </c>
      <c r="Q113" s="49"/>
      <c r="R113" s="13">
        <v>45576</v>
      </c>
      <c r="S113" s="13">
        <f>+R113+365</f>
        <v>45941</v>
      </c>
      <c r="T113" s="14">
        <f ca="1">$W$1-R113</f>
        <v>321</v>
      </c>
      <c r="U113" s="14">
        <f ca="1">365-T113</f>
        <v>44</v>
      </c>
      <c r="V113" s="15"/>
      <c r="W113" s="15"/>
      <c r="X113" s="14" t="str">
        <f>IF(AND(O113&gt;40410001,O113&lt;424000000),"Done - Invoiced",IF(AND(L113&gt;DATEVALUE("01/01/2024"),L113&lt;DATEVALUE("01/01/2027")),"On Hand",IF(L113="In Transit","In Transit",IF(L113="Cancelled PO","Cancelled PO","On Order"))))</f>
        <v>Done - Invoiced</v>
      </c>
      <c r="Y113" s="15" t="s">
        <v>460</v>
      </c>
      <c r="Z113" s="13">
        <v>45567</v>
      </c>
      <c r="AA113" s="13">
        <v>45567</v>
      </c>
      <c r="AB113" s="13">
        <v>45572</v>
      </c>
      <c r="AC113" s="14"/>
      <c r="AD113" s="13"/>
      <c r="AE113" s="56">
        <v>2</v>
      </c>
      <c r="AF113" s="56">
        <v>1864</v>
      </c>
      <c r="AG113" s="56">
        <f>AE113*AF113</f>
        <v>3728</v>
      </c>
      <c r="AH113" s="56"/>
      <c r="AI113" s="56">
        <f>AG113+AH113</f>
        <v>3728</v>
      </c>
      <c r="AJ113" s="56"/>
    </row>
    <row r="114" spans="1:36" ht="10.5" hidden="1" customHeight="1" x14ac:dyDescent="0.2">
      <c r="A114" s="37">
        <v>1908801</v>
      </c>
      <c r="B114" s="27" t="s">
        <v>260</v>
      </c>
      <c r="C114" s="27" t="s">
        <v>52</v>
      </c>
      <c r="D114" s="31">
        <v>45506</v>
      </c>
      <c r="E114" s="27" t="s">
        <v>160</v>
      </c>
      <c r="F114" s="29">
        <v>3222347789</v>
      </c>
      <c r="G114" s="29">
        <v>3222347789</v>
      </c>
      <c r="H114" s="27" t="s">
        <v>79</v>
      </c>
      <c r="I114" s="29">
        <v>1</v>
      </c>
      <c r="J114" s="30">
        <v>1864</v>
      </c>
      <c r="K114" s="30">
        <f>I114*J114</f>
        <v>1864</v>
      </c>
      <c r="L114" s="31">
        <v>45573</v>
      </c>
      <c r="M114" s="31">
        <v>45810</v>
      </c>
      <c r="N114" s="32">
        <v>2002405496</v>
      </c>
      <c r="O114" s="32">
        <v>404100345</v>
      </c>
      <c r="P114" s="33">
        <v>45810</v>
      </c>
      <c r="Q114" s="49"/>
      <c r="R114" s="13">
        <v>45576</v>
      </c>
      <c r="S114" s="13">
        <f>+R114+365</f>
        <v>45941</v>
      </c>
      <c r="T114" s="14">
        <f ca="1">$W$1-R114</f>
        <v>321</v>
      </c>
      <c r="U114" s="14">
        <f ca="1">365-T114</f>
        <v>44</v>
      </c>
      <c r="V114" s="15"/>
      <c r="W114" s="15"/>
      <c r="X114" s="14" t="str">
        <f>IF(AND(O114&gt;40410001,O114&lt;424000000),"Done - Invoiced",IF(AND(L114&gt;DATEVALUE("01/01/2024"),L114&lt;DATEVALUE("01/01/2027")),"On Hand",IF(L114="In Transit","In Transit",IF(L114="Cancelled PO","Cancelled PO","On Order"))))</f>
        <v>Done - Invoiced</v>
      </c>
      <c r="Y114" s="15" t="s">
        <v>460</v>
      </c>
      <c r="Z114" s="13">
        <v>45567</v>
      </c>
      <c r="AA114" s="13">
        <v>45567</v>
      </c>
      <c r="AB114" s="13">
        <v>45572</v>
      </c>
      <c r="AC114" s="14"/>
      <c r="AD114" s="13"/>
      <c r="AE114" s="56">
        <v>1</v>
      </c>
      <c r="AF114" s="56">
        <v>1864</v>
      </c>
      <c r="AG114" s="56">
        <f>AE114*AF114</f>
        <v>1864</v>
      </c>
      <c r="AH114" s="56"/>
      <c r="AI114" s="56">
        <f>AG114+AH114</f>
        <v>1864</v>
      </c>
      <c r="AJ114" s="56"/>
    </row>
    <row r="115" spans="1:36" ht="10.5" hidden="1" customHeight="1" x14ac:dyDescent="0.2">
      <c r="A115" s="37">
        <v>1908806</v>
      </c>
      <c r="B115" s="27" t="s">
        <v>184</v>
      </c>
      <c r="C115" s="27" t="s">
        <v>52</v>
      </c>
      <c r="D115" s="31">
        <v>45506</v>
      </c>
      <c r="E115" s="27" t="s">
        <v>185</v>
      </c>
      <c r="F115" s="29">
        <v>3316100968</v>
      </c>
      <c r="G115" s="29">
        <v>3316100968</v>
      </c>
      <c r="H115" s="27" t="s">
        <v>62</v>
      </c>
      <c r="I115" s="29">
        <v>4</v>
      </c>
      <c r="J115" s="30">
        <v>2074</v>
      </c>
      <c r="K115" s="30">
        <f>I115*J115</f>
        <v>8296</v>
      </c>
      <c r="L115" s="31">
        <v>45580</v>
      </c>
      <c r="M115" s="31">
        <v>45602</v>
      </c>
      <c r="N115" s="32">
        <v>2002133759</v>
      </c>
      <c r="O115" s="32">
        <v>40410095</v>
      </c>
      <c r="P115" s="33">
        <v>45602</v>
      </c>
      <c r="Q115" s="49"/>
      <c r="R115" s="13">
        <v>45582</v>
      </c>
      <c r="S115" s="13">
        <f>+R115+365</f>
        <v>45947</v>
      </c>
      <c r="T115" s="14">
        <f ca="1">$W$1-R115</f>
        <v>315</v>
      </c>
      <c r="U115" s="14">
        <f ca="1">365-T115</f>
        <v>50</v>
      </c>
      <c r="V115" s="15"/>
      <c r="W115" s="15"/>
      <c r="X115" s="14" t="str">
        <f>IF(AND(O115&gt;40410001,O115&lt;424000000),"Done - Invoiced",IF(AND(L115&gt;DATEVALUE("01/01/2024"),L115&lt;DATEVALUE("01/01/2027")),"On Hand",IF(L115="In Transit","In Transit",IF(L115="Cancelled PO","Cancelled PO","On Order"))))</f>
        <v>Done - Invoiced</v>
      </c>
      <c r="Y115" s="15" t="s">
        <v>460</v>
      </c>
      <c r="Z115" s="13">
        <v>45574</v>
      </c>
      <c r="AA115" s="13">
        <v>45574</v>
      </c>
      <c r="AB115" s="13">
        <v>45579</v>
      </c>
      <c r="AC115" s="14"/>
      <c r="AD115" s="13"/>
      <c r="AE115" s="56">
        <v>4</v>
      </c>
      <c r="AF115" s="56">
        <v>2074</v>
      </c>
      <c r="AG115" s="56">
        <f>AE115*AF115</f>
        <v>8296</v>
      </c>
      <c r="AH115" s="56"/>
      <c r="AI115" s="56">
        <f>AG115+AH115</f>
        <v>8296</v>
      </c>
      <c r="AJ115" s="56"/>
    </row>
    <row r="116" spans="1:36" ht="10.5" hidden="1" customHeight="1" x14ac:dyDescent="0.2">
      <c r="A116" s="37">
        <v>1962216</v>
      </c>
      <c r="B116" s="27" t="s">
        <v>189</v>
      </c>
      <c r="C116" s="27" t="s">
        <v>52</v>
      </c>
      <c r="D116" s="31">
        <v>45518</v>
      </c>
      <c r="E116" s="27" t="s">
        <v>190</v>
      </c>
      <c r="F116" s="29">
        <v>3222323933</v>
      </c>
      <c r="G116" s="29">
        <v>3222323933</v>
      </c>
      <c r="H116" s="27" t="s">
        <v>157</v>
      </c>
      <c r="I116" s="29">
        <v>4</v>
      </c>
      <c r="J116" s="30">
        <v>1706</v>
      </c>
      <c r="K116" s="30">
        <f>I116*J116</f>
        <v>6824</v>
      </c>
      <c r="L116" s="31">
        <v>45601</v>
      </c>
      <c r="M116" s="31">
        <v>45686</v>
      </c>
      <c r="N116" s="32">
        <v>2002226841</v>
      </c>
      <c r="O116" s="32">
        <v>404100185</v>
      </c>
      <c r="P116" s="33">
        <v>45686</v>
      </c>
      <c r="Q116" s="49"/>
      <c r="R116" s="13">
        <v>45602</v>
      </c>
      <c r="S116" s="13">
        <f>+R116+365</f>
        <v>45967</v>
      </c>
      <c r="T116" s="14">
        <f ca="1">$W$1-R116</f>
        <v>295</v>
      </c>
      <c r="U116" s="14">
        <f ca="1">365-T116</f>
        <v>70</v>
      </c>
      <c r="V116" s="15"/>
      <c r="W116" s="15"/>
      <c r="X116" s="14" t="str">
        <f>IF(AND(O116&gt;40410001,O116&lt;424000000),"Done - Invoiced",IF(AND(L116&gt;DATEVALUE("01/01/2024"),L116&lt;DATEVALUE("01/01/2027")),"On Hand",IF(L116="In Transit","In Transit",IF(L116="Cancelled PO","Cancelled PO","On Order"))))</f>
        <v>Done - Invoiced</v>
      </c>
      <c r="Y116" s="15" t="s">
        <v>460</v>
      </c>
      <c r="Z116" s="13">
        <v>45595</v>
      </c>
      <c r="AA116" s="13">
        <v>45596</v>
      </c>
      <c r="AB116" s="13">
        <v>45601</v>
      </c>
      <c r="AC116" s="14"/>
      <c r="AD116" s="13"/>
      <c r="AE116" s="56">
        <v>4</v>
      </c>
      <c r="AF116" s="56">
        <v>1706</v>
      </c>
      <c r="AG116" s="56">
        <f>AE116*AF116</f>
        <v>6824</v>
      </c>
      <c r="AH116" s="56"/>
      <c r="AI116" s="56">
        <f>AG116+AH116</f>
        <v>6824</v>
      </c>
      <c r="AJ116" s="56"/>
    </row>
    <row r="117" spans="1:36" ht="10.5" hidden="1" customHeight="1" x14ac:dyDescent="0.2">
      <c r="A117" s="37">
        <v>1962220</v>
      </c>
      <c r="B117" s="27" t="s">
        <v>238</v>
      </c>
      <c r="C117" s="27" t="s">
        <v>52</v>
      </c>
      <c r="D117" s="31">
        <v>45518</v>
      </c>
      <c r="E117" s="27" t="s">
        <v>239</v>
      </c>
      <c r="F117" s="29">
        <v>3222323933</v>
      </c>
      <c r="G117" s="29">
        <v>3222323933</v>
      </c>
      <c r="H117" s="27" t="s">
        <v>157</v>
      </c>
      <c r="I117" s="29">
        <v>1</v>
      </c>
      <c r="J117" s="30">
        <v>1706</v>
      </c>
      <c r="K117" s="30">
        <f>I117*J117</f>
        <v>1706</v>
      </c>
      <c r="L117" s="31">
        <v>45616</v>
      </c>
      <c r="M117" s="31">
        <v>45686</v>
      </c>
      <c r="N117" s="32">
        <v>2002226841</v>
      </c>
      <c r="O117" s="32">
        <v>404100185</v>
      </c>
      <c r="P117" s="33">
        <v>45686</v>
      </c>
      <c r="Q117" s="49"/>
      <c r="R117" s="13">
        <v>45617</v>
      </c>
      <c r="S117" s="13">
        <f>+R117+365</f>
        <v>45982</v>
      </c>
      <c r="T117" s="14">
        <f ca="1">$W$1-R117</f>
        <v>280</v>
      </c>
      <c r="U117" s="14">
        <f ca="1">365-T117</f>
        <v>85</v>
      </c>
      <c r="V117" s="15"/>
      <c r="W117" s="15"/>
      <c r="X117" s="14" t="str">
        <f>IF(AND(O117&gt;40410001,O117&lt;424000000),"Done - Invoiced",IF(AND(L117&gt;DATEVALUE("01/01/2024"),L117&lt;DATEVALUE("01/01/2027")),"On Hand",IF(L117="In Transit","In Transit",IF(L117="Cancelled PO","Cancelled PO","On Order"))))</f>
        <v>Done - Invoiced</v>
      </c>
      <c r="Y117" s="15" t="s">
        <v>460</v>
      </c>
      <c r="Z117" s="13">
        <v>45602</v>
      </c>
      <c r="AA117" s="13">
        <v>45609</v>
      </c>
      <c r="AB117" s="13">
        <v>45614</v>
      </c>
      <c r="AC117" s="14"/>
      <c r="AD117" s="13"/>
      <c r="AE117" s="56">
        <v>1</v>
      </c>
      <c r="AF117" s="56">
        <v>1706</v>
      </c>
      <c r="AG117" s="56">
        <f>AE117*AF117</f>
        <v>1706</v>
      </c>
      <c r="AH117" s="56"/>
      <c r="AI117" s="56">
        <f>AG117+AH117</f>
        <v>1706</v>
      </c>
      <c r="AJ117" s="56"/>
    </row>
    <row r="118" spans="1:36" ht="10.5" hidden="1" customHeight="1" x14ac:dyDescent="0.2">
      <c r="A118" s="37">
        <v>1962220</v>
      </c>
      <c r="B118" s="27" t="s">
        <v>238</v>
      </c>
      <c r="C118" s="27" t="s">
        <v>52</v>
      </c>
      <c r="D118" s="31">
        <v>45518</v>
      </c>
      <c r="E118" s="27" t="s">
        <v>239</v>
      </c>
      <c r="F118" s="29">
        <v>3222323933</v>
      </c>
      <c r="G118" s="29">
        <v>3222323933</v>
      </c>
      <c r="H118" s="27" t="s">
        <v>157</v>
      </c>
      <c r="I118" s="29">
        <v>5</v>
      </c>
      <c r="J118" s="30">
        <v>1706</v>
      </c>
      <c r="K118" s="30">
        <f>I118*J118</f>
        <v>8530</v>
      </c>
      <c r="L118" s="31">
        <v>45616</v>
      </c>
      <c r="M118" s="31">
        <v>45694</v>
      </c>
      <c r="N118" s="32">
        <v>2002237377</v>
      </c>
      <c r="O118" s="32">
        <v>404100196</v>
      </c>
      <c r="P118" s="33">
        <v>45694</v>
      </c>
      <c r="Q118" s="49"/>
      <c r="R118" s="13">
        <v>45617</v>
      </c>
      <c r="S118" s="13">
        <f>+R118+365</f>
        <v>45982</v>
      </c>
      <c r="T118" s="14">
        <f ca="1">$W$1-R118</f>
        <v>280</v>
      </c>
      <c r="U118" s="14">
        <f ca="1">365-T118</f>
        <v>85</v>
      </c>
      <c r="V118" s="15"/>
      <c r="W118" s="15"/>
      <c r="X118" s="14" t="str">
        <f>IF(AND(O118&gt;40410001,O118&lt;424000000),"Done - Invoiced",IF(AND(L118&gt;DATEVALUE("01/01/2024"),L118&lt;DATEVALUE("01/01/2027")),"On Hand",IF(L118="In Transit","In Transit",IF(L118="Cancelled PO","Cancelled PO","On Order"))))</f>
        <v>Done - Invoiced</v>
      </c>
      <c r="Y118" s="15" t="s">
        <v>460</v>
      </c>
      <c r="Z118" s="13">
        <v>45602</v>
      </c>
      <c r="AA118" s="13">
        <v>45609</v>
      </c>
      <c r="AB118" s="13">
        <v>45614</v>
      </c>
      <c r="AC118" s="14"/>
      <c r="AD118" s="13"/>
      <c r="AE118" s="56">
        <v>5</v>
      </c>
      <c r="AF118" s="56">
        <v>1706</v>
      </c>
      <c r="AG118" s="56">
        <f>AE118*AF118</f>
        <v>8530</v>
      </c>
      <c r="AH118" s="56"/>
      <c r="AI118" s="56">
        <f>AG118+AH118</f>
        <v>8530</v>
      </c>
      <c r="AJ118" s="56"/>
    </row>
    <row r="119" spans="1:36" ht="10.5" hidden="1" customHeight="1" x14ac:dyDescent="0.2">
      <c r="A119" s="37">
        <v>1962220</v>
      </c>
      <c r="B119" s="27" t="s">
        <v>238</v>
      </c>
      <c r="C119" s="27" t="s">
        <v>52</v>
      </c>
      <c r="D119" s="31">
        <v>45518</v>
      </c>
      <c r="E119" s="27" t="s">
        <v>239</v>
      </c>
      <c r="F119" s="29">
        <v>3222323933</v>
      </c>
      <c r="G119" s="29">
        <v>3222323933</v>
      </c>
      <c r="H119" s="27" t="s">
        <v>157</v>
      </c>
      <c r="I119" s="29">
        <v>3</v>
      </c>
      <c r="J119" s="30">
        <v>1706</v>
      </c>
      <c r="K119" s="30">
        <f>I119*J119</f>
        <v>5118</v>
      </c>
      <c r="L119" s="31">
        <v>45616</v>
      </c>
      <c r="M119" s="31">
        <v>45700</v>
      </c>
      <c r="N119" s="32">
        <v>2002244006</v>
      </c>
      <c r="O119" s="32">
        <v>404100204</v>
      </c>
      <c r="P119" s="33">
        <v>45700</v>
      </c>
      <c r="Q119" s="49"/>
      <c r="R119" s="13">
        <v>45617</v>
      </c>
      <c r="S119" s="13">
        <f>+R119+365</f>
        <v>45982</v>
      </c>
      <c r="T119" s="14">
        <f ca="1">$W$1-R119</f>
        <v>280</v>
      </c>
      <c r="U119" s="14">
        <f ca="1">365-T119</f>
        <v>85</v>
      </c>
      <c r="V119" s="15"/>
      <c r="W119" s="15"/>
      <c r="X119" s="14" t="str">
        <f>IF(AND(O119&gt;40410001,O119&lt;424000000),"Done - Invoiced",IF(AND(L119&gt;DATEVALUE("01/01/2024"),L119&lt;DATEVALUE("01/01/2027")),"On Hand",IF(L119="In Transit","In Transit",IF(L119="Cancelled PO","Cancelled PO","On Order"))))</f>
        <v>Done - Invoiced</v>
      </c>
      <c r="Y119" s="15" t="s">
        <v>460</v>
      </c>
      <c r="Z119" s="13">
        <v>45602</v>
      </c>
      <c r="AA119" s="13">
        <v>45609</v>
      </c>
      <c r="AB119" s="13">
        <v>45614</v>
      </c>
      <c r="AC119" s="14"/>
      <c r="AD119" s="13"/>
      <c r="AE119" s="56">
        <v>3</v>
      </c>
      <c r="AF119" s="56">
        <v>1706</v>
      </c>
      <c r="AG119" s="56">
        <f>AE119*AF119</f>
        <v>5118</v>
      </c>
      <c r="AH119" s="56"/>
      <c r="AI119" s="56">
        <f>AG119+AH119</f>
        <v>5118</v>
      </c>
      <c r="AJ119" s="56"/>
    </row>
    <row r="120" spans="1:36" ht="10.5" customHeight="1" x14ac:dyDescent="0.2">
      <c r="A120" s="37">
        <v>1807390</v>
      </c>
      <c r="B120" s="27" t="s">
        <v>191</v>
      </c>
      <c r="C120" s="27" t="s">
        <v>52</v>
      </c>
      <c r="D120" s="31">
        <v>45484</v>
      </c>
      <c r="E120" s="27" t="s">
        <v>186</v>
      </c>
      <c r="F120" s="29">
        <v>3222323999</v>
      </c>
      <c r="G120" s="29">
        <v>3222323999</v>
      </c>
      <c r="H120" s="27" t="s">
        <v>157</v>
      </c>
      <c r="I120" s="29">
        <v>1</v>
      </c>
      <c r="J120" s="30">
        <v>1539</v>
      </c>
      <c r="K120" s="30">
        <f>I120*J120</f>
        <v>1539</v>
      </c>
      <c r="L120" s="31">
        <v>45567</v>
      </c>
      <c r="M120" s="31">
        <v>45677</v>
      </c>
      <c r="N120" s="32">
        <v>2002216016</v>
      </c>
      <c r="O120" s="32">
        <v>404100166</v>
      </c>
      <c r="P120" s="33">
        <v>45677</v>
      </c>
      <c r="Q120" s="49"/>
      <c r="R120" s="13">
        <v>45589</v>
      </c>
      <c r="S120" s="13">
        <f>+R120+365</f>
        <v>45954</v>
      </c>
      <c r="T120" s="14">
        <f ca="1">$W$1-R120</f>
        <v>308</v>
      </c>
      <c r="U120" s="14">
        <f ca="1">365-T120</f>
        <v>57</v>
      </c>
      <c r="V120" s="15"/>
      <c r="W120" s="15"/>
      <c r="X120" s="14" t="str">
        <f>IF(AND(O120&gt;40410001,O120&lt;424000000),"Done - Invoiced",IF(AND(L120&gt;DATEVALUE("01/01/2024"),L120&lt;DATEVALUE("01/01/2027")),"On Hand",IF(L120="In Transit","In Transit",IF(L120="Cancelled PO","Cancelled PO","On Order"))))</f>
        <v>Done - Invoiced</v>
      </c>
      <c r="Y120" s="15" t="s">
        <v>460</v>
      </c>
      <c r="Z120" s="13">
        <v>45546</v>
      </c>
      <c r="AA120" s="13">
        <v>45548</v>
      </c>
      <c r="AB120" s="13">
        <v>45553</v>
      </c>
      <c r="AC120" s="14"/>
      <c r="AD120" s="13"/>
      <c r="AE120" s="56">
        <v>1</v>
      </c>
      <c r="AF120" s="56">
        <v>1539</v>
      </c>
      <c r="AG120" s="56">
        <f>AE120*AF120</f>
        <v>1539</v>
      </c>
      <c r="AH120" s="56"/>
      <c r="AI120" s="56">
        <f>AG120+AH120</f>
        <v>1539</v>
      </c>
      <c r="AJ120" s="56"/>
    </row>
    <row r="121" spans="1:36" ht="10.5" customHeight="1" x14ac:dyDescent="0.2">
      <c r="A121" s="37">
        <v>1962217</v>
      </c>
      <c r="B121" s="27" t="s">
        <v>192</v>
      </c>
      <c r="C121" s="27" t="s">
        <v>52</v>
      </c>
      <c r="D121" s="31">
        <v>45518</v>
      </c>
      <c r="E121" s="27" t="s">
        <v>190</v>
      </c>
      <c r="F121" s="29">
        <v>3222323999</v>
      </c>
      <c r="G121" s="29">
        <v>3222323999</v>
      </c>
      <c r="H121" s="27" t="s">
        <v>157</v>
      </c>
      <c r="I121" s="29">
        <v>2</v>
      </c>
      <c r="J121" s="30">
        <v>1518</v>
      </c>
      <c r="K121" s="30">
        <f>I121*J121</f>
        <v>3036</v>
      </c>
      <c r="L121" s="31">
        <v>45601</v>
      </c>
      <c r="M121" s="31">
        <v>45677</v>
      </c>
      <c r="N121" s="32">
        <v>2002216016</v>
      </c>
      <c r="O121" s="32">
        <v>404100166</v>
      </c>
      <c r="P121" s="33">
        <v>45677</v>
      </c>
      <c r="Q121" s="49"/>
      <c r="R121" s="13">
        <v>45601</v>
      </c>
      <c r="S121" s="13">
        <f>+R121+365</f>
        <v>45966</v>
      </c>
      <c r="T121" s="14">
        <f ca="1">$W$1-R121</f>
        <v>296</v>
      </c>
      <c r="U121" s="14">
        <f ca="1">365-T121</f>
        <v>69</v>
      </c>
      <c r="V121" s="15"/>
      <c r="W121" s="15"/>
      <c r="X121" s="14" t="str">
        <f>IF(AND(O121&gt;40410001,O121&lt;424000000),"Done - Invoiced",IF(AND(L121&gt;DATEVALUE("01/01/2024"),L121&lt;DATEVALUE("01/01/2027")),"On Hand",IF(L121="In Transit","In Transit",IF(L121="Cancelled PO","Cancelled PO","On Order"))))</f>
        <v>Done - Invoiced</v>
      </c>
      <c r="Y121" s="15" t="s">
        <v>460</v>
      </c>
      <c r="Z121" s="13">
        <v>45595</v>
      </c>
      <c r="AA121" s="13">
        <v>45596</v>
      </c>
      <c r="AB121" s="13">
        <v>45601</v>
      </c>
      <c r="AC121" s="14"/>
      <c r="AD121" s="13"/>
      <c r="AE121" s="56">
        <v>2</v>
      </c>
      <c r="AF121" s="56">
        <v>1518</v>
      </c>
      <c r="AG121" s="56">
        <f>AE121*AF121</f>
        <v>3036</v>
      </c>
      <c r="AH121" s="56"/>
      <c r="AI121" s="56">
        <f>AG121+AH121</f>
        <v>3036</v>
      </c>
      <c r="AJ121" s="56"/>
    </row>
    <row r="122" spans="1:36" ht="10.5" customHeight="1" x14ac:dyDescent="0.2">
      <c r="A122" s="37">
        <v>1962217</v>
      </c>
      <c r="B122" s="27" t="s">
        <v>192</v>
      </c>
      <c r="C122" s="27" t="s">
        <v>52</v>
      </c>
      <c r="D122" s="31">
        <v>45518</v>
      </c>
      <c r="E122" s="27" t="s">
        <v>190</v>
      </c>
      <c r="F122" s="29">
        <v>3222323999</v>
      </c>
      <c r="G122" s="29">
        <v>3222323999</v>
      </c>
      <c r="H122" s="27" t="s">
        <v>157</v>
      </c>
      <c r="I122" s="29">
        <v>4</v>
      </c>
      <c r="J122" s="30">
        <v>1518</v>
      </c>
      <c r="K122" s="30">
        <f>I122*J122</f>
        <v>6072</v>
      </c>
      <c r="L122" s="31">
        <v>45601</v>
      </c>
      <c r="M122" s="31">
        <v>45686</v>
      </c>
      <c r="N122" s="32">
        <v>2002226842</v>
      </c>
      <c r="O122" s="32">
        <v>404100186</v>
      </c>
      <c r="P122" s="33">
        <v>45686</v>
      </c>
      <c r="Q122" s="49"/>
      <c r="R122" s="13">
        <v>45601</v>
      </c>
      <c r="S122" s="13">
        <f>+R122+365</f>
        <v>45966</v>
      </c>
      <c r="T122" s="14">
        <f ca="1">$W$1-R122</f>
        <v>296</v>
      </c>
      <c r="U122" s="14">
        <f ca="1">365-T122</f>
        <v>69</v>
      </c>
      <c r="V122" s="15"/>
      <c r="W122" s="15"/>
      <c r="X122" s="14" t="str">
        <f>IF(AND(O122&gt;40410001,O122&lt;424000000),"Done - Invoiced",IF(AND(L122&gt;DATEVALUE("01/01/2024"),L122&lt;DATEVALUE("01/01/2027")),"On Hand",IF(L122="In Transit","In Transit",IF(L122="Cancelled PO","Cancelled PO","On Order"))))</f>
        <v>Done - Invoiced</v>
      </c>
      <c r="Y122" s="15" t="s">
        <v>460</v>
      </c>
      <c r="Z122" s="13">
        <v>45595</v>
      </c>
      <c r="AA122" s="13">
        <v>45596</v>
      </c>
      <c r="AB122" s="13">
        <v>45601</v>
      </c>
      <c r="AC122" s="14"/>
      <c r="AD122" s="13"/>
      <c r="AE122" s="56">
        <v>4</v>
      </c>
      <c r="AF122" s="56">
        <v>1518</v>
      </c>
      <c r="AG122" s="56">
        <f>AE122*AF122</f>
        <v>6072</v>
      </c>
      <c r="AH122" s="56"/>
      <c r="AI122" s="56">
        <f>AG122+AH122</f>
        <v>6072</v>
      </c>
      <c r="AJ122" s="56"/>
    </row>
    <row r="123" spans="1:36" ht="10.5" customHeight="1" x14ac:dyDescent="0.2">
      <c r="A123" s="37">
        <v>1962221</v>
      </c>
      <c r="B123" s="27" t="s">
        <v>263</v>
      </c>
      <c r="C123" s="27" t="s">
        <v>52</v>
      </c>
      <c r="D123" s="31">
        <v>45518</v>
      </c>
      <c r="E123" s="27" t="s">
        <v>239</v>
      </c>
      <c r="F123" s="29">
        <v>3222323999</v>
      </c>
      <c r="G123" s="29">
        <v>3222323999</v>
      </c>
      <c r="H123" s="27" t="s">
        <v>157</v>
      </c>
      <c r="I123" s="29">
        <v>1</v>
      </c>
      <c r="J123" s="30">
        <v>1518</v>
      </c>
      <c r="K123" s="30">
        <f>I123*J123</f>
        <v>1518</v>
      </c>
      <c r="L123" s="31">
        <v>45616</v>
      </c>
      <c r="M123" s="31">
        <v>45686</v>
      </c>
      <c r="N123" s="32">
        <v>2002226842</v>
      </c>
      <c r="O123" s="32">
        <v>404100186</v>
      </c>
      <c r="P123" s="33">
        <v>45686</v>
      </c>
      <c r="Q123" s="49"/>
      <c r="R123" s="13">
        <v>45617</v>
      </c>
      <c r="S123" s="13">
        <f>+R123+365</f>
        <v>45982</v>
      </c>
      <c r="T123" s="14">
        <f ca="1">$W$1-R123</f>
        <v>280</v>
      </c>
      <c r="U123" s="14">
        <f ca="1">365-T123</f>
        <v>85</v>
      </c>
      <c r="V123" s="15"/>
      <c r="W123" s="15"/>
      <c r="X123" s="14" t="str">
        <f>IF(AND(O123&gt;40410001,O123&lt;424000000),"Done - Invoiced",IF(AND(L123&gt;DATEVALUE("01/01/2024"),L123&lt;DATEVALUE("01/01/2027")),"On Hand",IF(L123="In Transit","In Transit",IF(L123="Cancelled PO","Cancelled PO","On Order"))))</f>
        <v>Done - Invoiced</v>
      </c>
      <c r="Y123" s="15" t="s">
        <v>460</v>
      </c>
      <c r="Z123" s="13">
        <v>45602</v>
      </c>
      <c r="AA123" s="13">
        <v>45609</v>
      </c>
      <c r="AB123" s="13">
        <v>45614</v>
      </c>
      <c r="AC123" s="14"/>
      <c r="AD123" s="13"/>
      <c r="AE123" s="56">
        <v>1</v>
      </c>
      <c r="AF123" s="56">
        <v>1518</v>
      </c>
      <c r="AG123" s="56">
        <f>AE123*AF123</f>
        <v>1518</v>
      </c>
      <c r="AH123" s="56"/>
      <c r="AI123" s="56">
        <f>AG123+AH123</f>
        <v>1518</v>
      </c>
      <c r="AJ123" s="56"/>
    </row>
    <row r="124" spans="1:36" ht="10.5" hidden="1" customHeight="1" x14ac:dyDescent="0.2">
      <c r="A124" s="37">
        <v>1874002</v>
      </c>
      <c r="B124" s="27" t="s">
        <v>90</v>
      </c>
      <c r="C124" s="27" t="s">
        <v>56</v>
      </c>
      <c r="D124" s="31">
        <v>45473</v>
      </c>
      <c r="E124" s="27" t="s">
        <v>91</v>
      </c>
      <c r="F124" s="29" t="s">
        <v>161</v>
      </c>
      <c r="G124" s="29">
        <v>3222340954</v>
      </c>
      <c r="H124" s="27" t="s">
        <v>162</v>
      </c>
      <c r="I124" s="29">
        <v>1</v>
      </c>
      <c r="J124" s="30">
        <v>318.11</v>
      </c>
      <c r="K124" s="30">
        <f>I124*J124</f>
        <v>318.11</v>
      </c>
      <c r="L124" s="31" t="s">
        <v>94</v>
      </c>
      <c r="M124" s="31">
        <v>45810</v>
      </c>
      <c r="N124" s="32">
        <v>2002407950</v>
      </c>
      <c r="O124" s="32">
        <v>404100346</v>
      </c>
      <c r="P124" s="33">
        <v>45810</v>
      </c>
      <c r="Q124" s="49"/>
      <c r="R124" s="13">
        <v>45502</v>
      </c>
      <c r="S124" s="13">
        <f>+R124+365</f>
        <v>45867</v>
      </c>
      <c r="T124" s="14">
        <f ca="1">$W$1-R124</f>
        <v>395</v>
      </c>
      <c r="U124" s="14">
        <f ca="1">365-T124</f>
        <v>-30</v>
      </c>
      <c r="V124" s="15"/>
      <c r="W124" s="15"/>
      <c r="X124" s="14" t="str">
        <f>IF(AND(O124&gt;40410001,O124&lt;424000000),"Done - Invoiced",IF(AND(L124&gt;DATEVALUE("01/01/2024"),L124&lt;DATEVALUE("01/01/2027")),"On Hand",IF(L124="In Transit","In Transit",IF(L124="Cancelled PO","Cancelled PO","On Order"))))</f>
        <v>Done - Invoiced</v>
      </c>
      <c r="Y124" s="15" t="s">
        <v>460</v>
      </c>
      <c r="Z124" s="13">
        <v>45473</v>
      </c>
      <c r="AA124" s="13" t="s">
        <v>94</v>
      </c>
      <c r="AB124" s="13" t="s">
        <v>94</v>
      </c>
      <c r="AC124" s="14"/>
      <c r="AD124" s="13"/>
      <c r="AE124" s="56">
        <v>1</v>
      </c>
      <c r="AF124" s="56">
        <v>318.11</v>
      </c>
      <c r="AG124" s="56">
        <f>AE124*AF124</f>
        <v>318.11</v>
      </c>
      <c r="AH124" s="56"/>
      <c r="AI124" s="56">
        <f>AG124+AH124</f>
        <v>318.11</v>
      </c>
      <c r="AJ124" s="56"/>
    </row>
    <row r="125" spans="1:36" ht="10.5" hidden="1" customHeight="1" x14ac:dyDescent="0.2">
      <c r="A125" s="37">
        <v>1874002</v>
      </c>
      <c r="B125" s="27" t="s">
        <v>90</v>
      </c>
      <c r="C125" s="27" t="s">
        <v>56</v>
      </c>
      <c r="D125" s="31">
        <v>45473</v>
      </c>
      <c r="E125" s="27" t="s">
        <v>91</v>
      </c>
      <c r="F125" s="29">
        <v>3717000350</v>
      </c>
      <c r="G125" s="29">
        <v>3717000350</v>
      </c>
      <c r="H125" s="27" t="s">
        <v>179</v>
      </c>
      <c r="I125" s="29">
        <v>1</v>
      </c>
      <c r="J125" s="30">
        <v>26862.080000000002</v>
      </c>
      <c r="K125" s="30">
        <f>I125*J125</f>
        <v>26862.080000000002</v>
      </c>
      <c r="L125" s="31" t="s">
        <v>94</v>
      </c>
      <c r="M125" s="31">
        <v>45810</v>
      </c>
      <c r="N125" s="32">
        <v>2002407954</v>
      </c>
      <c r="O125" s="32">
        <v>404100347</v>
      </c>
      <c r="P125" s="33">
        <v>45810</v>
      </c>
      <c r="Q125" s="49"/>
      <c r="R125" s="13">
        <v>45502</v>
      </c>
      <c r="S125" s="13">
        <f>+R125+365</f>
        <v>45867</v>
      </c>
      <c r="T125" s="14">
        <f ca="1">$W$1-R125</f>
        <v>395</v>
      </c>
      <c r="U125" s="14">
        <f ca="1">365-T125</f>
        <v>-30</v>
      </c>
      <c r="V125" s="15"/>
      <c r="W125" s="15"/>
      <c r="X125" s="14" t="str">
        <f>IF(AND(O125&gt;40410001,O125&lt;424000000),"Done - Invoiced",IF(AND(L125&gt;DATEVALUE("01/01/2024"),L125&lt;DATEVALUE("01/01/2027")),"On Hand",IF(L125="In Transit","In Transit",IF(L125="Cancelled PO","Cancelled PO","On Order"))))</f>
        <v>Done - Invoiced</v>
      </c>
      <c r="Y125" s="15" t="s">
        <v>460</v>
      </c>
      <c r="Z125" s="13">
        <v>45473</v>
      </c>
      <c r="AA125" s="13" t="s">
        <v>94</v>
      </c>
      <c r="AB125" s="13" t="s">
        <v>94</v>
      </c>
      <c r="AC125" s="14"/>
      <c r="AD125" s="13"/>
      <c r="AE125" s="56">
        <v>1</v>
      </c>
      <c r="AF125" s="56">
        <v>26862.080000000002</v>
      </c>
      <c r="AG125" s="56">
        <f>AE125*AF125</f>
        <v>26862.080000000002</v>
      </c>
      <c r="AH125" s="56"/>
      <c r="AI125" s="56">
        <f>AG125+AH125</f>
        <v>26862.080000000002</v>
      </c>
      <c r="AJ125" s="56"/>
    </row>
    <row r="126" spans="1:36" ht="10.5" customHeight="1" x14ac:dyDescent="0.2">
      <c r="A126" s="37">
        <v>1962221</v>
      </c>
      <c r="B126" s="27" t="s">
        <v>263</v>
      </c>
      <c r="C126" s="27" t="s">
        <v>52</v>
      </c>
      <c r="D126" s="31">
        <v>45518</v>
      </c>
      <c r="E126" s="27" t="s">
        <v>239</v>
      </c>
      <c r="F126" s="29">
        <v>3222323999</v>
      </c>
      <c r="G126" s="29">
        <v>3222323999</v>
      </c>
      <c r="H126" s="27" t="s">
        <v>157</v>
      </c>
      <c r="I126" s="29">
        <v>5</v>
      </c>
      <c r="J126" s="30">
        <v>1518</v>
      </c>
      <c r="K126" s="30">
        <f>I126*J126</f>
        <v>7590</v>
      </c>
      <c r="L126" s="31">
        <v>45616</v>
      </c>
      <c r="M126" s="31">
        <v>45694</v>
      </c>
      <c r="N126" s="32">
        <v>2002237379</v>
      </c>
      <c r="O126" s="32">
        <v>404100197</v>
      </c>
      <c r="P126" s="33">
        <v>45694</v>
      </c>
      <c r="Q126" s="49"/>
      <c r="R126" s="13">
        <v>45617</v>
      </c>
      <c r="S126" s="13">
        <f>+R126+365</f>
        <v>45982</v>
      </c>
      <c r="T126" s="14">
        <f ca="1">$W$1-R126</f>
        <v>280</v>
      </c>
      <c r="U126" s="14">
        <f ca="1">365-T126</f>
        <v>85</v>
      </c>
      <c r="V126" s="15"/>
      <c r="W126" s="15"/>
      <c r="X126" s="14" t="str">
        <f>IF(AND(O126&gt;40410001,O126&lt;424000000),"Done - Invoiced",IF(AND(L126&gt;DATEVALUE("01/01/2024"),L126&lt;DATEVALUE("01/01/2027")),"On Hand",IF(L126="In Transit","In Transit",IF(L126="Cancelled PO","Cancelled PO","On Order"))))</f>
        <v>Done - Invoiced</v>
      </c>
      <c r="Y126" s="15" t="s">
        <v>460</v>
      </c>
      <c r="Z126" s="13">
        <v>45602</v>
      </c>
      <c r="AA126" s="13">
        <v>45609</v>
      </c>
      <c r="AB126" s="13">
        <v>45614</v>
      </c>
      <c r="AC126" s="14"/>
      <c r="AD126" s="13"/>
      <c r="AE126" s="56">
        <v>5</v>
      </c>
      <c r="AF126" s="56">
        <v>1518</v>
      </c>
      <c r="AG126" s="56">
        <f>AE126*AF126</f>
        <v>7590</v>
      </c>
      <c r="AH126" s="56"/>
      <c r="AI126" s="56">
        <f>AG126+AH126</f>
        <v>7590</v>
      </c>
      <c r="AJ126" s="56"/>
    </row>
    <row r="127" spans="1:36" ht="10.5" hidden="1" customHeight="1" x14ac:dyDescent="0.2">
      <c r="A127" s="37">
        <v>1874002</v>
      </c>
      <c r="B127" s="27" t="s">
        <v>90</v>
      </c>
      <c r="C127" s="27" t="s">
        <v>56</v>
      </c>
      <c r="D127" s="31">
        <v>45473</v>
      </c>
      <c r="E127" s="27" t="s">
        <v>91</v>
      </c>
      <c r="F127" s="29">
        <v>3717000746</v>
      </c>
      <c r="G127" s="29">
        <v>3717000746</v>
      </c>
      <c r="H127" s="27" t="s">
        <v>59</v>
      </c>
      <c r="I127" s="29">
        <v>1</v>
      </c>
      <c r="J127" s="30">
        <v>40621.86</v>
      </c>
      <c r="K127" s="30">
        <f>I127*J127</f>
        <v>40621.86</v>
      </c>
      <c r="L127" s="31" t="s">
        <v>94</v>
      </c>
      <c r="M127" s="31">
        <v>45810</v>
      </c>
      <c r="N127" s="32">
        <v>2002408165</v>
      </c>
      <c r="O127" s="32">
        <v>404100348</v>
      </c>
      <c r="P127" s="33">
        <v>45810</v>
      </c>
      <c r="Q127" s="49"/>
      <c r="R127" s="13">
        <v>45502</v>
      </c>
      <c r="S127" s="13">
        <f>+R127+365</f>
        <v>45867</v>
      </c>
      <c r="T127" s="14">
        <f ca="1">$W$1-R127</f>
        <v>395</v>
      </c>
      <c r="U127" s="14">
        <f ca="1">365-T127</f>
        <v>-30</v>
      </c>
      <c r="V127" s="15"/>
      <c r="W127" s="15"/>
      <c r="X127" s="14" t="str">
        <f>IF(AND(O127&gt;40410001,O127&lt;424000000),"Done - Invoiced",IF(AND(L127&gt;DATEVALUE("01/01/2024"),L127&lt;DATEVALUE("01/01/2027")),"On Hand",IF(L127="In Transit","In Transit",IF(L127="Cancelled PO","Cancelled PO","On Order"))))</f>
        <v>Done - Invoiced</v>
      </c>
      <c r="Y127" s="15" t="s">
        <v>460</v>
      </c>
      <c r="Z127" s="13">
        <v>45473</v>
      </c>
      <c r="AA127" s="13" t="s">
        <v>94</v>
      </c>
      <c r="AB127" s="13" t="s">
        <v>94</v>
      </c>
      <c r="AC127" s="14"/>
      <c r="AD127" s="13"/>
      <c r="AE127" s="56">
        <v>1</v>
      </c>
      <c r="AF127" s="56">
        <v>40621.86</v>
      </c>
      <c r="AG127" s="56">
        <f>AE127*AF127</f>
        <v>40621.86</v>
      </c>
      <c r="AH127" s="56"/>
      <c r="AI127" s="56">
        <f>AG127+AH127</f>
        <v>40621.86</v>
      </c>
      <c r="AJ127" s="56"/>
    </row>
    <row r="128" spans="1:36" ht="10.5" hidden="1" customHeight="1" x14ac:dyDescent="0.2">
      <c r="A128" s="37">
        <v>1874002</v>
      </c>
      <c r="B128" s="27" t="s">
        <v>90</v>
      </c>
      <c r="C128" s="27" t="s">
        <v>56</v>
      </c>
      <c r="D128" s="31">
        <v>45473</v>
      </c>
      <c r="E128" s="27" t="s">
        <v>91</v>
      </c>
      <c r="F128" s="29" t="s">
        <v>175</v>
      </c>
      <c r="G128" s="29">
        <v>3717007704</v>
      </c>
      <c r="H128" s="27" t="s">
        <v>154</v>
      </c>
      <c r="I128" s="29">
        <v>1</v>
      </c>
      <c r="J128" s="30">
        <v>345.96</v>
      </c>
      <c r="K128" s="30">
        <f>I128*J128</f>
        <v>345.96</v>
      </c>
      <c r="L128" s="31" t="s">
        <v>94</v>
      </c>
      <c r="M128" s="31">
        <v>45810</v>
      </c>
      <c r="N128" s="32">
        <v>2002408166</v>
      </c>
      <c r="O128" s="32">
        <v>404100349</v>
      </c>
      <c r="P128" s="33">
        <v>45810</v>
      </c>
      <c r="Q128" s="49"/>
      <c r="R128" s="13">
        <v>45502</v>
      </c>
      <c r="S128" s="13">
        <f>+R128+365</f>
        <v>45867</v>
      </c>
      <c r="T128" s="14">
        <f ca="1">$W$1-R128</f>
        <v>395</v>
      </c>
      <c r="U128" s="14">
        <f ca="1">365-T128</f>
        <v>-30</v>
      </c>
      <c r="V128" s="15"/>
      <c r="W128" s="15"/>
      <c r="X128" s="14" t="str">
        <f>IF(AND(O128&gt;40410001,O128&lt;424000000),"Done - Invoiced",IF(AND(L128&gt;DATEVALUE("01/01/2024"),L128&lt;DATEVALUE("01/01/2027")),"On Hand",IF(L128="In Transit","In Transit",IF(L128="Cancelled PO","Cancelled PO","On Order"))))</f>
        <v>Done - Invoiced</v>
      </c>
      <c r="Y128" s="15" t="s">
        <v>460</v>
      </c>
      <c r="Z128" s="13">
        <v>45473</v>
      </c>
      <c r="AA128" s="13" t="s">
        <v>94</v>
      </c>
      <c r="AB128" s="13" t="s">
        <v>94</v>
      </c>
      <c r="AC128" s="14"/>
      <c r="AD128" s="13"/>
      <c r="AE128" s="56">
        <v>1</v>
      </c>
      <c r="AF128" s="56">
        <v>345.96</v>
      </c>
      <c r="AG128" s="56">
        <f>AE128*AF128</f>
        <v>345.96</v>
      </c>
      <c r="AH128" s="56"/>
      <c r="AI128" s="56">
        <f>AG128+AH128</f>
        <v>345.96</v>
      </c>
      <c r="AJ128" s="56"/>
    </row>
    <row r="129" spans="1:37" ht="10.5" hidden="1" customHeight="1" x14ac:dyDescent="0.2">
      <c r="A129" s="37">
        <v>1874002</v>
      </c>
      <c r="B129" s="27" t="s">
        <v>90</v>
      </c>
      <c r="C129" s="27" t="s">
        <v>56</v>
      </c>
      <c r="D129" s="31">
        <v>45473</v>
      </c>
      <c r="E129" s="27" t="s">
        <v>91</v>
      </c>
      <c r="F129" s="62" t="s">
        <v>58</v>
      </c>
      <c r="G129" s="29">
        <v>3316101287</v>
      </c>
      <c r="H129" s="27" t="s">
        <v>59</v>
      </c>
      <c r="I129" s="29">
        <v>1</v>
      </c>
      <c r="J129" s="30">
        <v>70256.649999999994</v>
      </c>
      <c r="K129" s="30">
        <f>I129*J129</f>
        <v>70256.649999999994</v>
      </c>
      <c r="L129" s="31" t="s">
        <v>94</v>
      </c>
      <c r="M129" s="31">
        <v>45818</v>
      </c>
      <c r="N129" s="32">
        <v>2002424259</v>
      </c>
      <c r="O129" s="32">
        <v>404100367</v>
      </c>
      <c r="P129" s="33">
        <v>45818</v>
      </c>
      <c r="Q129" s="49"/>
      <c r="R129" s="13">
        <v>45502</v>
      </c>
      <c r="S129" s="13">
        <f>+R129+365</f>
        <v>45867</v>
      </c>
      <c r="T129" s="14">
        <f ca="1">$W$1-R129</f>
        <v>395</v>
      </c>
      <c r="U129" s="14">
        <f ca="1">365-T129</f>
        <v>-30</v>
      </c>
      <c r="V129" s="15"/>
      <c r="W129" s="15"/>
      <c r="X129" s="14" t="str">
        <f>IF(AND(O129&gt;40410001,O129&lt;424000000),"Done - Invoiced",IF(AND(L129&gt;DATEVALUE("01/01/2024"),L129&lt;DATEVALUE("01/01/2027")),"On Hand",IF(L129="In Transit","In Transit",IF(L129="Cancelled PO","Cancelled PO","On Order"))))</f>
        <v>Done - Invoiced</v>
      </c>
      <c r="Y129" s="15" t="s">
        <v>460</v>
      </c>
      <c r="Z129" s="13">
        <v>45473</v>
      </c>
      <c r="AA129" s="13" t="s">
        <v>94</v>
      </c>
      <c r="AB129" s="13" t="s">
        <v>94</v>
      </c>
      <c r="AC129" s="14"/>
      <c r="AD129" s="13"/>
      <c r="AE129" s="56">
        <v>1</v>
      </c>
      <c r="AF129" s="56">
        <v>70256.649999999994</v>
      </c>
      <c r="AG129" s="56">
        <f>AE129*AF129</f>
        <v>70256.649999999994</v>
      </c>
      <c r="AH129" s="56"/>
      <c r="AI129" s="56">
        <f>AG129+AH129</f>
        <v>70256.649999999994</v>
      </c>
      <c r="AJ129" s="56"/>
    </row>
    <row r="130" spans="1:37" ht="10.5" hidden="1" customHeight="1" x14ac:dyDescent="0.2">
      <c r="A130" s="37">
        <v>1874002</v>
      </c>
      <c r="B130" s="47" t="s">
        <v>90</v>
      </c>
      <c r="C130" s="47" t="s">
        <v>56</v>
      </c>
      <c r="D130" s="60">
        <v>45473</v>
      </c>
      <c r="E130" s="47" t="s">
        <v>91</v>
      </c>
      <c r="F130" s="14" t="s">
        <v>58</v>
      </c>
      <c r="G130" s="62">
        <v>3316101287</v>
      </c>
      <c r="H130" s="47" t="s">
        <v>59</v>
      </c>
      <c r="I130" s="62">
        <v>3</v>
      </c>
      <c r="J130" s="63">
        <v>70256.649999999994</v>
      </c>
      <c r="K130" s="63">
        <f>I130*J130</f>
        <v>210769.94999999998</v>
      </c>
      <c r="L130" s="60" t="s">
        <v>94</v>
      </c>
      <c r="M130" s="31">
        <v>45848</v>
      </c>
      <c r="N130" s="53">
        <v>2002477799</v>
      </c>
      <c r="O130" s="53">
        <v>404100427</v>
      </c>
      <c r="P130" s="73">
        <v>45848</v>
      </c>
      <c r="Q130" s="74"/>
      <c r="R130" s="13">
        <v>45502</v>
      </c>
      <c r="S130" s="13">
        <f>+R130+365</f>
        <v>45867</v>
      </c>
      <c r="T130" s="14">
        <f ca="1">$W$1-R130</f>
        <v>395</v>
      </c>
      <c r="U130" s="14">
        <f ca="1">365-T130</f>
        <v>-30</v>
      </c>
      <c r="V130" s="15"/>
      <c r="W130" s="15"/>
      <c r="X130" s="14" t="str">
        <f>IF(AND(O130&gt;40410001,O130&lt;424000000),"Done - Invoiced",IF(AND(L130&gt;DATEVALUE("01/01/2024"),L130&lt;DATEVALUE("01/01/2027")),"On Hand",IF(L130="In Transit","In Transit",IF(L130="Cancelled PO","Cancelled PO","On Order"))))</f>
        <v>Done - Invoiced</v>
      </c>
      <c r="Y130" s="15" t="s">
        <v>460</v>
      </c>
      <c r="Z130" s="13">
        <v>45473</v>
      </c>
      <c r="AA130" s="13" t="s">
        <v>94</v>
      </c>
      <c r="AB130" s="13" t="s">
        <v>94</v>
      </c>
      <c r="AC130" s="14"/>
      <c r="AD130" s="13"/>
      <c r="AE130" s="56">
        <v>3</v>
      </c>
      <c r="AF130" s="56">
        <v>70256.649999999994</v>
      </c>
      <c r="AG130" s="56">
        <f>AE130*AF130</f>
        <v>210769.94999999998</v>
      </c>
      <c r="AH130" s="56"/>
      <c r="AI130" s="56">
        <f>AG130+AH130</f>
        <v>210769.94999999998</v>
      </c>
      <c r="AJ130" s="56"/>
    </row>
    <row r="131" spans="1:37" ht="10.5" hidden="1" customHeight="1" x14ac:dyDescent="0.2">
      <c r="A131" s="37">
        <v>1874002</v>
      </c>
      <c r="B131" s="27" t="s">
        <v>90</v>
      </c>
      <c r="C131" s="27" t="s">
        <v>56</v>
      </c>
      <c r="D131" s="31">
        <v>45473</v>
      </c>
      <c r="E131" s="27" t="s">
        <v>91</v>
      </c>
      <c r="F131" s="29" t="s">
        <v>92</v>
      </c>
      <c r="G131" s="29">
        <v>3717002079</v>
      </c>
      <c r="H131" s="27" t="s">
        <v>93</v>
      </c>
      <c r="I131" s="29">
        <v>1</v>
      </c>
      <c r="J131" s="30">
        <v>418.11</v>
      </c>
      <c r="K131" s="30">
        <v>418.11</v>
      </c>
      <c r="L131" s="31" t="s">
        <v>94</v>
      </c>
      <c r="M131" s="31">
        <v>45576</v>
      </c>
      <c r="N131" s="32">
        <v>2002101857</v>
      </c>
      <c r="O131" s="32">
        <v>40410066</v>
      </c>
      <c r="P131" s="33">
        <v>45576</v>
      </c>
      <c r="Q131" s="49"/>
      <c r="R131" s="13">
        <v>45502</v>
      </c>
      <c r="S131" s="13">
        <f>+R131+365</f>
        <v>45867</v>
      </c>
      <c r="T131" s="14">
        <f ca="1">$W$1-R131</f>
        <v>395</v>
      </c>
      <c r="U131" s="14">
        <f ca="1">365-T131</f>
        <v>-30</v>
      </c>
      <c r="V131" s="15"/>
      <c r="W131" s="15"/>
      <c r="X131" s="14" t="str">
        <f>IF(AND(O131&gt;40410001,O131&lt;424000000),"Done - Invoiced",IF(AND(L131&gt;DATEVALUE("01/01/2024"),L131&lt;DATEVALUE("01/01/2027")),"On Hand",IF(L131="In Transit","In Transit",IF(L131="Cancelled PO","Cancelled PO","On Order"))))</f>
        <v>Done - Invoiced</v>
      </c>
      <c r="Y131" s="15" t="s">
        <v>460</v>
      </c>
      <c r="Z131" s="13">
        <v>45473</v>
      </c>
      <c r="AA131" s="13" t="s">
        <v>94</v>
      </c>
      <c r="AB131" s="13" t="s">
        <v>94</v>
      </c>
      <c r="AC131" s="14"/>
      <c r="AD131" s="13"/>
      <c r="AE131" s="56">
        <v>1</v>
      </c>
      <c r="AF131" s="56">
        <v>418.11</v>
      </c>
      <c r="AG131" s="56">
        <f>AE131*AF131</f>
        <v>418.11</v>
      </c>
      <c r="AH131" s="56"/>
      <c r="AI131" s="56">
        <f>AG131+AH131</f>
        <v>418.11</v>
      </c>
      <c r="AJ131" s="56"/>
    </row>
    <row r="132" spans="1:37" ht="10.5" hidden="1" customHeight="1" x14ac:dyDescent="0.2">
      <c r="A132" s="37">
        <v>1962227</v>
      </c>
      <c r="B132" s="27" t="s">
        <v>266</v>
      </c>
      <c r="C132" s="27" t="s">
        <v>52</v>
      </c>
      <c r="D132" s="31">
        <v>45518</v>
      </c>
      <c r="E132" s="27" t="s">
        <v>241</v>
      </c>
      <c r="F132" s="29">
        <v>3222323933</v>
      </c>
      <c r="G132" s="29">
        <v>3222323933</v>
      </c>
      <c r="H132" s="27" t="s">
        <v>157</v>
      </c>
      <c r="I132" s="29">
        <v>2</v>
      </c>
      <c r="J132" s="30">
        <v>1706</v>
      </c>
      <c r="K132" s="30">
        <f>I132*J132</f>
        <v>3412</v>
      </c>
      <c r="L132" s="31">
        <v>45616</v>
      </c>
      <c r="M132" s="31">
        <v>45700</v>
      </c>
      <c r="N132" s="32">
        <v>2002244006</v>
      </c>
      <c r="O132" s="32">
        <v>404100204</v>
      </c>
      <c r="P132" s="33">
        <v>45700</v>
      </c>
      <c r="Q132" s="49"/>
      <c r="R132" s="13">
        <v>45624</v>
      </c>
      <c r="S132" s="13">
        <f>+R132+365</f>
        <v>45989</v>
      </c>
      <c r="T132" s="14">
        <f ca="1">$W$1-R132</f>
        <v>273</v>
      </c>
      <c r="U132" s="14">
        <f ca="1">365-T132</f>
        <v>92</v>
      </c>
      <c r="V132" s="15"/>
      <c r="W132" s="15"/>
      <c r="X132" s="14" t="str">
        <f>IF(AND(O132&gt;40410001,O132&lt;424000000),"Done - Invoiced",IF(AND(L132&gt;DATEVALUE("01/01/2024"),L132&lt;DATEVALUE("01/01/2027")),"On Hand",IF(L132="In Transit","In Transit",IF(L132="Cancelled PO","Cancelled PO","On Order"))))</f>
        <v>Done - Invoiced</v>
      </c>
      <c r="Y132" s="15" t="s">
        <v>460</v>
      </c>
      <c r="Z132" s="13">
        <v>45609</v>
      </c>
      <c r="AA132" s="13">
        <v>45616</v>
      </c>
      <c r="AB132" s="13">
        <v>45621</v>
      </c>
      <c r="AC132" s="14"/>
      <c r="AD132" s="13"/>
      <c r="AE132" s="56">
        <v>2</v>
      </c>
      <c r="AF132" s="56">
        <v>1706</v>
      </c>
      <c r="AG132" s="56">
        <f>AE132*AF132</f>
        <v>3412</v>
      </c>
      <c r="AH132" s="56"/>
      <c r="AI132" s="56">
        <f>AG132+AH132</f>
        <v>3412</v>
      </c>
      <c r="AJ132" s="56"/>
    </row>
    <row r="133" spans="1:37" ht="10.5" hidden="1" customHeight="1" x14ac:dyDescent="0.2">
      <c r="A133" s="37">
        <v>1874002</v>
      </c>
      <c r="B133" s="27" t="s">
        <v>90</v>
      </c>
      <c r="C133" s="27" t="s">
        <v>56</v>
      </c>
      <c r="D133" s="31">
        <v>45473</v>
      </c>
      <c r="E133" s="27" t="s">
        <v>91</v>
      </c>
      <c r="F133" s="29" t="s">
        <v>92</v>
      </c>
      <c r="G133" s="29">
        <v>3717002079</v>
      </c>
      <c r="H133" s="27" t="s">
        <v>93</v>
      </c>
      <c r="I133" s="29">
        <v>1</v>
      </c>
      <c r="J133" s="30">
        <v>418.11</v>
      </c>
      <c r="K133" s="30">
        <v>418.11</v>
      </c>
      <c r="L133" s="31" t="s">
        <v>94</v>
      </c>
      <c r="M133" s="31">
        <v>45615</v>
      </c>
      <c r="N133" s="32">
        <v>2002146201</v>
      </c>
      <c r="O133" s="32">
        <v>404100113</v>
      </c>
      <c r="P133" s="33">
        <v>45615</v>
      </c>
      <c r="Q133" s="49"/>
      <c r="R133" s="13">
        <v>45502</v>
      </c>
      <c r="S133" s="13">
        <f>+R133+365</f>
        <v>45867</v>
      </c>
      <c r="T133" s="14">
        <f ca="1">$W$1-R133</f>
        <v>395</v>
      </c>
      <c r="U133" s="14">
        <f ca="1">365-T133</f>
        <v>-30</v>
      </c>
      <c r="V133" s="15"/>
      <c r="W133" s="15"/>
      <c r="X133" s="14" t="str">
        <f>IF(AND(O133&gt;40410001,O133&lt;424000000),"Done - Invoiced",IF(AND(L133&gt;DATEVALUE("01/01/2024"),L133&lt;DATEVALUE("01/01/2027")),"On Hand",IF(L133="In Transit","In Transit",IF(L133="Cancelled PO","Cancelled PO","On Order"))))</f>
        <v>Done - Invoiced</v>
      </c>
      <c r="Y133" s="15" t="s">
        <v>460</v>
      </c>
      <c r="Z133" s="13">
        <v>45473</v>
      </c>
      <c r="AA133" s="13" t="s">
        <v>94</v>
      </c>
      <c r="AB133" s="13" t="s">
        <v>94</v>
      </c>
      <c r="AC133" s="14"/>
      <c r="AD133" s="13"/>
      <c r="AE133" s="56">
        <v>1</v>
      </c>
      <c r="AF133" s="56">
        <v>418.11</v>
      </c>
      <c r="AG133" s="56">
        <f>AE133*AF133</f>
        <v>418.11</v>
      </c>
      <c r="AH133" s="56"/>
      <c r="AI133" s="56">
        <f>AG133+AH133</f>
        <v>418.11</v>
      </c>
      <c r="AJ133" s="56"/>
    </row>
    <row r="134" spans="1:37" ht="10.5" hidden="1" customHeight="1" x14ac:dyDescent="0.2">
      <c r="A134" s="37">
        <v>1874002</v>
      </c>
      <c r="B134" s="48" t="s">
        <v>90</v>
      </c>
      <c r="C134" s="48" t="s">
        <v>56</v>
      </c>
      <c r="D134" s="59">
        <v>45473</v>
      </c>
      <c r="E134" s="48" t="s">
        <v>91</v>
      </c>
      <c r="F134" s="61" t="s">
        <v>92</v>
      </c>
      <c r="G134" s="61">
        <v>3717002079</v>
      </c>
      <c r="H134" s="48" t="s">
        <v>93</v>
      </c>
      <c r="I134" s="61">
        <v>1</v>
      </c>
      <c r="J134" s="95">
        <v>418.11</v>
      </c>
      <c r="K134" s="95">
        <v>418.11</v>
      </c>
      <c r="L134" s="59" t="s">
        <v>94</v>
      </c>
      <c r="M134" s="59">
        <v>45671</v>
      </c>
      <c r="N134" s="52">
        <v>2002207558</v>
      </c>
      <c r="O134" s="52">
        <v>404100158</v>
      </c>
      <c r="P134" s="64">
        <v>45671</v>
      </c>
      <c r="Q134" s="65"/>
      <c r="R134" s="13">
        <v>45502</v>
      </c>
      <c r="S134" s="13">
        <f>+R134+365</f>
        <v>45867</v>
      </c>
      <c r="T134" s="14">
        <f ca="1">$W$1-R134</f>
        <v>395</v>
      </c>
      <c r="U134" s="14">
        <f ca="1">365-T134</f>
        <v>-30</v>
      </c>
      <c r="V134" s="15"/>
      <c r="W134" s="15"/>
      <c r="X134" s="14" t="str">
        <f>IF(AND(O134&gt;40410001,O134&lt;424000000),"Done - Invoiced",IF(AND(L134&gt;DATEVALUE("01/01/2024"),L134&lt;DATEVALUE("01/01/2027")),"On Hand",IF(L134="In Transit","In Transit",IF(L134="Cancelled PO","Cancelled PO","On Order"))))</f>
        <v>Done - Invoiced</v>
      </c>
      <c r="Y134" s="15" t="s">
        <v>460</v>
      </c>
      <c r="Z134" s="13">
        <v>45473</v>
      </c>
      <c r="AA134" s="13" t="s">
        <v>94</v>
      </c>
      <c r="AB134" s="13" t="s">
        <v>94</v>
      </c>
      <c r="AC134" s="14"/>
      <c r="AD134" s="13"/>
      <c r="AE134" s="56">
        <v>1</v>
      </c>
      <c r="AF134" s="56">
        <v>418.11</v>
      </c>
      <c r="AG134" s="56">
        <f>AE134*AF134</f>
        <v>418.11</v>
      </c>
      <c r="AH134" s="56"/>
      <c r="AI134" s="56">
        <f>AG134+AH134</f>
        <v>418.11</v>
      </c>
      <c r="AJ134" s="56"/>
    </row>
    <row r="135" spans="1:37" ht="10.5" hidden="1" customHeight="1" x14ac:dyDescent="0.2">
      <c r="A135" s="37">
        <v>3273157</v>
      </c>
      <c r="B135" s="15" t="s">
        <v>486</v>
      </c>
      <c r="C135" s="19" t="s">
        <v>52</v>
      </c>
      <c r="D135" s="22">
        <v>45772</v>
      </c>
      <c r="E135" s="26" t="s">
        <v>844</v>
      </c>
      <c r="F135" s="20">
        <v>3222323933</v>
      </c>
      <c r="G135" s="20">
        <v>3222323933</v>
      </c>
      <c r="H135" s="19" t="s">
        <v>157</v>
      </c>
      <c r="I135" s="20">
        <v>3</v>
      </c>
      <c r="J135" s="21">
        <v>1717</v>
      </c>
      <c r="K135" s="21">
        <f>I135*J135</f>
        <v>5151</v>
      </c>
      <c r="L135" s="22">
        <v>45831</v>
      </c>
      <c r="M135" s="22"/>
      <c r="N135" s="32">
        <v>2002523848</v>
      </c>
      <c r="O135" s="32">
        <v>404100483</v>
      </c>
      <c r="P135" s="33">
        <v>45889</v>
      </c>
      <c r="Q135" s="50"/>
      <c r="R135" s="13">
        <v>45835</v>
      </c>
      <c r="S135" s="13">
        <f>+R135+365</f>
        <v>46200</v>
      </c>
      <c r="T135" s="14">
        <f ca="1">$W$1-R135</f>
        <v>62</v>
      </c>
      <c r="U135" s="14">
        <f ca="1">365-T135</f>
        <v>303</v>
      </c>
      <c r="V135" s="15"/>
      <c r="W135" s="15"/>
      <c r="X135" s="14" t="str">
        <f>IF(AND(O135&gt;40410001,O135&lt;424000000),"Done - Invoiced",IF(AND(L135&gt;DATEVALUE("01/01/2024"),L135&lt;DATEVALUE("01/01/2027")),"On Hand",IF(L135="In Transit","In Transit",IF(L135="Cancelled PO","Cancelled PO","On Order"))))</f>
        <v>Done - Invoiced</v>
      </c>
      <c r="Y135" s="15" t="s">
        <v>460</v>
      </c>
      <c r="Z135" s="13">
        <v>45826</v>
      </c>
      <c r="AA135" s="13">
        <v>45826</v>
      </c>
      <c r="AB135" s="13">
        <v>45831</v>
      </c>
      <c r="AC135" s="14" t="s">
        <v>847</v>
      </c>
      <c r="AD135" s="13">
        <v>45827</v>
      </c>
      <c r="AE135" s="56">
        <v>6</v>
      </c>
      <c r="AF135" s="56">
        <v>1717</v>
      </c>
      <c r="AG135" s="56">
        <f>AE135*AF135</f>
        <v>10302</v>
      </c>
      <c r="AH135" s="56">
        <v>90</v>
      </c>
      <c r="AI135" s="56">
        <f>AG135+AH135</f>
        <v>10392</v>
      </c>
      <c r="AJ135" s="56"/>
    </row>
    <row r="136" spans="1:37" ht="10.5" hidden="1" customHeight="1" x14ac:dyDescent="0.2">
      <c r="A136" s="37">
        <v>1874002</v>
      </c>
      <c r="B136" s="48" t="s">
        <v>90</v>
      </c>
      <c r="C136" s="48" t="s">
        <v>56</v>
      </c>
      <c r="D136" s="59">
        <v>45473</v>
      </c>
      <c r="E136" s="48" t="s">
        <v>91</v>
      </c>
      <c r="F136" s="61" t="s">
        <v>92</v>
      </c>
      <c r="G136" s="61">
        <v>3717002079</v>
      </c>
      <c r="H136" s="48" t="s">
        <v>93</v>
      </c>
      <c r="I136" s="61">
        <v>1</v>
      </c>
      <c r="J136" s="95">
        <v>418.11</v>
      </c>
      <c r="K136" s="95">
        <f>I136*J136</f>
        <v>418.11</v>
      </c>
      <c r="L136" s="59" t="s">
        <v>94</v>
      </c>
      <c r="M136" s="59">
        <v>45783</v>
      </c>
      <c r="N136" s="52">
        <v>2002362403</v>
      </c>
      <c r="O136" s="52">
        <v>404100309</v>
      </c>
      <c r="P136" s="64">
        <v>45783</v>
      </c>
      <c r="Q136" s="65"/>
      <c r="R136" s="13">
        <v>45502</v>
      </c>
      <c r="S136" s="13">
        <f>+R136+365</f>
        <v>45867</v>
      </c>
      <c r="T136" s="14">
        <f ca="1">$W$1-R136</f>
        <v>395</v>
      </c>
      <c r="U136" s="14">
        <f ca="1">365-T136</f>
        <v>-30</v>
      </c>
      <c r="V136" s="15"/>
      <c r="W136" s="15"/>
      <c r="X136" s="14" t="str">
        <f>IF(AND(O136&gt;40410001,O136&lt;424000000),"Done - Invoiced",IF(AND(L136&gt;DATEVALUE("01/01/2024"),L136&lt;DATEVALUE("01/01/2027")),"On Hand",IF(L136="In Transit","In Transit",IF(L136="Cancelled PO","Cancelled PO","On Order"))))</f>
        <v>Done - Invoiced</v>
      </c>
      <c r="Y136" s="15" t="s">
        <v>460</v>
      </c>
      <c r="Z136" s="13">
        <v>45473</v>
      </c>
      <c r="AA136" s="13" t="s">
        <v>94</v>
      </c>
      <c r="AB136" s="13" t="s">
        <v>94</v>
      </c>
      <c r="AC136" s="14"/>
      <c r="AD136" s="13"/>
      <c r="AE136" s="56">
        <v>1</v>
      </c>
      <c r="AF136" s="56">
        <v>418.11</v>
      </c>
      <c r="AG136" s="56">
        <f>AE136*AF136</f>
        <v>418.11</v>
      </c>
      <c r="AH136" s="56"/>
      <c r="AI136" s="56">
        <f>AG136+AH136</f>
        <v>418.11</v>
      </c>
      <c r="AJ136" s="56"/>
      <c r="AK136" s="56"/>
    </row>
    <row r="137" spans="1:37" ht="10.5" hidden="1" customHeight="1" x14ac:dyDescent="0.2">
      <c r="A137" s="37">
        <v>1874002</v>
      </c>
      <c r="B137" s="114" t="s">
        <v>90</v>
      </c>
      <c r="C137" s="48" t="s">
        <v>56</v>
      </c>
      <c r="D137" s="59">
        <v>45473</v>
      </c>
      <c r="E137" s="48" t="s">
        <v>91</v>
      </c>
      <c r="F137" s="61" t="s">
        <v>155</v>
      </c>
      <c r="G137" s="61">
        <v>3222360123</v>
      </c>
      <c r="H137" s="48" t="s">
        <v>59</v>
      </c>
      <c r="I137" s="61">
        <v>1</v>
      </c>
      <c r="J137" s="95">
        <v>70345.69</v>
      </c>
      <c r="K137" s="95">
        <f>I137*J137</f>
        <v>70345.69</v>
      </c>
      <c r="L137" s="59" t="s">
        <v>94</v>
      </c>
      <c r="M137" s="59">
        <v>45832</v>
      </c>
      <c r="N137" s="52">
        <v>2002448460</v>
      </c>
      <c r="O137" s="52">
        <v>404100387</v>
      </c>
      <c r="P137" s="64">
        <v>45832</v>
      </c>
      <c r="Q137" s="65"/>
      <c r="R137" s="13">
        <v>45502</v>
      </c>
      <c r="S137" s="13">
        <f>+R137+365</f>
        <v>45867</v>
      </c>
      <c r="T137" s="14">
        <f ca="1">$W$1-R137</f>
        <v>395</v>
      </c>
      <c r="U137" s="14">
        <f ca="1">365-T137</f>
        <v>-30</v>
      </c>
      <c r="V137" s="15"/>
      <c r="W137" s="15"/>
      <c r="X137" s="14" t="str">
        <f>IF(AND(O137&gt;40410001,O137&lt;424000000),"Done - Invoiced",IF(AND(L137&gt;DATEVALUE("01/01/2024"),L137&lt;DATEVALUE("01/01/2027")),"On Hand",IF(L137="In Transit","In Transit",IF(L137="Cancelled PO","Cancelled PO","On Order"))))</f>
        <v>Done - Invoiced</v>
      </c>
      <c r="Y137" s="15" t="s">
        <v>460</v>
      </c>
      <c r="Z137" s="13">
        <v>45473</v>
      </c>
      <c r="AA137" s="13" t="s">
        <v>94</v>
      </c>
      <c r="AB137" s="13" t="s">
        <v>94</v>
      </c>
      <c r="AC137" s="14"/>
      <c r="AD137" s="13"/>
      <c r="AE137" s="56">
        <v>1</v>
      </c>
      <c r="AF137" s="56">
        <v>70345.69</v>
      </c>
      <c r="AG137" s="56">
        <f>AE137*AF137</f>
        <v>70345.69</v>
      </c>
      <c r="AH137" s="56"/>
      <c r="AI137" s="56">
        <f>AG137+AH137</f>
        <v>70345.69</v>
      </c>
      <c r="AJ137" s="56"/>
      <c r="AK137" s="56"/>
    </row>
    <row r="138" spans="1:37" ht="10.5" hidden="1" customHeight="1" x14ac:dyDescent="0.2">
      <c r="A138" s="37">
        <v>1874002</v>
      </c>
      <c r="B138" s="19" t="s">
        <v>90</v>
      </c>
      <c r="C138" s="19" t="s">
        <v>56</v>
      </c>
      <c r="D138" s="22">
        <v>45473</v>
      </c>
      <c r="E138" s="19" t="s">
        <v>91</v>
      </c>
      <c r="F138" s="20" t="s">
        <v>67</v>
      </c>
      <c r="G138" s="20">
        <v>3717007084</v>
      </c>
      <c r="H138" s="19" t="s">
        <v>68</v>
      </c>
      <c r="I138" s="20">
        <v>1</v>
      </c>
      <c r="J138" s="21">
        <v>23220.720000000001</v>
      </c>
      <c r="K138" s="21">
        <f>I138*J138</f>
        <v>23220.720000000001</v>
      </c>
      <c r="L138" s="22" t="s">
        <v>94</v>
      </c>
      <c r="M138" s="59">
        <v>45841</v>
      </c>
      <c r="N138" s="52">
        <v>2002464364</v>
      </c>
      <c r="O138" s="52">
        <v>404100412</v>
      </c>
      <c r="P138" s="64">
        <v>45841</v>
      </c>
      <c r="Q138" s="65"/>
      <c r="R138" s="13">
        <v>45502</v>
      </c>
      <c r="S138" s="13">
        <f>+R138+365</f>
        <v>45867</v>
      </c>
      <c r="T138" s="14">
        <f ca="1">$W$1-R138</f>
        <v>395</v>
      </c>
      <c r="U138" s="14">
        <f ca="1">365-T138</f>
        <v>-30</v>
      </c>
      <c r="V138" s="15"/>
      <c r="W138" s="15"/>
      <c r="X138" s="14" t="str">
        <f>IF(AND(O138&gt;40410001,O138&lt;424000000),"Done - Invoiced",IF(AND(L138&gt;DATEVALUE("01/01/2024"),L138&lt;DATEVALUE("01/01/2027")),"On Hand",IF(L138="In Transit","In Transit",IF(L138="Cancelled PO","Cancelled PO","On Order"))))</f>
        <v>Done - Invoiced</v>
      </c>
      <c r="Y138" s="15" t="s">
        <v>460</v>
      </c>
      <c r="Z138" s="13">
        <v>45473</v>
      </c>
      <c r="AA138" s="13" t="s">
        <v>94</v>
      </c>
      <c r="AB138" s="13" t="s">
        <v>94</v>
      </c>
      <c r="AC138" s="14"/>
      <c r="AD138" s="13"/>
      <c r="AE138" s="56">
        <v>1</v>
      </c>
      <c r="AF138" s="56">
        <v>23220.720000000001</v>
      </c>
      <c r="AG138" s="56">
        <f>AE138*AF138</f>
        <v>23220.720000000001</v>
      </c>
      <c r="AH138" s="56"/>
      <c r="AI138" s="56">
        <f>AG138+AH138</f>
        <v>23220.720000000001</v>
      </c>
      <c r="AJ138" s="56"/>
      <c r="AK138" s="56"/>
    </row>
    <row r="139" spans="1:37" ht="10.5" hidden="1" customHeight="1" x14ac:dyDescent="0.2">
      <c r="A139" s="37">
        <v>1874002</v>
      </c>
      <c r="B139" s="19" t="s">
        <v>90</v>
      </c>
      <c r="C139" s="19" t="s">
        <v>56</v>
      </c>
      <c r="D139" s="22">
        <v>45473</v>
      </c>
      <c r="E139" s="19" t="s">
        <v>91</v>
      </c>
      <c r="F139" s="14" t="s">
        <v>155</v>
      </c>
      <c r="G139" s="20">
        <v>3222360123</v>
      </c>
      <c r="H139" s="19" t="s">
        <v>59</v>
      </c>
      <c r="I139" s="20">
        <v>2</v>
      </c>
      <c r="J139" s="21">
        <v>70345.69</v>
      </c>
      <c r="K139" s="21">
        <f>I139*J139</f>
        <v>140691.38</v>
      </c>
      <c r="L139" s="22" t="s">
        <v>94</v>
      </c>
      <c r="M139" s="59">
        <v>45848</v>
      </c>
      <c r="N139" s="52">
        <v>2002477786</v>
      </c>
      <c r="O139" s="52">
        <v>404100420</v>
      </c>
      <c r="P139" s="64">
        <v>45848</v>
      </c>
      <c r="Q139" s="65"/>
      <c r="R139" s="13">
        <v>45502</v>
      </c>
      <c r="S139" s="13">
        <f>+R139+365</f>
        <v>45867</v>
      </c>
      <c r="T139" s="14">
        <f ca="1">$W$1-R139</f>
        <v>395</v>
      </c>
      <c r="U139" s="14">
        <f ca="1">365-T139</f>
        <v>-30</v>
      </c>
      <c r="V139" s="15"/>
      <c r="W139" s="15"/>
      <c r="X139" s="14" t="str">
        <f>IF(AND(O139&gt;40410001,O139&lt;424000000),"Done - Invoiced",IF(AND(L139&gt;DATEVALUE("01/01/2024"),L139&lt;DATEVALUE("01/01/2027")),"On Hand",IF(L139="In Transit","In Transit",IF(L139="Cancelled PO","Cancelled PO","On Order"))))</f>
        <v>Done - Invoiced</v>
      </c>
      <c r="Y139" s="15" t="s">
        <v>460</v>
      </c>
      <c r="Z139" s="13">
        <v>45473</v>
      </c>
      <c r="AA139" s="13" t="s">
        <v>94</v>
      </c>
      <c r="AB139" s="13" t="s">
        <v>94</v>
      </c>
      <c r="AC139" s="14"/>
      <c r="AD139" s="13"/>
      <c r="AE139" s="56">
        <v>2</v>
      </c>
      <c r="AF139" s="56">
        <v>70345.69</v>
      </c>
      <c r="AG139" s="56">
        <f>AE139*AF139</f>
        <v>140691.38</v>
      </c>
      <c r="AH139" s="56"/>
      <c r="AI139" s="56">
        <f>AG139+AH139</f>
        <v>140691.38</v>
      </c>
      <c r="AJ139" s="56"/>
      <c r="AK139" s="56"/>
    </row>
    <row r="140" spans="1:37" ht="10.5" hidden="1" customHeight="1" x14ac:dyDescent="0.2">
      <c r="A140" s="37">
        <v>1874002</v>
      </c>
      <c r="B140" s="19" t="s">
        <v>90</v>
      </c>
      <c r="C140" s="19" t="s">
        <v>56</v>
      </c>
      <c r="D140" s="22">
        <v>45473</v>
      </c>
      <c r="E140" s="19" t="s">
        <v>91</v>
      </c>
      <c r="F140" s="14">
        <v>3717000746</v>
      </c>
      <c r="G140" s="20">
        <v>3717000746</v>
      </c>
      <c r="H140" s="19" t="s">
        <v>59</v>
      </c>
      <c r="I140" s="20">
        <v>1</v>
      </c>
      <c r="J140" s="21">
        <v>40621.86</v>
      </c>
      <c r="K140" s="21">
        <f>I140*J140</f>
        <v>40621.86</v>
      </c>
      <c r="L140" s="22" t="s">
        <v>94</v>
      </c>
      <c r="M140" s="59">
        <v>45848</v>
      </c>
      <c r="N140" s="52">
        <v>2002477789</v>
      </c>
      <c r="O140" s="52">
        <v>404100421</v>
      </c>
      <c r="P140" s="64">
        <v>45848</v>
      </c>
      <c r="Q140" s="65"/>
      <c r="R140" s="13">
        <v>45502</v>
      </c>
      <c r="S140" s="13">
        <f>+R140+365</f>
        <v>45867</v>
      </c>
      <c r="T140" s="14">
        <f ca="1">$W$1-R140</f>
        <v>395</v>
      </c>
      <c r="U140" s="14">
        <f ca="1">365-T140</f>
        <v>-30</v>
      </c>
      <c r="V140" s="15"/>
      <c r="W140" s="15"/>
      <c r="X140" s="14" t="str">
        <f>IF(AND(O140&gt;40410001,O140&lt;424000000),"Done - Invoiced",IF(AND(L140&gt;DATEVALUE("01/01/2024"),L140&lt;DATEVALUE("01/01/2027")),"On Hand",IF(L140="In Transit","In Transit",IF(L140="Cancelled PO","Cancelled PO","On Order"))))</f>
        <v>Done - Invoiced</v>
      </c>
      <c r="Y140" s="15" t="s">
        <v>460</v>
      </c>
      <c r="Z140" s="13">
        <v>45473</v>
      </c>
      <c r="AA140" s="13" t="s">
        <v>94</v>
      </c>
      <c r="AB140" s="13" t="s">
        <v>94</v>
      </c>
      <c r="AC140" s="14"/>
      <c r="AD140" s="13"/>
      <c r="AE140" s="56">
        <v>1</v>
      </c>
      <c r="AF140" s="56">
        <v>40621.86</v>
      </c>
      <c r="AG140" s="56">
        <f>AE140*AF140</f>
        <v>40621.86</v>
      </c>
      <c r="AH140" s="56"/>
      <c r="AI140" s="56">
        <f>AG140+AH140</f>
        <v>40621.86</v>
      </c>
      <c r="AJ140" s="56"/>
      <c r="AK140" s="56"/>
    </row>
    <row r="141" spans="1:37" ht="10.5" hidden="1" customHeight="1" x14ac:dyDescent="0.2">
      <c r="A141" s="37">
        <v>1908807</v>
      </c>
      <c r="B141" s="27" t="s">
        <v>214</v>
      </c>
      <c r="C141" s="27" t="s">
        <v>52</v>
      </c>
      <c r="D141" s="31">
        <v>45506</v>
      </c>
      <c r="E141" s="27" t="s">
        <v>185</v>
      </c>
      <c r="F141" s="29">
        <v>3316100969</v>
      </c>
      <c r="G141" s="29">
        <v>3316100969</v>
      </c>
      <c r="H141" s="27" t="s">
        <v>62</v>
      </c>
      <c r="I141" s="29">
        <v>4</v>
      </c>
      <c r="J141" s="30">
        <v>2074</v>
      </c>
      <c r="K141" s="30">
        <f>I141*J141</f>
        <v>8296</v>
      </c>
      <c r="L141" s="31">
        <v>45580</v>
      </c>
      <c r="M141" s="31">
        <v>45596</v>
      </c>
      <c r="N141" s="32">
        <v>2002125536</v>
      </c>
      <c r="O141" s="32">
        <v>40410090</v>
      </c>
      <c r="P141" s="33">
        <v>45596</v>
      </c>
      <c r="Q141" s="49"/>
      <c r="R141" s="13">
        <v>45582</v>
      </c>
      <c r="S141" s="13">
        <f>+R141+365</f>
        <v>45947</v>
      </c>
      <c r="T141" s="14">
        <f ca="1">$W$1-R141</f>
        <v>315</v>
      </c>
      <c r="U141" s="14">
        <f ca="1">365-T141</f>
        <v>50</v>
      </c>
      <c r="V141" s="15"/>
      <c r="W141" s="15"/>
      <c r="X141" s="14" t="str">
        <f>IF(AND(O141&gt;40410001,O141&lt;424000000),"Done - Invoiced",IF(AND(L141&gt;DATEVALUE("01/01/2024"),L141&lt;DATEVALUE("01/01/2027")),"On Hand",IF(L141="In Transit","In Transit",IF(L141="Cancelled PO","Cancelled PO","On Order"))))</f>
        <v>Done - Invoiced</v>
      </c>
      <c r="Y141" s="15" t="s">
        <v>460</v>
      </c>
      <c r="Z141" s="13">
        <v>45574</v>
      </c>
      <c r="AA141" s="13">
        <v>45574</v>
      </c>
      <c r="AB141" s="13">
        <v>45579</v>
      </c>
      <c r="AC141" s="14"/>
      <c r="AD141" s="13"/>
      <c r="AE141" s="56">
        <v>4</v>
      </c>
      <c r="AF141" s="56">
        <v>2074</v>
      </c>
      <c r="AG141" s="56">
        <f>AE141*AF141</f>
        <v>8296</v>
      </c>
      <c r="AH141" s="56"/>
      <c r="AI141" s="56">
        <f>AG141+AH141</f>
        <v>8296</v>
      </c>
      <c r="AJ141" s="56"/>
    </row>
    <row r="142" spans="1:37" ht="10.5" hidden="1" customHeight="1" x14ac:dyDescent="0.2">
      <c r="A142" s="37">
        <v>1874002</v>
      </c>
      <c r="B142" s="19" t="s">
        <v>90</v>
      </c>
      <c r="C142" s="19" t="s">
        <v>56</v>
      </c>
      <c r="D142" s="22">
        <v>45473</v>
      </c>
      <c r="E142" s="19" t="s">
        <v>91</v>
      </c>
      <c r="F142" s="14" t="s">
        <v>166</v>
      </c>
      <c r="G142" s="20">
        <v>3717000855</v>
      </c>
      <c r="H142" s="19" t="s">
        <v>167</v>
      </c>
      <c r="I142" s="20">
        <v>1</v>
      </c>
      <c r="J142" s="21">
        <v>3118</v>
      </c>
      <c r="K142" s="21">
        <f>I142*J142</f>
        <v>3118</v>
      </c>
      <c r="L142" s="22" t="s">
        <v>94</v>
      </c>
      <c r="M142" s="59">
        <v>45848</v>
      </c>
      <c r="N142" s="23">
        <v>2002477790</v>
      </c>
      <c r="O142" s="23">
        <v>404100422</v>
      </c>
      <c r="P142" s="24">
        <v>45848</v>
      </c>
      <c r="Q142" s="69"/>
      <c r="R142" s="13">
        <v>45502</v>
      </c>
      <c r="S142" s="13">
        <f>+R142+365</f>
        <v>45867</v>
      </c>
      <c r="T142" s="14">
        <f ca="1">$W$1-R142</f>
        <v>395</v>
      </c>
      <c r="U142" s="14">
        <f ca="1">365-T142</f>
        <v>-30</v>
      </c>
      <c r="V142" s="15"/>
      <c r="W142" s="15"/>
      <c r="X142" s="14" t="str">
        <f>IF(AND(O142&gt;40410001,O142&lt;424000000),"Done - Invoiced",IF(AND(L142&gt;DATEVALUE("01/01/2024"),L142&lt;DATEVALUE("01/01/2027")),"On Hand",IF(L142="In Transit","In Transit",IF(L142="Cancelled PO","Cancelled PO","On Order"))))</f>
        <v>Done - Invoiced</v>
      </c>
      <c r="Y142" s="15" t="s">
        <v>460</v>
      </c>
      <c r="Z142" s="13">
        <v>45473</v>
      </c>
      <c r="AA142" s="13" t="s">
        <v>94</v>
      </c>
      <c r="AB142" s="13" t="s">
        <v>94</v>
      </c>
      <c r="AC142" s="14"/>
      <c r="AD142" s="13"/>
      <c r="AE142" s="56">
        <v>1</v>
      </c>
      <c r="AF142" s="56">
        <v>3118</v>
      </c>
      <c r="AG142" s="56">
        <f>AE142*AF142</f>
        <v>3118</v>
      </c>
      <c r="AH142" s="56"/>
      <c r="AI142" s="56">
        <f>AG142+AH142</f>
        <v>3118</v>
      </c>
      <c r="AJ142" s="56"/>
      <c r="AK142" s="56"/>
    </row>
    <row r="143" spans="1:37" ht="10.5" hidden="1" customHeight="1" x14ac:dyDescent="0.2">
      <c r="A143" s="37">
        <v>1908802</v>
      </c>
      <c r="B143" s="27" t="s">
        <v>159</v>
      </c>
      <c r="C143" s="27" t="s">
        <v>52</v>
      </c>
      <c r="D143" s="31">
        <v>45506</v>
      </c>
      <c r="E143" s="27" t="s">
        <v>160</v>
      </c>
      <c r="F143" s="29">
        <v>3316100968</v>
      </c>
      <c r="G143" s="29">
        <v>3316100968</v>
      </c>
      <c r="H143" s="27" t="s">
        <v>62</v>
      </c>
      <c r="I143" s="29">
        <v>4</v>
      </c>
      <c r="J143" s="30">
        <v>2074</v>
      </c>
      <c r="K143" s="30">
        <v>8296</v>
      </c>
      <c r="L143" s="31">
        <v>45573</v>
      </c>
      <c r="M143" s="31">
        <v>45596</v>
      </c>
      <c r="N143" s="32">
        <v>2002125535</v>
      </c>
      <c r="O143" s="32">
        <v>40410089</v>
      </c>
      <c r="P143" s="33">
        <v>45596</v>
      </c>
      <c r="Q143" s="49"/>
      <c r="R143" s="13">
        <v>45576</v>
      </c>
      <c r="S143" s="13">
        <f>+R143+365</f>
        <v>45941</v>
      </c>
      <c r="T143" s="14">
        <f ca="1">$W$1-R143</f>
        <v>321</v>
      </c>
      <c r="U143" s="14">
        <f ca="1">365-T143</f>
        <v>44</v>
      </c>
      <c r="V143" s="15"/>
      <c r="W143" s="15"/>
      <c r="X143" s="14" t="str">
        <f>IF(AND(O143&gt;40410001,O143&lt;424000000),"Done - Invoiced",IF(AND(L143&gt;DATEVALUE("01/01/2024"),L143&lt;DATEVALUE("01/01/2027")),"On Hand",IF(L143="In Transit","In Transit",IF(L143="Cancelled PO","Cancelled PO","On Order"))))</f>
        <v>Done - Invoiced</v>
      </c>
      <c r="Y143" s="15" t="s">
        <v>460</v>
      </c>
      <c r="Z143" s="13">
        <v>45567</v>
      </c>
      <c r="AA143" s="13">
        <v>45567</v>
      </c>
      <c r="AB143" s="13">
        <v>45572</v>
      </c>
      <c r="AC143" s="14"/>
      <c r="AD143" s="13"/>
      <c r="AE143" s="56">
        <v>4</v>
      </c>
      <c r="AF143" s="56">
        <v>2074</v>
      </c>
      <c r="AG143" s="56">
        <f>AE143*AF143</f>
        <v>8296</v>
      </c>
      <c r="AH143" s="56"/>
      <c r="AI143" s="56">
        <f>AG143+AH143</f>
        <v>8296</v>
      </c>
      <c r="AJ143" s="56"/>
    </row>
    <row r="144" spans="1:37" ht="10.5" hidden="1" customHeight="1" x14ac:dyDescent="0.2">
      <c r="A144" s="37">
        <v>1908803</v>
      </c>
      <c r="B144" s="27" t="s">
        <v>181</v>
      </c>
      <c r="C144" s="27" t="s">
        <v>52</v>
      </c>
      <c r="D144" s="31">
        <v>45506</v>
      </c>
      <c r="E144" s="27" t="s">
        <v>160</v>
      </c>
      <c r="F144" s="29">
        <v>3316100969</v>
      </c>
      <c r="G144" s="29">
        <v>3316100969</v>
      </c>
      <c r="H144" s="27" t="s">
        <v>62</v>
      </c>
      <c r="I144" s="29">
        <v>4</v>
      </c>
      <c r="J144" s="30">
        <v>2074</v>
      </c>
      <c r="K144" s="30">
        <f>I144*J144</f>
        <v>8296</v>
      </c>
      <c r="L144" s="31">
        <v>45573</v>
      </c>
      <c r="M144" s="31">
        <v>45588</v>
      </c>
      <c r="N144" s="32">
        <v>2002117433</v>
      </c>
      <c r="O144" s="32">
        <v>40410082</v>
      </c>
      <c r="P144" s="33">
        <v>45588</v>
      </c>
      <c r="Q144" s="49"/>
      <c r="R144" s="13">
        <v>45576</v>
      </c>
      <c r="S144" s="13">
        <f>+R144+365</f>
        <v>45941</v>
      </c>
      <c r="T144" s="14">
        <f ca="1">$W$1-R144</f>
        <v>321</v>
      </c>
      <c r="U144" s="14">
        <f ca="1">365-T144</f>
        <v>44</v>
      </c>
      <c r="V144" s="15"/>
      <c r="W144" s="15"/>
      <c r="X144" s="14" t="str">
        <f>IF(AND(O144&gt;40410001,O144&lt;424000000),"Done - Invoiced",IF(AND(L144&gt;DATEVALUE("01/01/2024"),L144&lt;DATEVALUE("01/01/2027")),"On Hand",IF(L144="In Transit","In Transit",IF(L144="Cancelled PO","Cancelled PO","On Order"))))</f>
        <v>Done - Invoiced</v>
      </c>
      <c r="Y144" s="15" t="s">
        <v>460</v>
      </c>
      <c r="Z144" s="13">
        <v>45567</v>
      </c>
      <c r="AA144" s="13">
        <v>45567</v>
      </c>
      <c r="AB144" s="13">
        <v>45572</v>
      </c>
      <c r="AC144" s="14"/>
      <c r="AD144" s="13"/>
      <c r="AE144" s="56">
        <v>4</v>
      </c>
      <c r="AF144" s="56">
        <v>2074</v>
      </c>
      <c r="AG144" s="56">
        <f>AE144*AF144</f>
        <v>8296</v>
      </c>
      <c r="AH144" s="56"/>
      <c r="AI144" s="56">
        <f>AG144+AH144</f>
        <v>8296</v>
      </c>
      <c r="AJ144" s="56"/>
    </row>
    <row r="145" spans="1:36" ht="10.5" hidden="1" customHeight="1" x14ac:dyDescent="0.2">
      <c r="A145" s="37">
        <v>1908805</v>
      </c>
      <c r="B145" s="27" t="s">
        <v>217</v>
      </c>
      <c r="C145" s="27" t="s">
        <v>52</v>
      </c>
      <c r="D145" s="31">
        <v>45506</v>
      </c>
      <c r="E145" s="27" t="s">
        <v>160</v>
      </c>
      <c r="F145" s="29">
        <v>3222362915</v>
      </c>
      <c r="G145" s="29">
        <v>3222362915</v>
      </c>
      <c r="H145" s="27" t="s">
        <v>87</v>
      </c>
      <c r="I145" s="29">
        <v>4</v>
      </c>
      <c r="J145" s="30">
        <v>2249</v>
      </c>
      <c r="K145" s="30">
        <f>I145*J145</f>
        <v>8996</v>
      </c>
      <c r="L145" s="31">
        <v>45573</v>
      </c>
      <c r="M145" s="31">
        <v>45664</v>
      </c>
      <c r="N145" s="32">
        <v>2002190975</v>
      </c>
      <c r="O145" s="32">
        <v>404100149</v>
      </c>
      <c r="P145" s="33">
        <v>45664</v>
      </c>
      <c r="Q145" s="49"/>
      <c r="R145" s="13">
        <v>45576</v>
      </c>
      <c r="S145" s="13">
        <f>+R145+365</f>
        <v>45941</v>
      </c>
      <c r="T145" s="14">
        <f ca="1">$W$1-R145</f>
        <v>321</v>
      </c>
      <c r="U145" s="14">
        <f ca="1">365-T145</f>
        <v>44</v>
      </c>
      <c r="V145" s="15"/>
      <c r="W145" s="15"/>
      <c r="X145" s="14" t="str">
        <f>IF(AND(O145&gt;40410001,O145&lt;424000000),"Done - Invoiced",IF(AND(L145&gt;DATEVALUE("01/01/2024"),L145&lt;DATEVALUE("01/01/2027")),"On Hand",IF(L145="In Transit","In Transit",IF(L145="Cancelled PO","Cancelled PO","On Order"))))</f>
        <v>Done - Invoiced</v>
      </c>
      <c r="Y145" s="15" t="s">
        <v>460</v>
      </c>
      <c r="Z145" s="13">
        <v>45567</v>
      </c>
      <c r="AA145" s="13">
        <v>45567</v>
      </c>
      <c r="AB145" s="13">
        <v>45572</v>
      </c>
      <c r="AC145" s="14"/>
      <c r="AD145" s="13"/>
      <c r="AE145" s="56">
        <v>4</v>
      </c>
      <c r="AF145" s="56">
        <v>2249</v>
      </c>
      <c r="AG145" s="56">
        <f>AE145*AF145</f>
        <v>8996</v>
      </c>
      <c r="AH145" s="56"/>
      <c r="AI145" s="56">
        <f>AG145+AH145</f>
        <v>8996</v>
      </c>
      <c r="AJ145" s="56"/>
    </row>
    <row r="146" spans="1:36" ht="10.5" hidden="1" customHeight="1" x14ac:dyDescent="0.2">
      <c r="A146" s="37">
        <v>1962227</v>
      </c>
      <c r="B146" s="27" t="s">
        <v>266</v>
      </c>
      <c r="C146" s="27" t="s">
        <v>52</v>
      </c>
      <c r="D146" s="31">
        <v>45518</v>
      </c>
      <c r="E146" s="27" t="s">
        <v>241</v>
      </c>
      <c r="F146" s="29">
        <v>3222323933</v>
      </c>
      <c r="G146" s="29">
        <v>3222323933</v>
      </c>
      <c r="H146" s="27" t="s">
        <v>157</v>
      </c>
      <c r="I146" s="29">
        <v>4</v>
      </c>
      <c r="J146" s="30">
        <v>1706</v>
      </c>
      <c r="K146" s="30">
        <f>I146*J146</f>
        <v>6824</v>
      </c>
      <c r="L146" s="31">
        <v>45616</v>
      </c>
      <c r="M146" s="31">
        <v>45707</v>
      </c>
      <c r="N146" s="32">
        <v>2002252367</v>
      </c>
      <c r="O146" s="32">
        <v>404100212</v>
      </c>
      <c r="P146" s="33">
        <v>45707</v>
      </c>
      <c r="Q146" s="49"/>
      <c r="R146" s="13">
        <v>45624</v>
      </c>
      <c r="S146" s="13">
        <f>+R146+365</f>
        <v>45989</v>
      </c>
      <c r="T146" s="14">
        <f ca="1">$W$1-R146</f>
        <v>273</v>
      </c>
      <c r="U146" s="14">
        <f ca="1">365-T146</f>
        <v>92</v>
      </c>
      <c r="V146" s="15"/>
      <c r="W146" s="15"/>
      <c r="X146" s="14" t="str">
        <f>IF(AND(O146&gt;40410001,O146&lt;424000000),"Done - Invoiced",IF(AND(L146&gt;DATEVALUE("01/01/2024"),L146&lt;DATEVALUE("01/01/2027")),"On Hand",IF(L146="In Transit","In Transit",IF(L146="Cancelled PO","Cancelled PO","On Order"))))</f>
        <v>Done - Invoiced</v>
      </c>
      <c r="Y146" s="15" t="s">
        <v>460</v>
      </c>
      <c r="Z146" s="13">
        <v>45609</v>
      </c>
      <c r="AA146" s="13">
        <v>45616</v>
      </c>
      <c r="AB146" s="13">
        <v>45621</v>
      </c>
      <c r="AC146" s="14"/>
      <c r="AD146" s="13"/>
      <c r="AE146" s="56">
        <v>4</v>
      </c>
      <c r="AF146" s="56">
        <v>1706</v>
      </c>
      <c r="AG146" s="56">
        <f>AE146*AF146</f>
        <v>6824</v>
      </c>
      <c r="AH146" s="56"/>
      <c r="AI146" s="56">
        <f>AG146+AH146</f>
        <v>6824</v>
      </c>
      <c r="AJ146" s="56"/>
    </row>
    <row r="147" spans="1:36" ht="10.5" hidden="1" customHeight="1" x14ac:dyDescent="0.2">
      <c r="A147" s="37">
        <v>1935226</v>
      </c>
      <c r="B147" s="27" t="s">
        <v>218</v>
      </c>
      <c r="C147" s="27" t="s">
        <v>52</v>
      </c>
      <c r="D147" s="31">
        <v>45512</v>
      </c>
      <c r="E147" s="27" t="s">
        <v>219</v>
      </c>
      <c r="F147" s="29">
        <v>3316100968</v>
      </c>
      <c r="G147" s="29">
        <v>3316100968</v>
      </c>
      <c r="H147" s="27" t="s">
        <v>62</v>
      </c>
      <c r="I147" s="29">
        <v>4</v>
      </c>
      <c r="J147" s="30">
        <v>2074</v>
      </c>
      <c r="K147" s="30">
        <f>I147*J147</f>
        <v>8296</v>
      </c>
      <c r="L147" s="31">
        <v>45586</v>
      </c>
      <c r="M147" s="31">
        <v>45616</v>
      </c>
      <c r="N147" s="32">
        <v>2002151026</v>
      </c>
      <c r="O147" s="32">
        <v>404100115</v>
      </c>
      <c r="P147" s="33">
        <v>45616</v>
      </c>
      <c r="Q147" s="49"/>
      <c r="R147" s="13">
        <v>45588</v>
      </c>
      <c r="S147" s="13">
        <f>+R147+365</f>
        <v>45953</v>
      </c>
      <c r="T147" s="14">
        <f ca="1">$W$1-R147</f>
        <v>309</v>
      </c>
      <c r="U147" s="14">
        <f ca="1">365-T147</f>
        <v>56</v>
      </c>
      <c r="V147" s="15"/>
      <c r="W147" s="15"/>
      <c r="X147" s="14" t="str">
        <f>IF(AND(O147&gt;40410001,O147&lt;424000000),"Done - Invoiced",IF(AND(L147&gt;DATEVALUE("01/01/2024"),L147&lt;DATEVALUE("01/01/2027")),"On Hand",IF(L147="In Transit","In Transit",IF(L147="Cancelled PO","Cancelled PO","On Order"))))</f>
        <v>Done - Invoiced</v>
      </c>
      <c r="Y147" s="15" t="s">
        <v>460</v>
      </c>
      <c r="Z147" s="13">
        <v>45581</v>
      </c>
      <c r="AA147" s="13">
        <v>45581</v>
      </c>
      <c r="AB147" s="13">
        <v>45586</v>
      </c>
      <c r="AC147" s="14"/>
      <c r="AD147" s="13"/>
      <c r="AE147" s="56">
        <v>4</v>
      </c>
      <c r="AF147" s="56">
        <v>2074</v>
      </c>
      <c r="AG147" s="56">
        <f>AE147*AF147</f>
        <v>8296</v>
      </c>
      <c r="AH147" s="56"/>
      <c r="AI147" s="56">
        <f>AG147+AH147</f>
        <v>8296</v>
      </c>
      <c r="AJ147" s="56"/>
    </row>
    <row r="148" spans="1:36" ht="10.5" hidden="1" customHeight="1" x14ac:dyDescent="0.2">
      <c r="A148" s="37">
        <v>1908795</v>
      </c>
      <c r="B148" s="27" t="s">
        <v>220</v>
      </c>
      <c r="C148" s="27" t="s">
        <v>52</v>
      </c>
      <c r="D148" s="31">
        <v>45506</v>
      </c>
      <c r="E148" s="27" t="s">
        <v>151</v>
      </c>
      <c r="F148" s="29">
        <v>3222350111</v>
      </c>
      <c r="G148" s="29">
        <v>3222350111</v>
      </c>
      <c r="H148" s="27" t="s">
        <v>87</v>
      </c>
      <c r="I148" s="29">
        <v>2</v>
      </c>
      <c r="J148" s="30">
        <v>3107</v>
      </c>
      <c r="K148" s="30">
        <f>I148*J148</f>
        <v>6214</v>
      </c>
      <c r="L148" s="31">
        <v>45560</v>
      </c>
      <c r="M148" s="31">
        <v>45737</v>
      </c>
      <c r="N148" s="32">
        <v>2002294678</v>
      </c>
      <c r="O148" s="32">
        <v>404100253</v>
      </c>
      <c r="P148" s="33">
        <v>45737</v>
      </c>
      <c r="Q148" s="49"/>
      <c r="R148" s="13">
        <v>45565</v>
      </c>
      <c r="S148" s="13">
        <f>+R148+365</f>
        <v>45930</v>
      </c>
      <c r="T148" s="14">
        <f ca="1">$W$1-R148</f>
        <v>332</v>
      </c>
      <c r="U148" s="14">
        <f ca="1">365-T148</f>
        <v>33</v>
      </c>
      <c r="V148" s="15"/>
      <c r="W148" s="15"/>
      <c r="X148" s="14" t="str">
        <f>IF(AND(O148&gt;40410001,O148&lt;424000000),"Done - Invoiced",IF(AND(L148&gt;DATEVALUE("01/01/2024"),L148&lt;DATEVALUE("01/01/2027")),"On Hand",IF(L148="In Transit","In Transit",IF(L148="Cancelled PO","Cancelled PO","On Order"))))</f>
        <v>Done - Invoiced</v>
      </c>
      <c r="Y148" s="15" t="s">
        <v>460</v>
      </c>
      <c r="Z148" s="13">
        <v>45553</v>
      </c>
      <c r="AA148" s="13">
        <v>45554</v>
      </c>
      <c r="AB148" s="13">
        <v>45559</v>
      </c>
      <c r="AC148" s="14"/>
      <c r="AD148" s="13"/>
      <c r="AE148" s="56">
        <v>2</v>
      </c>
      <c r="AF148" s="56">
        <v>3107</v>
      </c>
      <c r="AG148" s="56">
        <f>AE148*AF148</f>
        <v>6214</v>
      </c>
      <c r="AH148" s="56"/>
      <c r="AI148" s="56">
        <f>AG148+AH148</f>
        <v>6214</v>
      </c>
      <c r="AJ148" s="56"/>
    </row>
    <row r="149" spans="1:36" ht="10.5" hidden="1" customHeight="1" x14ac:dyDescent="0.2">
      <c r="A149" s="37">
        <v>1935232</v>
      </c>
      <c r="B149" s="27" t="s">
        <v>221</v>
      </c>
      <c r="C149" s="27" t="s">
        <v>52</v>
      </c>
      <c r="D149" s="31">
        <v>45512</v>
      </c>
      <c r="E149" s="27" t="s">
        <v>222</v>
      </c>
      <c r="F149" s="29">
        <v>3316100968</v>
      </c>
      <c r="G149" s="29">
        <v>3316100968</v>
      </c>
      <c r="H149" s="27" t="s">
        <v>62</v>
      </c>
      <c r="I149" s="29">
        <v>4</v>
      </c>
      <c r="J149" s="30">
        <v>2074</v>
      </c>
      <c r="K149" s="30">
        <f>I149*J149</f>
        <v>8296</v>
      </c>
      <c r="L149" s="31">
        <v>45593</v>
      </c>
      <c r="M149" s="31">
        <v>45623</v>
      </c>
      <c r="N149" s="32">
        <v>2002157780</v>
      </c>
      <c r="O149" s="32">
        <v>404100120</v>
      </c>
      <c r="P149" s="33">
        <v>45623</v>
      </c>
      <c r="Q149" s="49"/>
      <c r="R149" s="13">
        <v>45601</v>
      </c>
      <c r="S149" s="13">
        <f>+R149+365</f>
        <v>45966</v>
      </c>
      <c r="T149" s="14">
        <f ca="1">$W$1-R149</f>
        <v>296</v>
      </c>
      <c r="U149" s="14">
        <f ca="1">365-T149</f>
        <v>69</v>
      </c>
      <c r="V149" s="15"/>
      <c r="W149" s="15"/>
      <c r="X149" s="14" t="str">
        <f>IF(AND(O149&gt;40410001,O149&lt;424000000),"Done - Invoiced",IF(AND(L149&gt;DATEVALUE("01/01/2024"),L149&lt;DATEVALUE("01/01/2027")),"On Hand",IF(L149="In Transit","In Transit",IF(L149="Cancelled PO","Cancelled PO","On Order"))))</f>
        <v>Done - Invoiced</v>
      </c>
      <c r="Y149" s="15" t="s">
        <v>460</v>
      </c>
      <c r="Z149" s="13">
        <v>45588</v>
      </c>
      <c r="AA149" s="13">
        <v>45589</v>
      </c>
      <c r="AB149" s="13">
        <v>45594</v>
      </c>
      <c r="AC149" s="14"/>
      <c r="AD149" s="13"/>
      <c r="AE149" s="56">
        <v>4</v>
      </c>
      <c r="AF149" s="56">
        <v>2074</v>
      </c>
      <c r="AG149" s="56">
        <f>AE149*AF149</f>
        <v>8296</v>
      </c>
      <c r="AH149" s="56"/>
      <c r="AI149" s="56">
        <f>AG149+AH149</f>
        <v>8296</v>
      </c>
      <c r="AJ149" s="56"/>
    </row>
    <row r="150" spans="1:36" ht="10.5" hidden="1" customHeight="1" x14ac:dyDescent="0.2">
      <c r="A150" s="37">
        <v>1935231</v>
      </c>
      <c r="B150" s="27" t="s">
        <v>227</v>
      </c>
      <c r="C150" s="27" t="s">
        <v>52</v>
      </c>
      <c r="D150" s="31">
        <v>45512</v>
      </c>
      <c r="E150" s="27" t="s">
        <v>226</v>
      </c>
      <c r="F150" s="29">
        <v>3222362915</v>
      </c>
      <c r="G150" s="29">
        <v>3222362915</v>
      </c>
      <c r="H150" s="27" t="s">
        <v>87</v>
      </c>
      <c r="I150" s="29">
        <v>4</v>
      </c>
      <c r="J150" s="30">
        <v>2249</v>
      </c>
      <c r="K150" s="30">
        <f>I150*J150</f>
        <v>8996</v>
      </c>
      <c r="L150" s="31">
        <v>45587</v>
      </c>
      <c r="M150" s="31">
        <v>45674</v>
      </c>
      <c r="N150" s="32">
        <v>2002209084</v>
      </c>
      <c r="O150" s="32">
        <v>404100164</v>
      </c>
      <c r="P150" s="33">
        <v>45674</v>
      </c>
      <c r="Q150" s="49"/>
      <c r="R150" s="13">
        <v>45595</v>
      </c>
      <c r="S150" s="13">
        <f>+R150+365</f>
        <v>45960</v>
      </c>
      <c r="T150" s="14">
        <f ca="1">$W$1-R150</f>
        <v>302</v>
      </c>
      <c r="U150" s="14">
        <f ca="1">365-T150</f>
        <v>63</v>
      </c>
      <c r="V150" s="15"/>
      <c r="W150" s="15"/>
      <c r="X150" s="14" t="str">
        <f>IF(AND(O150&gt;40410001,O150&lt;424000000),"Done - Invoiced",IF(AND(L150&gt;DATEVALUE("01/01/2024"),L150&lt;DATEVALUE("01/01/2027")),"On Hand",IF(L150="In Transit","In Transit",IF(L150="Cancelled PO","Cancelled PO","On Order"))))</f>
        <v>Done - Invoiced</v>
      </c>
      <c r="Y150" s="15" t="s">
        <v>460</v>
      </c>
      <c r="Z150" s="13">
        <v>45581</v>
      </c>
      <c r="AA150" s="13">
        <v>45583</v>
      </c>
      <c r="AB150" s="13">
        <v>45588</v>
      </c>
      <c r="AC150" s="14"/>
      <c r="AD150" s="13"/>
      <c r="AE150" s="56">
        <v>4</v>
      </c>
      <c r="AF150" s="56">
        <v>2249</v>
      </c>
      <c r="AG150" s="56">
        <f>AE150*AF150</f>
        <v>8996</v>
      </c>
      <c r="AH150" s="56"/>
      <c r="AI150" s="56">
        <f>AG150+AH150</f>
        <v>8996</v>
      </c>
      <c r="AJ150" s="56"/>
    </row>
    <row r="151" spans="1:36" ht="10.5" hidden="1" customHeight="1" x14ac:dyDescent="0.2">
      <c r="A151" s="37">
        <v>1908798</v>
      </c>
      <c r="B151" s="27" t="s">
        <v>149</v>
      </c>
      <c r="C151" s="27" t="s">
        <v>52</v>
      </c>
      <c r="D151" s="31">
        <v>45506</v>
      </c>
      <c r="E151" s="27" t="s">
        <v>130</v>
      </c>
      <c r="F151" s="29">
        <v>3316101255</v>
      </c>
      <c r="G151" s="29">
        <v>3316101255</v>
      </c>
      <c r="H151" s="27" t="s">
        <v>83</v>
      </c>
      <c r="I151" s="29">
        <v>4</v>
      </c>
      <c r="J151" s="30">
        <v>3954</v>
      </c>
      <c r="K151" s="30">
        <f>I151*J151</f>
        <v>15816</v>
      </c>
      <c r="L151" s="31">
        <v>45545</v>
      </c>
      <c r="M151" s="31">
        <v>45572</v>
      </c>
      <c r="N151" s="32">
        <v>2002097639</v>
      </c>
      <c r="O151" s="32">
        <v>40410060</v>
      </c>
      <c r="P151" s="33">
        <v>45572</v>
      </c>
      <c r="Q151" s="49"/>
      <c r="R151" s="13">
        <v>45547</v>
      </c>
      <c r="S151" s="13">
        <f>+R151+365</f>
        <v>45912</v>
      </c>
      <c r="T151" s="14">
        <f ca="1">$W$1-R151</f>
        <v>350</v>
      </c>
      <c r="U151" s="14">
        <f ca="1">365-T151</f>
        <v>15</v>
      </c>
      <c r="V151" s="15"/>
      <c r="W151" s="15"/>
      <c r="X151" s="14" t="str">
        <f>IF(AND(O151&gt;40410001,O151&lt;424000000),"Done - Invoiced",IF(AND(L151&gt;DATEVALUE("01/01/2024"),L151&lt;DATEVALUE("01/01/2027")),"On Hand",IF(L151="In Transit","In Transit",IF(L151="Cancelled PO","Cancelled PO","On Order"))))</f>
        <v>Done - Invoiced</v>
      </c>
      <c r="Y151" s="15" t="s">
        <v>460</v>
      </c>
      <c r="Z151" s="13">
        <v>45539</v>
      </c>
      <c r="AA151" s="13">
        <v>45539</v>
      </c>
      <c r="AB151" s="13">
        <v>45544</v>
      </c>
      <c r="AC151" s="14"/>
      <c r="AD151" s="13"/>
      <c r="AE151" s="56">
        <v>4</v>
      </c>
      <c r="AF151" s="56">
        <v>3954</v>
      </c>
      <c r="AG151" s="56">
        <f>AE151*AF151</f>
        <v>15816</v>
      </c>
      <c r="AH151" s="56"/>
      <c r="AI151" s="56">
        <f>AG151+AH151</f>
        <v>15816</v>
      </c>
      <c r="AJ151" s="56"/>
    </row>
    <row r="152" spans="1:36" ht="10.5" hidden="1" customHeight="1" x14ac:dyDescent="0.2">
      <c r="A152" s="37">
        <v>1908804</v>
      </c>
      <c r="B152" s="27" t="s">
        <v>223</v>
      </c>
      <c r="C152" s="27" t="s">
        <v>52</v>
      </c>
      <c r="D152" s="31">
        <v>45506</v>
      </c>
      <c r="E152" s="27" t="s">
        <v>138</v>
      </c>
      <c r="F152" s="29">
        <v>3316101255</v>
      </c>
      <c r="G152" s="29">
        <v>3316101255</v>
      </c>
      <c r="H152" s="27" t="s">
        <v>83</v>
      </c>
      <c r="I152" s="29">
        <v>4</v>
      </c>
      <c r="J152" s="30">
        <v>3954</v>
      </c>
      <c r="K152" s="30">
        <f>I152*J152</f>
        <v>15816</v>
      </c>
      <c r="L152" s="31">
        <v>45552</v>
      </c>
      <c r="M152" s="31">
        <v>45576</v>
      </c>
      <c r="N152" s="32">
        <v>2002103217</v>
      </c>
      <c r="O152" s="32">
        <v>40410070</v>
      </c>
      <c r="P152" s="33">
        <v>45576</v>
      </c>
      <c r="Q152" s="49"/>
      <c r="R152" s="13">
        <v>45554</v>
      </c>
      <c r="S152" s="13">
        <f>+R152+365</f>
        <v>45919</v>
      </c>
      <c r="T152" s="14">
        <f ca="1">$W$1-R152</f>
        <v>343</v>
      </c>
      <c r="U152" s="14">
        <f ca="1">365-T152</f>
        <v>22</v>
      </c>
      <c r="V152" s="15"/>
      <c r="W152" s="15"/>
      <c r="X152" s="14" t="str">
        <f>IF(AND(O152&gt;40410001,O152&lt;424000000),"Done - Invoiced",IF(AND(L152&gt;DATEVALUE("01/01/2024"),L152&lt;DATEVALUE("01/01/2027")),"On Hand",IF(L152="In Transit","In Transit",IF(L152="Cancelled PO","Cancelled PO","On Order"))))</f>
        <v>Done - Invoiced</v>
      </c>
      <c r="Y152" s="15" t="s">
        <v>460</v>
      </c>
      <c r="Z152" s="13">
        <v>45546</v>
      </c>
      <c r="AA152" s="13">
        <v>45546</v>
      </c>
      <c r="AB152" s="13">
        <v>45551</v>
      </c>
      <c r="AC152" s="14"/>
      <c r="AD152" s="13"/>
      <c r="AE152" s="56">
        <v>4</v>
      </c>
      <c r="AF152" s="56">
        <v>3954</v>
      </c>
      <c r="AG152" s="56">
        <f>AE152*AF152</f>
        <v>15816</v>
      </c>
      <c r="AH152" s="56"/>
      <c r="AI152" s="56">
        <f>AG152+AH152</f>
        <v>15816</v>
      </c>
      <c r="AJ152" s="56"/>
    </row>
    <row r="153" spans="1:36" ht="10.5" hidden="1" customHeight="1" x14ac:dyDescent="0.2">
      <c r="A153" s="37">
        <v>1935230</v>
      </c>
      <c r="B153" s="27" t="s">
        <v>225</v>
      </c>
      <c r="C153" s="27" t="s">
        <v>52</v>
      </c>
      <c r="D153" s="31">
        <v>45512</v>
      </c>
      <c r="E153" s="27" t="s">
        <v>226</v>
      </c>
      <c r="F153" s="29">
        <v>3222324558</v>
      </c>
      <c r="G153" s="29">
        <v>3222324558</v>
      </c>
      <c r="H153" s="27" t="s">
        <v>87</v>
      </c>
      <c r="I153" s="29">
        <v>6</v>
      </c>
      <c r="J153" s="30">
        <v>3043</v>
      </c>
      <c r="K153" s="30">
        <f>I153*J153</f>
        <v>18258</v>
      </c>
      <c r="L153" s="31">
        <v>45587</v>
      </c>
      <c r="M153" s="31">
        <v>45677</v>
      </c>
      <c r="N153" s="32">
        <v>2002214099</v>
      </c>
      <c r="O153" s="32">
        <v>404100167</v>
      </c>
      <c r="P153" s="33">
        <v>45677</v>
      </c>
      <c r="Q153" s="49"/>
      <c r="R153" s="13">
        <v>45595</v>
      </c>
      <c r="S153" s="13">
        <f>+R153+365</f>
        <v>45960</v>
      </c>
      <c r="T153" s="14">
        <f ca="1">$W$1-R153</f>
        <v>302</v>
      </c>
      <c r="U153" s="14">
        <f ca="1">365-T153</f>
        <v>63</v>
      </c>
      <c r="V153" s="15"/>
      <c r="W153" s="15"/>
      <c r="X153" s="14" t="str">
        <f>IF(AND(O153&gt;40410001,O153&lt;424000000),"Done - Invoiced",IF(AND(L153&gt;DATEVALUE("01/01/2024"),L153&lt;DATEVALUE("01/01/2027")),"On Hand",IF(L153="In Transit","In Transit",IF(L153="Cancelled PO","Cancelled PO","On Order"))))</f>
        <v>Done - Invoiced</v>
      </c>
      <c r="Y153" s="15" t="s">
        <v>460</v>
      </c>
      <c r="Z153" s="13">
        <v>45581</v>
      </c>
      <c r="AA153" s="13">
        <v>45583</v>
      </c>
      <c r="AB153" s="13">
        <v>45588</v>
      </c>
      <c r="AC153" s="14"/>
      <c r="AD153" s="13"/>
      <c r="AE153" s="56">
        <v>6</v>
      </c>
      <c r="AF153" s="56">
        <v>3043</v>
      </c>
      <c r="AG153" s="56">
        <f>AE153*AF153</f>
        <v>18258</v>
      </c>
      <c r="AH153" s="56"/>
      <c r="AI153" s="56">
        <f>AG153+AH153</f>
        <v>18258</v>
      </c>
      <c r="AJ153" s="56"/>
    </row>
    <row r="154" spans="1:36" ht="10.5" hidden="1" customHeight="1" x14ac:dyDescent="0.2">
      <c r="A154" s="37">
        <v>1935241</v>
      </c>
      <c r="B154" s="27" t="s">
        <v>236</v>
      </c>
      <c r="C154" s="27" t="s">
        <v>52</v>
      </c>
      <c r="D154" s="31">
        <v>45512</v>
      </c>
      <c r="E154" s="27" t="s">
        <v>190</v>
      </c>
      <c r="F154" s="29">
        <v>3222324558</v>
      </c>
      <c r="G154" s="29">
        <v>3222324558</v>
      </c>
      <c r="H154" s="27" t="s">
        <v>87</v>
      </c>
      <c r="I154" s="29">
        <v>6</v>
      </c>
      <c r="J154" s="30">
        <v>3043</v>
      </c>
      <c r="K154" s="30">
        <f>I154*J154</f>
        <v>18258</v>
      </c>
      <c r="L154" s="31">
        <v>45601</v>
      </c>
      <c r="M154" s="31">
        <v>45685</v>
      </c>
      <c r="N154" s="32">
        <v>2002224577</v>
      </c>
      <c r="O154" s="32">
        <v>404100182</v>
      </c>
      <c r="P154" s="33">
        <v>45685</v>
      </c>
      <c r="Q154" s="49"/>
      <c r="R154" s="13">
        <v>45602</v>
      </c>
      <c r="S154" s="13">
        <f>+R154+365</f>
        <v>45967</v>
      </c>
      <c r="T154" s="14">
        <f ca="1">$W$1-R154</f>
        <v>295</v>
      </c>
      <c r="U154" s="14">
        <f ca="1">365-T154</f>
        <v>70</v>
      </c>
      <c r="V154" s="15"/>
      <c r="W154" s="15"/>
      <c r="X154" s="14" t="str">
        <f>IF(AND(O154&gt;40410001,O154&lt;424000000),"Done - Invoiced",IF(AND(L154&gt;DATEVALUE("01/01/2024"),L154&lt;DATEVALUE("01/01/2027")),"On Hand",IF(L154="In Transit","In Transit",IF(L154="Cancelled PO","Cancelled PO","On Order"))))</f>
        <v>Done - Invoiced</v>
      </c>
      <c r="Y154" s="15" t="s">
        <v>460</v>
      </c>
      <c r="Z154" s="13">
        <v>45595</v>
      </c>
      <c r="AA154" s="13">
        <v>45596</v>
      </c>
      <c r="AB154" s="13">
        <v>45601</v>
      </c>
      <c r="AC154" s="14"/>
      <c r="AD154" s="13"/>
      <c r="AE154" s="56">
        <v>6</v>
      </c>
      <c r="AF154" s="56">
        <v>3043</v>
      </c>
      <c r="AG154" s="56">
        <f>AE154*AF154</f>
        <v>18258</v>
      </c>
      <c r="AH154" s="56"/>
      <c r="AI154" s="56">
        <f>AG154+AH154</f>
        <v>18258</v>
      </c>
      <c r="AJ154" s="56"/>
    </row>
    <row r="155" spans="1:36" ht="10.5" hidden="1" customHeight="1" x14ac:dyDescent="0.2">
      <c r="A155" s="37">
        <v>1935231</v>
      </c>
      <c r="B155" s="27" t="s">
        <v>227</v>
      </c>
      <c r="C155" s="27" t="s">
        <v>52</v>
      </c>
      <c r="D155" s="31">
        <v>45512</v>
      </c>
      <c r="E155" s="27" t="s">
        <v>226</v>
      </c>
      <c r="F155" s="29">
        <v>3222362915</v>
      </c>
      <c r="G155" s="29">
        <v>3222362915</v>
      </c>
      <c r="H155" s="27" t="s">
        <v>87</v>
      </c>
      <c r="I155" s="29">
        <v>2</v>
      </c>
      <c r="J155" s="30">
        <v>2249</v>
      </c>
      <c r="K155" s="30">
        <f>I155*J155</f>
        <v>4498</v>
      </c>
      <c r="L155" s="31">
        <v>45587</v>
      </c>
      <c r="M155" s="31">
        <v>45688</v>
      </c>
      <c r="N155" s="32">
        <v>2002228522</v>
      </c>
      <c r="O155" s="32">
        <v>404100190</v>
      </c>
      <c r="P155" s="33">
        <v>45688</v>
      </c>
      <c r="Q155" s="49"/>
      <c r="R155" s="13">
        <v>45595</v>
      </c>
      <c r="S155" s="13">
        <f>+R155+365</f>
        <v>45960</v>
      </c>
      <c r="T155" s="14">
        <f ca="1">$W$1-R155</f>
        <v>302</v>
      </c>
      <c r="U155" s="14">
        <f ca="1">365-T155</f>
        <v>63</v>
      </c>
      <c r="V155" s="15"/>
      <c r="W155" s="15"/>
      <c r="X155" s="14" t="str">
        <f>IF(AND(O155&gt;40410001,O155&lt;424000000),"Done - Invoiced",IF(AND(L155&gt;DATEVALUE("01/01/2024"),L155&lt;DATEVALUE("01/01/2027")),"On Hand",IF(L155="In Transit","In Transit",IF(L155="Cancelled PO","Cancelled PO","On Order"))))</f>
        <v>Done - Invoiced</v>
      </c>
      <c r="Y155" s="15" t="s">
        <v>460</v>
      </c>
      <c r="Z155" s="13">
        <v>45581</v>
      </c>
      <c r="AA155" s="13">
        <v>45583</v>
      </c>
      <c r="AB155" s="13">
        <v>45588</v>
      </c>
      <c r="AC155" s="14"/>
      <c r="AD155" s="13"/>
      <c r="AE155" s="56">
        <v>2</v>
      </c>
      <c r="AF155" s="56">
        <v>2249</v>
      </c>
      <c r="AG155" s="56">
        <f>AE155*AF155</f>
        <v>4498</v>
      </c>
      <c r="AH155" s="56"/>
      <c r="AI155" s="56">
        <f>AG155+AH155</f>
        <v>4498</v>
      </c>
      <c r="AJ155" s="56"/>
    </row>
    <row r="156" spans="1:36" ht="10.5" hidden="1" customHeight="1" x14ac:dyDescent="0.2">
      <c r="A156" s="37">
        <v>1935236</v>
      </c>
      <c r="B156" s="27" t="s">
        <v>232</v>
      </c>
      <c r="C156" s="27" t="s">
        <v>52</v>
      </c>
      <c r="D156" s="31">
        <v>45512</v>
      </c>
      <c r="E156" s="27" t="s">
        <v>222</v>
      </c>
      <c r="F156" s="29">
        <v>3222362915</v>
      </c>
      <c r="G156" s="29">
        <v>3222362915</v>
      </c>
      <c r="H156" s="27" t="s">
        <v>87</v>
      </c>
      <c r="I156" s="29">
        <v>4</v>
      </c>
      <c r="J156" s="30">
        <v>2249</v>
      </c>
      <c r="K156" s="30">
        <f>I156*J156</f>
        <v>8996</v>
      </c>
      <c r="L156" s="31">
        <v>45593</v>
      </c>
      <c r="M156" s="31">
        <v>45680</v>
      </c>
      <c r="N156" s="32">
        <v>2002220133</v>
      </c>
      <c r="O156" s="32">
        <v>404100176</v>
      </c>
      <c r="P156" s="33">
        <v>45680</v>
      </c>
      <c r="Q156" s="49"/>
      <c r="R156" s="13">
        <v>45601</v>
      </c>
      <c r="S156" s="13">
        <f>+R156+365</f>
        <v>45966</v>
      </c>
      <c r="T156" s="14">
        <f ca="1">$W$1-R156</f>
        <v>296</v>
      </c>
      <c r="U156" s="14">
        <f ca="1">365-T156</f>
        <v>69</v>
      </c>
      <c r="V156" s="15"/>
      <c r="W156" s="15"/>
      <c r="X156" s="14" t="str">
        <f>IF(AND(O156&gt;40410001,O156&lt;424000000),"Done - Invoiced",IF(AND(L156&gt;DATEVALUE("01/01/2024"),L156&lt;DATEVALUE("01/01/2027")),"On Hand",IF(L156="In Transit","In Transit",IF(L156="Cancelled PO","Cancelled PO","On Order"))))</f>
        <v>Done - Invoiced</v>
      </c>
      <c r="Y156" s="15" t="s">
        <v>460</v>
      </c>
      <c r="Z156" s="13">
        <v>45588</v>
      </c>
      <c r="AA156" s="13">
        <v>45589</v>
      </c>
      <c r="AB156" s="13">
        <v>45594</v>
      </c>
      <c r="AC156" s="14"/>
      <c r="AD156" s="13"/>
      <c r="AE156" s="56">
        <v>4</v>
      </c>
      <c r="AF156" s="56">
        <v>2249</v>
      </c>
      <c r="AG156" s="56">
        <f>AE156*AF156</f>
        <v>8996</v>
      </c>
      <c r="AH156" s="56"/>
      <c r="AI156" s="56">
        <f>AG156+AH156</f>
        <v>8996</v>
      </c>
      <c r="AJ156" s="56"/>
    </row>
    <row r="157" spans="1:36" ht="10.5" hidden="1" customHeight="1" x14ac:dyDescent="0.2">
      <c r="A157" s="37">
        <v>1908795</v>
      </c>
      <c r="B157" s="19" t="s">
        <v>220</v>
      </c>
      <c r="C157" s="27" t="s">
        <v>52</v>
      </c>
      <c r="D157" s="31">
        <v>45506</v>
      </c>
      <c r="E157" s="27" t="s">
        <v>151</v>
      </c>
      <c r="F157" s="29">
        <v>3222350111</v>
      </c>
      <c r="G157" s="29">
        <v>3222350111</v>
      </c>
      <c r="H157" s="27" t="s">
        <v>87</v>
      </c>
      <c r="I157" s="29">
        <v>1</v>
      </c>
      <c r="J157" s="30">
        <v>3107</v>
      </c>
      <c r="K157" s="30">
        <f>I157*J157</f>
        <v>3107</v>
      </c>
      <c r="L157" s="31">
        <v>45560</v>
      </c>
      <c r="M157" s="31">
        <v>45782</v>
      </c>
      <c r="N157" s="32">
        <v>2002359446</v>
      </c>
      <c r="O157" s="32">
        <v>404100307</v>
      </c>
      <c r="P157" s="33">
        <v>45782</v>
      </c>
      <c r="Q157" s="49"/>
      <c r="R157" s="13">
        <v>45565</v>
      </c>
      <c r="S157" s="13">
        <f>+R157+365</f>
        <v>45930</v>
      </c>
      <c r="T157" s="14">
        <f ca="1">$W$1-R157</f>
        <v>332</v>
      </c>
      <c r="U157" s="14">
        <f ca="1">365-T157</f>
        <v>33</v>
      </c>
      <c r="V157" s="15"/>
      <c r="W157" s="15"/>
      <c r="X157" s="14" t="str">
        <f>IF(AND(O157&gt;40410001,O157&lt;424000000),"Done - Invoiced",IF(AND(L157&gt;DATEVALUE("01/01/2024"),L157&lt;DATEVALUE("01/01/2027")),"On Hand",IF(L157="In Transit","In Transit",IF(L157="Cancelled PO","Cancelled PO","On Order"))))</f>
        <v>Done - Invoiced</v>
      </c>
      <c r="Y157" s="15" t="s">
        <v>460</v>
      </c>
      <c r="Z157" s="13">
        <v>45553</v>
      </c>
      <c r="AA157" s="13">
        <v>45554</v>
      </c>
      <c r="AB157" s="13">
        <v>45559</v>
      </c>
      <c r="AC157" s="14"/>
      <c r="AD157" s="13"/>
      <c r="AE157" s="56">
        <v>1</v>
      </c>
      <c r="AF157" s="56">
        <v>3107</v>
      </c>
      <c r="AG157" s="56">
        <f>AE157*AF157</f>
        <v>3107</v>
      </c>
      <c r="AH157" s="56"/>
      <c r="AI157" s="56">
        <f>AG157+AH157</f>
        <v>3107</v>
      </c>
      <c r="AJ157" s="56"/>
    </row>
    <row r="158" spans="1:36" ht="10.5" hidden="1" customHeight="1" x14ac:dyDescent="0.2">
      <c r="A158" s="37">
        <v>1746092</v>
      </c>
      <c r="B158" s="27" t="s">
        <v>228</v>
      </c>
      <c r="C158" s="27" t="s">
        <v>52</v>
      </c>
      <c r="D158" s="31">
        <v>45471</v>
      </c>
      <c r="E158" s="27" t="s">
        <v>142</v>
      </c>
      <c r="F158" s="29">
        <v>3316101255</v>
      </c>
      <c r="G158" s="29">
        <v>3316101255</v>
      </c>
      <c r="H158" s="27" t="s">
        <v>83</v>
      </c>
      <c r="I158" s="29">
        <v>4</v>
      </c>
      <c r="J158" s="30">
        <v>3954</v>
      </c>
      <c r="K158" s="30">
        <f>I158*J158</f>
        <v>15816</v>
      </c>
      <c r="L158" s="31">
        <v>45560</v>
      </c>
      <c r="M158" s="31">
        <v>45553</v>
      </c>
      <c r="N158" s="32">
        <v>2002078093</v>
      </c>
      <c r="O158" s="32">
        <v>40410045</v>
      </c>
      <c r="P158" s="33">
        <v>45553</v>
      </c>
      <c r="Q158" s="49"/>
      <c r="R158" s="13">
        <v>45541</v>
      </c>
      <c r="S158" s="13">
        <f>+R158+365</f>
        <v>45906</v>
      </c>
      <c r="T158" s="14">
        <f ca="1">$W$1-R158</f>
        <v>356</v>
      </c>
      <c r="U158" s="14">
        <f ca="1">365-T158</f>
        <v>9</v>
      </c>
      <c r="V158" s="15"/>
      <c r="W158" s="15"/>
      <c r="X158" s="14" t="str">
        <f>IF(AND(O158&gt;40410001,O158&lt;424000000),"Done - Invoiced",IF(AND(L158&gt;DATEVALUE("01/01/2024"),L158&lt;DATEVALUE("01/01/2027")),"On Hand",IF(L158="In Transit","In Transit",IF(L158="Cancelled PO","Cancelled PO","On Order"))))</f>
        <v>Done - Invoiced</v>
      </c>
      <c r="Y158" s="15" t="s">
        <v>460</v>
      </c>
      <c r="Z158" s="13">
        <v>45534</v>
      </c>
      <c r="AA158" s="13">
        <v>45534</v>
      </c>
      <c r="AB158" s="13">
        <v>45539</v>
      </c>
      <c r="AC158" s="14"/>
      <c r="AD158" s="13"/>
      <c r="AE158" s="56">
        <v>4</v>
      </c>
      <c r="AF158" s="56">
        <v>3954</v>
      </c>
      <c r="AG158" s="56">
        <f>AE158*AF158</f>
        <v>15816</v>
      </c>
      <c r="AH158" s="56"/>
      <c r="AI158" s="56">
        <f>AG158+AH158</f>
        <v>15816</v>
      </c>
      <c r="AJ158" s="56"/>
    </row>
    <row r="159" spans="1:36" ht="10.5" hidden="1" customHeight="1" x14ac:dyDescent="0.2">
      <c r="A159" s="37">
        <v>1935237</v>
      </c>
      <c r="B159" s="27" t="s">
        <v>229</v>
      </c>
      <c r="C159" s="27" t="s">
        <v>52</v>
      </c>
      <c r="D159" s="31">
        <v>45512</v>
      </c>
      <c r="E159" s="27" t="s">
        <v>190</v>
      </c>
      <c r="F159" s="29">
        <v>3316100968</v>
      </c>
      <c r="G159" s="29">
        <v>3316100968</v>
      </c>
      <c r="H159" s="27" t="s">
        <v>62</v>
      </c>
      <c r="I159" s="29">
        <v>4</v>
      </c>
      <c r="J159" s="30">
        <v>2074</v>
      </c>
      <c r="K159" s="30">
        <f>I159*J159</f>
        <v>8296</v>
      </c>
      <c r="L159" s="31">
        <v>45600</v>
      </c>
      <c r="M159" s="31">
        <v>45636</v>
      </c>
      <c r="N159" s="32">
        <v>2002172159</v>
      </c>
      <c r="O159" s="32">
        <v>404100132</v>
      </c>
      <c r="P159" s="33">
        <v>45636</v>
      </c>
      <c r="Q159" s="49"/>
      <c r="R159" s="13">
        <v>45602</v>
      </c>
      <c r="S159" s="13">
        <f>+R159+365</f>
        <v>45967</v>
      </c>
      <c r="T159" s="14">
        <f ca="1">$W$1-R159</f>
        <v>295</v>
      </c>
      <c r="U159" s="14">
        <f ca="1">365-T159</f>
        <v>70</v>
      </c>
      <c r="V159" s="15"/>
      <c r="W159" s="15"/>
      <c r="X159" s="14" t="str">
        <f>IF(AND(O159&gt;40410001,O159&lt;424000000),"Done - Invoiced",IF(AND(L159&gt;DATEVALUE("01/01/2024"),L159&lt;DATEVALUE("01/01/2027")),"On Hand",IF(L159="In Transit","In Transit",IF(L159="Cancelled PO","Cancelled PO","On Order"))))</f>
        <v>Done - Invoiced</v>
      </c>
      <c r="Y159" s="15" t="s">
        <v>460</v>
      </c>
      <c r="Z159" s="13">
        <v>45595</v>
      </c>
      <c r="AA159" s="13">
        <v>45596</v>
      </c>
      <c r="AB159" s="13">
        <v>45601</v>
      </c>
      <c r="AC159" s="14"/>
      <c r="AD159" s="13"/>
      <c r="AE159" s="56">
        <v>4</v>
      </c>
      <c r="AF159" s="56">
        <v>2074</v>
      </c>
      <c r="AG159" s="56">
        <f>AE159*AF159</f>
        <v>8296</v>
      </c>
      <c r="AH159" s="56"/>
      <c r="AI159" s="56">
        <f>AG159+AH159</f>
        <v>8296</v>
      </c>
      <c r="AJ159" s="56"/>
    </row>
    <row r="160" spans="1:36" ht="10.5" hidden="1" customHeight="1" x14ac:dyDescent="0.2">
      <c r="A160" s="37">
        <v>1935227</v>
      </c>
      <c r="B160" s="27" t="s">
        <v>230</v>
      </c>
      <c r="C160" s="27" t="s">
        <v>52</v>
      </c>
      <c r="D160" s="31">
        <v>45512</v>
      </c>
      <c r="E160" s="27" t="s">
        <v>219</v>
      </c>
      <c r="F160" s="29">
        <v>3316100969</v>
      </c>
      <c r="G160" s="29">
        <v>3316100969</v>
      </c>
      <c r="H160" s="27" t="s">
        <v>62</v>
      </c>
      <c r="I160" s="29">
        <v>4</v>
      </c>
      <c r="J160" s="30">
        <v>2074</v>
      </c>
      <c r="K160" s="30">
        <f>I160*J160</f>
        <v>8296</v>
      </c>
      <c r="L160" s="31">
        <v>45586</v>
      </c>
      <c r="M160" s="31">
        <v>45602</v>
      </c>
      <c r="N160" s="32">
        <v>2002133762</v>
      </c>
      <c r="O160" s="32">
        <v>40410096</v>
      </c>
      <c r="P160" s="33">
        <v>45602</v>
      </c>
      <c r="Q160" s="49"/>
      <c r="R160" s="13">
        <v>45588</v>
      </c>
      <c r="S160" s="13">
        <f>+R160+365</f>
        <v>45953</v>
      </c>
      <c r="T160" s="14">
        <f ca="1">$W$1-R160</f>
        <v>309</v>
      </c>
      <c r="U160" s="14">
        <f ca="1">365-T160</f>
        <v>56</v>
      </c>
      <c r="V160" s="15"/>
      <c r="W160" s="15"/>
      <c r="X160" s="14" t="str">
        <f>IF(AND(O160&gt;40410001,O160&lt;424000000),"Done - Invoiced",IF(AND(L160&gt;DATEVALUE("01/01/2024"),L160&lt;DATEVALUE("01/01/2027")),"On Hand",IF(L160="In Transit","In Transit",IF(L160="Cancelled PO","Cancelled PO","On Order"))))</f>
        <v>Done - Invoiced</v>
      </c>
      <c r="Y160" s="15" t="s">
        <v>460</v>
      </c>
      <c r="Z160" s="13">
        <v>45581</v>
      </c>
      <c r="AA160" s="13">
        <v>45581</v>
      </c>
      <c r="AB160" s="13">
        <v>45586</v>
      </c>
      <c r="AC160" s="14"/>
      <c r="AD160" s="13"/>
      <c r="AE160" s="56">
        <v>4</v>
      </c>
      <c r="AF160" s="56">
        <v>2074</v>
      </c>
      <c r="AG160" s="56">
        <f>AE160*AF160</f>
        <v>8296</v>
      </c>
      <c r="AH160" s="56"/>
      <c r="AI160" s="56">
        <f>AG160+AH160</f>
        <v>8296</v>
      </c>
      <c r="AJ160" s="56"/>
    </row>
    <row r="161" spans="1:36" ht="10.5" hidden="1" customHeight="1" x14ac:dyDescent="0.2">
      <c r="A161" s="37">
        <v>1935228</v>
      </c>
      <c r="B161" s="27" t="s">
        <v>182</v>
      </c>
      <c r="C161" s="27" t="s">
        <v>52</v>
      </c>
      <c r="D161" s="31">
        <v>45512</v>
      </c>
      <c r="E161" s="27" t="s">
        <v>164</v>
      </c>
      <c r="F161" s="29">
        <v>3316100931</v>
      </c>
      <c r="G161" s="29">
        <v>3316100931</v>
      </c>
      <c r="H161" s="27" t="s">
        <v>83</v>
      </c>
      <c r="I161" s="29">
        <v>4</v>
      </c>
      <c r="J161" s="30">
        <v>4001</v>
      </c>
      <c r="K161" s="30">
        <f>I161*J161</f>
        <v>16004</v>
      </c>
      <c r="L161" s="31">
        <v>45567</v>
      </c>
      <c r="M161" s="31">
        <v>45609</v>
      </c>
      <c r="N161" s="32">
        <v>2002141059</v>
      </c>
      <c r="O161" s="32">
        <v>404100108</v>
      </c>
      <c r="P161" s="33">
        <v>45609</v>
      </c>
      <c r="Q161" s="49"/>
      <c r="R161" s="13">
        <v>45573</v>
      </c>
      <c r="S161" s="13">
        <f>+R161+365</f>
        <v>45938</v>
      </c>
      <c r="T161" s="14">
        <f ca="1">$W$1-R161</f>
        <v>324</v>
      </c>
      <c r="U161" s="14">
        <f ca="1">365-T161</f>
        <v>41</v>
      </c>
      <c r="V161" s="15"/>
      <c r="W161" s="15"/>
      <c r="X161" s="14" t="str">
        <f>IF(AND(O161&gt;40410001,O161&lt;424000000),"Done - Invoiced",IF(AND(L161&gt;DATEVALUE("01/01/2024"),L161&lt;DATEVALUE("01/01/2027")),"On Hand",IF(L161="In Transit","In Transit",IF(L161="Cancelled PO","Cancelled PO","On Order"))))</f>
        <v>Done - Invoiced</v>
      </c>
      <c r="Y161" s="15" t="s">
        <v>460</v>
      </c>
      <c r="Z161" s="13">
        <v>45560</v>
      </c>
      <c r="AA161" s="13">
        <v>45561</v>
      </c>
      <c r="AB161" s="13">
        <v>45566</v>
      </c>
      <c r="AC161" s="14"/>
      <c r="AD161" s="13"/>
      <c r="AE161" s="56">
        <v>4</v>
      </c>
      <c r="AF161" s="56">
        <v>4001</v>
      </c>
      <c r="AG161" s="56">
        <f>AE161*AF161</f>
        <v>16004</v>
      </c>
      <c r="AH161" s="56"/>
      <c r="AI161" s="56">
        <f>AG161+AH161</f>
        <v>16004</v>
      </c>
      <c r="AJ161" s="56"/>
    </row>
    <row r="162" spans="1:36" ht="10.5" hidden="1" customHeight="1" x14ac:dyDescent="0.2">
      <c r="A162" s="37">
        <v>1935236</v>
      </c>
      <c r="B162" s="27" t="s">
        <v>232</v>
      </c>
      <c r="C162" s="27" t="s">
        <v>52</v>
      </c>
      <c r="D162" s="31">
        <v>45512</v>
      </c>
      <c r="E162" s="27" t="s">
        <v>222</v>
      </c>
      <c r="F162" s="29">
        <v>3222362915</v>
      </c>
      <c r="G162" s="29">
        <v>3222362915</v>
      </c>
      <c r="H162" s="27" t="s">
        <v>87</v>
      </c>
      <c r="I162" s="29">
        <v>2</v>
      </c>
      <c r="J162" s="30">
        <v>2249</v>
      </c>
      <c r="K162" s="30">
        <f>I162*J162</f>
        <v>4498</v>
      </c>
      <c r="L162" s="31">
        <v>45593</v>
      </c>
      <c r="M162" s="31">
        <v>45688</v>
      </c>
      <c r="N162" s="32">
        <v>2002228522</v>
      </c>
      <c r="O162" s="32">
        <v>404100190</v>
      </c>
      <c r="P162" s="33">
        <v>45688</v>
      </c>
      <c r="Q162" s="49"/>
      <c r="R162" s="13">
        <v>45601</v>
      </c>
      <c r="S162" s="13">
        <f>+R162+365</f>
        <v>45966</v>
      </c>
      <c r="T162" s="14">
        <f ca="1">$W$1-R162</f>
        <v>296</v>
      </c>
      <c r="U162" s="14">
        <f ca="1">365-T162</f>
        <v>69</v>
      </c>
      <c r="V162" s="15"/>
      <c r="W162" s="15"/>
      <c r="X162" s="14" t="str">
        <f>IF(AND(O162&gt;40410001,O162&lt;424000000),"Done - Invoiced",IF(AND(L162&gt;DATEVALUE("01/01/2024"),L162&lt;DATEVALUE("01/01/2027")),"On Hand",IF(L162="In Transit","In Transit",IF(L162="Cancelled PO","Cancelled PO","On Order"))))</f>
        <v>Done - Invoiced</v>
      </c>
      <c r="Y162" s="15" t="s">
        <v>460</v>
      </c>
      <c r="Z162" s="13">
        <v>45588</v>
      </c>
      <c r="AA162" s="13">
        <v>45589</v>
      </c>
      <c r="AB162" s="13">
        <v>45594</v>
      </c>
      <c r="AC162" s="14"/>
      <c r="AD162" s="13"/>
      <c r="AE162" s="56">
        <v>2</v>
      </c>
      <c r="AF162" s="56">
        <v>2249</v>
      </c>
      <c r="AG162" s="56">
        <f>AE162*AF162</f>
        <v>4498</v>
      </c>
      <c r="AH162" s="56"/>
      <c r="AI162" s="56">
        <f>AG162+AH162</f>
        <v>4498</v>
      </c>
      <c r="AJ162" s="56"/>
    </row>
    <row r="163" spans="1:36" ht="10.5" hidden="1" customHeight="1" x14ac:dyDescent="0.2">
      <c r="A163" s="37">
        <v>1962218</v>
      </c>
      <c r="B163" s="27" t="s">
        <v>248</v>
      </c>
      <c r="C163" s="27" t="s">
        <v>52</v>
      </c>
      <c r="D163" s="31">
        <v>45518</v>
      </c>
      <c r="E163" s="27" t="s">
        <v>234</v>
      </c>
      <c r="F163" s="29">
        <v>3222362915</v>
      </c>
      <c r="G163" s="29">
        <v>3222362915</v>
      </c>
      <c r="H163" s="27" t="s">
        <v>87</v>
      </c>
      <c r="I163" s="29">
        <v>4</v>
      </c>
      <c r="J163" s="30">
        <v>2249</v>
      </c>
      <c r="K163" s="30">
        <f>I163*J163</f>
        <v>8996</v>
      </c>
      <c r="L163" s="31">
        <v>45607</v>
      </c>
      <c r="M163" s="31">
        <v>45694</v>
      </c>
      <c r="N163" s="32">
        <v>2002237386</v>
      </c>
      <c r="O163" s="32">
        <v>404100195</v>
      </c>
      <c r="P163" s="33">
        <v>45694</v>
      </c>
      <c r="Q163" s="49"/>
      <c r="R163" s="13">
        <v>45610</v>
      </c>
      <c r="S163" s="13">
        <f>+R163+365</f>
        <v>45975</v>
      </c>
      <c r="T163" s="14">
        <f ca="1">$W$1-R163</f>
        <v>287</v>
      </c>
      <c r="U163" s="14">
        <f ca="1">365-T163</f>
        <v>78</v>
      </c>
      <c r="V163" s="15"/>
      <c r="W163" s="15"/>
      <c r="X163" s="14" t="str">
        <f>IF(AND(O163&gt;40410001,O163&lt;424000000),"Done - Invoiced",IF(AND(L163&gt;DATEVALUE("01/01/2024"),L163&lt;DATEVALUE("01/01/2027")),"On Hand",IF(L163="In Transit","In Transit",IF(L163="Cancelled PO","Cancelled PO","On Order"))))</f>
        <v>Done - Invoiced</v>
      </c>
      <c r="Y163" s="15" t="s">
        <v>460</v>
      </c>
      <c r="Z163" s="13">
        <v>45602</v>
      </c>
      <c r="AA163" s="13">
        <v>45603</v>
      </c>
      <c r="AB163" s="13">
        <v>45608</v>
      </c>
      <c r="AC163" s="14"/>
      <c r="AD163" s="13"/>
      <c r="AE163" s="56">
        <v>4</v>
      </c>
      <c r="AF163" s="56">
        <v>2249</v>
      </c>
      <c r="AG163" s="56">
        <f>AE163*AF163</f>
        <v>8996</v>
      </c>
      <c r="AH163" s="56"/>
      <c r="AI163" s="56">
        <f>AG163+AH163</f>
        <v>8996</v>
      </c>
      <c r="AJ163" s="56"/>
    </row>
    <row r="164" spans="1:36" ht="10.5" hidden="1" customHeight="1" x14ac:dyDescent="0.2">
      <c r="A164" s="37">
        <v>1935243</v>
      </c>
      <c r="B164" s="27" t="s">
        <v>233</v>
      </c>
      <c r="C164" s="27" t="s">
        <v>52</v>
      </c>
      <c r="D164" s="31">
        <v>45512</v>
      </c>
      <c r="E164" s="27" t="s">
        <v>234</v>
      </c>
      <c r="F164" s="29">
        <v>3316100968</v>
      </c>
      <c r="G164" s="29">
        <v>3316100968</v>
      </c>
      <c r="H164" s="27" t="s">
        <v>62</v>
      </c>
      <c r="I164" s="29">
        <v>4</v>
      </c>
      <c r="J164" s="30">
        <v>2074</v>
      </c>
      <c r="K164" s="30">
        <f>I164*J164</f>
        <v>8296</v>
      </c>
      <c r="L164" s="31">
        <v>45607</v>
      </c>
      <c r="M164" s="31">
        <v>45649</v>
      </c>
      <c r="N164" s="32">
        <v>2002184705</v>
      </c>
      <c r="O164" s="32">
        <v>404100140</v>
      </c>
      <c r="P164" s="33">
        <v>45649</v>
      </c>
      <c r="Q164" s="49"/>
      <c r="R164" s="13">
        <v>45610</v>
      </c>
      <c r="S164" s="13">
        <f>+R164+365</f>
        <v>45975</v>
      </c>
      <c r="T164" s="14">
        <f ca="1">$W$1-R164</f>
        <v>287</v>
      </c>
      <c r="U164" s="14">
        <f ca="1">365-T164</f>
        <v>78</v>
      </c>
      <c r="V164" s="15"/>
      <c r="W164" s="15"/>
      <c r="X164" s="14" t="str">
        <f>IF(AND(O164&gt;40410001,O164&lt;424000000),"Done - Invoiced",IF(AND(L164&gt;DATEVALUE("01/01/2024"),L164&lt;DATEVALUE("01/01/2027")),"On Hand",IF(L164="In Transit","In Transit",IF(L164="Cancelled PO","Cancelled PO","On Order"))))</f>
        <v>Done - Invoiced</v>
      </c>
      <c r="Y164" s="15" t="s">
        <v>460</v>
      </c>
      <c r="Z164" s="13">
        <v>45602</v>
      </c>
      <c r="AA164" s="13">
        <v>45603</v>
      </c>
      <c r="AB164" s="13">
        <v>45608</v>
      </c>
      <c r="AC164" s="14"/>
      <c r="AD164" s="13"/>
      <c r="AE164" s="56">
        <v>4</v>
      </c>
      <c r="AF164" s="56">
        <v>2074</v>
      </c>
      <c r="AG164" s="56">
        <f>AE164*AF164</f>
        <v>8296</v>
      </c>
      <c r="AH164" s="56"/>
      <c r="AI164" s="56">
        <f>AG164+AH164</f>
        <v>8296</v>
      </c>
      <c r="AJ164" s="56"/>
    </row>
    <row r="165" spans="1:36" ht="10.5" hidden="1" customHeight="1" x14ac:dyDescent="0.2">
      <c r="A165" s="37">
        <v>1935233</v>
      </c>
      <c r="B165" s="27" t="s">
        <v>235</v>
      </c>
      <c r="C165" s="27" t="s">
        <v>52</v>
      </c>
      <c r="D165" s="31">
        <v>45512</v>
      </c>
      <c r="E165" s="27" t="s">
        <v>222</v>
      </c>
      <c r="F165" s="29">
        <v>3316100969</v>
      </c>
      <c r="G165" s="29">
        <v>3316100969</v>
      </c>
      <c r="H165" s="27" t="s">
        <v>62</v>
      </c>
      <c r="I165" s="29">
        <v>4</v>
      </c>
      <c r="J165" s="30">
        <v>2074</v>
      </c>
      <c r="K165" s="30">
        <f>I165*J165</f>
        <v>8296</v>
      </c>
      <c r="L165" s="31">
        <v>45593</v>
      </c>
      <c r="M165" s="31">
        <v>45616</v>
      </c>
      <c r="N165" s="32">
        <v>2002151029</v>
      </c>
      <c r="O165" s="32">
        <v>404100116</v>
      </c>
      <c r="P165" s="33">
        <v>45616</v>
      </c>
      <c r="Q165" s="49"/>
      <c r="R165" s="13">
        <v>45601</v>
      </c>
      <c r="S165" s="13">
        <f>+R165+365</f>
        <v>45966</v>
      </c>
      <c r="T165" s="14">
        <f ca="1">$W$1-R165</f>
        <v>296</v>
      </c>
      <c r="U165" s="14">
        <f ca="1">365-T165</f>
        <v>69</v>
      </c>
      <c r="V165" s="15"/>
      <c r="W165" s="15"/>
      <c r="X165" s="14" t="str">
        <f>IF(AND(O165&gt;40410001,O165&lt;424000000),"Done - Invoiced",IF(AND(L165&gt;DATEVALUE("01/01/2024"),L165&lt;DATEVALUE("01/01/2027")),"On Hand",IF(L165="In Transit","In Transit",IF(L165="Cancelled PO","Cancelled PO","On Order"))))</f>
        <v>Done - Invoiced</v>
      </c>
      <c r="Y165" s="15" t="s">
        <v>460</v>
      </c>
      <c r="Z165" s="13">
        <v>45588</v>
      </c>
      <c r="AA165" s="13">
        <v>45589</v>
      </c>
      <c r="AB165" s="13">
        <v>45594</v>
      </c>
      <c r="AC165" s="14"/>
      <c r="AD165" s="13"/>
      <c r="AE165" s="56">
        <v>4</v>
      </c>
      <c r="AF165" s="56">
        <v>2074</v>
      </c>
      <c r="AG165" s="56">
        <f>AE165*AF165</f>
        <v>8296</v>
      </c>
      <c r="AH165" s="56"/>
      <c r="AI165" s="56">
        <f>AG165+AH165</f>
        <v>8296</v>
      </c>
      <c r="AJ165" s="56"/>
    </row>
    <row r="166" spans="1:36" ht="10.5" hidden="1" customHeight="1" x14ac:dyDescent="0.2">
      <c r="A166" s="37">
        <v>1962234</v>
      </c>
      <c r="B166" s="27" t="s">
        <v>246</v>
      </c>
      <c r="C166" s="27" t="s">
        <v>52</v>
      </c>
      <c r="D166" s="31">
        <v>45518</v>
      </c>
      <c r="E166" s="27" t="s">
        <v>247</v>
      </c>
      <c r="F166" s="29">
        <v>3222324558</v>
      </c>
      <c r="G166" s="29">
        <v>3222324558</v>
      </c>
      <c r="H166" s="27" t="s">
        <v>87</v>
      </c>
      <c r="I166" s="29">
        <v>6</v>
      </c>
      <c r="J166" s="30">
        <v>3043</v>
      </c>
      <c r="K166" s="30">
        <f>I166*J166</f>
        <v>18258</v>
      </c>
      <c r="L166" s="31">
        <v>45630</v>
      </c>
      <c r="M166" s="31">
        <v>45694</v>
      </c>
      <c r="N166" s="32">
        <v>2002237384</v>
      </c>
      <c r="O166" s="32">
        <v>404100198</v>
      </c>
      <c r="P166" s="33">
        <v>45694</v>
      </c>
      <c r="Q166" s="49"/>
      <c r="R166" s="13">
        <v>45631</v>
      </c>
      <c r="S166" s="13">
        <f>+R166+365</f>
        <v>45996</v>
      </c>
      <c r="T166" s="14">
        <f ca="1">$W$1-R166</f>
        <v>266</v>
      </c>
      <c r="U166" s="14">
        <f ca="1">365-T166</f>
        <v>99</v>
      </c>
      <c r="V166" s="15"/>
      <c r="W166" s="15"/>
      <c r="X166" s="14" t="str">
        <f>IF(AND(O166&gt;40410001,O166&lt;424000000),"Done - Invoiced",IF(AND(L166&gt;DATEVALUE("01/01/2024"),L166&lt;DATEVALUE("01/01/2027")),"On Hand",IF(L166="In Transit","In Transit",IF(L166="Cancelled PO","Cancelled PO","On Order"))))</f>
        <v>Done - Invoiced</v>
      </c>
      <c r="Y166" s="15" t="s">
        <v>460</v>
      </c>
      <c r="Z166" s="13">
        <v>45623</v>
      </c>
      <c r="AA166" s="13">
        <v>45624</v>
      </c>
      <c r="AB166" s="13">
        <v>45629</v>
      </c>
      <c r="AC166" s="14"/>
      <c r="AD166" s="13"/>
      <c r="AE166" s="56">
        <v>6</v>
      </c>
      <c r="AF166" s="56">
        <v>3043</v>
      </c>
      <c r="AG166" s="56">
        <f>AE166*AF166</f>
        <v>18258</v>
      </c>
      <c r="AH166" s="56"/>
      <c r="AI166" s="56">
        <f>AG166+AH166</f>
        <v>18258</v>
      </c>
      <c r="AJ166" s="56"/>
    </row>
    <row r="167" spans="1:36" ht="10.5" hidden="1" customHeight="1" x14ac:dyDescent="0.2">
      <c r="A167" s="37">
        <v>1908794</v>
      </c>
      <c r="B167" s="27" t="s">
        <v>237</v>
      </c>
      <c r="C167" s="27" t="s">
        <v>52</v>
      </c>
      <c r="D167" s="31">
        <v>45506</v>
      </c>
      <c r="E167" s="27" t="s">
        <v>151</v>
      </c>
      <c r="F167" s="29">
        <v>3222347853</v>
      </c>
      <c r="G167" s="29">
        <v>3222347853</v>
      </c>
      <c r="H167" s="27" t="s">
        <v>81</v>
      </c>
      <c r="I167" s="29">
        <v>2</v>
      </c>
      <c r="J167" s="30">
        <v>1957</v>
      </c>
      <c r="K167" s="30">
        <f>I167*J167</f>
        <v>3914</v>
      </c>
      <c r="L167" s="31">
        <v>45560</v>
      </c>
      <c r="M167" s="31">
        <v>45782</v>
      </c>
      <c r="N167" s="32">
        <v>2002359437</v>
      </c>
      <c r="O167" s="32">
        <v>404100306</v>
      </c>
      <c r="P167" s="33">
        <v>45782</v>
      </c>
      <c r="Q167" s="49"/>
      <c r="R167" s="13">
        <v>45565</v>
      </c>
      <c r="S167" s="13">
        <f>+R167+365</f>
        <v>45930</v>
      </c>
      <c r="T167" s="14">
        <f ca="1">$W$1-R167</f>
        <v>332</v>
      </c>
      <c r="U167" s="14">
        <f ca="1">365-T167</f>
        <v>33</v>
      </c>
      <c r="V167" s="15"/>
      <c r="W167" s="15"/>
      <c r="X167" s="14" t="str">
        <f>IF(AND(O167&gt;40410001,O167&lt;424000000),"Done - Invoiced",IF(AND(L167&gt;DATEVALUE("01/01/2024"),L167&lt;DATEVALUE("01/01/2027")),"On Hand",IF(L167="In Transit","In Transit",IF(L167="Cancelled PO","Cancelled PO","On Order"))))</f>
        <v>Done - Invoiced</v>
      </c>
      <c r="Y167" s="15" t="s">
        <v>460</v>
      </c>
      <c r="Z167" s="13">
        <v>45553</v>
      </c>
      <c r="AA167" s="13">
        <v>45554</v>
      </c>
      <c r="AB167" s="13">
        <v>45559</v>
      </c>
      <c r="AC167" s="14"/>
      <c r="AD167" s="13"/>
      <c r="AE167" s="56">
        <v>2</v>
      </c>
      <c r="AF167" s="56">
        <v>1957</v>
      </c>
      <c r="AG167" s="56">
        <f>AE167*AF167</f>
        <v>3914</v>
      </c>
      <c r="AH167" s="56"/>
      <c r="AI167" s="56">
        <f>AG167+AH167</f>
        <v>3914</v>
      </c>
      <c r="AJ167" s="56"/>
    </row>
    <row r="168" spans="1:36" ht="10.5" hidden="1" customHeight="1" x14ac:dyDescent="0.2">
      <c r="A168" s="37">
        <v>1962240</v>
      </c>
      <c r="B168" s="27" t="s">
        <v>267</v>
      </c>
      <c r="C168" s="27" t="s">
        <v>52</v>
      </c>
      <c r="D168" s="31">
        <v>45518</v>
      </c>
      <c r="E168" s="27" t="s">
        <v>247</v>
      </c>
      <c r="F168" s="29">
        <v>3222323933</v>
      </c>
      <c r="G168" s="29">
        <v>3222323933</v>
      </c>
      <c r="H168" s="27" t="s">
        <v>157</v>
      </c>
      <c r="I168" s="29">
        <v>1</v>
      </c>
      <c r="J168" s="30">
        <v>1706</v>
      </c>
      <c r="K168" s="30">
        <f>I168*J168</f>
        <v>1706</v>
      </c>
      <c r="L168" s="31">
        <v>45628</v>
      </c>
      <c r="M168" s="31">
        <v>45707</v>
      </c>
      <c r="N168" s="32">
        <v>2002252367</v>
      </c>
      <c r="O168" s="32">
        <v>404100212</v>
      </c>
      <c r="P168" s="33">
        <v>45707</v>
      </c>
      <c r="Q168" s="49"/>
      <c r="R168" s="13">
        <v>45631</v>
      </c>
      <c r="S168" s="13">
        <f>+R168+365</f>
        <v>45996</v>
      </c>
      <c r="T168" s="14">
        <f ca="1">$W$1-R168</f>
        <v>266</v>
      </c>
      <c r="U168" s="14">
        <f ca="1">365-T168</f>
        <v>99</v>
      </c>
      <c r="V168" s="15"/>
      <c r="W168" s="15"/>
      <c r="X168" s="14" t="str">
        <f>IF(AND(O168&gt;40410001,O168&lt;424000000),"Done - Invoiced",IF(AND(L168&gt;DATEVALUE("01/01/2024"),L168&lt;DATEVALUE("01/01/2027")),"On Hand",IF(L168="In Transit","In Transit",IF(L168="Cancelled PO","Cancelled PO","On Order"))))</f>
        <v>Done - Invoiced</v>
      </c>
      <c r="Y168" s="15" t="s">
        <v>460</v>
      </c>
      <c r="Z168" s="13">
        <v>45623</v>
      </c>
      <c r="AA168" s="13">
        <v>45623</v>
      </c>
      <c r="AB168" s="13">
        <v>45628</v>
      </c>
      <c r="AC168" s="14"/>
      <c r="AD168" s="13"/>
      <c r="AE168" s="56">
        <v>1</v>
      </c>
      <c r="AF168" s="56">
        <v>1706</v>
      </c>
      <c r="AG168" s="56">
        <f>AE168*AF168</f>
        <v>1706</v>
      </c>
      <c r="AH168" s="56"/>
      <c r="AI168" s="56">
        <f>AG168+AH168</f>
        <v>1706</v>
      </c>
      <c r="AJ168" s="56"/>
    </row>
    <row r="169" spans="1:36" ht="10.5" hidden="1" customHeight="1" x14ac:dyDescent="0.2">
      <c r="A169" s="37">
        <v>1962224</v>
      </c>
      <c r="B169" s="27" t="s">
        <v>240</v>
      </c>
      <c r="C169" s="27" t="s">
        <v>52</v>
      </c>
      <c r="D169" s="31">
        <v>45518</v>
      </c>
      <c r="E169" s="27" t="s">
        <v>241</v>
      </c>
      <c r="F169" s="29">
        <v>3316100968</v>
      </c>
      <c r="G169" s="29">
        <v>3316100968</v>
      </c>
      <c r="H169" s="27" t="s">
        <v>62</v>
      </c>
      <c r="I169" s="29">
        <v>4</v>
      </c>
      <c r="J169" s="30">
        <v>2074</v>
      </c>
      <c r="K169" s="30">
        <f>I169*J169</f>
        <v>8296</v>
      </c>
      <c r="L169" s="31">
        <v>45616</v>
      </c>
      <c r="M169" s="31">
        <v>45679</v>
      </c>
      <c r="N169" s="32">
        <v>2002218425</v>
      </c>
      <c r="O169" s="32">
        <v>404100174</v>
      </c>
      <c r="P169" s="33">
        <v>45679</v>
      </c>
      <c r="Q169" s="49"/>
      <c r="R169" s="13">
        <v>45624</v>
      </c>
      <c r="S169" s="13">
        <f>+R169+365</f>
        <v>45989</v>
      </c>
      <c r="T169" s="14">
        <f ca="1">$W$1-R169</f>
        <v>273</v>
      </c>
      <c r="U169" s="14">
        <f ca="1">365-T169</f>
        <v>92</v>
      </c>
      <c r="V169" s="15"/>
      <c r="W169" s="15"/>
      <c r="X169" s="14" t="str">
        <f>IF(AND(O169&gt;40410001,O169&lt;424000000),"Done - Invoiced",IF(AND(L169&gt;DATEVALUE("01/01/2024"),L169&lt;DATEVALUE("01/01/2027")),"On Hand",IF(L169="In Transit","In Transit",IF(L169="Cancelled PO","Cancelled PO","On Order"))))</f>
        <v>Done - Invoiced</v>
      </c>
      <c r="Y169" s="15" t="s">
        <v>460</v>
      </c>
      <c r="Z169" s="13">
        <v>45616</v>
      </c>
      <c r="AA169" s="13">
        <v>45616</v>
      </c>
      <c r="AB169" s="13">
        <v>45621</v>
      </c>
      <c r="AC169" s="14"/>
      <c r="AD169" s="13"/>
      <c r="AE169" s="56">
        <v>4</v>
      </c>
      <c r="AF169" s="56">
        <v>2074</v>
      </c>
      <c r="AG169" s="56">
        <f>AE169*AF169</f>
        <v>8296</v>
      </c>
      <c r="AH169" s="56"/>
      <c r="AI169" s="56">
        <f>AG169+AH169</f>
        <v>8296</v>
      </c>
      <c r="AJ169" s="56"/>
    </row>
    <row r="170" spans="1:36" ht="10.5" hidden="1" customHeight="1" x14ac:dyDescent="0.2">
      <c r="A170" s="37">
        <v>1935238</v>
      </c>
      <c r="B170" s="27" t="s">
        <v>242</v>
      </c>
      <c r="C170" s="27" t="s">
        <v>52</v>
      </c>
      <c r="D170" s="31">
        <v>45512</v>
      </c>
      <c r="E170" s="27" t="s">
        <v>190</v>
      </c>
      <c r="F170" s="29">
        <v>3316100969</v>
      </c>
      <c r="G170" s="29">
        <v>3316100969</v>
      </c>
      <c r="H170" s="27" t="s">
        <v>62</v>
      </c>
      <c r="I170" s="29">
        <v>4</v>
      </c>
      <c r="J170" s="30">
        <v>2074</v>
      </c>
      <c r="K170" s="30">
        <f>I170*J170</f>
        <v>8296</v>
      </c>
      <c r="L170" s="31">
        <v>45600</v>
      </c>
      <c r="M170" s="31">
        <v>45623</v>
      </c>
      <c r="N170" s="32">
        <v>2002157781</v>
      </c>
      <c r="O170" s="32">
        <v>404100121</v>
      </c>
      <c r="P170" s="33">
        <v>45623</v>
      </c>
      <c r="Q170" s="49"/>
      <c r="R170" s="13">
        <v>45602</v>
      </c>
      <c r="S170" s="13">
        <f>+R170+365</f>
        <v>45967</v>
      </c>
      <c r="T170" s="14">
        <f ca="1">$W$1-R170</f>
        <v>295</v>
      </c>
      <c r="U170" s="14">
        <f ca="1">365-T170</f>
        <v>70</v>
      </c>
      <c r="V170" s="15"/>
      <c r="W170" s="15"/>
      <c r="X170" s="14" t="str">
        <f>IF(AND(O170&gt;40410001,O170&lt;424000000),"Done - Invoiced",IF(AND(L170&gt;DATEVALUE("01/01/2024"),L170&lt;DATEVALUE("01/01/2027")),"On Hand",IF(L170="In Transit","In Transit",IF(L170="Cancelled PO","Cancelled PO","On Order"))))</f>
        <v>Done - Invoiced</v>
      </c>
      <c r="Y170" s="15" t="s">
        <v>460</v>
      </c>
      <c r="Z170" s="13">
        <v>45595</v>
      </c>
      <c r="AA170" s="13">
        <v>45596</v>
      </c>
      <c r="AB170" s="13">
        <v>45601</v>
      </c>
      <c r="AC170" s="14"/>
      <c r="AD170" s="13"/>
      <c r="AE170" s="56">
        <v>4</v>
      </c>
      <c r="AF170" s="56">
        <v>2074</v>
      </c>
      <c r="AG170" s="56">
        <f>AE170*AF170</f>
        <v>8296</v>
      </c>
      <c r="AH170" s="56"/>
      <c r="AI170" s="56">
        <f>AG170+AH170</f>
        <v>8296</v>
      </c>
      <c r="AJ170" s="56"/>
    </row>
    <row r="171" spans="1:36" ht="10.5" hidden="1" customHeight="1" x14ac:dyDescent="0.2">
      <c r="A171" s="37">
        <v>1935228</v>
      </c>
      <c r="B171" s="27" t="s">
        <v>182</v>
      </c>
      <c r="C171" s="27" t="s">
        <v>52</v>
      </c>
      <c r="D171" s="31">
        <v>45512</v>
      </c>
      <c r="E171" s="27" t="s">
        <v>164</v>
      </c>
      <c r="F171" s="29">
        <v>3316100931</v>
      </c>
      <c r="G171" s="29">
        <v>3316100931</v>
      </c>
      <c r="H171" s="27" t="s">
        <v>83</v>
      </c>
      <c r="I171" s="29">
        <v>4</v>
      </c>
      <c r="J171" s="30">
        <v>4001</v>
      </c>
      <c r="K171" s="30">
        <f>I171*J171</f>
        <v>16004</v>
      </c>
      <c r="L171" s="31">
        <v>45567</v>
      </c>
      <c r="M171" s="31">
        <v>45624</v>
      </c>
      <c r="N171" s="32">
        <v>2002159141</v>
      </c>
      <c r="O171" s="32">
        <v>404100124</v>
      </c>
      <c r="P171" s="33">
        <v>45624</v>
      </c>
      <c r="Q171" s="49"/>
      <c r="R171" s="13">
        <v>45573</v>
      </c>
      <c r="S171" s="13">
        <f>+R171+365</f>
        <v>45938</v>
      </c>
      <c r="T171" s="14">
        <f ca="1">$W$1-R171</f>
        <v>324</v>
      </c>
      <c r="U171" s="14">
        <f ca="1">365-T171</f>
        <v>41</v>
      </c>
      <c r="V171" s="15"/>
      <c r="W171" s="15"/>
      <c r="X171" s="14" t="str">
        <f>IF(AND(O171&gt;40410001,O171&lt;424000000),"Done - Invoiced",IF(AND(L171&gt;DATEVALUE("01/01/2024"),L171&lt;DATEVALUE("01/01/2027")),"On Hand",IF(L171="In Transit","In Transit",IF(L171="Cancelled PO","Cancelled PO","On Order"))))</f>
        <v>Done - Invoiced</v>
      </c>
      <c r="Y171" s="15" t="s">
        <v>460</v>
      </c>
      <c r="Z171" s="13">
        <v>45560</v>
      </c>
      <c r="AA171" s="13">
        <v>45561</v>
      </c>
      <c r="AB171" s="13">
        <v>45566</v>
      </c>
      <c r="AC171" s="14"/>
      <c r="AD171" s="13"/>
      <c r="AE171" s="56">
        <v>4</v>
      </c>
      <c r="AF171" s="56">
        <v>4001</v>
      </c>
      <c r="AG171" s="56">
        <f>AE171*AF171</f>
        <v>16004</v>
      </c>
      <c r="AH171" s="56"/>
      <c r="AI171" s="56">
        <f>AG171+AH171</f>
        <v>16004</v>
      </c>
      <c r="AJ171" s="56"/>
    </row>
    <row r="172" spans="1:36" ht="10.5" hidden="1" customHeight="1" x14ac:dyDescent="0.2">
      <c r="A172" s="37">
        <v>1935239</v>
      </c>
      <c r="B172" s="27" t="s">
        <v>244</v>
      </c>
      <c r="C172" s="27" t="s">
        <v>52</v>
      </c>
      <c r="D172" s="31">
        <v>45512</v>
      </c>
      <c r="E172" s="27" t="s">
        <v>185</v>
      </c>
      <c r="F172" s="29">
        <v>3316100931</v>
      </c>
      <c r="G172" s="29">
        <v>3316100931</v>
      </c>
      <c r="H172" s="27" t="s">
        <v>83</v>
      </c>
      <c r="I172" s="29">
        <v>4</v>
      </c>
      <c r="J172" s="30">
        <v>3975</v>
      </c>
      <c r="K172" s="30">
        <f>I172*J172</f>
        <v>15900</v>
      </c>
      <c r="L172" s="31">
        <v>45580</v>
      </c>
      <c r="M172" s="31">
        <v>45636</v>
      </c>
      <c r="N172" s="32">
        <v>2002172155</v>
      </c>
      <c r="O172" s="32">
        <v>404100131</v>
      </c>
      <c r="P172" s="33">
        <v>45636</v>
      </c>
      <c r="Q172" s="49"/>
      <c r="R172" s="13">
        <v>45582</v>
      </c>
      <c r="S172" s="13">
        <f>+R172+365</f>
        <v>45947</v>
      </c>
      <c r="T172" s="14">
        <f ca="1">$W$1-R172</f>
        <v>315</v>
      </c>
      <c r="U172" s="14">
        <f ca="1">365-T172</f>
        <v>50</v>
      </c>
      <c r="V172" s="15"/>
      <c r="W172" s="15"/>
      <c r="X172" s="14" t="str">
        <f>IF(AND(O172&gt;40410001,O172&lt;424000000),"Done - Invoiced",IF(AND(L172&gt;DATEVALUE("01/01/2024"),L172&lt;DATEVALUE("01/01/2027")),"On Hand",IF(L172="In Transit","In Transit",IF(L172="Cancelled PO","Cancelled PO","On Order"))))</f>
        <v>Done - Invoiced</v>
      </c>
      <c r="Y172" s="15" t="s">
        <v>460</v>
      </c>
      <c r="Z172" s="13">
        <v>45574</v>
      </c>
      <c r="AA172" s="13">
        <v>45574</v>
      </c>
      <c r="AB172" s="13">
        <v>45579</v>
      </c>
      <c r="AC172" s="14"/>
      <c r="AD172" s="13"/>
      <c r="AE172" s="56">
        <v>4</v>
      </c>
      <c r="AF172" s="56">
        <v>3975</v>
      </c>
      <c r="AG172" s="56">
        <f>AE172*AF172</f>
        <v>15900</v>
      </c>
      <c r="AH172" s="56"/>
      <c r="AI172" s="56">
        <f>AG172+AH172</f>
        <v>15900</v>
      </c>
      <c r="AJ172" s="56"/>
    </row>
    <row r="173" spans="1:36" ht="10.5" hidden="1" customHeight="1" x14ac:dyDescent="0.2">
      <c r="A173" s="37">
        <v>1935229</v>
      </c>
      <c r="B173" s="27" t="s">
        <v>231</v>
      </c>
      <c r="C173" s="27" t="s">
        <v>52</v>
      </c>
      <c r="D173" s="31">
        <v>45512</v>
      </c>
      <c r="E173" s="27" t="s">
        <v>164</v>
      </c>
      <c r="F173" s="29">
        <v>3316101255</v>
      </c>
      <c r="G173" s="29">
        <v>3316101255</v>
      </c>
      <c r="H173" s="27" t="s">
        <v>83</v>
      </c>
      <c r="I173" s="29">
        <v>4</v>
      </c>
      <c r="J173" s="30">
        <v>3954</v>
      </c>
      <c r="K173" s="30">
        <f>I173*J173</f>
        <v>15816</v>
      </c>
      <c r="L173" s="31">
        <v>45567</v>
      </c>
      <c r="M173" s="31">
        <v>45581</v>
      </c>
      <c r="N173" s="32">
        <v>2002108303</v>
      </c>
      <c r="O173" s="32">
        <v>40410071</v>
      </c>
      <c r="P173" s="33">
        <v>45581</v>
      </c>
      <c r="Q173" s="49"/>
      <c r="R173" s="13">
        <v>45573</v>
      </c>
      <c r="S173" s="13">
        <f>+R173+365</f>
        <v>45938</v>
      </c>
      <c r="T173" s="14">
        <f ca="1">$W$1-R173</f>
        <v>324</v>
      </c>
      <c r="U173" s="14">
        <f ca="1">365-T173</f>
        <v>41</v>
      </c>
      <c r="V173" s="15"/>
      <c r="W173" s="15"/>
      <c r="X173" s="14" t="str">
        <f>IF(AND(O173&gt;40410001,O173&lt;424000000),"Done - Invoiced",IF(AND(L173&gt;DATEVALUE("01/01/2024"),L173&lt;DATEVALUE("01/01/2027")),"On Hand",IF(L173="In Transit","In Transit",IF(L173="Cancelled PO","Cancelled PO","On Order"))))</f>
        <v>Done - Invoiced</v>
      </c>
      <c r="Y173" s="15" t="s">
        <v>460</v>
      </c>
      <c r="Z173" s="13">
        <v>45560</v>
      </c>
      <c r="AA173" s="13">
        <v>45561</v>
      </c>
      <c r="AB173" s="13">
        <v>45566</v>
      </c>
      <c r="AC173" s="14"/>
      <c r="AD173" s="13"/>
      <c r="AE173" s="56">
        <v>4</v>
      </c>
      <c r="AF173" s="56">
        <v>3954</v>
      </c>
      <c r="AG173" s="56">
        <f>AE173*AF173</f>
        <v>15816</v>
      </c>
      <c r="AH173" s="56"/>
      <c r="AI173" s="56">
        <f>AG173+AH173</f>
        <v>15816</v>
      </c>
      <c r="AJ173" s="56"/>
    </row>
    <row r="174" spans="1:36" ht="10.5" hidden="1" customHeight="1" x14ac:dyDescent="0.2">
      <c r="A174" s="37">
        <v>2062859</v>
      </c>
      <c r="B174" s="27" t="s">
        <v>259</v>
      </c>
      <c r="C174" s="27" t="s">
        <v>52</v>
      </c>
      <c r="D174" s="31">
        <v>45541</v>
      </c>
      <c r="E174" s="27" t="s">
        <v>255</v>
      </c>
      <c r="F174" s="29">
        <v>3222324558</v>
      </c>
      <c r="G174" s="29">
        <v>3222324558</v>
      </c>
      <c r="H174" s="27" t="s">
        <v>87</v>
      </c>
      <c r="I174" s="29">
        <v>6</v>
      </c>
      <c r="J174" s="30">
        <v>3043</v>
      </c>
      <c r="K174" s="30">
        <f>I174*J174</f>
        <v>18258</v>
      </c>
      <c r="L174" s="31">
        <v>45653</v>
      </c>
      <c r="M174" s="31">
        <v>45705</v>
      </c>
      <c r="N174" s="32">
        <v>2002249411</v>
      </c>
      <c r="O174" s="32">
        <v>404100210</v>
      </c>
      <c r="P174" s="33">
        <v>45705</v>
      </c>
      <c r="Q174" s="49"/>
      <c r="R174" s="13">
        <v>45665</v>
      </c>
      <c r="S174" s="13">
        <f>+R174+365</f>
        <v>46030</v>
      </c>
      <c r="T174" s="14">
        <f ca="1">$W$1-R174</f>
        <v>232</v>
      </c>
      <c r="U174" s="14">
        <f ca="1">365-T174</f>
        <v>133</v>
      </c>
      <c r="V174" s="15"/>
      <c r="W174" s="15"/>
      <c r="X174" s="14" t="str">
        <f>IF(AND(O174&gt;40410001,O174&lt;424000000),"Done - Invoiced",IF(AND(L174&gt;DATEVALUE("01/01/2024"),L174&lt;DATEVALUE("01/01/2027")),"On Hand",IF(L174="In Transit","In Transit",IF(L174="Cancelled PO","Cancelled PO","On Order"))))</f>
        <v>Done - Invoiced</v>
      </c>
      <c r="Y174" s="15" t="s">
        <v>460</v>
      </c>
      <c r="Z174" s="13">
        <v>45651</v>
      </c>
      <c r="AA174" s="13">
        <v>45644</v>
      </c>
      <c r="AB174" s="13">
        <v>45649</v>
      </c>
      <c r="AC174" s="14"/>
      <c r="AD174" s="13"/>
      <c r="AE174" s="56">
        <v>6</v>
      </c>
      <c r="AF174" s="56">
        <v>3043</v>
      </c>
      <c r="AG174" s="56">
        <f>AE174*AF174</f>
        <v>18258</v>
      </c>
      <c r="AH174" s="56"/>
      <c r="AI174" s="56">
        <f>AG174+AH174</f>
        <v>18258</v>
      </c>
      <c r="AJ174" s="56"/>
    </row>
    <row r="175" spans="1:36" ht="10.5" hidden="1" customHeight="1" x14ac:dyDescent="0.2">
      <c r="A175" s="37">
        <v>1962218</v>
      </c>
      <c r="B175" s="27" t="s">
        <v>248</v>
      </c>
      <c r="C175" s="27" t="s">
        <v>52</v>
      </c>
      <c r="D175" s="31">
        <v>45518</v>
      </c>
      <c r="E175" s="27" t="s">
        <v>234</v>
      </c>
      <c r="F175" s="29">
        <v>3222362915</v>
      </c>
      <c r="G175" s="29">
        <v>3222362915</v>
      </c>
      <c r="H175" s="27" t="s">
        <v>87</v>
      </c>
      <c r="I175" s="29">
        <v>4</v>
      </c>
      <c r="J175" s="30">
        <v>2249</v>
      </c>
      <c r="K175" s="30">
        <f>I175*J175</f>
        <v>8996</v>
      </c>
      <c r="L175" s="31">
        <v>45607</v>
      </c>
      <c r="M175" s="31">
        <v>45700</v>
      </c>
      <c r="N175" s="32">
        <v>2002244010</v>
      </c>
      <c r="O175" s="32">
        <v>404100206</v>
      </c>
      <c r="P175" s="33">
        <v>45700</v>
      </c>
      <c r="Q175" s="49"/>
      <c r="R175" s="13">
        <v>45610</v>
      </c>
      <c r="S175" s="13">
        <f>+R175+365</f>
        <v>45975</v>
      </c>
      <c r="T175" s="14">
        <f ca="1">$W$1-R175</f>
        <v>287</v>
      </c>
      <c r="U175" s="14">
        <f ca="1">365-T175</f>
        <v>78</v>
      </c>
      <c r="V175" s="15"/>
      <c r="W175" s="15"/>
      <c r="X175" s="14" t="str">
        <f>IF(AND(O175&gt;40410001,O175&lt;424000000),"Done - Invoiced",IF(AND(L175&gt;DATEVALUE("01/01/2024"),L175&lt;DATEVALUE("01/01/2027")),"On Hand",IF(L175="In Transit","In Transit",IF(L175="Cancelled PO","Cancelled PO","On Order"))))</f>
        <v>Done - Invoiced</v>
      </c>
      <c r="Y175" s="15" t="s">
        <v>460</v>
      </c>
      <c r="Z175" s="13">
        <v>45602</v>
      </c>
      <c r="AA175" s="13">
        <v>45603</v>
      </c>
      <c r="AB175" s="13">
        <v>45608</v>
      </c>
      <c r="AC175" s="14"/>
      <c r="AD175" s="13"/>
      <c r="AE175" s="56">
        <v>4</v>
      </c>
      <c r="AF175" s="56">
        <v>2249</v>
      </c>
      <c r="AG175" s="56">
        <f>AE175*AF175</f>
        <v>8996</v>
      </c>
      <c r="AH175" s="56"/>
      <c r="AI175" s="56">
        <f>AG175+AH175</f>
        <v>8996</v>
      </c>
      <c r="AJ175" s="56"/>
    </row>
    <row r="176" spans="1:36" ht="10.5" hidden="1" customHeight="1" x14ac:dyDescent="0.2">
      <c r="A176" s="37">
        <v>1962222</v>
      </c>
      <c r="B176" s="27" t="s">
        <v>253</v>
      </c>
      <c r="C176" s="27" t="s">
        <v>52</v>
      </c>
      <c r="D176" s="31">
        <v>45518</v>
      </c>
      <c r="E176" s="27" t="s">
        <v>239</v>
      </c>
      <c r="F176" s="29">
        <v>3222362915</v>
      </c>
      <c r="G176" s="29">
        <v>3222362915</v>
      </c>
      <c r="H176" s="27" t="s">
        <v>87</v>
      </c>
      <c r="I176" s="29">
        <v>4</v>
      </c>
      <c r="J176" s="30">
        <v>2249</v>
      </c>
      <c r="K176" s="30">
        <f>I176*J176</f>
        <v>8996</v>
      </c>
      <c r="L176" s="31">
        <v>45616</v>
      </c>
      <c r="M176" s="31">
        <v>45705</v>
      </c>
      <c r="N176" s="32">
        <v>2002249409</v>
      </c>
      <c r="O176" s="32">
        <v>404100209</v>
      </c>
      <c r="P176" s="33">
        <v>45705</v>
      </c>
      <c r="Q176" s="49"/>
      <c r="R176" s="13">
        <v>45617</v>
      </c>
      <c r="S176" s="13">
        <f>+R176+365</f>
        <v>45982</v>
      </c>
      <c r="T176" s="14">
        <f ca="1">$W$1-R176</f>
        <v>280</v>
      </c>
      <c r="U176" s="14">
        <f ca="1">365-T176</f>
        <v>85</v>
      </c>
      <c r="V176" s="15"/>
      <c r="W176" s="15"/>
      <c r="X176" s="14" t="str">
        <f>IF(AND(O176&gt;40410001,O176&lt;424000000),"Done - Invoiced",IF(AND(L176&gt;DATEVALUE("01/01/2024"),L176&lt;DATEVALUE("01/01/2027")),"On Hand",IF(L176="In Transit","In Transit",IF(L176="Cancelled PO","Cancelled PO","On Order"))))</f>
        <v>Done - Invoiced</v>
      </c>
      <c r="Y176" s="15" t="s">
        <v>460</v>
      </c>
      <c r="Z176" s="13">
        <v>45609</v>
      </c>
      <c r="AA176" s="13">
        <v>45609</v>
      </c>
      <c r="AB176" s="13">
        <v>45614</v>
      </c>
      <c r="AC176" s="14"/>
      <c r="AD176" s="13"/>
      <c r="AE176" s="56">
        <v>4</v>
      </c>
      <c r="AF176" s="56">
        <v>2249</v>
      </c>
      <c r="AG176" s="56">
        <f>AE176*AF176</f>
        <v>8996</v>
      </c>
      <c r="AH176" s="56"/>
      <c r="AI176" s="56">
        <f>AG176+AH176</f>
        <v>8996</v>
      </c>
      <c r="AJ176" s="56"/>
    </row>
    <row r="177" spans="1:36" ht="10.5" hidden="1" customHeight="1" x14ac:dyDescent="0.2">
      <c r="A177" s="37">
        <v>1962231</v>
      </c>
      <c r="B177" s="27" t="s">
        <v>249</v>
      </c>
      <c r="C177" s="27" t="s">
        <v>52</v>
      </c>
      <c r="D177" s="31">
        <v>45518</v>
      </c>
      <c r="E177" s="27" t="s">
        <v>247</v>
      </c>
      <c r="F177" s="29">
        <v>3316100968</v>
      </c>
      <c r="G177" s="29">
        <v>3316100968</v>
      </c>
      <c r="H177" s="27" t="s">
        <v>62</v>
      </c>
      <c r="I177" s="29">
        <v>4</v>
      </c>
      <c r="J177" s="30">
        <v>2074</v>
      </c>
      <c r="K177" s="30">
        <f>I177*J177</f>
        <v>8296</v>
      </c>
      <c r="L177" s="31">
        <v>45628</v>
      </c>
      <c r="M177" s="31">
        <v>45684</v>
      </c>
      <c r="N177" s="32">
        <v>2002223187</v>
      </c>
      <c r="O177" s="32">
        <v>404100183</v>
      </c>
      <c r="P177" s="33">
        <v>45684</v>
      </c>
      <c r="Q177" s="49"/>
      <c r="R177" s="13">
        <v>45631</v>
      </c>
      <c r="S177" s="13">
        <f>+R177+365</f>
        <v>45996</v>
      </c>
      <c r="T177" s="14">
        <f ca="1">$W$1-R177</f>
        <v>266</v>
      </c>
      <c r="U177" s="14">
        <f ca="1">365-T177</f>
        <v>99</v>
      </c>
      <c r="V177" s="15"/>
      <c r="W177" s="15"/>
      <c r="X177" s="14" t="str">
        <f>IF(AND(O177&gt;40410001,O177&lt;424000000),"Done - Invoiced",IF(AND(L177&gt;DATEVALUE("01/01/2024"),L177&lt;DATEVALUE("01/01/2027")),"On Hand",IF(L177="In Transit","In Transit",IF(L177="Cancelled PO","Cancelled PO","On Order"))))</f>
        <v>Done - Invoiced</v>
      </c>
      <c r="Y177" s="15" t="s">
        <v>460</v>
      </c>
      <c r="Z177" s="13">
        <v>45623</v>
      </c>
      <c r="AA177" s="13">
        <v>45623</v>
      </c>
      <c r="AB177" s="13">
        <v>45628</v>
      </c>
      <c r="AC177" s="14"/>
      <c r="AD177" s="13"/>
      <c r="AE177" s="56">
        <v>4</v>
      </c>
      <c r="AF177" s="56">
        <v>2074</v>
      </c>
      <c r="AG177" s="56">
        <f>AE177*AF177</f>
        <v>8296</v>
      </c>
      <c r="AH177" s="56"/>
      <c r="AI177" s="56">
        <f>AG177+AH177</f>
        <v>8296</v>
      </c>
      <c r="AJ177" s="56"/>
    </row>
    <row r="178" spans="1:36" ht="10.5" hidden="1" customHeight="1" x14ac:dyDescent="0.2">
      <c r="A178" s="37">
        <v>1935244</v>
      </c>
      <c r="B178" s="27" t="s">
        <v>250</v>
      </c>
      <c r="C178" s="27" t="s">
        <v>52</v>
      </c>
      <c r="D178" s="31">
        <v>45512</v>
      </c>
      <c r="E178" s="27" t="s">
        <v>234</v>
      </c>
      <c r="F178" s="29">
        <v>3316100969</v>
      </c>
      <c r="G178" s="29">
        <v>3316100969</v>
      </c>
      <c r="H178" s="27" t="s">
        <v>62</v>
      </c>
      <c r="I178" s="29">
        <v>4</v>
      </c>
      <c r="J178" s="30">
        <v>2074</v>
      </c>
      <c r="K178" s="30">
        <f>I178*J178</f>
        <v>8296</v>
      </c>
      <c r="L178" s="31">
        <v>45607</v>
      </c>
      <c r="M178" s="31">
        <v>45636</v>
      </c>
      <c r="N178" s="32">
        <v>2002172162</v>
      </c>
      <c r="O178" s="32">
        <v>404100133</v>
      </c>
      <c r="P178" s="33">
        <v>45636</v>
      </c>
      <c r="Q178" s="49"/>
      <c r="R178" s="13">
        <v>45610</v>
      </c>
      <c r="S178" s="13">
        <f>+R178+365</f>
        <v>45975</v>
      </c>
      <c r="T178" s="14">
        <f ca="1">$W$1-R178</f>
        <v>287</v>
      </c>
      <c r="U178" s="14">
        <f ca="1">365-T178</f>
        <v>78</v>
      </c>
      <c r="V178" s="15"/>
      <c r="W178" s="15"/>
      <c r="X178" s="14" t="str">
        <f>IF(AND(O178&gt;40410001,O178&lt;424000000),"Done - Invoiced",IF(AND(L178&gt;DATEVALUE("01/01/2024"),L178&lt;DATEVALUE("01/01/2027")),"On Hand",IF(L178="In Transit","In Transit",IF(L178="Cancelled PO","Cancelled PO","On Order"))))</f>
        <v>Done - Invoiced</v>
      </c>
      <c r="Y178" s="15" t="s">
        <v>460</v>
      </c>
      <c r="Z178" s="13">
        <v>45602</v>
      </c>
      <c r="AA178" s="13">
        <v>45603</v>
      </c>
      <c r="AB178" s="13">
        <v>45608</v>
      </c>
      <c r="AC178" s="14"/>
      <c r="AD178" s="13"/>
      <c r="AE178" s="56">
        <v>4</v>
      </c>
      <c r="AF178" s="56">
        <v>2074</v>
      </c>
      <c r="AG178" s="56">
        <f>AE178*AF178</f>
        <v>8296</v>
      </c>
      <c r="AH178" s="56"/>
      <c r="AI178" s="56">
        <f>AG178+AH178</f>
        <v>8296</v>
      </c>
      <c r="AJ178" s="56"/>
    </row>
    <row r="179" spans="1:36" ht="10.5" hidden="1" customHeight="1" x14ac:dyDescent="0.2">
      <c r="A179" s="37">
        <v>1962223</v>
      </c>
      <c r="B179" s="27" t="s">
        <v>251</v>
      </c>
      <c r="C179" s="27" t="s">
        <v>52</v>
      </c>
      <c r="D179" s="31">
        <v>45518</v>
      </c>
      <c r="E179" s="27" t="s">
        <v>222</v>
      </c>
      <c r="F179" s="29">
        <v>3316100931</v>
      </c>
      <c r="G179" s="29">
        <v>3316100931</v>
      </c>
      <c r="H179" s="27" t="s">
        <v>83</v>
      </c>
      <c r="I179" s="29">
        <v>4</v>
      </c>
      <c r="J179" s="30">
        <v>3975</v>
      </c>
      <c r="K179" s="30">
        <f>I179*J179</f>
        <v>15900</v>
      </c>
      <c r="L179" s="31">
        <v>45593</v>
      </c>
      <c r="M179" s="31">
        <v>45649</v>
      </c>
      <c r="N179" s="32">
        <v>2002182374</v>
      </c>
      <c r="O179" s="32">
        <v>404100139</v>
      </c>
      <c r="P179" s="33">
        <v>45649</v>
      </c>
      <c r="Q179" s="49"/>
      <c r="R179" s="13">
        <v>45601</v>
      </c>
      <c r="S179" s="13">
        <f>+R179+365</f>
        <v>45966</v>
      </c>
      <c r="T179" s="14">
        <f ca="1">$W$1-R179</f>
        <v>296</v>
      </c>
      <c r="U179" s="14">
        <f ca="1">365-T179</f>
        <v>69</v>
      </c>
      <c r="V179" s="15"/>
      <c r="W179" s="15"/>
      <c r="X179" s="14" t="str">
        <f>IF(AND(O179&gt;40410001,O179&lt;424000000),"Done - Invoiced",IF(AND(L179&gt;DATEVALUE("01/01/2024"),L179&lt;DATEVALUE("01/01/2027")),"On Hand",IF(L179="In Transit","In Transit",IF(L179="Cancelled PO","Cancelled PO","On Order"))))</f>
        <v>Done - Invoiced</v>
      </c>
      <c r="Y179" s="15" t="s">
        <v>460</v>
      </c>
      <c r="Z179" s="13">
        <v>45588</v>
      </c>
      <c r="AA179" s="13">
        <v>45589</v>
      </c>
      <c r="AB179" s="13">
        <v>45594</v>
      </c>
      <c r="AC179" s="14"/>
      <c r="AD179" s="13"/>
      <c r="AE179" s="56">
        <v>4</v>
      </c>
      <c r="AF179" s="56">
        <v>3975</v>
      </c>
      <c r="AG179" s="56">
        <f>AE179*AF179</f>
        <v>15900</v>
      </c>
      <c r="AH179" s="56"/>
      <c r="AI179" s="56">
        <f>AG179+AH179</f>
        <v>15900</v>
      </c>
      <c r="AJ179" s="56"/>
    </row>
    <row r="180" spans="1:36" ht="10.5" hidden="1" customHeight="1" x14ac:dyDescent="0.2">
      <c r="A180" s="37">
        <v>1935240</v>
      </c>
      <c r="B180" s="27" t="s">
        <v>252</v>
      </c>
      <c r="C180" s="27" t="s">
        <v>52</v>
      </c>
      <c r="D180" s="31">
        <v>45512</v>
      </c>
      <c r="E180" s="27" t="s">
        <v>185</v>
      </c>
      <c r="F180" s="29">
        <v>3316101255</v>
      </c>
      <c r="G180" s="29">
        <v>3316101255</v>
      </c>
      <c r="H180" s="27" t="s">
        <v>83</v>
      </c>
      <c r="I180" s="29">
        <v>4</v>
      </c>
      <c r="J180" s="30">
        <v>3928</v>
      </c>
      <c r="K180" s="30">
        <f>I180*J180</f>
        <v>15712</v>
      </c>
      <c r="L180" s="31">
        <v>45580</v>
      </c>
      <c r="M180" s="31">
        <v>45594</v>
      </c>
      <c r="N180" s="32">
        <v>2002122732</v>
      </c>
      <c r="O180" s="32">
        <v>40410086</v>
      </c>
      <c r="P180" s="33">
        <v>45594</v>
      </c>
      <c r="Q180" s="49"/>
      <c r="R180" s="13">
        <v>45582</v>
      </c>
      <c r="S180" s="13">
        <f>+R180+365</f>
        <v>45947</v>
      </c>
      <c r="T180" s="14">
        <f ca="1">$W$1-R180</f>
        <v>315</v>
      </c>
      <c r="U180" s="14">
        <f ca="1">365-T180</f>
        <v>50</v>
      </c>
      <c r="V180" s="15"/>
      <c r="W180" s="15"/>
      <c r="X180" s="14" t="str">
        <f>IF(AND(O180&gt;40410001,O180&lt;424000000),"Done - Invoiced",IF(AND(L180&gt;DATEVALUE("01/01/2024"),L180&lt;DATEVALUE("01/01/2027")),"On Hand",IF(L180="In Transit","In Transit",IF(L180="Cancelled PO","Cancelled PO","On Order"))))</f>
        <v>Done - Invoiced</v>
      </c>
      <c r="Y180" s="15" t="s">
        <v>460</v>
      </c>
      <c r="Z180" s="13">
        <v>45574</v>
      </c>
      <c r="AA180" s="13">
        <v>45574</v>
      </c>
      <c r="AB180" s="13">
        <v>45579</v>
      </c>
      <c r="AC180" s="14"/>
      <c r="AD180" s="13"/>
      <c r="AE180" s="56">
        <v>4</v>
      </c>
      <c r="AF180" s="56">
        <v>3928</v>
      </c>
      <c r="AG180" s="56">
        <f>AE180*AF180</f>
        <v>15712</v>
      </c>
      <c r="AH180" s="56"/>
      <c r="AI180" s="56">
        <f>AG180+AH180</f>
        <v>15712</v>
      </c>
      <c r="AJ180" s="56"/>
    </row>
    <row r="181" spans="1:36" ht="10.5" hidden="1" customHeight="1" x14ac:dyDescent="0.2">
      <c r="A181" s="37">
        <v>1962222</v>
      </c>
      <c r="B181" s="27" t="s">
        <v>253</v>
      </c>
      <c r="C181" s="27" t="s">
        <v>52</v>
      </c>
      <c r="D181" s="31">
        <v>45518</v>
      </c>
      <c r="E181" s="27" t="s">
        <v>239</v>
      </c>
      <c r="F181" s="29">
        <v>3222362915</v>
      </c>
      <c r="G181" s="29">
        <v>3222362915</v>
      </c>
      <c r="H181" s="27" t="s">
        <v>87</v>
      </c>
      <c r="I181" s="29">
        <v>2</v>
      </c>
      <c r="J181" s="30">
        <v>2249</v>
      </c>
      <c r="K181" s="30">
        <f>I181*J181</f>
        <v>4498</v>
      </c>
      <c r="L181" s="31">
        <v>45616</v>
      </c>
      <c r="M181" s="31">
        <v>45712</v>
      </c>
      <c r="N181" s="32">
        <v>2002257820</v>
      </c>
      <c r="O181" s="32">
        <v>404100219</v>
      </c>
      <c r="P181" s="33">
        <v>45712</v>
      </c>
      <c r="Q181" s="49"/>
      <c r="R181" s="13">
        <v>45617</v>
      </c>
      <c r="S181" s="13">
        <f>+R181+365</f>
        <v>45982</v>
      </c>
      <c r="T181" s="14">
        <f ca="1">$W$1-R181</f>
        <v>280</v>
      </c>
      <c r="U181" s="14">
        <f ca="1">365-T181</f>
        <v>85</v>
      </c>
      <c r="V181" s="15"/>
      <c r="W181" s="15"/>
      <c r="X181" s="14" t="str">
        <f>IF(AND(O181&gt;40410001,O181&lt;424000000),"Done - Invoiced",IF(AND(L181&gt;DATEVALUE("01/01/2024"),L181&lt;DATEVALUE("01/01/2027")),"On Hand",IF(L181="In Transit","In Transit",IF(L181="Cancelled PO","Cancelled PO","On Order"))))</f>
        <v>Done - Invoiced</v>
      </c>
      <c r="Y181" s="15" t="s">
        <v>460</v>
      </c>
      <c r="Z181" s="13">
        <v>45609</v>
      </c>
      <c r="AA181" s="13">
        <v>45609</v>
      </c>
      <c r="AB181" s="13">
        <v>45614</v>
      </c>
      <c r="AC181" s="14"/>
      <c r="AD181" s="13"/>
      <c r="AE181" s="56">
        <v>2</v>
      </c>
      <c r="AF181" s="56">
        <v>2249</v>
      </c>
      <c r="AG181" s="56">
        <f>AE181*AF181</f>
        <v>4498</v>
      </c>
      <c r="AH181" s="56"/>
      <c r="AI181" s="56">
        <f>AG181+AH181</f>
        <v>4498</v>
      </c>
      <c r="AJ181" s="56"/>
    </row>
    <row r="182" spans="1:36" ht="10.5" hidden="1" customHeight="1" x14ac:dyDescent="0.2">
      <c r="A182" s="37">
        <v>1962229</v>
      </c>
      <c r="B182" s="27" t="s">
        <v>264</v>
      </c>
      <c r="C182" s="27" t="s">
        <v>52</v>
      </c>
      <c r="D182" s="31">
        <v>45518</v>
      </c>
      <c r="E182" s="27" t="s">
        <v>241</v>
      </c>
      <c r="F182" s="29">
        <v>3222362915</v>
      </c>
      <c r="G182" s="29">
        <v>3222362915</v>
      </c>
      <c r="H182" s="27" t="s">
        <v>87</v>
      </c>
      <c r="I182" s="29">
        <v>2</v>
      </c>
      <c r="J182" s="30">
        <v>2249</v>
      </c>
      <c r="K182" s="30">
        <f>I182*J182</f>
        <v>4498</v>
      </c>
      <c r="L182" s="31">
        <v>45616</v>
      </c>
      <c r="M182" s="31">
        <v>45712</v>
      </c>
      <c r="N182" s="32">
        <v>2002257820</v>
      </c>
      <c r="O182" s="32">
        <v>404100219</v>
      </c>
      <c r="P182" s="33">
        <v>45712</v>
      </c>
      <c r="Q182" s="49"/>
      <c r="R182" s="13">
        <v>45624</v>
      </c>
      <c r="S182" s="13">
        <f>+R182+365</f>
        <v>45989</v>
      </c>
      <c r="T182" s="14">
        <f ca="1">$W$1-R182</f>
        <v>273</v>
      </c>
      <c r="U182" s="14">
        <f ca="1">365-T182</f>
        <v>92</v>
      </c>
      <c r="V182" s="15"/>
      <c r="W182" s="15"/>
      <c r="X182" s="14" t="str">
        <f>IF(AND(O182&gt;40410001,O182&lt;424000000),"Done - Invoiced",IF(AND(L182&gt;DATEVALUE("01/01/2024"),L182&lt;DATEVALUE("01/01/2027")),"On Hand",IF(L182="In Transit","In Transit",IF(L182="Cancelled PO","Cancelled PO","On Order"))))</f>
        <v>Done - Invoiced</v>
      </c>
      <c r="Y182" s="15" t="s">
        <v>460</v>
      </c>
      <c r="Z182" s="13">
        <v>45616</v>
      </c>
      <c r="AA182" s="13">
        <v>45616</v>
      </c>
      <c r="AB182" s="13">
        <v>45621</v>
      </c>
      <c r="AC182" s="14"/>
      <c r="AD182" s="13"/>
      <c r="AE182" s="56">
        <v>2</v>
      </c>
      <c r="AF182" s="56">
        <v>2249</v>
      </c>
      <c r="AG182" s="56">
        <f>AE182*AF182</f>
        <v>4498</v>
      </c>
      <c r="AH182" s="56"/>
      <c r="AI182" s="56">
        <f>AG182+AH182</f>
        <v>4498</v>
      </c>
      <c r="AJ182" s="56"/>
    </row>
    <row r="183" spans="1:36" ht="10.5" hidden="1" customHeight="1" x14ac:dyDescent="0.2">
      <c r="A183" s="37">
        <v>1962237</v>
      </c>
      <c r="B183" s="27" t="s">
        <v>254</v>
      </c>
      <c r="C183" s="27" t="s">
        <v>52</v>
      </c>
      <c r="D183" s="31">
        <v>45518</v>
      </c>
      <c r="E183" s="27" t="s">
        <v>255</v>
      </c>
      <c r="F183" s="29">
        <v>3316100968</v>
      </c>
      <c r="G183" s="29">
        <v>3316100968</v>
      </c>
      <c r="H183" s="27" t="s">
        <v>62</v>
      </c>
      <c r="I183" s="29">
        <v>4</v>
      </c>
      <c r="J183" s="30">
        <v>2074</v>
      </c>
      <c r="K183" s="30">
        <f>I183*J183</f>
        <v>8296</v>
      </c>
      <c r="L183" s="31">
        <v>45635</v>
      </c>
      <c r="M183" s="31">
        <v>45695</v>
      </c>
      <c r="N183" s="32">
        <v>2002242309</v>
      </c>
      <c r="O183" s="32">
        <v>404100201</v>
      </c>
      <c r="P183" s="33">
        <v>45695</v>
      </c>
      <c r="Q183" s="49"/>
      <c r="R183" s="13">
        <v>45665</v>
      </c>
      <c r="S183" s="13">
        <f>+R183+365</f>
        <v>46030</v>
      </c>
      <c r="T183" s="14">
        <f ca="1">$W$1-R183</f>
        <v>232</v>
      </c>
      <c r="U183" s="14">
        <f ca="1">365-T183</f>
        <v>133</v>
      </c>
      <c r="V183" s="15"/>
      <c r="W183" s="15"/>
      <c r="X183" s="14" t="str">
        <f>IF(AND(O183&gt;40410001,O183&lt;424000000),"Done - Invoiced",IF(AND(L183&gt;DATEVALUE("01/01/2024"),L183&lt;DATEVALUE("01/01/2027")),"On Hand",IF(L183="In Transit","In Transit",IF(L183="Cancelled PO","Cancelled PO","On Order"))))</f>
        <v>Done - Invoiced</v>
      </c>
      <c r="Y183" s="15" t="s">
        <v>460</v>
      </c>
      <c r="Z183" s="13">
        <v>45630</v>
      </c>
      <c r="AA183" s="13">
        <v>45630</v>
      </c>
      <c r="AB183" s="13">
        <v>45635</v>
      </c>
      <c r="AC183" s="14"/>
      <c r="AD183" s="13"/>
      <c r="AE183" s="56">
        <v>4</v>
      </c>
      <c r="AF183" s="56">
        <v>2074</v>
      </c>
      <c r="AG183" s="56">
        <f>AE183*AF183</f>
        <v>8296</v>
      </c>
      <c r="AH183" s="56"/>
      <c r="AI183" s="56">
        <f>AG183+AH183</f>
        <v>8296</v>
      </c>
      <c r="AJ183" s="56"/>
    </row>
    <row r="184" spans="1:36" ht="10.5" hidden="1" customHeight="1" x14ac:dyDescent="0.2">
      <c r="A184" s="37">
        <v>1962225</v>
      </c>
      <c r="B184" s="27" t="s">
        <v>256</v>
      </c>
      <c r="C184" s="27" t="s">
        <v>52</v>
      </c>
      <c r="D184" s="31">
        <v>45518</v>
      </c>
      <c r="E184" s="27" t="s">
        <v>241</v>
      </c>
      <c r="F184" s="29">
        <v>3316100969</v>
      </c>
      <c r="G184" s="29">
        <v>3316100969</v>
      </c>
      <c r="H184" s="27" t="s">
        <v>62</v>
      </c>
      <c r="I184" s="29">
        <v>4</v>
      </c>
      <c r="J184" s="30">
        <v>2074</v>
      </c>
      <c r="K184" s="30">
        <f>I184*J184</f>
        <v>8296</v>
      </c>
      <c r="L184" s="31">
        <v>45616</v>
      </c>
      <c r="M184" s="31">
        <v>45649</v>
      </c>
      <c r="N184" s="32">
        <v>2002184707</v>
      </c>
      <c r="O184" s="32">
        <v>404100141</v>
      </c>
      <c r="P184" s="33">
        <v>45649</v>
      </c>
      <c r="Q184" s="49"/>
      <c r="R184" s="13">
        <v>45624</v>
      </c>
      <c r="S184" s="13">
        <f>+R184+365</f>
        <v>45989</v>
      </c>
      <c r="T184" s="14">
        <f ca="1">$W$1-R184</f>
        <v>273</v>
      </c>
      <c r="U184" s="14">
        <f ca="1">365-T184</f>
        <v>92</v>
      </c>
      <c r="V184" s="15"/>
      <c r="W184" s="15"/>
      <c r="X184" s="14" t="str">
        <f>IF(AND(O184&gt;40410001,O184&lt;424000000),"Done - Invoiced",IF(AND(L184&gt;DATEVALUE("01/01/2024"),L184&lt;DATEVALUE("01/01/2027")),"On Hand",IF(L184="In Transit","In Transit",IF(L184="Cancelled PO","Cancelled PO","On Order"))))</f>
        <v>Done - Invoiced</v>
      </c>
      <c r="Y184" s="15" t="s">
        <v>460</v>
      </c>
      <c r="Z184" s="13">
        <v>45616</v>
      </c>
      <c r="AA184" s="13">
        <v>45616</v>
      </c>
      <c r="AB184" s="13">
        <v>45621</v>
      </c>
      <c r="AC184" s="14"/>
      <c r="AD184" s="13"/>
      <c r="AE184" s="56">
        <v>4</v>
      </c>
      <c r="AF184" s="56">
        <v>2074</v>
      </c>
      <c r="AG184" s="56">
        <f>AE184*AF184</f>
        <v>8296</v>
      </c>
      <c r="AH184" s="56"/>
      <c r="AI184" s="56">
        <f>AG184+AH184</f>
        <v>8296</v>
      </c>
      <c r="AJ184" s="56"/>
    </row>
    <row r="185" spans="1:36" ht="10.5" hidden="1" customHeight="1" x14ac:dyDescent="0.2">
      <c r="A185" s="37">
        <v>1962230</v>
      </c>
      <c r="B185" s="27" t="s">
        <v>257</v>
      </c>
      <c r="C185" s="27" t="s">
        <v>52</v>
      </c>
      <c r="D185" s="31">
        <v>45518</v>
      </c>
      <c r="E185" s="27" t="s">
        <v>190</v>
      </c>
      <c r="F185" s="29">
        <v>3316100931</v>
      </c>
      <c r="G185" s="29">
        <v>3316100931</v>
      </c>
      <c r="H185" s="27" t="s">
        <v>83</v>
      </c>
      <c r="I185" s="29">
        <v>4</v>
      </c>
      <c r="J185" s="30">
        <v>3975</v>
      </c>
      <c r="K185" s="30">
        <f>I185*J185</f>
        <v>15900</v>
      </c>
      <c r="L185" s="31">
        <v>45600</v>
      </c>
      <c r="M185" s="31">
        <v>45666</v>
      </c>
      <c r="N185" s="32">
        <v>2002192267</v>
      </c>
      <c r="O185" s="32">
        <v>404100159</v>
      </c>
      <c r="P185" s="33">
        <v>45666</v>
      </c>
      <c r="Q185" s="49"/>
      <c r="R185" s="13">
        <v>45602</v>
      </c>
      <c r="S185" s="13">
        <f>+R185+365</f>
        <v>45967</v>
      </c>
      <c r="T185" s="14">
        <f ca="1">$W$1-R185</f>
        <v>295</v>
      </c>
      <c r="U185" s="14">
        <f ca="1">365-T185</f>
        <v>70</v>
      </c>
      <c r="V185" s="15"/>
      <c r="W185" s="15"/>
      <c r="X185" s="14" t="str">
        <f>IF(AND(O185&gt;40410001,O185&lt;424000000),"Done - Invoiced",IF(AND(L185&gt;DATEVALUE("01/01/2024"),L185&lt;DATEVALUE("01/01/2027")),"On Hand",IF(L185="In Transit","In Transit",IF(L185="Cancelled PO","Cancelled PO","On Order"))))</f>
        <v>Done - Invoiced</v>
      </c>
      <c r="Y185" s="15" t="s">
        <v>460</v>
      </c>
      <c r="Z185" s="13">
        <v>45595</v>
      </c>
      <c r="AA185" s="13">
        <v>45596</v>
      </c>
      <c r="AB185" s="13">
        <v>45601</v>
      </c>
      <c r="AC185" s="14"/>
      <c r="AD185" s="13"/>
      <c r="AE185" s="56">
        <v>4</v>
      </c>
      <c r="AF185" s="56">
        <v>3975</v>
      </c>
      <c r="AG185" s="56">
        <f>AE185*AF185</f>
        <v>15900</v>
      </c>
      <c r="AH185" s="56"/>
      <c r="AI185" s="56">
        <f>AG185+AH185</f>
        <v>15900</v>
      </c>
      <c r="AJ185" s="56"/>
    </row>
    <row r="186" spans="1:36" ht="10.5" hidden="1" customHeight="1" x14ac:dyDescent="0.2">
      <c r="A186" s="37">
        <v>1962219</v>
      </c>
      <c r="B186" s="27" t="s">
        <v>258</v>
      </c>
      <c r="C186" s="27" t="s">
        <v>52</v>
      </c>
      <c r="D186" s="31">
        <v>45518</v>
      </c>
      <c r="E186" s="27" t="s">
        <v>219</v>
      </c>
      <c r="F186" s="29">
        <v>3316101255</v>
      </c>
      <c r="G186" s="29">
        <v>3316101255</v>
      </c>
      <c r="H186" s="27" t="s">
        <v>83</v>
      </c>
      <c r="I186" s="29">
        <v>4</v>
      </c>
      <c r="J186" s="30">
        <v>3928</v>
      </c>
      <c r="K186" s="30">
        <f>I186*J186</f>
        <v>15712</v>
      </c>
      <c r="L186" s="31">
        <v>45586</v>
      </c>
      <c r="M186" s="31">
        <v>45597</v>
      </c>
      <c r="N186" s="32">
        <v>2002128467</v>
      </c>
      <c r="O186" s="32">
        <v>404100103</v>
      </c>
      <c r="P186" s="33">
        <v>45597</v>
      </c>
      <c r="Q186" s="49"/>
      <c r="R186" s="13">
        <v>45588</v>
      </c>
      <c r="S186" s="13">
        <f>+R186+365</f>
        <v>45953</v>
      </c>
      <c r="T186" s="14">
        <f ca="1">$W$1-R186</f>
        <v>309</v>
      </c>
      <c r="U186" s="14">
        <f ca="1">365-T186</f>
        <v>56</v>
      </c>
      <c r="V186" s="15"/>
      <c r="W186" s="15"/>
      <c r="X186" s="14" t="str">
        <f>IF(AND(O186&gt;40410001,O186&lt;424000000),"Done - Invoiced",IF(AND(L186&gt;DATEVALUE("01/01/2024"),L186&lt;DATEVALUE("01/01/2027")),"On Hand",IF(L186="In Transit","In Transit",IF(L186="Cancelled PO","Cancelled PO","On Order"))))</f>
        <v>Done - Invoiced</v>
      </c>
      <c r="Y186" s="15" t="s">
        <v>460</v>
      </c>
      <c r="Z186" s="13">
        <v>45581</v>
      </c>
      <c r="AA186" s="13">
        <v>45581</v>
      </c>
      <c r="AB186" s="13">
        <v>45586</v>
      </c>
      <c r="AC186" s="14"/>
      <c r="AD186" s="13"/>
      <c r="AE186" s="56">
        <v>4</v>
      </c>
      <c r="AF186" s="56">
        <v>3928</v>
      </c>
      <c r="AG186" s="56">
        <f>AE186*AF186</f>
        <v>15712</v>
      </c>
      <c r="AH186" s="56"/>
      <c r="AI186" s="56">
        <f>AG186+AH186</f>
        <v>15712</v>
      </c>
      <c r="AJ186" s="56"/>
    </row>
    <row r="187" spans="1:36" ht="10.5" hidden="1" customHeight="1" x14ac:dyDescent="0.2">
      <c r="A187" s="37">
        <v>2062863</v>
      </c>
      <c r="B187" s="27" t="s">
        <v>284</v>
      </c>
      <c r="C187" s="27" t="s">
        <v>52</v>
      </c>
      <c r="D187" s="31">
        <v>45541</v>
      </c>
      <c r="E187" s="27" t="s">
        <v>255</v>
      </c>
      <c r="F187" s="29">
        <v>3222324558</v>
      </c>
      <c r="G187" s="29">
        <v>3222324558</v>
      </c>
      <c r="H187" s="27" t="s">
        <v>87</v>
      </c>
      <c r="I187" s="29">
        <v>6</v>
      </c>
      <c r="J187" s="30">
        <v>3043</v>
      </c>
      <c r="K187" s="30">
        <f>I187*J187</f>
        <v>18258</v>
      </c>
      <c r="L187" s="31">
        <v>45653</v>
      </c>
      <c r="M187" s="31">
        <v>45713</v>
      </c>
      <c r="N187" s="32">
        <v>2002261461</v>
      </c>
      <c r="O187" s="32">
        <v>404100221</v>
      </c>
      <c r="P187" s="33">
        <v>45713</v>
      </c>
      <c r="Q187" s="49"/>
      <c r="R187" s="13">
        <v>45665</v>
      </c>
      <c r="S187" s="13">
        <f>+R187+365</f>
        <v>46030</v>
      </c>
      <c r="T187" s="14">
        <f ca="1">$W$1-R187</f>
        <v>232</v>
      </c>
      <c r="U187" s="14">
        <f ca="1">365-T187</f>
        <v>133</v>
      </c>
      <c r="V187" s="15"/>
      <c r="W187" s="15"/>
      <c r="X187" s="14" t="str">
        <f>IF(AND(O187&gt;40410001,O187&lt;424000000),"Done - Invoiced",IF(AND(L187&gt;DATEVALUE("01/01/2024"),L187&lt;DATEVALUE("01/01/2027")),"On Hand",IF(L187="In Transit","In Transit",IF(L187="Cancelled PO","Cancelled PO","On Order"))))</f>
        <v>Done - Invoiced</v>
      </c>
      <c r="Y187" s="15" t="s">
        <v>460</v>
      </c>
      <c r="Z187" s="13">
        <v>45658</v>
      </c>
      <c r="AA187" s="13">
        <v>45644</v>
      </c>
      <c r="AB187" s="13">
        <v>45649</v>
      </c>
      <c r="AC187" s="14"/>
      <c r="AD187" s="13"/>
      <c r="AE187" s="56">
        <v>6</v>
      </c>
      <c r="AF187" s="56">
        <v>3043</v>
      </c>
      <c r="AG187" s="56">
        <f>AE187*AF187</f>
        <v>18258</v>
      </c>
      <c r="AH187" s="56"/>
      <c r="AI187" s="56">
        <f>AG187+AH187</f>
        <v>18258</v>
      </c>
      <c r="AJ187" s="56"/>
    </row>
    <row r="188" spans="1:36" ht="10.5" customHeight="1" x14ac:dyDescent="0.2">
      <c r="A188" s="37">
        <v>1962221</v>
      </c>
      <c r="B188" s="27" t="s">
        <v>263</v>
      </c>
      <c r="C188" s="27" t="s">
        <v>52</v>
      </c>
      <c r="D188" s="31">
        <v>45518</v>
      </c>
      <c r="E188" s="27" t="s">
        <v>239</v>
      </c>
      <c r="F188" s="29">
        <v>3222323999</v>
      </c>
      <c r="G188" s="29">
        <v>3222323999</v>
      </c>
      <c r="H188" s="27" t="s">
        <v>157</v>
      </c>
      <c r="I188" s="29">
        <v>3</v>
      </c>
      <c r="J188" s="30">
        <v>1518</v>
      </c>
      <c r="K188" s="30">
        <f>I188*J188</f>
        <v>4554</v>
      </c>
      <c r="L188" s="31">
        <v>45616</v>
      </c>
      <c r="M188" s="31">
        <v>45700</v>
      </c>
      <c r="N188" s="32">
        <v>2002244008</v>
      </c>
      <c r="O188" s="32">
        <v>404100205</v>
      </c>
      <c r="P188" s="33">
        <v>45700</v>
      </c>
      <c r="Q188" s="49"/>
      <c r="R188" s="13">
        <v>45617</v>
      </c>
      <c r="S188" s="13">
        <f>+R188+365</f>
        <v>45982</v>
      </c>
      <c r="T188" s="14">
        <f ca="1">$W$1-R188</f>
        <v>280</v>
      </c>
      <c r="U188" s="14">
        <f ca="1">365-T188</f>
        <v>85</v>
      </c>
      <c r="V188" s="15"/>
      <c r="W188" s="15"/>
      <c r="X188" s="14" t="str">
        <f>IF(AND(O188&gt;40410001,O188&lt;424000000),"Done - Invoiced",IF(AND(L188&gt;DATEVALUE("01/01/2024"),L188&lt;DATEVALUE("01/01/2027")),"On Hand",IF(L188="In Transit","In Transit",IF(L188="Cancelled PO","Cancelled PO","On Order"))))</f>
        <v>Done - Invoiced</v>
      </c>
      <c r="Y188" s="15" t="s">
        <v>460</v>
      </c>
      <c r="Z188" s="13">
        <v>45602</v>
      </c>
      <c r="AA188" s="13">
        <v>45609</v>
      </c>
      <c r="AB188" s="13">
        <v>45614</v>
      </c>
      <c r="AC188" s="14"/>
      <c r="AD188" s="13"/>
      <c r="AE188" s="56">
        <v>3</v>
      </c>
      <c r="AF188" s="56">
        <v>1518</v>
      </c>
      <c r="AG188" s="56">
        <f>AE188*AF188</f>
        <v>4554</v>
      </c>
      <c r="AH188" s="56"/>
      <c r="AI188" s="56">
        <f>AG188+AH188</f>
        <v>4554</v>
      </c>
      <c r="AJ188" s="56"/>
    </row>
    <row r="189" spans="1:36" ht="10.5" hidden="1" customHeight="1" x14ac:dyDescent="0.2">
      <c r="A189" s="37">
        <v>1908794</v>
      </c>
      <c r="B189" s="19" t="s">
        <v>237</v>
      </c>
      <c r="C189" s="27" t="s">
        <v>52</v>
      </c>
      <c r="D189" s="31">
        <v>45506</v>
      </c>
      <c r="E189" s="27" t="s">
        <v>151</v>
      </c>
      <c r="F189" s="29">
        <v>3222347853</v>
      </c>
      <c r="G189" s="29">
        <v>3222347853</v>
      </c>
      <c r="H189" s="27" t="s">
        <v>81</v>
      </c>
      <c r="I189" s="29">
        <v>1</v>
      </c>
      <c r="J189" s="30">
        <v>1957</v>
      </c>
      <c r="K189" s="30">
        <f>I189*J189</f>
        <v>1957</v>
      </c>
      <c r="L189" s="31">
        <v>45560</v>
      </c>
      <c r="M189" s="31">
        <v>45804</v>
      </c>
      <c r="N189" s="32">
        <v>2002408223</v>
      </c>
      <c r="O189" s="32">
        <v>404100338</v>
      </c>
      <c r="P189" s="33">
        <v>45804</v>
      </c>
      <c r="Q189" s="49"/>
      <c r="R189" s="13">
        <v>45565</v>
      </c>
      <c r="S189" s="13">
        <f>+R189+365</f>
        <v>45930</v>
      </c>
      <c r="T189" s="14">
        <f ca="1">$W$1-R189</f>
        <v>332</v>
      </c>
      <c r="U189" s="14">
        <f ca="1">365-T189</f>
        <v>33</v>
      </c>
      <c r="V189" s="15"/>
      <c r="W189" s="15"/>
      <c r="X189" s="14" t="str">
        <f>IF(AND(O189&gt;40410001,O189&lt;424000000),"Done - Invoiced",IF(AND(L189&gt;DATEVALUE("01/01/2024"),L189&lt;DATEVALUE("01/01/2027")),"On Hand",IF(L189="In Transit","In Transit",IF(L189="Cancelled PO","Cancelled PO","On Order"))))</f>
        <v>Done - Invoiced</v>
      </c>
      <c r="Y189" s="15" t="s">
        <v>460</v>
      </c>
      <c r="Z189" s="13">
        <v>45553</v>
      </c>
      <c r="AA189" s="13">
        <v>45554</v>
      </c>
      <c r="AB189" s="13">
        <v>45559</v>
      </c>
      <c r="AC189" s="14"/>
      <c r="AD189" s="13"/>
      <c r="AE189" s="56">
        <v>1</v>
      </c>
      <c r="AF189" s="56">
        <v>1957</v>
      </c>
      <c r="AG189" s="56">
        <f>AE189*AF189</f>
        <v>1957</v>
      </c>
      <c r="AH189" s="56"/>
      <c r="AI189" s="56">
        <f>AG189+AH189</f>
        <v>1957</v>
      </c>
      <c r="AJ189" s="56"/>
    </row>
    <row r="190" spans="1:36" ht="10.5" hidden="1" customHeight="1" x14ac:dyDescent="0.2">
      <c r="A190" s="37">
        <v>1935234</v>
      </c>
      <c r="B190" s="27" t="s">
        <v>243</v>
      </c>
      <c r="C190" s="27" t="s">
        <v>52</v>
      </c>
      <c r="D190" s="31">
        <v>45512</v>
      </c>
      <c r="E190" s="27" t="s">
        <v>160</v>
      </c>
      <c r="F190" s="29">
        <v>3316100931</v>
      </c>
      <c r="G190" s="29">
        <v>3316100931</v>
      </c>
      <c r="H190" s="27" t="s">
        <v>83</v>
      </c>
      <c r="I190" s="29">
        <v>4</v>
      </c>
      <c r="J190" s="30">
        <v>3975</v>
      </c>
      <c r="K190" s="30">
        <f>I190*J190</f>
        <v>15900</v>
      </c>
      <c r="L190" s="31">
        <v>45573</v>
      </c>
      <c r="M190" s="31">
        <v>45629</v>
      </c>
      <c r="N190" s="32">
        <v>2002164123</v>
      </c>
      <c r="O190" s="32">
        <v>404100126</v>
      </c>
      <c r="P190" s="33">
        <v>45629</v>
      </c>
      <c r="Q190" s="49"/>
      <c r="R190" s="13">
        <v>45576</v>
      </c>
      <c r="S190" s="13">
        <f>+R190+365</f>
        <v>45941</v>
      </c>
      <c r="T190" s="14">
        <f ca="1">$W$1-R190</f>
        <v>321</v>
      </c>
      <c r="U190" s="14">
        <f ca="1">365-T190</f>
        <v>44</v>
      </c>
      <c r="V190" s="15"/>
      <c r="W190" s="15"/>
      <c r="X190" s="14" t="str">
        <f>IF(AND(O190&gt;40410001,O190&lt;424000000),"Done - Invoiced",IF(AND(L190&gt;DATEVALUE("01/01/2024"),L190&lt;DATEVALUE("01/01/2027")),"On Hand",IF(L190="In Transit","In Transit",IF(L190="Cancelled PO","Cancelled PO","On Order"))))</f>
        <v>Done - Invoiced</v>
      </c>
      <c r="Y190" s="15" t="s">
        <v>460</v>
      </c>
      <c r="Z190" s="13">
        <v>45567</v>
      </c>
      <c r="AA190" s="13">
        <v>45567</v>
      </c>
      <c r="AB190" s="13">
        <v>45572</v>
      </c>
      <c r="AC190" s="14"/>
      <c r="AD190" s="13"/>
      <c r="AE190" s="56">
        <v>4</v>
      </c>
      <c r="AF190" s="56">
        <v>3975</v>
      </c>
      <c r="AG190" s="56">
        <f>AE190*AF190</f>
        <v>15900</v>
      </c>
      <c r="AH190" s="56"/>
      <c r="AI190" s="56">
        <f>AG190+AH190</f>
        <v>15900</v>
      </c>
      <c r="AJ190" s="56"/>
    </row>
    <row r="191" spans="1:36" ht="10.5" hidden="1" customHeight="1" x14ac:dyDescent="0.2">
      <c r="A191" s="37">
        <v>2062856</v>
      </c>
      <c r="B191" s="27" t="s">
        <v>261</v>
      </c>
      <c r="C191" s="27" t="s">
        <v>52</v>
      </c>
      <c r="D191" s="31">
        <v>45541</v>
      </c>
      <c r="E191" s="27" t="s">
        <v>255</v>
      </c>
      <c r="F191" s="29">
        <v>3316100968</v>
      </c>
      <c r="G191" s="29">
        <v>3316100968</v>
      </c>
      <c r="H191" s="27" t="s">
        <v>62</v>
      </c>
      <c r="I191" s="29">
        <v>4</v>
      </c>
      <c r="J191" s="30">
        <v>2074</v>
      </c>
      <c r="K191" s="30">
        <f>I191*J191</f>
        <v>8296</v>
      </c>
      <c r="L191" s="31">
        <v>45653</v>
      </c>
      <c r="M191" s="31">
        <v>45706</v>
      </c>
      <c r="N191" s="32">
        <v>2002245534</v>
      </c>
      <c r="O191" s="32">
        <v>404100214</v>
      </c>
      <c r="P191" s="33">
        <v>45706</v>
      </c>
      <c r="Q191" s="49"/>
      <c r="R191" s="13">
        <v>45665</v>
      </c>
      <c r="S191" s="13">
        <f>+R191+365</f>
        <v>46030</v>
      </c>
      <c r="T191" s="14">
        <f ca="1">$W$1-R191</f>
        <v>232</v>
      </c>
      <c r="U191" s="14">
        <f ca="1">365-T191</f>
        <v>133</v>
      </c>
      <c r="V191" s="15"/>
      <c r="W191" s="15"/>
      <c r="X191" s="14" t="str">
        <f>IF(AND(O191&gt;40410001,O191&lt;424000000),"Done - Invoiced",IF(AND(L191&gt;DATEVALUE("01/01/2024"),L191&lt;DATEVALUE("01/01/2027")),"On Hand",IF(L191="In Transit","In Transit",IF(L191="Cancelled PO","Cancelled PO","On Order"))))</f>
        <v>Done - Invoiced</v>
      </c>
      <c r="Y191" s="15" t="s">
        <v>460</v>
      </c>
      <c r="Z191" s="13">
        <v>45651</v>
      </c>
      <c r="AA191" s="13">
        <v>45644</v>
      </c>
      <c r="AB191" s="13">
        <v>45649</v>
      </c>
      <c r="AC191" s="14"/>
      <c r="AD191" s="13"/>
      <c r="AE191" s="56">
        <v>4</v>
      </c>
      <c r="AF191" s="56">
        <v>2074</v>
      </c>
      <c r="AG191" s="56">
        <f>AE191*AF191</f>
        <v>8296</v>
      </c>
      <c r="AH191" s="56"/>
      <c r="AI191" s="56">
        <f>AG191+AH191</f>
        <v>8296</v>
      </c>
      <c r="AJ191" s="56"/>
    </row>
    <row r="192" spans="1:36" ht="10.5" hidden="1" customHeight="1" x14ac:dyDescent="0.2">
      <c r="A192" s="37">
        <v>1962232</v>
      </c>
      <c r="B192" s="27" t="s">
        <v>262</v>
      </c>
      <c r="C192" s="27" t="s">
        <v>52</v>
      </c>
      <c r="D192" s="31">
        <v>45518</v>
      </c>
      <c r="E192" s="27" t="s">
        <v>247</v>
      </c>
      <c r="F192" s="29">
        <v>3316100969</v>
      </c>
      <c r="G192" s="29">
        <v>3316100969</v>
      </c>
      <c r="H192" s="27" t="s">
        <v>62</v>
      </c>
      <c r="I192" s="29">
        <v>4</v>
      </c>
      <c r="J192" s="30">
        <v>2074</v>
      </c>
      <c r="K192" s="30">
        <f>I192*J192</f>
        <v>8296</v>
      </c>
      <c r="L192" s="31">
        <v>45628</v>
      </c>
      <c r="M192" s="31">
        <v>45679</v>
      </c>
      <c r="N192" s="32">
        <v>2002218426</v>
      </c>
      <c r="O192" s="32">
        <v>404100173</v>
      </c>
      <c r="P192" s="33">
        <v>45679</v>
      </c>
      <c r="Q192" s="49"/>
      <c r="R192" s="13">
        <v>45631</v>
      </c>
      <c r="S192" s="13">
        <f>+R192+365</f>
        <v>45996</v>
      </c>
      <c r="T192" s="14">
        <f ca="1">$W$1-R192</f>
        <v>266</v>
      </c>
      <c r="U192" s="14">
        <f ca="1">365-T192</f>
        <v>99</v>
      </c>
      <c r="V192" s="15"/>
      <c r="W192" s="15"/>
      <c r="X192" s="14" t="str">
        <f>IF(AND(O192&gt;40410001,O192&lt;424000000),"Done - Invoiced",IF(AND(L192&gt;DATEVALUE("01/01/2024"),L192&lt;DATEVALUE("01/01/2027")),"On Hand",IF(L192="In Transit","In Transit",IF(L192="Cancelled PO","Cancelled PO","On Order"))))</f>
        <v>Done - Invoiced</v>
      </c>
      <c r="Y192" s="15" t="s">
        <v>460</v>
      </c>
      <c r="Z192" s="13">
        <v>45623</v>
      </c>
      <c r="AA192" s="13">
        <v>45623</v>
      </c>
      <c r="AB192" s="13">
        <v>45628</v>
      </c>
      <c r="AC192" s="14"/>
      <c r="AD192" s="13"/>
      <c r="AE192" s="56">
        <v>4</v>
      </c>
      <c r="AF192" s="56">
        <v>2074</v>
      </c>
      <c r="AG192" s="56">
        <f>AE192*AF192</f>
        <v>8296</v>
      </c>
      <c r="AH192" s="56"/>
      <c r="AI192" s="56">
        <f>AG192+AH192</f>
        <v>8296</v>
      </c>
      <c r="AJ192" s="56"/>
    </row>
    <row r="193" spans="1:36" ht="10.5" hidden="1" customHeight="1" x14ac:dyDescent="0.2">
      <c r="A193" s="37">
        <v>1962240</v>
      </c>
      <c r="B193" s="27" t="s">
        <v>267</v>
      </c>
      <c r="C193" s="27" t="s">
        <v>52</v>
      </c>
      <c r="D193" s="31">
        <v>45518</v>
      </c>
      <c r="E193" s="27" t="s">
        <v>247</v>
      </c>
      <c r="F193" s="29">
        <v>3222323933</v>
      </c>
      <c r="G193" s="29">
        <v>3222323933</v>
      </c>
      <c r="H193" s="27" t="s">
        <v>157</v>
      </c>
      <c r="I193" s="29">
        <v>5</v>
      </c>
      <c r="J193" s="30">
        <v>1706</v>
      </c>
      <c r="K193" s="30">
        <f>I193*J193</f>
        <v>8530</v>
      </c>
      <c r="L193" s="31">
        <v>45628</v>
      </c>
      <c r="M193" s="31">
        <v>45714</v>
      </c>
      <c r="N193" s="32">
        <v>2002263572</v>
      </c>
      <c r="O193" s="32">
        <v>404100223</v>
      </c>
      <c r="P193" s="33">
        <v>45714</v>
      </c>
      <c r="Q193" s="49"/>
      <c r="R193" s="13">
        <v>45631</v>
      </c>
      <c r="S193" s="13">
        <f>+R193+365</f>
        <v>45996</v>
      </c>
      <c r="T193" s="14">
        <f ca="1">$W$1-R193</f>
        <v>266</v>
      </c>
      <c r="U193" s="14">
        <f ca="1">365-T193</f>
        <v>99</v>
      </c>
      <c r="V193" s="15"/>
      <c r="W193" s="15"/>
      <c r="X193" s="14" t="str">
        <f>IF(AND(O193&gt;40410001,O193&lt;424000000),"Done - Invoiced",IF(AND(L193&gt;DATEVALUE("01/01/2024"),L193&lt;DATEVALUE("01/01/2027")),"On Hand",IF(L193="In Transit","In Transit",IF(L193="Cancelled PO","Cancelled PO","On Order"))))</f>
        <v>Done - Invoiced</v>
      </c>
      <c r="Y193" s="15" t="s">
        <v>460</v>
      </c>
      <c r="Z193" s="13">
        <v>45623</v>
      </c>
      <c r="AA193" s="13">
        <v>45623</v>
      </c>
      <c r="AB193" s="13">
        <v>45628</v>
      </c>
      <c r="AC193" s="14"/>
      <c r="AD193" s="13"/>
      <c r="AE193" s="56">
        <v>5</v>
      </c>
      <c r="AF193" s="56">
        <v>1706</v>
      </c>
      <c r="AG193" s="56">
        <f>AE193*AF193</f>
        <v>8530</v>
      </c>
      <c r="AH193" s="56"/>
      <c r="AI193" s="56">
        <f>AG193+AH193</f>
        <v>8530</v>
      </c>
      <c r="AJ193" s="56"/>
    </row>
    <row r="194" spans="1:36" ht="10.5" hidden="1" customHeight="1" x14ac:dyDescent="0.2">
      <c r="A194" s="37">
        <v>1962240</v>
      </c>
      <c r="B194" s="27" t="s">
        <v>267</v>
      </c>
      <c r="C194" s="27" t="s">
        <v>52</v>
      </c>
      <c r="D194" s="31">
        <v>45518</v>
      </c>
      <c r="E194" s="27" t="s">
        <v>247</v>
      </c>
      <c r="F194" s="29">
        <v>3222323933</v>
      </c>
      <c r="G194" s="29">
        <v>3222323933</v>
      </c>
      <c r="H194" s="27" t="s">
        <v>157</v>
      </c>
      <c r="I194" s="29">
        <v>3</v>
      </c>
      <c r="J194" s="30">
        <v>1706</v>
      </c>
      <c r="K194" s="30">
        <f>I194*J194</f>
        <v>5118</v>
      </c>
      <c r="L194" s="31">
        <v>45628</v>
      </c>
      <c r="M194" s="31">
        <v>45722</v>
      </c>
      <c r="N194" s="32">
        <v>2002277736</v>
      </c>
      <c r="O194" s="32">
        <v>404100236</v>
      </c>
      <c r="P194" s="33">
        <v>45722</v>
      </c>
      <c r="Q194" s="49"/>
      <c r="R194" s="13">
        <v>45631</v>
      </c>
      <c r="S194" s="13">
        <f>+R194+365</f>
        <v>45996</v>
      </c>
      <c r="T194" s="14">
        <f ca="1">$W$1-R194</f>
        <v>266</v>
      </c>
      <c r="U194" s="14">
        <f ca="1">365-T194</f>
        <v>99</v>
      </c>
      <c r="V194" s="15"/>
      <c r="W194" s="15"/>
      <c r="X194" s="14" t="str">
        <f>IF(AND(O194&gt;40410001,O194&lt;424000000),"Done - Invoiced",IF(AND(L194&gt;DATEVALUE("01/01/2024"),L194&lt;DATEVALUE("01/01/2027")),"On Hand",IF(L194="In Transit","In Transit",IF(L194="Cancelled PO","Cancelled PO","On Order"))))</f>
        <v>Done - Invoiced</v>
      </c>
      <c r="Y194" s="15" t="s">
        <v>460</v>
      </c>
      <c r="Z194" s="13">
        <v>45623</v>
      </c>
      <c r="AA194" s="13">
        <v>45623</v>
      </c>
      <c r="AB194" s="13">
        <v>45628</v>
      </c>
      <c r="AC194" s="14"/>
      <c r="AD194" s="13"/>
      <c r="AE194" s="56">
        <v>3</v>
      </c>
      <c r="AF194" s="56">
        <v>1706</v>
      </c>
      <c r="AG194" s="56">
        <f>AE194*AF194</f>
        <v>5118</v>
      </c>
      <c r="AH194" s="56"/>
      <c r="AI194" s="56">
        <f>AG194+AH194</f>
        <v>5118</v>
      </c>
      <c r="AJ194" s="56"/>
    </row>
    <row r="195" spans="1:36" ht="10.5" customHeight="1" x14ac:dyDescent="0.2">
      <c r="A195" s="37">
        <v>1962228</v>
      </c>
      <c r="B195" s="27" t="s">
        <v>268</v>
      </c>
      <c r="C195" s="27" t="s">
        <v>52</v>
      </c>
      <c r="D195" s="31">
        <v>45518</v>
      </c>
      <c r="E195" s="27" t="s">
        <v>241</v>
      </c>
      <c r="F195" s="29">
        <v>3222323999</v>
      </c>
      <c r="G195" s="29">
        <v>3222323999</v>
      </c>
      <c r="H195" s="27" t="s">
        <v>157</v>
      </c>
      <c r="I195" s="29">
        <v>2</v>
      </c>
      <c r="J195" s="30">
        <v>1518</v>
      </c>
      <c r="K195" s="30">
        <f>I195*J195</f>
        <v>3036</v>
      </c>
      <c r="L195" s="31">
        <v>45616</v>
      </c>
      <c r="M195" s="31">
        <v>45700</v>
      </c>
      <c r="N195" s="32">
        <v>2002244008</v>
      </c>
      <c r="O195" s="32">
        <v>404100205</v>
      </c>
      <c r="P195" s="33">
        <v>45700</v>
      </c>
      <c r="Q195" s="49"/>
      <c r="R195" s="13">
        <v>45624</v>
      </c>
      <c r="S195" s="13">
        <f>+R195+365</f>
        <v>45989</v>
      </c>
      <c r="T195" s="14">
        <f ca="1">$W$1-R195</f>
        <v>273</v>
      </c>
      <c r="U195" s="14">
        <f ca="1">365-T195</f>
        <v>92</v>
      </c>
      <c r="V195" s="15"/>
      <c r="W195" s="15"/>
      <c r="X195" s="14" t="str">
        <f>IF(AND(O195&gt;40410001,O195&lt;424000000),"Done - Invoiced",IF(AND(L195&gt;DATEVALUE("01/01/2024"),L195&lt;DATEVALUE("01/01/2027")),"On Hand",IF(L195="In Transit","In Transit",IF(L195="Cancelled PO","Cancelled PO","On Order"))))</f>
        <v>Done - Invoiced</v>
      </c>
      <c r="Y195" s="15" t="s">
        <v>460</v>
      </c>
      <c r="Z195" s="13">
        <v>45609</v>
      </c>
      <c r="AA195" s="13">
        <v>45616</v>
      </c>
      <c r="AB195" s="13">
        <v>45621</v>
      </c>
      <c r="AC195" s="14"/>
      <c r="AD195" s="13"/>
      <c r="AE195" s="56">
        <v>2</v>
      </c>
      <c r="AF195" s="56">
        <v>1518</v>
      </c>
      <c r="AG195" s="56">
        <f>AE195*AF195</f>
        <v>3036</v>
      </c>
      <c r="AH195" s="56"/>
      <c r="AI195" s="56">
        <f>AG195+AH195</f>
        <v>3036</v>
      </c>
      <c r="AJ195" s="56"/>
    </row>
    <row r="196" spans="1:36" ht="10.5" customHeight="1" x14ac:dyDescent="0.2">
      <c r="A196" s="37">
        <v>1962228</v>
      </c>
      <c r="B196" s="27" t="s">
        <v>268</v>
      </c>
      <c r="C196" s="27" t="s">
        <v>52</v>
      </c>
      <c r="D196" s="31">
        <v>45518</v>
      </c>
      <c r="E196" s="27" t="s">
        <v>241</v>
      </c>
      <c r="F196" s="29">
        <v>3222323999</v>
      </c>
      <c r="G196" s="29">
        <v>3222323999</v>
      </c>
      <c r="H196" s="27" t="s">
        <v>157</v>
      </c>
      <c r="I196" s="29">
        <v>4</v>
      </c>
      <c r="J196" s="30">
        <v>1518</v>
      </c>
      <c r="K196" s="30">
        <f>I196*J196</f>
        <v>6072</v>
      </c>
      <c r="L196" s="31">
        <v>45616</v>
      </c>
      <c r="M196" s="31">
        <v>45706</v>
      </c>
      <c r="N196" s="32">
        <v>2002252368</v>
      </c>
      <c r="O196" s="32">
        <v>404100213</v>
      </c>
      <c r="P196" s="33">
        <v>45706</v>
      </c>
      <c r="Q196" s="49"/>
      <c r="R196" s="13">
        <v>45624</v>
      </c>
      <c r="S196" s="13">
        <f>+R196+365</f>
        <v>45989</v>
      </c>
      <c r="T196" s="14">
        <f ca="1">$W$1-R196</f>
        <v>273</v>
      </c>
      <c r="U196" s="14">
        <f ca="1">365-T196</f>
        <v>92</v>
      </c>
      <c r="V196" s="15"/>
      <c r="W196" s="15"/>
      <c r="X196" s="14" t="str">
        <f>IF(AND(O196&gt;40410001,O196&lt;424000000),"Done - Invoiced",IF(AND(L196&gt;DATEVALUE("01/01/2024"),L196&lt;DATEVALUE("01/01/2027")),"On Hand",IF(L196="In Transit","In Transit",IF(L196="Cancelled PO","Cancelled PO","On Order"))))</f>
        <v>Done - Invoiced</v>
      </c>
      <c r="Y196" s="15" t="s">
        <v>460</v>
      </c>
      <c r="Z196" s="13">
        <v>45609</v>
      </c>
      <c r="AA196" s="13">
        <v>45616</v>
      </c>
      <c r="AB196" s="13">
        <v>45621</v>
      </c>
      <c r="AC196" s="14"/>
      <c r="AD196" s="13"/>
      <c r="AE196" s="56">
        <v>4</v>
      </c>
      <c r="AF196" s="56">
        <v>1518</v>
      </c>
      <c r="AG196" s="56">
        <f>AE196*AF196</f>
        <v>6072</v>
      </c>
      <c r="AH196" s="56"/>
      <c r="AI196" s="56">
        <f>AG196+AH196</f>
        <v>6072</v>
      </c>
      <c r="AJ196" s="56"/>
    </row>
    <row r="197" spans="1:36" ht="10.5" hidden="1" customHeight="1" x14ac:dyDescent="0.2">
      <c r="A197" s="37">
        <v>1962229</v>
      </c>
      <c r="B197" s="27" t="s">
        <v>264</v>
      </c>
      <c r="C197" s="27" t="s">
        <v>52</v>
      </c>
      <c r="D197" s="31">
        <v>45518</v>
      </c>
      <c r="E197" s="27" t="s">
        <v>241</v>
      </c>
      <c r="F197" s="29">
        <v>3222362915</v>
      </c>
      <c r="G197" s="29">
        <v>3222362915</v>
      </c>
      <c r="H197" s="27" t="s">
        <v>87</v>
      </c>
      <c r="I197" s="29">
        <v>4</v>
      </c>
      <c r="J197" s="30">
        <v>2249</v>
      </c>
      <c r="K197" s="30">
        <f>I197*J197</f>
        <v>8996</v>
      </c>
      <c r="L197" s="31">
        <v>45616</v>
      </c>
      <c r="M197" s="31">
        <v>45715</v>
      </c>
      <c r="N197" s="32">
        <v>2002265390</v>
      </c>
      <c r="O197" s="32">
        <v>404100226</v>
      </c>
      <c r="P197" s="33">
        <v>45715</v>
      </c>
      <c r="Q197" s="49"/>
      <c r="R197" s="13">
        <v>45624</v>
      </c>
      <c r="S197" s="13">
        <f>+R197+365</f>
        <v>45989</v>
      </c>
      <c r="T197" s="14">
        <f ca="1">$W$1-R197</f>
        <v>273</v>
      </c>
      <c r="U197" s="14">
        <f ca="1">365-T197</f>
        <v>92</v>
      </c>
      <c r="V197" s="15"/>
      <c r="W197" s="15"/>
      <c r="X197" s="14" t="str">
        <f>IF(AND(O197&gt;40410001,O197&lt;424000000),"Done - Invoiced",IF(AND(L197&gt;DATEVALUE("01/01/2024"),L197&lt;DATEVALUE("01/01/2027")),"On Hand",IF(L197="In Transit","In Transit",IF(L197="Cancelled PO","Cancelled PO","On Order"))))</f>
        <v>Done - Invoiced</v>
      </c>
      <c r="Y197" s="15" t="s">
        <v>460</v>
      </c>
      <c r="Z197" s="13">
        <v>45616</v>
      </c>
      <c r="AA197" s="13">
        <v>45616</v>
      </c>
      <c r="AB197" s="13">
        <v>45621</v>
      </c>
      <c r="AC197" s="14"/>
      <c r="AD197" s="13"/>
      <c r="AE197" s="56">
        <v>4</v>
      </c>
      <c r="AF197" s="56">
        <v>2249</v>
      </c>
      <c r="AG197" s="56">
        <f>AE197*AF197</f>
        <v>8996</v>
      </c>
      <c r="AH197" s="56"/>
      <c r="AI197" s="56">
        <f>AG197+AH197</f>
        <v>8996</v>
      </c>
      <c r="AJ197" s="56"/>
    </row>
    <row r="198" spans="1:36" ht="10.5" hidden="1" customHeight="1" x14ac:dyDescent="0.2">
      <c r="A198" s="37">
        <v>1962235</v>
      </c>
      <c r="B198" s="27" t="s">
        <v>269</v>
      </c>
      <c r="C198" s="27" t="s">
        <v>52</v>
      </c>
      <c r="D198" s="31">
        <v>45518</v>
      </c>
      <c r="E198" s="27" t="s">
        <v>247</v>
      </c>
      <c r="F198" s="29">
        <v>3222362915</v>
      </c>
      <c r="G198" s="29">
        <v>3222362915</v>
      </c>
      <c r="H198" s="27" t="s">
        <v>87</v>
      </c>
      <c r="I198" s="29">
        <v>6</v>
      </c>
      <c r="J198" s="30">
        <v>2249</v>
      </c>
      <c r="K198" s="30">
        <f>I198*J198</f>
        <v>13494</v>
      </c>
      <c r="L198" s="31">
        <v>45630</v>
      </c>
      <c r="M198" s="31">
        <v>45722</v>
      </c>
      <c r="N198" s="32">
        <v>2002277745</v>
      </c>
      <c r="O198" s="32">
        <v>404100238</v>
      </c>
      <c r="P198" s="33">
        <v>45722</v>
      </c>
      <c r="Q198" s="49"/>
      <c r="R198" s="13">
        <v>45631</v>
      </c>
      <c r="S198" s="13">
        <f>+R198+365</f>
        <v>45996</v>
      </c>
      <c r="T198" s="14">
        <f ca="1">$W$1-R198</f>
        <v>266</v>
      </c>
      <c r="U198" s="14">
        <f ca="1">365-T198</f>
        <v>99</v>
      </c>
      <c r="V198" s="15"/>
      <c r="W198" s="15"/>
      <c r="X198" s="14" t="str">
        <f>IF(AND(O198&gt;40410001,O198&lt;424000000),"Done - Invoiced",IF(AND(L198&gt;DATEVALUE("01/01/2024"),L198&lt;DATEVALUE("01/01/2027")),"On Hand",IF(L198="In Transit","In Transit",IF(L198="Cancelled PO","Cancelled PO","On Order"))))</f>
        <v>Done - Invoiced</v>
      </c>
      <c r="Y198" s="15" t="s">
        <v>460</v>
      </c>
      <c r="Z198" s="13">
        <v>45623</v>
      </c>
      <c r="AA198" s="13">
        <v>45624</v>
      </c>
      <c r="AB198" s="13">
        <v>45629</v>
      </c>
      <c r="AC198" s="14"/>
      <c r="AD198" s="13"/>
      <c r="AE198" s="56">
        <v>6</v>
      </c>
      <c r="AF198" s="56">
        <v>2249</v>
      </c>
      <c r="AG198" s="56">
        <f>AE198*AF198</f>
        <v>13494</v>
      </c>
      <c r="AH198" s="56"/>
      <c r="AI198" s="56">
        <f>AG198+AH198</f>
        <v>13494</v>
      </c>
      <c r="AJ198" s="56"/>
    </row>
    <row r="199" spans="1:36" ht="10.5" hidden="1" customHeight="1" x14ac:dyDescent="0.2">
      <c r="A199" s="37">
        <v>1962226</v>
      </c>
      <c r="B199" s="27" t="s">
        <v>265</v>
      </c>
      <c r="C199" s="27" t="s">
        <v>52</v>
      </c>
      <c r="D199" s="31">
        <v>45518</v>
      </c>
      <c r="E199" s="27" t="s">
        <v>222</v>
      </c>
      <c r="F199" s="29">
        <v>3316101255</v>
      </c>
      <c r="G199" s="29">
        <v>3316101255</v>
      </c>
      <c r="H199" s="27" t="s">
        <v>83</v>
      </c>
      <c r="I199" s="29">
        <v>4</v>
      </c>
      <c r="J199" s="30">
        <v>3928</v>
      </c>
      <c r="K199" s="30">
        <f>I199*J199</f>
        <v>15712</v>
      </c>
      <c r="L199" s="31">
        <v>45593</v>
      </c>
      <c r="M199" s="31">
        <v>45604</v>
      </c>
      <c r="N199" s="32">
        <v>2002135432</v>
      </c>
      <c r="O199" s="32">
        <v>40410097</v>
      </c>
      <c r="P199" s="33">
        <v>45604</v>
      </c>
      <c r="Q199" s="49"/>
      <c r="R199" s="13">
        <v>45601</v>
      </c>
      <c r="S199" s="13">
        <f>+R199+365</f>
        <v>45966</v>
      </c>
      <c r="T199" s="14">
        <f ca="1">$W$1-R199</f>
        <v>296</v>
      </c>
      <c r="U199" s="14">
        <f ca="1">365-T199</f>
        <v>69</v>
      </c>
      <c r="V199" s="15"/>
      <c r="W199" s="15"/>
      <c r="X199" s="14" t="str">
        <f>IF(AND(O199&gt;40410001,O199&lt;424000000),"Done - Invoiced",IF(AND(L199&gt;DATEVALUE("01/01/2024"),L199&lt;DATEVALUE("01/01/2027")),"On Hand",IF(L199="In Transit","In Transit",IF(L199="Cancelled PO","Cancelled PO","On Order"))))</f>
        <v>Done - Invoiced</v>
      </c>
      <c r="Y199" s="15" t="s">
        <v>460</v>
      </c>
      <c r="Z199" s="13">
        <v>45588</v>
      </c>
      <c r="AA199" s="13">
        <v>45589</v>
      </c>
      <c r="AB199" s="13">
        <v>45594</v>
      </c>
      <c r="AC199" s="14"/>
      <c r="AD199" s="13"/>
      <c r="AE199" s="56">
        <v>4</v>
      </c>
      <c r="AF199" s="56">
        <v>3928</v>
      </c>
      <c r="AG199" s="56">
        <f>AE199*AF199</f>
        <v>15712</v>
      </c>
      <c r="AH199" s="56"/>
      <c r="AI199" s="56">
        <f>AG199+AH199</f>
        <v>15712</v>
      </c>
      <c r="AJ199" s="56"/>
    </row>
    <row r="200" spans="1:36" ht="10.5" hidden="1" customHeight="1" x14ac:dyDescent="0.2">
      <c r="A200" s="37">
        <v>2367240</v>
      </c>
      <c r="B200" s="27" t="s">
        <v>290</v>
      </c>
      <c r="C200" s="27" t="s">
        <v>52</v>
      </c>
      <c r="D200" s="31">
        <v>45603</v>
      </c>
      <c r="E200" s="27" t="s">
        <v>291</v>
      </c>
      <c r="F200" s="29">
        <v>3222323933</v>
      </c>
      <c r="G200" s="29">
        <v>3222323933</v>
      </c>
      <c r="H200" s="27" t="s">
        <v>157</v>
      </c>
      <c r="I200" s="29">
        <v>3</v>
      </c>
      <c r="J200" s="30">
        <v>1706</v>
      </c>
      <c r="K200" s="30">
        <f>I200*J200</f>
        <v>5118</v>
      </c>
      <c r="L200" s="31">
        <v>45691</v>
      </c>
      <c r="M200" s="31">
        <v>45722</v>
      </c>
      <c r="N200" s="32">
        <v>2002277736</v>
      </c>
      <c r="O200" s="32">
        <v>404100236</v>
      </c>
      <c r="P200" s="33">
        <v>45722</v>
      </c>
      <c r="Q200" s="49"/>
      <c r="R200" s="13">
        <v>45695</v>
      </c>
      <c r="S200" s="13">
        <f>+R200+365</f>
        <v>46060</v>
      </c>
      <c r="T200" s="14">
        <f ca="1">$W$1-R200</f>
        <v>202</v>
      </c>
      <c r="U200" s="14">
        <f ca="1">365-T200</f>
        <v>163</v>
      </c>
      <c r="V200" s="15"/>
      <c r="W200" s="15"/>
      <c r="X200" s="14" t="str">
        <f>IF(AND(O200&gt;40410001,O200&lt;424000000),"Done - Invoiced",IF(AND(L200&gt;DATEVALUE("01/01/2024"),L200&lt;DATEVALUE("01/01/2027")),"On Hand",IF(L200="In Transit","In Transit",IF(L200="Cancelled PO","Cancelled PO","On Order"))))</f>
        <v>Done - Invoiced</v>
      </c>
      <c r="Y200" s="15" t="s">
        <v>460</v>
      </c>
      <c r="Z200" s="13">
        <v>45686</v>
      </c>
      <c r="AA200" s="13">
        <v>45686</v>
      </c>
      <c r="AB200" s="13">
        <v>45691</v>
      </c>
      <c r="AC200" s="14"/>
      <c r="AD200" s="13"/>
      <c r="AE200" s="56">
        <v>3</v>
      </c>
      <c r="AF200" s="56">
        <v>1706</v>
      </c>
      <c r="AG200" s="56">
        <f>AE200*AF200</f>
        <v>5118</v>
      </c>
      <c r="AH200" s="56"/>
      <c r="AI200" s="56">
        <f>AG200+AH200</f>
        <v>5118</v>
      </c>
      <c r="AJ200" s="56"/>
    </row>
    <row r="201" spans="1:36" ht="10.5" hidden="1" customHeight="1" x14ac:dyDescent="0.2">
      <c r="A201" s="37">
        <v>2367240</v>
      </c>
      <c r="B201" s="27" t="s">
        <v>290</v>
      </c>
      <c r="C201" s="27" t="s">
        <v>52</v>
      </c>
      <c r="D201" s="31">
        <v>45603</v>
      </c>
      <c r="E201" s="27" t="s">
        <v>291</v>
      </c>
      <c r="F201" s="29">
        <v>3222323933</v>
      </c>
      <c r="G201" s="29">
        <v>3222323933</v>
      </c>
      <c r="H201" s="27" t="s">
        <v>157</v>
      </c>
      <c r="I201" s="29">
        <v>3</v>
      </c>
      <c r="J201" s="30">
        <v>1706</v>
      </c>
      <c r="K201" s="30">
        <f>I201*J201</f>
        <v>5118</v>
      </c>
      <c r="L201" s="31">
        <v>45691</v>
      </c>
      <c r="M201" s="31">
        <v>45730</v>
      </c>
      <c r="N201" s="32">
        <v>2002284962</v>
      </c>
      <c r="O201" s="32">
        <v>404100245</v>
      </c>
      <c r="P201" s="33">
        <v>45730</v>
      </c>
      <c r="Q201" s="49"/>
      <c r="R201" s="13">
        <v>45695</v>
      </c>
      <c r="S201" s="13">
        <f>+R201+365</f>
        <v>46060</v>
      </c>
      <c r="T201" s="14">
        <f ca="1">$W$1-R201</f>
        <v>202</v>
      </c>
      <c r="U201" s="14">
        <f ca="1">365-T201</f>
        <v>163</v>
      </c>
      <c r="V201" s="15"/>
      <c r="W201" s="15"/>
      <c r="X201" s="14" t="str">
        <f>IF(AND(O201&gt;40410001,O201&lt;424000000),"Done - Invoiced",IF(AND(L201&gt;DATEVALUE("01/01/2024"),L201&lt;DATEVALUE("01/01/2027")),"On Hand",IF(L201="In Transit","In Transit",IF(L201="Cancelled PO","Cancelled PO","On Order"))))</f>
        <v>Done - Invoiced</v>
      </c>
      <c r="Y201" s="15" t="s">
        <v>460</v>
      </c>
      <c r="Z201" s="13">
        <v>45686</v>
      </c>
      <c r="AA201" s="13">
        <v>45686</v>
      </c>
      <c r="AB201" s="13">
        <v>45691</v>
      </c>
      <c r="AC201" s="14"/>
      <c r="AD201" s="13"/>
      <c r="AE201" s="56">
        <v>3</v>
      </c>
      <c r="AF201" s="56">
        <v>1706</v>
      </c>
      <c r="AG201" s="56">
        <f>AE201*AF201</f>
        <v>5118</v>
      </c>
      <c r="AH201" s="56"/>
      <c r="AI201" s="56">
        <f>AG201+AH201</f>
        <v>5118</v>
      </c>
      <c r="AJ201" s="56"/>
    </row>
    <row r="202" spans="1:36" ht="10.5" hidden="1" customHeight="1" x14ac:dyDescent="0.2">
      <c r="A202" s="37">
        <v>2367250</v>
      </c>
      <c r="B202" s="27" t="s">
        <v>292</v>
      </c>
      <c r="C202" s="27" t="s">
        <v>52</v>
      </c>
      <c r="D202" s="31">
        <v>45603</v>
      </c>
      <c r="E202" s="27" t="s">
        <v>277</v>
      </c>
      <c r="F202" s="29">
        <v>3222323933</v>
      </c>
      <c r="G202" s="29">
        <v>3222323933</v>
      </c>
      <c r="H202" s="27" t="s">
        <v>157</v>
      </c>
      <c r="I202" s="29">
        <v>3</v>
      </c>
      <c r="J202" s="30">
        <v>1706</v>
      </c>
      <c r="K202" s="30">
        <f>I202*J202</f>
        <v>5118</v>
      </c>
      <c r="L202" s="31">
        <v>45698</v>
      </c>
      <c r="M202" s="31">
        <v>45740</v>
      </c>
      <c r="N202" s="32">
        <v>2002296554</v>
      </c>
      <c r="O202" s="32">
        <v>404100256</v>
      </c>
      <c r="P202" s="33">
        <v>45740</v>
      </c>
      <c r="Q202" s="49"/>
      <c r="R202" s="13">
        <v>45701</v>
      </c>
      <c r="S202" s="13">
        <f>+R202+365</f>
        <v>46066</v>
      </c>
      <c r="T202" s="14">
        <f ca="1">$W$1-R202</f>
        <v>196</v>
      </c>
      <c r="U202" s="14">
        <f ca="1">365-T202</f>
        <v>169</v>
      </c>
      <c r="V202" s="15"/>
      <c r="W202" s="15"/>
      <c r="X202" s="14" t="str">
        <f>IF(AND(O202&gt;40410001,O202&lt;424000000),"Done - Invoiced",IF(AND(L202&gt;DATEVALUE("01/01/2024"),L202&lt;DATEVALUE("01/01/2027")),"On Hand",IF(L202="In Transit","In Transit",IF(L202="Cancelled PO","Cancelled PO","On Order"))))</f>
        <v>Done - Invoiced</v>
      </c>
      <c r="Y202" s="15" t="s">
        <v>460</v>
      </c>
      <c r="Z202" s="13">
        <v>45693</v>
      </c>
      <c r="AA202" s="13">
        <v>45693</v>
      </c>
      <c r="AB202" s="13">
        <v>45698</v>
      </c>
      <c r="AC202" s="14"/>
      <c r="AD202" s="13"/>
      <c r="AE202" s="56">
        <v>3</v>
      </c>
      <c r="AF202" s="56">
        <v>1706</v>
      </c>
      <c r="AG202" s="56">
        <f>AE202*AF202</f>
        <v>5118</v>
      </c>
      <c r="AH202" s="56"/>
      <c r="AI202" s="56">
        <f>AG202+AH202</f>
        <v>5118</v>
      </c>
      <c r="AJ202" s="56"/>
    </row>
    <row r="203" spans="1:36" ht="10.5" customHeight="1" x14ac:dyDescent="0.2">
      <c r="A203" s="37">
        <v>1962241</v>
      </c>
      <c r="B203" s="27" t="s">
        <v>275</v>
      </c>
      <c r="C203" s="27" t="s">
        <v>52</v>
      </c>
      <c r="D203" s="31">
        <v>45518</v>
      </c>
      <c r="E203" s="27" t="s">
        <v>247</v>
      </c>
      <c r="F203" s="29">
        <v>3222323999</v>
      </c>
      <c r="G203" s="29">
        <v>3222323999</v>
      </c>
      <c r="H203" s="27" t="s">
        <v>157</v>
      </c>
      <c r="I203" s="29">
        <v>1</v>
      </c>
      <c r="J203" s="30">
        <v>1518</v>
      </c>
      <c r="K203" s="30">
        <f>I203*J203</f>
        <v>1518</v>
      </c>
      <c r="L203" s="31">
        <v>45628</v>
      </c>
      <c r="M203" s="31">
        <v>45706</v>
      </c>
      <c r="N203" s="32">
        <v>2002252368</v>
      </c>
      <c r="O203" s="32">
        <v>404100213</v>
      </c>
      <c r="P203" s="33">
        <v>45706</v>
      </c>
      <c r="Q203" s="49"/>
      <c r="R203" s="13">
        <v>45631</v>
      </c>
      <c r="S203" s="13">
        <f>+R203+365</f>
        <v>45996</v>
      </c>
      <c r="T203" s="14">
        <f ca="1">$W$1-R203</f>
        <v>266</v>
      </c>
      <c r="U203" s="14">
        <f ca="1">365-T203</f>
        <v>99</v>
      </c>
      <c r="V203" s="15"/>
      <c r="W203" s="15"/>
      <c r="X203" s="14" t="str">
        <f>IF(AND(O203&gt;40410001,O203&lt;424000000),"Done - Invoiced",IF(AND(L203&gt;DATEVALUE("01/01/2024"),L203&lt;DATEVALUE("01/01/2027")),"On Hand",IF(L203="In Transit","In Transit",IF(L203="Cancelled PO","Cancelled PO","On Order"))))</f>
        <v>Done - Invoiced</v>
      </c>
      <c r="Y203" s="15" t="s">
        <v>460</v>
      </c>
      <c r="Z203" s="13">
        <v>45623</v>
      </c>
      <c r="AA203" s="13">
        <v>45623</v>
      </c>
      <c r="AB203" s="13">
        <v>45628</v>
      </c>
      <c r="AC203" s="14"/>
      <c r="AD203" s="13"/>
      <c r="AE203" s="56">
        <v>1</v>
      </c>
      <c r="AF203" s="56">
        <v>1518</v>
      </c>
      <c r="AG203" s="56">
        <f>AE203*AF203</f>
        <v>1518</v>
      </c>
      <c r="AH203" s="56"/>
      <c r="AI203" s="56">
        <f>AG203+AH203</f>
        <v>1518</v>
      </c>
      <c r="AJ203" s="56"/>
    </row>
    <row r="204" spans="1:36" ht="10.5" customHeight="1" x14ac:dyDescent="0.2">
      <c r="A204" s="37">
        <v>1962241</v>
      </c>
      <c r="B204" s="27" t="s">
        <v>275</v>
      </c>
      <c r="C204" s="27" t="s">
        <v>52</v>
      </c>
      <c r="D204" s="31">
        <v>45518</v>
      </c>
      <c r="E204" s="27" t="s">
        <v>247</v>
      </c>
      <c r="F204" s="29">
        <v>3222323999</v>
      </c>
      <c r="G204" s="29">
        <v>3222323999</v>
      </c>
      <c r="H204" s="27" t="s">
        <v>157</v>
      </c>
      <c r="I204" s="29">
        <v>5</v>
      </c>
      <c r="J204" s="30">
        <v>1518</v>
      </c>
      <c r="K204" s="30">
        <f>I204*J204</f>
        <v>7590</v>
      </c>
      <c r="L204" s="31">
        <v>45628</v>
      </c>
      <c r="M204" s="31">
        <v>45714</v>
      </c>
      <c r="N204" s="32">
        <v>2002263573</v>
      </c>
      <c r="O204" s="32">
        <v>404100224</v>
      </c>
      <c r="P204" s="33">
        <v>45714</v>
      </c>
      <c r="Q204" s="49"/>
      <c r="R204" s="13">
        <v>45631</v>
      </c>
      <c r="S204" s="13">
        <f>+R204+365</f>
        <v>45996</v>
      </c>
      <c r="T204" s="14">
        <f ca="1">$W$1-R204</f>
        <v>266</v>
      </c>
      <c r="U204" s="14">
        <f ca="1">365-T204</f>
        <v>99</v>
      </c>
      <c r="V204" s="15"/>
      <c r="W204" s="15"/>
      <c r="X204" s="14" t="str">
        <f>IF(AND(O204&gt;40410001,O204&lt;424000000),"Done - Invoiced",IF(AND(L204&gt;DATEVALUE("01/01/2024"),L204&lt;DATEVALUE("01/01/2027")),"On Hand",IF(L204="In Transit","In Transit",IF(L204="Cancelled PO","Cancelled PO","On Order"))))</f>
        <v>Done - Invoiced</v>
      </c>
      <c r="Y204" s="15" t="s">
        <v>460</v>
      </c>
      <c r="Z204" s="13">
        <v>45623</v>
      </c>
      <c r="AA204" s="13">
        <v>45623</v>
      </c>
      <c r="AB204" s="13">
        <v>45628</v>
      </c>
      <c r="AC204" s="14"/>
      <c r="AD204" s="13"/>
      <c r="AE204" s="56">
        <v>5</v>
      </c>
      <c r="AF204" s="56">
        <v>1518</v>
      </c>
      <c r="AG204" s="56">
        <f>AE204*AF204</f>
        <v>7590</v>
      </c>
      <c r="AH204" s="56"/>
      <c r="AI204" s="56">
        <f>AG204+AH204</f>
        <v>7590</v>
      </c>
      <c r="AJ204" s="56"/>
    </row>
    <row r="205" spans="1:36" ht="10.5" customHeight="1" x14ac:dyDescent="0.2">
      <c r="A205" s="37">
        <v>1962241</v>
      </c>
      <c r="B205" s="27" t="s">
        <v>275</v>
      </c>
      <c r="C205" s="27" t="s">
        <v>52</v>
      </c>
      <c r="D205" s="31">
        <v>45518</v>
      </c>
      <c r="E205" s="27" t="s">
        <v>247</v>
      </c>
      <c r="F205" s="29">
        <v>3222323999</v>
      </c>
      <c r="G205" s="29">
        <v>3222323999</v>
      </c>
      <c r="H205" s="27" t="s">
        <v>157</v>
      </c>
      <c r="I205" s="29">
        <v>3</v>
      </c>
      <c r="J205" s="30">
        <v>1518</v>
      </c>
      <c r="K205" s="30">
        <f>I205*J205</f>
        <v>4554</v>
      </c>
      <c r="L205" s="31">
        <v>45628</v>
      </c>
      <c r="M205" s="31">
        <v>45722</v>
      </c>
      <c r="N205" s="32">
        <v>2002277738</v>
      </c>
      <c r="O205" s="32">
        <v>404100237</v>
      </c>
      <c r="P205" s="33">
        <v>45722</v>
      </c>
      <c r="Q205" s="49"/>
      <c r="R205" s="13">
        <v>45631</v>
      </c>
      <c r="S205" s="13">
        <f>+R205+365</f>
        <v>45996</v>
      </c>
      <c r="T205" s="14">
        <f ca="1">$W$1-R205</f>
        <v>266</v>
      </c>
      <c r="U205" s="14">
        <f ca="1">365-T205</f>
        <v>99</v>
      </c>
      <c r="V205" s="15"/>
      <c r="W205" s="15"/>
      <c r="X205" s="14" t="str">
        <f>IF(AND(O205&gt;40410001,O205&lt;424000000),"Done - Invoiced",IF(AND(L205&gt;DATEVALUE("01/01/2024"),L205&lt;DATEVALUE("01/01/2027")),"On Hand",IF(L205="In Transit","In Transit",IF(L205="Cancelled PO","Cancelled PO","On Order"))))</f>
        <v>Done - Invoiced</v>
      </c>
      <c r="Y205" s="15" t="s">
        <v>460</v>
      </c>
      <c r="Z205" s="13">
        <v>45623</v>
      </c>
      <c r="AA205" s="13">
        <v>45623</v>
      </c>
      <c r="AB205" s="13">
        <v>45628</v>
      </c>
      <c r="AC205" s="14"/>
      <c r="AD205" s="13"/>
      <c r="AE205" s="56">
        <v>3</v>
      </c>
      <c r="AF205" s="56">
        <v>1518</v>
      </c>
      <c r="AG205" s="56">
        <f>AE205*AF205</f>
        <v>4554</v>
      </c>
      <c r="AH205" s="56"/>
      <c r="AI205" s="56">
        <f>AG205+AH205</f>
        <v>4554</v>
      </c>
      <c r="AJ205" s="56"/>
    </row>
    <row r="206" spans="1:36" ht="10.5" hidden="1" customHeight="1" x14ac:dyDescent="0.2">
      <c r="A206" s="37">
        <v>1962242</v>
      </c>
      <c r="B206" s="27" t="s">
        <v>270</v>
      </c>
      <c r="C206" s="27" t="s">
        <v>52</v>
      </c>
      <c r="D206" s="31">
        <v>45518</v>
      </c>
      <c r="E206" s="27" t="s">
        <v>255</v>
      </c>
      <c r="F206" s="29">
        <v>3222362915</v>
      </c>
      <c r="G206" s="29">
        <v>3222362915</v>
      </c>
      <c r="H206" s="27" t="s">
        <v>87</v>
      </c>
      <c r="I206" s="29">
        <v>6</v>
      </c>
      <c r="J206" s="30">
        <v>2249</v>
      </c>
      <c r="K206" s="30">
        <f>I206*J206</f>
        <v>13494</v>
      </c>
      <c r="L206" s="31">
        <v>45635</v>
      </c>
      <c r="M206" s="31">
        <v>45730</v>
      </c>
      <c r="N206" s="32">
        <v>2002284964</v>
      </c>
      <c r="O206" s="32">
        <v>404100243</v>
      </c>
      <c r="P206" s="33">
        <v>45730</v>
      </c>
      <c r="Q206" s="49"/>
      <c r="R206" s="13">
        <v>45665</v>
      </c>
      <c r="S206" s="13">
        <f>+R206+365</f>
        <v>46030</v>
      </c>
      <c r="T206" s="14">
        <f ca="1">$W$1-R206</f>
        <v>232</v>
      </c>
      <c r="U206" s="14">
        <f ca="1">365-T206</f>
        <v>133</v>
      </c>
      <c r="V206" s="15"/>
      <c r="W206" s="15"/>
      <c r="X206" s="14" t="str">
        <f>IF(AND(O206&gt;40410001,O206&lt;424000000),"Done - Invoiced",IF(AND(L206&gt;DATEVALUE("01/01/2024"),L206&lt;DATEVALUE("01/01/2027")),"On Hand",IF(L206="In Transit","In Transit",IF(L206="Cancelled PO","Cancelled PO","On Order"))))</f>
        <v>Done - Invoiced</v>
      </c>
      <c r="Y206" s="15" t="s">
        <v>460</v>
      </c>
      <c r="Z206" s="13">
        <v>45630</v>
      </c>
      <c r="AA206" s="13">
        <v>45630</v>
      </c>
      <c r="AB206" s="13">
        <v>45635</v>
      </c>
      <c r="AC206" s="14"/>
      <c r="AD206" s="13"/>
      <c r="AE206" s="56">
        <v>6</v>
      </c>
      <c r="AF206" s="56">
        <v>2249</v>
      </c>
      <c r="AG206" s="56">
        <f>AE206*AF206</f>
        <v>13494</v>
      </c>
      <c r="AH206" s="56"/>
      <c r="AI206" s="56">
        <f>AG206+AH206</f>
        <v>13494</v>
      </c>
      <c r="AJ206" s="56"/>
    </row>
    <row r="207" spans="1:36" ht="10.5" hidden="1" customHeight="1" x14ac:dyDescent="0.2">
      <c r="A207" s="37">
        <v>2367250</v>
      </c>
      <c r="B207" s="27" t="s">
        <v>292</v>
      </c>
      <c r="C207" s="27" t="s">
        <v>52</v>
      </c>
      <c r="D207" s="31">
        <v>45603</v>
      </c>
      <c r="E207" s="27" t="s">
        <v>277</v>
      </c>
      <c r="F207" s="29">
        <v>3222323933</v>
      </c>
      <c r="G207" s="29">
        <v>3222323933</v>
      </c>
      <c r="H207" s="27" t="s">
        <v>157</v>
      </c>
      <c r="I207" s="29">
        <v>3</v>
      </c>
      <c r="J207" s="30">
        <v>1706</v>
      </c>
      <c r="K207" s="30">
        <f>I207*J207</f>
        <v>5118</v>
      </c>
      <c r="L207" s="31">
        <v>45698</v>
      </c>
      <c r="M207" s="31">
        <v>45730</v>
      </c>
      <c r="N207" s="32">
        <v>2002284962</v>
      </c>
      <c r="O207" s="32">
        <v>404100245</v>
      </c>
      <c r="P207" s="33">
        <v>45730</v>
      </c>
      <c r="Q207" s="49"/>
      <c r="R207" s="13">
        <v>45701</v>
      </c>
      <c r="S207" s="13">
        <f>+R207+365</f>
        <v>46066</v>
      </c>
      <c r="T207" s="14">
        <f ca="1">$W$1-R207</f>
        <v>196</v>
      </c>
      <c r="U207" s="14">
        <f ca="1">365-T207</f>
        <v>169</v>
      </c>
      <c r="V207" s="15"/>
      <c r="W207" s="15"/>
      <c r="X207" s="14" t="str">
        <f>IF(AND(O207&gt;40410001,O207&lt;424000000),"Done - Invoiced",IF(AND(L207&gt;DATEVALUE("01/01/2024"),L207&lt;DATEVALUE("01/01/2027")),"On Hand",IF(L207="In Transit","In Transit",IF(L207="Cancelled PO","Cancelled PO","On Order"))))</f>
        <v>Done - Invoiced</v>
      </c>
      <c r="Y207" s="15" t="s">
        <v>460</v>
      </c>
      <c r="Z207" s="13">
        <v>45693</v>
      </c>
      <c r="AA207" s="13">
        <v>45693</v>
      </c>
      <c r="AB207" s="13">
        <v>45698</v>
      </c>
      <c r="AC207" s="14"/>
      <c r="AD207" s="13"/>
      <c r="AE207" s="56">
        <v>3</v>
      </c>
      <c r="AF207" s="56">
        <v>1706</v>
      </c>
      <c r="AG207" s="56">
        <f>AE207*AF207</f>
        <v>5118</v>
      </c>
      <c r="AH207" s="56"/>
      <c r="AI207" s="56">
        <f>AG207+AH207</f>
        <v>5118</v>
      </c>
      <c r="AJ207" s="56"/>
    </row>
    <row r="208" spans="1:36" ht="10.5" hidden="1" customHeight="1" x14ac:dyDescent="0.2">
      <c r="A208" s="37">
        <v>1962236</v>
      </c>
      <c r="B208" s="27" t="s">
        <v>271</v>
      </c>
      <c r="C208" s="27" t="s">
        <v>52</v>
      </c>
      <c r="D208" s="31">
        <v>45518</v>
      </c>
      <c r="E208" s="27" t="s">
        <v>234</v>
      </c>
      <c r="F208" s="29">
        <v>3316100931</v>
      </c>
      <c r="G208" s="29">
        <v>3316100931</v>
      </c>
      <c r="H208" s="27" t="s">
        <v>83</v>
      </c>
      <c r="I208" s="29">
        <v>4</v>
      </c>
      <c r="J208" s="30">
        <v>3975</v>
      </c>
      <c r="K208" s="30">
        <f>I208*J208</f>
        <v>15900</v>
      </c>
      <c r="L208" s="31">
        <v>45608</v>
      </c>
      <c r="M208" s="31">
        <v>45673</v>
      </c>
      <c r="N208" s="32">
        <v>2002210923</v>
      </c>
      <c r="O208" s="32">
        <v>404100161</v>
      </c>
      <c r="P208" s="33">
        <v>45673</v>
      </c>
      <c r="Q208" s="49"/>
      <c r="R208" s="13">
        <v>45610</v>
      </c>
      <c r="S208" s="13">
        <f>+R208+365</f>
        <v>45975</v>
      </c>
      <c r="T208" s="14">
        <f ca="1">$W$1-R208</f>
        <v>287</v>
      </c>
      <c r="U208" s="14">
        <f ca="1">365-T208</f>
        <v>78</v>
      </c>
      <c r="V208" s="15"/>
      <c r="W208" s="15"/>
      <c r="X208" s="14" t="str">
        <f>IF(AND(O208&gt;40410001,O208&lt;424000000),"Done - Invoiced",IF(AND(L208&gt;DATEVALUE("01/01/2024"),L208&lt;DATEVALUE("01/01/2027")),"On Hand",IF(L208="In Transit","In Transit",IF(L208="Cancelled PO","Cancelled PO","On Order"))))</f>
        <v>Done - Invoiced</v>
      </c>
      <c r="Y208" s="15" t="s">
        <v>460</v>
      </c>
      <c r="Z208" s="13">
        <v>45602</v>
      </c>
      <c r="AA208" s="13">
        <v>45604</v>
      </c>
      <c r="AB208" s="13">
        <v>45609</v>
      </c>
      <c r="AC208" s="14"/>
      <c r="AD208" s="13"/>
      <c r="AE208" s="56">
        <v>4</v>
      </c>
      <c r="AF208" s="56">
        <v>3975</v>
      </c>
      <c r="AG208" s="56">
        <f>AE208*AF208</f>
        <v>15900</v>
      </c>
      <c r="AH208" s="56"/>
      <c r="AI208" s="56">
        <f>AG208+AH208</f>
        <v>15900</v>
      </c>
      <c r="AJ208" s="56"/>
    </row>
    <row r="209" spans="1:37" ht="10.5" hidden="1" customHeight="1" x14ac:dyDescent="0.2">
      <c r="A209" s="37">
        <v>2062861</v>
      </c>
      <c r="B209" s="27" t="s">
        <v>272</v>
      </c>
      <c r="C209" s="27" t="s">
        <v>52</v>
      </c>
      <c r="D209" s="31">
        <v>45541</v>
      </c>
      <c r="E209" s="27" t="s">
        <v>255</v>
      </c>
      <c r="F209" s="29">
        <v>3316100968</v>
      </c>
      <c r="G209" s="29">
        <v>3316100968</v>
      </c>
      <c r="H209" s="27" t="s">
        <v>62</v>
      </c>
      <c r="I209" s="29">
        <v>4</v>
      </c>
      <c r="J209" s="30">
        <v>2074</v>
      </c>
      <c r="K209" s="30">
        <f>I209*J209</f>
        <v>8296</v>
      </c>
      <c r="L209" s="31">
        <v>45653</v>
      </c>
      <c r="M209" s="31">
        <v>45715</v>
      </c>
      <c r="N209" s="32">
        <v>2002260097</v>
      </c>
      <c r="O209" s="32">
        <v>404100227</v>
      </c>
      <c r="P209" s="33">
        <v>45715</v>
      </c>
      <c r="Q209" s="49"/>
      <c r="R209" s="13">
        <v>45665</v>
      </c>
      <c r="S209" s="13">
        <f>+R209+365</f>
        <v>46030</v>
      </c>
      <c r="T209" s="14">
        <f ca="1">$W$1-R209</f>
        <v>232</v>
      </c>
      <c r="U209" s="14">
        <f ca="1">365-T209</f>
        <v>133</v>
      </c>
      <c r="V209" s="15"/>
      <c r="W209" s="15"/>
      <c r="X209" s="14" t="str">
        <f>IF(AND(O209&gt;40410001,O209&lt;424000000),"Done - Invoiced",IF(AND(L209&gt;DATEVALUE("01/01/2024"),L209&lt;DATEVALUE("01/01/2027")),"On Hand",IF(L209="In Transit","In Transit",IF(L209="Cancelled PO","Cancelled PO","On Order"))))</f>
        <v>Done - Invoiced</v>
      </c>
      <c r="Y209" s="15" t="s">
        <v>460</v>
      </c>
      <c r="Z209" s="13">
        <v>45658</v>
      </c>
      <c r="AA209" s="13">
        <v>45644</v>
      </c>
      <c r="AB209" s="13">
        <v>45649</v>
      </c>
      <c r="AC209" s="14"/>
      <c r="AD209" s="13"/>
      <c r="AE209" s="56">
        <v>4</v>
      </c>
      <c r="AF209" s="56">
        <v>2074</v>
      </c>
      <c r="AG209" s="56">
        <f>AE209*AF209</f>
        <v>8296</v>
      </c>
      <c r="AH209" s="56"/>
      <c r="AI209" s="56">
        <f>AG209+AH209</f>
        <v>8296</v>
      </c>
      <c r="AJ209" s="56"/>
    </row>
    <row r="210" spans="1:37" ht="10.5" hidden="1" customHeight="1" x14ac:dyDescent="0.2">
      <c r="A210" s="37">
        <v>1962238</v>
      </c>
      <c r="B210" s="27" t="s">
        <v>273</v>
      </c>
      <c r="C210" s="27" t="s">
        <v>52</v>
      </c>
      <c r="D210" s="31">
        <v>45518</v>
      </c>
      <c r="E210" s="27" t="s">
        <v>255</v>
      </c>
      <c r="F210" s="29">
        <v>3316100969</v>
      </c>
      <c r="G210" s="29">
        <v>3316100969</v>
      </c>
      <c r="H210" s="27" t="s">
        <v>62</v>
      </c>
      <c r="I210" s="29">
        <v>4</v>
      </c>
      <c r="J210" s="30">
        <v>2074</v>
      </c>
      <c r="K210" s="30">
        <f>I210*J210</f>
        <v>8296</v>
      </c>
      <c r="L210" s="31">
        <v>45635</v>
      </c>
      <c r="M210" s="31">
        <v>45684</v>
      </c>
      <c r="N210" s="32">
        <v>2002223194</v>
      </c>
      <c r="O210" s="32">
        <v>404100184</v>
      </c>
      <c r="P210" s="33">
        <v>45684</v>
      </c>
      <c r="Q210" s="49"/>
      <c r="R210" s="13">
        <v>45665</v>
      </c>
      <c r="S210" s="13">
        <f>+R210+365</f>
        <v>46030</v>
      </c>
      <c r="T210" s="14">
        <f ca="1">$W$1-R210</f>
        <v>232</v>
      </c>
      <c r="U210" s="14">
        <f ca="1">365-T210</f>
        <v>133</v>
      </c>
      <c r="V210" s="15"/>
      <c r="W210" s="15"/>
      <c r="X210" s="14" t="str">
        <f>IF(AND(O210&gt;40410001,O210&lt;424000000),"Done - Invoiced",IF(AND(L210&gt;DATEVALUE("01/01/2024"),L210&lt;DATEVALUE("01/01/2027")),"On Hand",IF(L210="In Transit","In Transit",IF(L210="Cancelled PO","Cancelled PO","On Order"))))</f>
        <v>Done - Invoiced</v>
      </c>
      <c r="Y210" s="15" t="s">
        <v>460</v>
      </c>
      <c r="Z210" s="13">
        <v>45630</v>
      </c>
      <c r="AA210" s="13">
        <v>45630</v>
      </c>
      <c r="AB210" s="13">
        <v>45635</v>
      </c>
      <c r="AC210" s="14"/>
      <c r="AD210" s="13"/>
      <c r="AE210" s="56">
        <v>4</v>
      </c>
      <c r="AF210" s="56">
        <v>2074</v>
      </c>
      <c r="AG210" s="56">
        <f>AE210*AF210</f>
        <v>8296</v>
      </c>
      <c r="AH210" s="56"/>
      <c r="AI210" s="56">
        <f>AG210+AH210</f>
        <v>8296</v>
      </c>
      <c r="AJ210" s="56"/>
    </row>
    <row r="211" spans="1:37" ht="10.5" hidden="1" customHeight="1" x14ac:dyDescent="0.2">
      <c r="A211" s="37">
        <v>1962233</v>
      </c>
      <c r="B211" s="27" t="s">
        <v>274</v>
      </c>
      <c r="C211" s="27" t="s">
        <v>52</v>
      </c>
      <c r="D211" s="31">
        <v>45518</v>
      </c>
      <c r="E211" s="27" t="s">
        <v>190</v>
      </c>
      <c r="F211" s="29">
        <v>3316101255</v>
      </c>
      <c r="G211" s="29">
        <v>3316101255</v>
      </c>
      <c r="H211" s="27" t="s">
        <v>83</v>
      </c>
      <c r="I211" s="29">
        <v>4</v>
      </c>
      <c r="J211" s="30">
        <v>3928</v>
      </c>
      <c r="K211" s="30">
        <f>I211*J211</f>
        <v>15712</v>
      </c>
      <c r="L211" s="31">
        <v>45600</v>
      </c>
      <c r="M211" s="31">
        <v>45610</v>
      </c>
      <c r="N211" s="32">
        <v>2002146206</v>
      </c>
      <c r="O211" s="32">
        <v>404100112</v>
      </c>
      <c r="P211" s="33">
        <v>45610</v>
      </c>
      <c r="Q211" s="49"/>
      <c r="R211" s="13">
        <v>45602</v>
      </c>
      <c r="S211" s="13">
        <f>+R211+365</f>
        <v>45967</v>
      </c>
      <c r="T211" s="14">
        <f ca="1">$W$1-R211</f>
        <v>295</v>
      </c>
      <c r="U211" s="14">
        <f ca="1">365-T211</f>
        <v>70</v>
      </c>
      <c r="V211" s="15"/>
      <c r="W211" s="15"/>
      <c r="X211" s="14" t="str">
        <f>IF(AND(O211&gt;40410001,O211&lt;424000000),"Done - Invoiced",IF(AND(L211&gt;DATEVALUE("01/01/2024"),L211&lt;DATEVALUE("01/01/2027")),"On Hand",IF(L211="In Transit","In Transit",IF(L211="Cancelled PO","Cancelled PO","On Order"))))</f>
        <v>Done - Invoiced</v>
      </c>
      <c r="Y211" s="15" t="s">
        <v>460</v>
      </c>
      <c r="Z211" s="13">
        <v>45595</v>
      </c>
      <c r="AA211" s="13">
        <v>45596</v>
      </c>
      <c r="AB211" s="13">
        <v>45601</v>
      </c>
      <c r="AC211" s="14"/>
      <c r="AD211" s="13"/>
      <c r="AE211" s="56">
        <v>4</v>
      </c>
      <c r="AF211" s="56">
        <v>3928</v>
      </c>
      <c r="AG211" s="56">
        <f>AE211*AF211</f>
        <v>15712</v>
      </c>
      <c r="AH211" s="56"/>
      <c r="AI211" s="56">
        <f>AG211+AH211</f>
        <v>15712</v>
      </c>
      <c r="AJ211" s="56"/>
    </row>
    <row r="212" spans="1:37" ht="10.5" customHeight="1" x14ac:dyDescent="0.2">
      <c r="A212" s="37">
        <v>2367241</v>
      </c>
      <c r="B212" s="27" t="s">
        <v>293</v>
      </c>
      <c r="C212" s="27" t="s">
        <v>52</v>
      </c>
      <c r="D212" s="31">
        <v>45603</v>
      </c>
      <c r="E212" s="27" t="s">
        <v>291</v>
      </c>
      <c r="F212" s="29">
        <v>3222323999</v>
      </c>
      <c r="G212" s="29">
        <v>3222323999</v>
      </c>
      <c r="H212" s="27" t="s">
        <v>157</v>
      </c>
      <c r="I212" s="29">
        <v>3</v>
      </c>
      <c r="J212" s="30">
        <v>1518</v>
      </c>
      <c r="K212" s="30">
        <f>I212*J212</f>
        <v>4554</v>
      </c>
      <c r="L212" s="31">
        <v>45691</v>
      </c>
      <c r="M212" s="31">
        <v>45722</v>
      </c>
      <c r="N212" s="32">
        <v>2002277738</v>
      </c>
      <c r="O212" s="32">
        <v>404100237</v>
      </c>
      <c r="P212" s="33">
        <v>45722</v>
      </c>
      <c r="Q212" s="49"/>
      <c r="R212" s="13">
        <v>45695</v>
      </c>
      <c r="S212" s="13">
        <f>+R212+365</f>
        <v>46060</v>
      </c>
      <c r="T212" s="14">
        <f ca="1">$W$1-R212</f>
        <v>202</v>
      </c>
      <c r="U212" s="14">
        <f ca="1">365-T212</f>
        <v>163</v>
      </c>
      <c r="V212" s="15"/>
      <c r="W212" s="15"/>
      <c r="X212" s="14" t="str">
        <f>IF(AND(O212&gt;40410001,O212&lt;424000000),"Done - Invoiced",IF(AND(L212&gt;DATEVALUE("01/01/2024"),L212&lt;DATEVALUE("01/01/2027")),"On Hand",IF(L212="In Transit","In Transit",IF(L212="Cancelled PO","Cancelled PO","On Order"))))</f>
        <v>Done - Invoiced</v>
      </c>
      <c r="Y212" s="15" t="s">
        <v>460</v>
      </c>
      <c r="Z212" s="13">
        <v>45686</v>
      </c>
      <c r="AA212" s="13">
        <v>45686</v>
      </c>
      <c r="AB212" s="13">
        <v>45691</v>
      </c>
      <c r="AC212" s="14"/>
      <c r="AD212" s="13"/>
      <c r="AE212" s="56">
        <v>3</v>
      </c>
      <c r="AF212" s="56">
        <v>1518</v>
      </c>
      <c r="AG212" s="56">
        <f>AE212*AF212</f>
        <v>4554</v>
      </c>
      <c r="AH212" s="56"/>
      <c r="AI212" s="56">
        <f>AG212+AH212</f>
        <v>4554</v>
      </c>
      <c r="AJ212" s="56"/>
    </row>
    <row r="213" spans="1:37" ht="10.5" hidden="1" customHeight="1" x14ac:dyDescent="0.2">
      <c r="A213" s="37">
        <v>2367245</v>
      </c>
      <c r="B213" s="27" t="s">
        <v>276</v>
      </c>
      <c r="C213" s="27" t="s">
        <v>52</v>
      </c>
      <c r="D213" s="31">
        <v>45603</v>
      </c>
      <c r="E213" s="27" t="s">
        <v>277</v>
      </c>
      <c r="F213" s="29">
        <v>3222362915</v>
      </c>
      <c r="G213" s="29">
        <v>3222362915</v>
      </c>
      <c r="H213" s="27" t="s">
        <v>87</v>
      </c>
      <c r="I213" s="29">
        <v>5</v>
      </c>
      <c r="J213" s="30">
        <v>2249</v>
      </c>
      <c r="K213" s="30">
        <f>I213*J213</f>
        <v>11245</v>
      </c>
      <c r="L213" s="31">
        <v>45698</v>
      </c>
      <c r="M213" s="31">
        <v>45740</v>
      </c>
      <c r="N213" s="32">
        <v>2002296563</v>
      </c>
      <c r="O213" s="32">
        <v>404100258</v>
      </c>
      <c r="P213" s="33">
        <v>45740</v>
      </c>
      <c r="Q213" s="49"/>
      <c r="R213" s="13">
        <v>45701</v>
      </c>
      <c r="S213" s="13">
        <f>+R213+365</f>
        <v>46066</v>
      </c>
      <c r="T213" s="14">
        <f ca="1">$W$1-R213</f>
        <v>196</v>
      </c>
      <c r="U213" s="14">
        <f ca="1">365-T213</f>
        <v>169</v>
      </c>
      <c r="V213" s="15"/>
      <c r="W213" s="15"/>
      <c r="X213" s="14" t="str">
        <f>IF(AND(O213&gt;40410001,O213&lt;424000000),"Done - Invoiced",IF(AND(L213&gt;DATEVALUE("01/01/2024"),L213&lt;DATEVALUE("01/01/2027")),"On Hand",IF(L213="In Transit","In Transit",IF(L213="Cancelled PO","Cancelled PO","On Order"))))</f>
        <v>Done - Invoiced</v>
      </c>
      <c r="Y213" s="15" t="s">
        <v>460</v>
      </c>
      <c r="Z213" s="13">
        <v>45693</v>
      </c>
      <c r="AA213" s="13">
        <v>45693</v>
      </c>
      <c r="AB213" s="13">
        <v>45698</v>
      </c>
      <c r="AC213" s="14"/>
      <c r="AD213" s="13"/>
      <c r="AE213" s="56">
        <v>5</v>
      </c>
      <c r="AF213" s="56">
        <v>2249</v>
      </c>
      <c r="AG213" s="56">
        <f>AE213*AF213</f>
        <v>11245</v>
      </c>
      <c r="AH213" s="56"/>
      <c r="AI213" s="56">
        <f>AG213+AH213</f>
        <v>11245</v>
      </c>
      <c r="AJ213" s="56"/>
    </row>
    <row r="214" spans="1:37" ht="10.5" customHeight="1" x14ac:dyDescent="0.2">
      <c r="A214" s="37">
        <v>2367241</v>
      </c>
      <c r="B214" s="27" t="s">
        <v>293</v>
      </c>
      <c r="C214" s="27" t="s">
        <v>52</v>
      </c>
      <c r="D214" s="31">
        <v>45603</v>
      </c>
      <c r="E214" s="27" t="s">
        <v>291</v>
      </c>
      <c r="F214" s="29">
        <v>3222323999</v>
      </c>
      <c r="G214" s="29">
        <v>3222323999</v>
      </c>
      <c r="H214" s="27" t="s">
        <v>157</v>
      </c>
      <c r="I214" s="29">
        <v>3</v>
      </c>
      <c r="J214" s="30">
        <v>1518</v>
      </c>
      <c r="K214" s="30">
        <f>I214*J214</f>
        <v>4554</v>
      </c>
      <c r="L214" s="31">
        <v>45691</v>
      </c>
      <c r="M214" s="31">
        <v>45730</v>
      </c>
      <c r="N214" s="32">
        <v>2002284963</v>
      </c>
      <c r="O214" s="32">
        <v>404100246</v>
      </c>
      <c r="P214" s="33">
        <v>45730</v>
      </c>
      <c r="Q214" s="49"/>
      <c r="R214" s="13">
        <v>45695</v>
      </c>
      <c r="S214" s="13">
        <f>+R214+365</f>
        <v>46060</v>
      </c>
      <c r="T214" s="14">
        <f ca="1">$W$1-R214</f>
        <v>202</v>
      </c>
      <c r="U214" s="14">
        <f ca="1">365-T214</f>
        <v>163</v>
      </c>
      <c r="V214" s="15"/>
      <c r="W214" s="15"/>
      <c r="X214" s="14" t="str">
        <f>IF(AND(O214&gt;40410001,O214&lt;424000000),"Done - Invoiced",IF(AND(L214&gt;DATEVALUE("01/01/2024"),L214&lt;DATEVALUE("01/01/2027")),"On Hand",IF(L214="In Transit","In Transit",IF(L214="Cancelled PO","Cancelled PO","On Order"))))</f>
        <v>Done - Invoiced</v>
      </c>
      <c r="Y214" s="15" t="s">
        <v>460</v>
      </c>
      <c r="Z214" s="13">
        <v>45686</v>
      </c>
      <c r="AA214" s="13">
        <v>45686</v>
      </c>
      <c r="AB214" s="13">
        <v>45691</v>
      </c>
      <c r="AC214" s="14"/>
      <c r="AD214" s="13"/>
      <c r="AE214" s="56">
        <v>3</v>
      </c>
      <c r="AF214" s="56">
        <v>1518</v>
      </c>
      <c r="AG214" s="56">
        <f>AE214*AF214</f>
        <v>4554</v>
      </c>
      <c r="AH214" s="56"/>
      <c r="AI214" s="56">
        <f>AG214+AH214</f>
        <v>4554</v>
      </c>
      <c r="AJ214" s="56"/>
    </row>
    <row r="215" spans="1:37" ht="10.5" hidden="1" customHeight="1" x14ac:dyDescent="0.2">
      <c r="A215" s="37">
        <v>2367228</v>
      </c>
      <c r="B215" s="27" t="s">
        <v>280</v>
      </c>
      <c r="C215" s="27" t="s">
        <v>52</v>
      </c>
      <c r="D215" s="31">
        <v>45603</v>
      </c>
      <c r="E215" s="27" t="s">
        <v>281</v>
      </c>
      <c r="F215" s="29">
        <v>3316100968</v>
      </c>
      <c r="G215" s="29">
        <v>3316100968</v>
      </c>
      <c r="H215" s="27" t="s">
        <v>62</v>
      </c>
      <c r="I215" s="29">
        <v>4</v>
      </c>
      <c r="J215" s="30">
        <v>2074</v>
      </c>
      <c r="K215" s="30">
        <f>I215*J215</f>
        <v>8296</v>
      </c>
      <c r="L215" s="31">
        <v>45685</v>
      </c>
      <c r="M215" s="31">
        <v>45727</v>
      </c>
      <c r="N215" s="32">
        <v>2002273872</v>
      </c>
      <c r="O215" s="32">
        <v>404100240</v>
      </c>
      <c r="P215" s="33">
        <v>45727</v>
      </c>
      <c r="Q215" s="49"/>
      <c r="R215" s="13">
        <v>45688</v>
      </c>
      <c r="S215" s="13">
        <f>+R215+365</f>
        <v>46053</v>
      </c>
      <c r="T215" s="14">
        <f ca="1">$W$1-R215</f>
        <v>209</v>
      </c>
      <c r="U215" s="14">
        <f ca="1">365-T215</f>
        <v>156</v>
      </c>
      <c r="V215" s="15"/>
      <c r="W215" s="15"/>
      <c r="X215" s="14" t="str">
        <f>IF(AND(O215&gt;40410001,O215&lt;424000000),"Done - Invoiced",IF(AND(L215&gt;DATEVALUE("01/01/2024"),L215&lt;DATEVALUE("01/01/2027")),"On Hand",IF(L215="In Transit","In Transit",IF(L215="Cancelled PO","Cancelled PO","On Order"))))</f>
        <v>Done - Invoiced</v>
      </c>
      <c r="Y215" s="15" t="s">
        <v>460</v>
      </c>
      <c r="Z215" s="13">
        <v>45679</v>
      </c>
      <c r="AA215" s="13">
        <v>45679</v>
      </c>
      <c r="AB215" s="13">
        <v>45684</v>
      </c>
      <c r="AC215" s="14"/>
      <c r="AD215" s="13"/>
      <c r="AE215" s="56">
        <v>4</v>
      </c>
      <c r="AF215" s="56">
        <v>2074</v>
      </c>
      <c r="AG215" s="56">
        <f>AE215*AF215</f>
        <v>8296</v>
      </c>
      <c r="AH215" s="56"/>
      <c r="AI215" s="56">
        <f>AG215+AH215</f>
        <v>8296</v>
      </c>
      <c r="AJ215" s="56"/>
    </row>
    <row r="216" spans="1:37" ht="10.5" hidden="1" customHeight="1" x14ac:dyDescent="0.2">
      <c r="A216" s="37">
        <v>2367245</v>
      </c>
      <c r="B216" s="27" t="s">
        <v>276</v>
      </c>
      <c r="C216" s="27" t="s">
        <v>52</v>
      </c>
      <c r="D216" s="31">
        <v>45603</v>
      </c>
      <c r="E216" s="27" t="s">
        <v>278</v>
      </c>
      <c r="F216" s="29">
        <v>3222362915</v>
      </c>
      <c r="G216" s="29">
        <v>3222362915</v>
      </c>
      <c r="H216" s="27" t="s">
        <v>87</v>
      </c>
      <c r="I216" s="29">
        <v>1</v>
      </c>
      <c r="J216" s="30">
        <v>2249</v>
      </c>
      <c r="K216" s="30">
        <f>I216*J216</f>
        <v>2249</v>
      </c>
      <c r="L216" s="31">
        <v>45706</v>
      </c>
      <c r="M216" s="31">
        <v>45740</v>
      </c>
      <c r="N216" s="32">
        <v>2002296563</v>
      </c>
      <c r="O216" s="32">
        <v>404100258</v>
      </c>
      <c r="P216" s="33">
        <v>45740</v>
      </c>
      <c r="Q216" s="49"/>
      <c r="R216" s="13">
        <v>45708</v>
      </c>
      <c r="S216" s="13">
        <f>+R216+365</f>
        <v>46073</v>
      </c>
      <c r="T216" s="14">
        <f ca="1">$W$1-R216</f>
        <v>189</v>
      </c>
      <c r="U216" s="14">
        <f ca="1">365-T216</f>
        <v>176</v>
      </c>
      <c r="V216" s="15"/>
      <c r="W216" s="15"/>
      <c r="X216" s="14" t="str">
        <f>IF(AND(O216&gt;40410001,O216&lt;424000000),"Done - Invoiced",IF(AND(L216&gt;DATEVALUE("01/01/2024"),L216&lt;DATEVALUE("01/01/2027")),"On Hand",IF(L216="In Transit","In Transit",IF(L216="Cancelled PO","Cancelled PO","On Order"))))</f>
        <v>Done - Invoiced</v>
      </c>
      <c r="Y216" s="15" t="s">
        <v>460</v>
      </c>
      <c r="Z216" s="13">
        <v>45693</v>
      </c>
      <c r="AA216" s="13">
        <v>45693</v>
      </c>
      <c r="AB216" s="13">
        <v>45698</v>
      </c>
      <c r="AC216" s="14"/>
      <c r="AD216" s="13"/>
      <c r="AE216" s="56">
        <v>1</v>
      </c>
      <c r="AF216" s="56">
        <v>2249</v>
      </c>
      <c r="AG216" s="56">
        <f>AE216*AF216</f>
        <v>2249</v>
      </c>
      <c r="AH216" s="56"/>
      <c r="AI216" s="56">
        <f>AG216+AH216</f>
        <v>2249</v>
      </c>
      <c r="AJ216" s="56"/>
    </row>
    <row r="217" spans="1:37" ht="10.5" hidden="1" customHeight="1" x14ac:dyDescent="0.2">
      <c r="A217" s="37">
        <v>1874002</v>
      </c>
      <c r="B217" s="27" t="s">
        <v>90</v>
      </c>
      <c r="C217" s="27" t="s">
        <v>56</v>
      </c>
      <c r="D217" s="31">
        <v>45473</v>
      </c>
      <c r="E217" s="27" t="s">
        <v>91</v>
      </c>
      <c r="F217" s="29" t="s">
        <v>92</v>
      </c>
      <c r="G217" s="29">
        <v>3717002079</v>
      </c>
      <c r="H217" s="27" t="s">
        <v>93</v>
      </c>
      <c r="I217" s="29">
        <v>1</v>
      </c>
      <c r="J217" s="30">
        <v>418.11</v>
      </c>
      <c r="K217" s="30">
        <f>I217*J217</f>
        <v>418.11</v>
      </c>
      <c r="L217" s="31" t="s">
        <v>94</v>
      </c>
      <c r="M217" s="31">
        <v>45825</v>
      </c>
      <c r="N217" s="32">
        <v>2002438409</v>
      </c>
      <c r="O217" s="32">
        <v>404100378</v>
      </c>
      <c r="P217" s="33">
        <v>45825</v>
      </c>
      <c r="Q217" s="49"/>
      <c r="R217" s="13">
        <v>45502</v>
      </c>
      <c r="S217" s="13">
        <f>+R217+365</f>
        <v>45867</v>
      </c>
      <c r="T217" s="14">
        <f ca="1">$W$1-R217</f>
        <v>395</v>
      </c>
      <c r="U217" s="14">
        <f ca="1">365-T217</f>
        <v>-30</v>
      </c>
      <c r="V217" s="15"/>
      <c r="W217" s="15"/>
      <c r="X217" s="14" t="str">
        <f>IF(AND(O217&gt;40410001,O217&lt;424000000),"Done - Invoiced",IF(AND(L217&gt;DATEVALUE("01/01/2024"),L217&lt;DATEVALUE("01/01/2027")),"On Hand",IF(L217="In Transit","In Transit",IF(L217="Cancelled PO","Cancelled PO","On Order"))))</f>
        <v>Done - Invoiced</v>
      </c>
      <c r="Y217" s="15" t="s">
        <v>460</v>
      </c>
      <c r="Z217" s="13">
        <v>45473</v>
      </c>
      <c r="AA217" s="13" t="s">
        <v>94</v>
      </c>
      <c r="AB217" s="13" t="s">
        <v>94</v>
      </c>
      <c r="AC217" s="14"/>
      <c r="AD217" s="13"/>
      <c r="AE217" s="56">
        <v>1</v>
      </c>
      <c r="AF217" s="56">
        <v>418.11</v>
      </c>
      <c r="AG217" s="56">
        <f>AE217*AF217</f>
        <v>418.11</v>
      </c>
      <c r="AH217" s="56"/>
      <c r="AI217" s="56">
        <f>AG217+AH217</f>
        <v>418.11</v>
      </c>
      <c r="AJ217" s="56"/>
      <c r="AK217" s="56"/>
    </row>
    <row r="218" spans="1:37" ht="10.5" hidden="1" customHeight="1" x14ac:dyDescent="0.2">
      <c r="A218" s="37">
        <v>1962243</v>
      </c>
      <c r="B218" s="27" t="s">
        <v>279</v>
      </c>
      <c r="C218" s="27" t="s">
        <v>52</v>
      </c>
      <c r="D218" s="31">
        <v>45518</v>
      </c>
      <c r="E218" s="27" t="s">
        <v>239</v>
      </c>
      <c r="F218" s="29">
        <v>3316100931</v>
      </c>
      <c r="G218" s="29">
        <v>3316100931</v>
      </c>
      <c r="H218" s="27" t="s">
        <v>83</v>
      </c>
      <c r="I218" s="29">
        <v>4</v>
      </c>
      <c r="J218" s="30">
        <v>3975</v>
      </c>
      <c r="K218" s="30">
        <f>I218*J218</f>
        <v>15900</v>
      </c>
      <c r="L218" s="31">
        <v>45615</v>
      </c>
      <c r="M218" s="31">
        <v>45681</v>
      </c>
      <c r="N218" s="32">
        <v>2002224573</v>
      </c>
      <c r="O218" s="32">
        <v>404100181</v>
      </c>
      <c r="P218" s="33">
        <v>45681</v>
      </c>
      <c r="Q218" s="49"/>
      <c r="R218" s="13">
        <v>45617</v>
      </c>
      <c r="S218" s="13">
        <f>+R218+365</f>
        <v>45982</v>
      </c>
      <c r="T218" s="14">
        <f ca="1">$W$1-R218</f>
        <v>280</v>
      </c>
      <c r="U218" s="14">
        <f ca="1">365-T218</f>
        <v>85</v>
      </c>
      <c r="V218" s="15"/>
      <c r="W218" s="15"/>
      <c r="X218" s="14" t="str">
        <f>IF(AND(O218&gt;40410001,O218&lt;424000000),"Done - Invoiced",IF(AND(L218&gt;DATEVALUE("01/01/2024"),L218&lt;DATEVALUE("01/01/2027")),"On Hand",IF(L218="In Transit","In Transit",IF(L218="Cancelled PO","Cancelled PO","On Order"))))</f>
        <v>Done - Invoiced</v>
      </c>
      <c r="Y218" s="15" t="s">
        <v>460</v>
      </c>
      <c r="Z218" s="13">
        <v>45609</v>
      </c>
      <c r="AA218" s="13">
        <v>45611</v>
      </c>
      <c r="AB218" s="13">
        <v>45616</v>
      </c>
      <c r="AC218" s="14"/>
      <c r="AD218" s="13"/>
      <c r="AE218" s="56">
        <v>4</v>
      </c>
      <c r="AF218" s="56">
        <v>3975</v>
      </c>
      <c r="AG218" s="56">
        <f>AE218*AF218</f>
        <v>15900</v>
      </c>
      <c r="AH218" s="56"/>
      <c r="AI218" s="56">
        <f>AG218+AH218</f>
        <v>15900</v>
      </c>
      <c r="AJ218" s="56"/>
    </row>
    <row r="219" spans="1:37" ht="10.5" hidden="1" customHeight="1" x14ac:dyDescent="0.2">
      <c r="A219" s="37">
        <v>2367229</v>
      </c>
      <c r="B219" s="27" t="s">
        <v>310</v>
      </c>
      <c r="C219" s="27" t="s">
        <v>52</v>
      </c>
      <c r="D219" s="31">
        <v>45603</v>
      </c>
      <c r="E219" s="27" t="s">
        <v>281</v>
      </c>
      <c r="F219" s="29">
        <v>3316100969</v>
      </c>
      <c r="G219" s="29">
        <v>3316100969</v>
      </c>
      <c r="H219" s="27" t="s">
        <v>62</v>
      </c>
      <c r="I219" s="29">
        <v>4</v>
      </c>
      <c r="J219" s="30">
        <v>2074</v>
      </c>
      <c r="K219" s="30">
        <f>I219*J219</f>
        <v>8296</v>
      </c>
      <c r="L219" s="31">
        <v>45685</v>
      </c>
      <c r="M219" s="31">
        <v>45727</v>
      </c>
      <c r="N219" s="32">
        <v>2002273874</v>
      </c>
      <c r="O219" s="32">
        <v>404100241</v>
      </c>
      <c r="P219" s="33">
        <v>45727</v>
      </c>
      <c r="Q219" s="49"/>
      <c r="R219" s="13">
        <v>45688</v>
      </c>
      <c r="S219" s="13">
        <f>+R219+365</f>
        <v>46053</v>
      </c>
      <c r="T219" s="14">
        <f ca="1">$W$1-R219</f>
        <v>209</v>
      </c>
      <c r="U219" s="14">
        <f ca="1">365-T219</f>
        <v>156</v>
      </c>
      <c r="V219" s="15"/>
      <c r="W219" s="15"/>
      <c r="X219" s="14" t="str">
        <f>IF(AND(O219&gt;40410001,O219&lt;424000000),"Done - Invoiced",IF(AND(L219&gt;DATEVALUE("01/01/2024"),L219&lt;DATEVALUE("01/01/2027")),"On Hand",IF(L219="In Transit","In Transit",IF(L219="Cancelled PO","Cancelled PO","On Order"))))</f>
        <v>Done - Invoiced</v>
      </c>
      <c r="Y219" s="15" t="s">
        <v>460</v>
      </c>
      <c r="Z219" s="13">
        <v>45679</v>
      </c>
      <c r="AA219" s="13">
        <v>45679</v>
      </c>
      <c r="AB219" s="13">
        <v>45684</v>
      </c>
      <c r="AC219" s="14"/>
      <c r="AD219" s="13"/>
      <c r="AE219" s="56">
        <v>4</v>
      </c>
      <c r="AF219" s="56">
        <v>2074</v>
      </c>
      <c r="AG219" s="56">
        <f>AE219*AF219</f>
        <v>8296</v>
      </c>
      <c r="AH219" s="56"/>
      <c r="AI219" s="56">
        <f>AG219+AH219</f>
        <v>8296</v>
      </c>
      <c r="AJ219" s="56"/>
    </row>
    <row r="220" spans="1:37" ht="10.5" hidden="1" customHeight="1" x14ac:dyDescent="0.2">
      <c r="A220" s="37">
        <v>2062853</v>
      </c>
      <c r="B220" s="27" t="s">
        <v>282</v>
      </c>
      <c r="C220" s="27" t="s">
        <v>52</v>
      </c>
      <c r="D220" s="31">
        <v>45541</v>
      </c>
      <c r="E220" s="27" t="s">
        <v>255</v>
      </c>
      <c r="F220" s="29">
        <v>3316100969</v>
      </c>
      <c r="G220" s="29">
        <v>3316100969</v>
      </c>
      <c r="H220" s="27" t="s">
        <v>62</v>
      </c>
      <c r="I220" s="29">
        <v>4</v>
      </c>
      <c r="J220" s="30">
        <v>2074</v>
      </c>
      <c r="K220" s="30">
        <f>I220*J220</f>
        <v>8296</v>
      </c>
      <c r="L220" s="31">
        <v>45635</v>
      </c>
      <c r="M220" s="31">
        <v>45695</v>
      </c>
      <c r="N220" s="32">
        <v>2002242312</v>
      </c>
      <c r="O220" s="32">
        <v>404100202</v>
      </c>
      <c r="P220" s="33">
        <v>45695</v>
      </c>
      <c r="Q220" s="49"/>
      <c r="R220" s="13">
        <v>45665</v>
      </c>
      <c r="S220" s="13">
        <f>+R220+365</f>
        <v>46030</v>
      </c>
      <c r="T220" s="14">
        <f ca="1">$W$1-R220</f>
        <v>232</v>
      </c>
      <c r="U220" s="14">
        <f ca="1">365-T220</f>
        <v>133</v>
      </c>
      <c r="V220" s="15"/>
      <c r="W220" s="15"/>
      <c r="X220" s="14" t="str">
        <f>IF(AND(O220&gt;40410001,O220&lt;424000000),"Done - Invoiced",IF(AND(L220&gt;DATEVALUE("01/01/2024"),L220&lt;DATEVALUE("01/01/2027")),"On Hand",IF(L220="In Transit","In Transit",IF(L220="Cancelled PO","Cancelled PO","On Order"))))</f>
        <v>Done - Invoiced</v>
      </c>
      <c r="Y220" s="15" t="s">
        <v>460</v>
      </c>
      <c r="Z220" s="13">
        <v>45630</v>
      </c>
      <c r="AA220" s="13">
        <v>45630</v>
      </c>
      <c r="AB220" s="13">
        <v>45635</v>
      </c>
      <c r="AC220" s="14"/>
      <c r="AD220" s="13"/>
      <c r="AE220" s="56">
        <v>4</v>
      </c>
      <c r="AF220" s="56">
        <v>2074</v>
      </c>
      <c r="AG220" s="56">
        <f>AE220*AF220</f>
        <v>8296</v>
      </c>
      <c r="AH220" s="56"/>
      <c r="AI220" s="56">
        <f>AG220+AH220</f>
        <v>8296</v>
      </c>
      <c r="AJ220" s="56"/>
    </row>
    <row r="221" spans="1:37" ht="10.5" hidden="1" customHeight="1" x14ac:dyDescent="0.2">
      <c r="A221" s="37">
        <v>1962239</v>
      </c>
      <c r="B221" s="27" t="s">
        <v>283</v>
      </c>
      <c r="C221" s="27" t="s">
        <v>52</v>
      </c>
      <c r="D221" s="31">
        <v>45518</v>
      </c>
      <c r="E221" s="27" t="s">
        <v>234</v>
      </c>
      <c r="F221" s="29">
        <v>3316101255</v>
      </c>
      <c r="G221" s="29">
        <v>3316101255</v>
      </c>
      <c r="H221" s="27" t="s">
        <v>83</v>
      </c>
      <c r="I221" s="29">
        <v>4</v>
      </c>
      <c r="J221" s="30">
        <v>3928</v>
      </c>
      <c r="K221" s="30">
        <f>I221*J221</f>
        <v>15712</v>
      </c>
      <c r="L221" s="31">
        <v>45608</v>
      </c>
      <c r="M221" s="31">
        <v>45621</v>
      </c>
      <c r="N221" s="32">
        <v>2002152162</v>
      </c>
      <c r="O221" s="32">
        <v>404100117</v>
      </c>
      <c r="P221" s="33">
        <v>45621</v>
      </c>
      <c r="Q221" s="49"/>
      <c r="R221" s="13">
        <v>45610</v>
      </c>
      <c r="S221" s="13">
        <f>+R221+365</f>
        <v>45975</v>
      </c>
      <c r="T221" s="14">
        <f ca="1">$W$1-R221</f>
        <v>287</v>
      </c>
      <c r="U221" s="14">
        <f ca="1">365-T221</f>
        <v>78</v>
      </c>
      <c r="V221" s="15"/>
      <c r="W221" s="15"/>
      <c r="X221" s="14" t="str">
        <f>IF(AND(O221&gt;40410001,O221&lt;424000000),"Done - Invoiced",IF(AND(L221&gt;DATEVALUE("01/01/2024"),L221&lt;DATEVALUE("01/01/2027")),"On Hand",IF(L221="In Transit","In Transit",IF(L221="Cancelled PO","Cancelled PO","On Order"))))</f>
        <v>Done - Invoiced</v>
      </c>
      <c r="Y221" s="15" t="s">
        <v>460</v>
      </c>
      <c r="Z221" s="13">
        <v>45602</v>
      </c>
      <c r="AA221" s="13">
        <v>45604</v>
      </c>
      <c r="AB221" s="13">
        <v>45609</v>
      </c>
      <c r="AC221" s="14"/>
      <c r="AD221" s="13"/>
      <c r="AE221" s="56">
        <v>4</v>
      </c>
      <c r="AF221" s="56">
        <v>3928</v>
      </c>
      <c r="AG221" s="56">
        <f>AE221*AF221</f>
        <v>15712</v>
      </c>
      <c r="AH221" s="56"/>
      <c r="AI221" s="56">
        <f>AG221+AH221</f>
        <v>15712</v>
      </c>
      <c r="AJ221" s="56"/>
    </row>
    <row r="222" spans="1:37" ht="10.5" hidden="1" customHeight="1" x14ac:dyDescent="0.2">
      <c r="A222" s="37">
        <v>2367230</v>
      </c>
      <c r="B222" s="27" t="s">
        <v>312</v>
      </c>
      <c r="C222" s="27" t="s">
        <v>52</v>
      </c>
      <c r="D222" s="31">
        <v>45603</v>
      </c>
      <c r="E222" s="27" t="s">
        <v>281</v>
      </c>
      <c r="F222" s="29">
        <v>3222324558</v>
      </c>
      <c r="G222" s="29">
        <v>3222324558</v>
      </c>
      <c r="H222" s="27" t="s">
        <v>87</v>
      </c>
      <c r="I222" s="29">
        <v>6</v>
      </c>
      <c r="J222" s="30">
        <v>3043</v>
      </c>
      <c r="K222" s="30">
        <f>I222*J222</f>
        <v>18258</v>
      </c>
      <c r="L222" s="31">
        <v>45685</v>
      </c>
      <c r="M222" s="31">
        <v>45721</v>
      </c>
      <c r="N222" s="32">
        <v>2002272593</v>
      </c>
      <c r="O222" s="32">
        <v>404100234</v>
      </c>
      <c r="P222" s="33">
        <v>45721</v>
      </c>
      <c r="Q222" s="49"/>
      <c r="R222" s="13">
        <v>45688</v>
      </c>
      <c r="S222" s="13">
        <f>+R222+365</f>
        <v>46053</v>
      </c>
      <c r="T222" s="14">
        <f ca="1">$W$1-R222</f>
        <v>209</v>
      </c>
      <c r="U222" s="14">
        <f ca="1">365-T222</f>
        <v>156</v>
      </c>
      <c r="V222" s="15"/>
      <c r="W222" s="15"/>
      <c r="X222" s="14" t="str">
        <f>IF(AND(O222&gt;40410001,O222&lt;424000000),"Done - Invoiced",IF(AND(L222&gt;DATEVALUE("01/01/2024"),L222&lt;DATEVALUE("01/01/2027")),"On Hand",IF(L222="In Transit","In Transit",IF(L222="Cancelled PO","Cancelled PO","On Order"))))</f>
        <v>Done - Invoiced</v>
      </c>
      <c r="Y222" s="15" t="s">
        <v>460</v>
      </c>
      <c r="Z222" s="13">
        <v>45679</v>
      </c>
      <c r="AA222" s="13">
        <v>45679</v>
      </c>
      <c r="AB222" s="13">
        <v>45684</v>
      </c>
      <c r="AC222" s="14"/>
      <c r="AD222" s="13"/>
      <c r="AE222" s="56">
        <v>6</v>
      </c>
      <c r="AF222" s="56">
        <v>3043</v>
      </c>
      <c r="AG222" s="56">
        <f>AE222*AF222</f>
        <v>18258</v>
      </c>
      <c r="AH222" s="56"/>
      <c r="AI222" s="56">
        <f>AG222+AH222</f>
        <v>18258</v>
      </c>
      <c r="AJ222" s="56"/>
    </row>
    <row r="223" spans="1:37" ht="10.5" customHeight="1" x14ac:dyDescent="0.2">
      <c r="A223" s="37">
        <v>2367251</v>
      </c>
      <c r="B223" s="27" t="s">
        <v>337</v>
      </c>
      <c r="C223" s="27" t="s">
        <v>52</v>
      </c>
      <c r="D223" s="31">
        <v>45603</v>
      </c>
      <c r="E223" s="27" t="s">
        <v>277</v>
      </c>
      <c r="F223" s="29">
        <v>3222323999</v>
      </c>
      <c r="G223" s="29">
        <v>3222323999</v>
      </c>
      <c r="H223" s="27" t="s">
        <v>157</v>
      </c>
      <c r="I223" s="29">
        <v>3</v>
      </c>
      <c r="J223" s="30">
        <v>1518</v>
      </c>
      <c r="K223" s="30">
        <f>I223*J223</f>
        <v>4554</v>
      </c>
      <c r="L223" s="31">
        <v>45698</v>
      </c>
      <c r="M223" s="31">
        <v>45730</v>
      </c>
      <c r="N223" s="32">
        <v>2002284963</v>
      </c>
      <c r="O223" s="32">
        <v>404100246</v>
      </c>
      <c r="P223" s="33">
        <v>45730</v>
      </c>
      <c r="Q223" s="49"/>
      <c r="R223" s="13">
        <v>45701</v>
      </c>
      <c r="S223" s="13">
        <f>+R223+365</f>
        <v>46066</v>
      </c>
      <c r="T223" s="14">
        <f ca="1">$W$1-R223</f>
        <v>196</v>
      </c>
      <c r="U223" s="14">
        <f ca="1">365-T223</f>
        <v>169</v>
      </c>
      <c r="V223" s="15"/>
      <c r="W223" s="15"/>
      <c r="X223" s="14" t="str">
        <f>IF(AND(O223&gt;40410001,O223&lt;424000000),"Done - Invoiced",IF(AND(L223&gt;DATEVALUE("01/01/2024"),L223&lt;DATEVALUE("01/01/2027")),"On Hand",IF(L223="In Transit","In Transit",IF(L223="Cancelled PO","Cancelled PO","On Order"))))</f>
        <v>Done - Invoiced</v>
      </c>
      <c r="Y223" s="15" t="s">
        <v>460</v>
      </c>
      <c r="Z223" s="13">
        <v>45693</v>
      </c>
      <c r="AA223" s="13">
        <v>45693</v>
      </c>
      <c r="AB223" s="13">
        <v>45698</v>
      </c>
      <c r="AC223" s="14"/>
      <c r="AD223" s="13"/>
      <c r="AE223" s="56">
        <v>3</v>
      </c>
      <c r="AF223" s="56">
        <v>1518</v>
      </c>
      <c r="AG223" s="56">
        <f>AE223*AF223</f>
        <v>4554</v>
      </c>
      <c r="AH223" s="56"/>
      <c r="AI223" s="56">
        <f>AG223+AH223</f>
        <v>4554</v>
      </c>
      <c r="AJ223" s="56"/>
    </row>
    <row r="224" spans="1:37" ht="10.5" hidden="1" customHeight="1" x14ac:dyDescent="0.2">
      <c r="A224" s="37">
        <v>2062855</v>
      </c>
      <c r="B224" s="27" t="s">
        <v>287</v>
      </c>
      <c r="C224" s="27" t="s">
        <v>52</v>
      </c>
      <c r="D224" s="31">
        <v>45541</v>
      </c>
      <c r="E224" s="27" t="s">
        <v>247</v>
      </c>
      <c r="F224" s="29">
        <v>3316100931</v>
      </c>
      <c r="G224" s="29">
        <v>3316100931</v>
      </c>
      <c r="H224" s="27" t="s">
        <v>83</v>
      </c>
      <c r="I224" s="29">
        <v>4</v>
      </c>
      <c r="J224" s="30">
        <v>3975</v>
      </c>
      <c r="K224" s="30">
        <f>I224*J224</f>
        <v>15900</v>
      </c>
      <c r="L224" s="31">
        <v>45630</v>
      </c>
      <c r="M224" s="31">
        <v>45688</v>
      </c>
      <c r="N224" s="32">
        <v>2002230554</v>
      </c>
      <c r="O224" s="32">
        <v>404100189</v>
      </c>
      <c r="P224" s="33">
        <v>45688</v>
      </c>
      <c r="Q224" s="49"/>
      <c r="R224" s="13">
        <v>45631</v>
      </c>
      <c r="S224" s="13">
        <f>+R224+365</f>
        <v>45996</v>
      </c>
      <c r="T224" s="14">
        <f ca="1">$W$1-R224</f>
        <v>266</v>
      </c>
      <c r="U224" s="14">
        <f ca="1">365-T224</f>
        <v>99</v>
      </c>
      <c r="V224" s="15"/>
      <c r="W224" s="15"/>
      <c r="X224" s="14" t="str">
        <f>IF(AND(O224&gt;40410001,O224&lt;424000000),"Done - Invoiced",IF(AND(L224&gt;DATEVALUE("01/01/2024"),L224&lt;DATEVALUE("01/01/2027")),"On Hand",IF(L224="In Transit","In Transit",IF(L224="Cancelled PO","Cancelled PO","On Order"))))</f>
        <v>Done - Invoiced</v>
      </c>
      <c r="Y224" s="15" t="s">
        <v>460</v>
      </c>
      <c r="Z224" s="13">
        <v>45623</v>
      </c>
      <c r="AA224" s="13">
        <v>45624</v>
      </c>
      <c r="AB224" s="13">
        <v>45629</v>
      </c>
      <c r="AC224" s="14"/>
      <c r="AD224" s="13"/>
      <c r="AE224" s="56">
        <v>4</v>
      </c>
      <c r="AF224" s="56">
        <v>3975</v>
      </c>
      <c r="AG224" s="56">
        <f>AE224*AF224</f>
        <v>15900</v>
      </c>
      <c r="AH224" s="56"/>
      <c r="AI224" s="56">
        <f>AG224+AH224</f>
        <v>15900</v>
      </c>
      <c r="AJ224" s="56"/>
    </row>
    <row r="225" spans="1:37" ht="10.5" hidden="1" customHeight="1" x14ac:dyDescent="0.2">
      <c r="A225" s="37">
        <v>2367228</v>
      </c>
      <c r="B225" s="27" t="s">
        <v>280</v>
      </c>
      <c r="C225" s="27" t="s">
        <v>52</v>
      </c>
      <c r="D225" s="31">
        <v>45603</v>
      </c>
      <c r="E225" s="27" t="s">
        <v>281</v>
      </c>
      <c r="F225" s="29">
        <v>3316100968</v>
      </c>
      <c r="G225" s="29">
        <v>3316100968</v>
      </c>
      <c r="H225" s="27" t="s">
        <v>62</v>
      </c>
      <c r="I225" s="29">
        <v>4</v>
      </c>
      <c r="J225" s="30">
        <v>2074</v>
      </c>
      <c r="K225" s="30">
        <f>I225*J225</f>
        <v>8296</v>
      </c>
      <c r="L225" s="31">
        <v>45685</v>
      </c>
      <c r="M225" s="31">
        <v>45737</v>
      </c>
      <c r="N225" s="32">
        <v>2002289244</v>
      </c>
      <c r="O225" s="32">
        <v>404100250</v>
      </c>
      <c r="P225" s="33">
        <v>45737</v>
      </c>
      <c r="Q225" s="49"/>
      <c r="R225" s="13">
        <v>45688</v>
      </c>
      <c r="S225" s="13">
        <f>+R225+365</f>
        <v>46053</v>
      </c>
      <c r="T225" s="14">
        <f ca="1">$W$1-R225</f>
        <v>209</v>
      </c>
      <c r="U225" s="14">
        <f ca="1">365-T225</f>
        <v>156</v>
      </c>
      <c r="V225" s="15"/>
      <c r="W225" s="15"/>
      <c r="X225" s="14" t="str">
        <f>IF(AND(O225&gt;40410001,O225&lt;424000000),"Done - Invoiced",IF(AND(L225&gt;DATEVALUE("01/01/2024"),L225&lt;DATEVALUE("01/01/2027")),"On Hand",IF(L225="In Transit","In Transit",IF(L225="Cancelled PO","Cancelled PO","On Order"))))</f>
        <v>Done - Invoiced</v>
      </c>
      <c r="Y225" s="15" t="s">
        <v>460</v>
      </c>
      <c r="Z225" s="13">
        <v>45679</v>
      </c>
      <c r="AA225" s="13">
        <v>45679</v>
      </c>
      <c r="AB225" s="13">
        <v>45684</v>
      </c>
      <c r="AC225" s="14"/>
      <c r="AD225" s="13"/>
      <c r="AE225" s="56">
        <v>4</v>
      </c>
      <c r="AF225" s="56">
        <v>2074</v>
      </c>
      <c r="AG225" s="56">
        <f>AE225*AF225</f>
        <v>8296</v>
      </c>
      <c r="AH225" s="56"/>
      <c r="AI225" s="56">
        <f>AG225+AH225</f>
        <v>8296</v>
      </c>
      <c r="AJ225" s="56"/>
    </row>
    <row r="226" spans="1:37" ht="10.5" hidden="1" customHeight="1" x14ac:dyDescent="0.2">
      <c r="A226" s="37">
        <v>2062857</v>
      </c>
      <c r="B226" s="27" t="s">
        <v>288</v>
      </c>
      <c r="C226" s="27" t="s">
        <v>52</v>
      </c>
      <c r="D226" s="31">
        <v>45541</v>
      </c>
      <c r="E226" s="27" t="s">
        <v>255</v>
      </c>
      <c r="F226" s="29">
        <v>3316100969</v>
      </c>
      <c r="G226" s="29">
        <v>3316100969</v>
      </c>
      <c r="H226" s="27" t="s">
        <v>62</v>
      </c>
      <c r="I226" s="29">
        <v>4</v>
      </c>
      <c r="J226" s="30">
        <v>2074</v>
      </c>
      <c r="K226" s="30">
        <f>I226*J226</f>
        <v>8296</v>
      </c>
      <c r="L226" s="31">
        <v>45653</v>
      </c>
      <c r="M226" s="31">
        <v>45706</v>
      </c>
      <c r="N226" s="32">
        <v>2002245536</v>
      </c>
      <c r="O226" s="32">
        <v>404100215</v>
      </c>
      <c r="P226" s="33">
        <v>45706</v>
      </c>
      <c r="Q226" s="49"/>
      <c r="R226" s="13">
        <v>45665</v>
      </c>
      <c r="S226" s="13">
        <f>+R226+365</f>
        <v>46030</v>
      </c>
      <c r="T226" s="14">
        <f ca="1">$W$1-R226</f>
        <v>232</v>
      </c>
      <c r="U226" s="14">
        <f ca="1">365-T226</f>
        <v>133</v>
      </c>
      <c r="V226" s="15"/>
      <c r="W226" s="15"/>
      <c r="X226" s="14" t="str">
        <f>IF(AND(O226&gt;40410001,O226&lt;424000000),"Done - Invoiced",IF(AND(L226&gt;DATEVALUE("01/01/2024"),L226&lt;DATEVALUE("01/01/2027")),"On Hand",IF(L226="In Transit","In Transit",IF(L226="Cancelled PO","Cancelled PO","On Order"))))</f>
        <v>Done - Invoiced</v>
      </c>
      <c r="Y226" s="15" t="s">
        <v>460</v>
      </c>
      <c r="Z226" s="13">
        <v>45651</v>
      </c>
      <c r="AA226" s="13">
        <v>45644</v>
      </c>
      <c r="AB226" s="13">
        <v>45649</v>
      </c>
      <c r="AC226" s="14"/>
      <c r="AD226" s="13"/>
      <c r="AE226" s="56">
        <v>4</v>
      </c>
      <c r="AF226" s="56">
        <v>2074</v>
      </c>
      <c r="AG226" s="56">
        <f>AE226*AF226</f>
        <v>8296</v>
      </c>
      <c r="AH226" s="56"/>
      <c r="AI226" s="56">
        <f>AG226+AH226</f>
        <v>8296</v>
      </c>
      <c r="AJ226" s="56"/>
    </row>
    <row r="227" spans="1:37" ht="10.5" hidden="1" customHeight="1" x14ac:dyDescent="0.2">
      <c r="A227" s="37">
        <v>1962244</v>
      </c>
      <c r="B227" s="27" t="s">
        <v>289</v>
      </c>
      <c r="C227" s="27" t="s">
        <v>52</v>
      </c>
      <c r="D227" s="31">
        <v>45518</v>
      </c>
      <c r="E227" s="27" t="s">
        <v>239</v>
      </c>
      <c r="F227" s="29">
        <v>3316101255</v>
      </c>
      <c r="G227" s="29">
        <v>3316101255</v>
      </c>
      <c r="H227" s="27" t="s">
        <v>83</v>
      </c>
      <c r="I227" s="29">
        <v>4</v>
      </c>
      <c r="J227" s="30">
        <v>3928</v>
      </c>
      <c r="K227" s="30">
        <f>I227*J227</f>
        <v>15712</v>
      </c>
      <c r="L227" s="31">
        <v>45615</v>
      </c>
      <c r="M227" s="31">
        <v>45631</v>
      </c>
      <c r="N227" s="32">
        <v>2002168523</v>
      </c>
      <c r="O227" s="32">
        <v>404100127</v>
      </c>
      <c r="P227" s="33">
        <v>45631</v>
      </c>
      <c r="Q227" s="49"/>
      <c r="R227" s="13">
        <v>45617</v>
      </c>
      <c r="S227" s="13">
        <f>+R227+365</f>
        <v>45982</v>
      </c>
      <c r="T227" s="14">
        <f ca="1">$W$1-R227</f>
        <v>280</v>
      </c>
      <c r="U227" s="14">
        <f ca="1">365-T227</f>
        <v>85</v>
      </c>
      <c r="V227" s="15"/>
      <c r="W227" s="15"/>
      <c r="X227" s="14" t="str">
        <f>IF(AND(O227&gt;40410001,O227&lt;424000000),"Done - Invoiced",IF(AND(L227&gt;DATEVALUE("01/01/2024"),L227&lt;DATEVALUE("01/01/2027")),"On Hand",IF(L227="In Transit","In Transit",IF(L227="Cancelled PO","Cancelled PO","On Order"))))</f>
        <v>Done - Invoiced</v>
      </c>
      <c r="Y227" s="15" t="s">
        <v>460</v>
      </c>
      <c r="Z227" s="13">
        <v>45609</v>
      </c>
      <c r="AA227" s="13">
        <v>45611</v>
      </c>
      <c r="AB227" s="13">
        <v>45616</v>
      </c>
      <c r="AC227" s="14"/>
      <c r="AD227" s="13"/>
      <c r="AE227" s="56">
        <v>4</v>
      </c>
      <c r="AF227" s="56">
        <v>3928</v>
      </c>
      <c r="AG227" s="56">
        <f>AE227*AF227</f>
        <v>15712</v>
      </c>
      <c r="AH227" s="56"/>
      <c r="AI227" s="56">
        <f>AG227+AH227</f>
        <v>15712</v>
      </c>
      <c r="AJ227" s="56"/>
    </row>
    <row r="228" spans="1:37" ht="10.5" hidden="1" customHeight="1" x14ac:dyDescent="0.2">
      <c r="A228" s="37">
        <v>2367233</v>
      </c>
      <c r="B228" s="27" t="s">
        <v>316</v>
      </c>
      <c r="C228" s="27" t="s">
        <v>52</v>
      </c>
      <c r="D228" s="31">
        <v>45603</v>
      </c>
      <c r="E228" s="27" t="s">
        <v>291</v>
      </c>
      <c r="F228" s="29">
        <v>3222324558</v>
      </c>
      <c r="G228" s="29">
        <v>3222324558</v>
      </c>
      <c r="H228" s="27" t="s">
        <v>87</v>
      </c>
      <c r="I228" s="29">
        <v>6</v>
      </c>
      <c r="J228" s="30">
        <v>3043</v>
      </c>
      <c r="K228" s="30">
        <f>I228*J228</f>
        <v>18258</v>
      </c>
      <c r="L228" s="31">
        <v>45691</v>
      </c>
      <c r="M228" s="31">
        <v>45740</v>
      </c>
      <c r="N228" s="32">
        <v>2002292403</v>
      </c>
      <c r="O228" s="32">
        <v>404100255</v>
      </c>
      <c r="P228" s="33">
        <v>45740</v>
      </c>
      <c r="Q228" s="49"/>
      <c r="R228" s="13">
        <v>45695</v>
      </c>
      <c r="S228" s="13">
        <f>+R228+365</f>
        <v>46060</v>
      </c>
      <c r="T228" s="14">
        <f ca="1">$W$1-R228</f>
        <v>202</v>
      </c>
      <c r="U228" s="14">
        <f ca="1">365-T228</f>
        <v>163</v>
      </c>
      <c r="V228" s="15"/>
      <c r="W228" s="15"/>
      <c r="X228" s="14" t="str">
        <f>IF(AND(O228&gt;40410001,O228&lt;424000000),"Done - Invoiced",IF(AND(L228&gt;DATEVALUE("01/01/2024"),L228&lt;DATEVALUE("01/01/2027")),"On Hand",IF(L228="In Transit","In Transit",IF(L228="Cancelled PO","Cancelled PO","On Order"))))</f>
        <v>Done - Invoiced</v>
      </c>
      <c r="Y228" s="15" t="s">
        <v>460</v>
      </c>
      <c r="Z228" s="13">
        <v>45686</v>
      </c>
      <c r="AA228" s="13">
        <v>45686</v>
      </c>
      <c r="AB228" s="13">
        <v>45691</v>
      </c>
      <c r="AC228" s="14"/>
      <c r="AD228" s="13"/>
      <c r="AE228" s="56">
        <v>6</v>
      </c>
      <c r="AF228" s="56">
        <v>3043</v>
      </c>
      <c r="AG228" s="56">
        <f>AE228*AF228</f>
        <v>18258</v>
      </c>
      <c r="AH228" s="56"/>
      <c r="AI228" s="56">
        <f>AG228+AH228</f>
        <v>18258</v>
      </c>
      <c r="AJ228" s="56"/>
    </row>
    <row r="229" spans="1:37" ht="10.5" hidden="1" customHeight="1" x14ac:dyDescent="0.2">
      <c r="A229" s="37">
        <v>2367244</v>
      </c>
      <c r="B229" s="37" t="s">
        <v>339</v>
      </c>
      <c r="C229" s="37" t="s">
        <v>52</v>
      </c>
      <c r="D229" s="35">
        <v>45603</v>
      </c>
      <c r="E229" s="37" t="s">
        <v>286</v>
      </c>
      <c r="F229" s="36">
        <v>3222351328</v>
      </c>
      <c r="G229" s="36">
        <v>3222351328</v>
      </c>
      <c r="H229" s="37" t="s">
        <v>85</v>
      </c>
      <c r="I229" s="36">
        <v>1</v>
      </c>
      <c r="J229" s="70">
        <v>2125</v>
      </c>
      <c r="K229" s="70">
        <f>I229*J229</f>
        <v>2125</v>
      </c>
      <c r="L229" s="35">
        <v>45719</v>
      </c>
      <c r="M229" s="35"/>
      <c r="N229" s="36"/>
      <c r="O229" s="36"/>
      <c r="P229" s="36"/>
      <c r="Q229" s="68"/>
      <c r="R229" s="13">
        <v>45723</v>
      </c>
      <c r="S229" s="13">
        <f>+R229+365</f>
        <v>46088</v>
      </c>
      <c r="T229" s="14">
        <f ca="1">$W$1-R229</f>
        <v>174</v>
      </c>
      <c r="U229" s="14">
        <f ca="1">365-T229</f>
        <v>191</v>
      </c>
      <c r="V229" s="15"/>
      <c r="W229" s="15"/>
      <c r="X229" s="14" t="str">
        <f>IF(AND(O229&gt;40410001,O229&lt;424000000),"Done - Invoiced",IF(AND(L229&gt;DATEVALUE("01/01/2024"),L229&lt;DATEVALUE("01/01/2027")),"On Hand",IF(L229="In Transit","In Transit",IF(L229="Cancelled PO","Cancelled PO","On Order"))))</f>
        <v>On Hand</v>
      </c>
      <c r="Y229" s="15" t="s">
        <v>460</v>
      </c>
      <c r="Z229" s="13">
        <v>45700</v>
      </c>
      <c r="AA229" s="13">
        <v>45700</v>
      </c>
      <c r="AB229" s="13">
        <v>45705</v>
      </c>
      <c r="AC229" s="14"/>
      <c r="AD229" s="13"/>
      <c r="AE229" s="56">
        <v>1</v>
      </c>
      <c r="AF229" s="56">
        <v>2125</v>
      </c>
      <c r="AG229" s="56">
        <f>AE229*AF229</f>
        <v>2125</v>
      </c>
      <c r="AH229" s="56"/>
      <c r="AI229" s="56">
        <f>AG229+AH229</f>
        <v>2125</v>
      </c>
      <c r="AJ229" s="56"/>
    </row>
    <row r="230" spans="1:37" ht="10.5" hidden="1" customHeight="1" x14ac:dyDescent="0.2">
      <c r="A230" s="37">
        <v>2367254</v>
      </c>
      <c r="B230" s="27" t="s">
        <v>345</v>
      </c>
      <c r="C230" s="27" t="s">
        <v>52</v>
      </c>
      <c r="D230" s="31">
        <v>45603</v>
      </c>
      <c r="E230" s="27" t="s">
        <v>286</v>
      </c>
      <c r="F230" s="29">
        <v>3316100968</v>
      </c>
      <c r="G230" s="29">
        <v>3316100968</v>
      </c>
      <c r="H230" s="27" t="s">
        <v>62</v>
      </c>
      <c r="I230" s="29">
        <v>4</v>
      </c>
      <c r="J230" s="30">
        <v>2074</v>
      </c>
      <c r="K230" s="30">
        <f>I230*J230</f>
        <v>8296</v>
      </c>
      <c r="L230" s="31">
        <v>45712</v>
      </c>
      <c r="M230" s="31">
        <v>45783</v>
      </c>
      <c r="N230" s="32">
        <v>2002355596</v>
      </c>
      <c r="O230" s="32">
        <v>404100302</v>
      </c>
      <c r="P230" s="33">
        <v>45782</v>
      </c>
      <c r="Q230" s="49"/>
      <c r="R230" s="13">
        <v>45723</v>
      </c>
      <c r="S230" s="13">
        <f>+R230+365</f>
        <v>46088</v>
      </c>
      <c r="T230" s="14">
        <f ca="1">$W$1-R230</f>
        <v>174</v>
      </c>
      <c r="U230" s="14">
        <f ca="1">365-T230</f>
        <v>191</v>
      </c>
      <c r="V230" s="15"/>
      <c r="W230" s="15"/>
      <c r="X230" s="14" t="str">
        <f>IF(AND(O230&gt;40410001,O230&lt;424000000),"Done - Invoiced",IF(AND(L230&gt;DATEVALUE("01/01/2024"),L230&lt;DATEVALUE("01/01/2027")),"On Hand",IF(L230="In Transit","In Transit",IF(L230="Cancelled PO","Cancelled PO","On Order"))))</f>
        <v>Done - Invoiced</v>
      </c>
      <c r="Y230" s="15" t="s">
        <v>460</v>
      </c>
      <c r="Z230" s="13">
        <v>45707</v>
      </c>
      <c r="AA230" s="13">
        <v>45707</v>
      </c>
      <c r="AB230" s="13">
        <v>45712</v>
      </c>
      <c r="AC230" s="14"/>
      <c r="AD230" s="13"/>
      <c r="AE230" s="56">
        <v>4</v>
      </c>
      <c r="AF230" s="56">
        <v>2074</v>
      </c>
      <c r="AG230" s="56">
        <f>AE230*AF230</f>
        <v>8296</v>
      </c>
      <c r="AH230" s="56"/>
      <c r="AI230" s="56">
        <f>AG230+AH230</f>
        <v>8296</v>
      </c>
      <c r="AJ230" s="56"/>
    </row>
    <row r="231" spans="1:37" ht="10.5" hidden="1" customHeight="1" x14ac:dyDescent="0.2">
      <c r="A231" s="37">
        <v>2367270</v>
      </c>
      <c r="B231" s="27" t="s">
        <v>336</v>
      </c>
      <c r="C231" s="27" t="s">
        <v>52</v>
      </c>
      <c r="D231" s="31">
        <v>45603</v>
      </c>
      <c r="E231" s="27" t="s">
        <v>286</v>
      </c>
      <c r="F231" s="29">
        <v>3222323933</v>
      </c>
      <c r="G231" s="29">
        <v>3222323933</v>
      </c>
      <c r="H231" s="27" t="s">
        <v>157</v>
      </c>
      <c r="I231" s="29">
        <v>3</v>
      </c>
      <c r="J231" s="30">
        <v>1706</v>
      </c>
      <c r="K231" s="30">
        <f>I231*J231</f>
        <v>5118</v>
      </c>
      <c r="L231" s="31">
        <v>45720</v>
      </c>
      <c r="M231" s="31">
        <v>45750</v>
      </c>
      <c r="N231" s="32">
        <v>2002312249</v>
      </c>
      <c r="O231" s="32">
        <v>404100265</v>
      </c>
      <c r="P231" s="33">
        <v>45750</v>
      </c>
      <c r="Q231" s="49"/>
      <c r="R231" s="13">
        <v>45723</v>
      </c>
      <c r="S231" s="13">
        <f>+R231+365</f>
        <v>46088</v>
      </c>
      <c r="T231" s="14">
        <f ca="1">$W$1-R231</f>
        <v>174</v>
      </c>
      <c r="U231" s="14">
        <f ca="1">365-T231</f>
        <v>191</v>
      </c>
      <c r="V231" s="15"/>
      <c r="W231" s="15"/>
      <c r="X231" s="14" t="str">
        <f>IF(AND(O231&gt;40410001,O231&lt;424000000),"Done - Invoiced",IF(AND(L231&gt;DATEVALUE("01/01/2024"),L231&lt;DATEVALUE("01/01/2027")),"On Hand",IF(L231="In Transit","In Transit",IF(L231="Cancelled PO","Cancelled PO","On Order"))))</f>
        <v>Done - Invoiced</v>
      </c>
      <c r="Y231" s="15" t="s">
        <v>460</v>
      </c>
      <c r="Z231" s="13">
        <v>45714</v>
      </c>
      <c r="AA231" s="13">
        <v>45714</v>
      </c>
      <c r="AB231" s="13">
        <v>45719</v>
      </c>
      <c r="AC231" s="14"/>
      <c r="AD231" s="13"/>
      <c r="AE231" s="56">
        <v>3</v>
      </c>
      <c r="AF231" s="56">
        <v>1706</v>
      </c>
      <c r="AG231" s="56">
        <f>AE231*AF231</f>
        <v>5118</v>
      </c>
      <c r="AH231" s="56"/>
      <c r="AI231" s="56">
        <f>AG231+AH231</f>
        <v>5118</v>
      </c>
      <c r="AJ231" s="56"/>
    </row>
    <row r="232" spans="1:37" ht="10.5" customHeight="1" x14ac:dyDescent="0.2">
      <c r="A232" s="37">
        <v>2367251</v>
      </c>
      <c r="B232" s="27" t="s">
        <v>337</v>
      </c>
      <c r="C232" s="27" t="s">
        <v>52</v>
      </c>
      <c r="D232" s="31">
        <v>45603</v>
      </c>
      <c r="E232" s="27" t="s">
        <v>277</v>
      </c>
      <c r="F232" s="29">
        <v>3222323999</v>
      </c>
      <c r="G232" s="29">
        <v>3222323999</v>
      </c>
      <c r="H232" s="27" t="s">
        <v>157</v>
      </c>
      <c r="I232" s="29">
        <v>3</v>
      </c>
      <c r="J232" s="30">
        <v>1518</v>
      </c>
      <c r="K232" s="30">
        <f>I232*J232</f>
        <v>4554</v>
      </c>
      <c r="L232" s="31">
        <v>45698</v>
      </c>
      <c r="M232" s="31">
        <v>45740</v>
      </c>
      <c r="N232" s="32">
        <v>2002296556</v>
      </c>
      <c r="O232" s="32">
        <v>404100257</v>
      </c>
      <c r="P232" s="33">
        <v>45740</v>
      </c>
      <c r="Q232" s="49"/>
      <c r="R232" s="13">
        <v>45701</v>
      </c>
      <c r="S232" s="13">
        <f>+R232+365</f>
        <v>46066</v>
      </c>
      <c r="T232" s="14">
        <f ca="1">$W$1-R232</f>
        <v>196</v>
      </c>
      <c r="U232" s="14">
        <f ca="1">365-T232</f>
        <v>169</v>
      </c>
      <c r="V232" s="15"/>
      <c r="W232" s="15"/>
      <c r="X232" s="14" t="str">
        <f>IF(AND(O232&gt;40410001,O232&lt;424000000),"Done - Invoiced",IF(AND(L232&gt;DATEVALUE("01/01/2024"),L232&lt;DATEVALUE("01/01/2027")),"On Hand",IF(L232="In Transit","In Transit",IF(L232="Cancelled PO","Cancelled PO","On Order"))))</f>
        <v>Done - Invoiced</v>
      </c>
      <c r="Y232" s="15" t="s">
        <v>460</v>
      </c>
      <c r="Z232" s="13">
        <v>45693</v>
      </c>
      <c r="AA232" s="13">
        <v>45693</v>
      </c>
      <c r="AB232" s="13">
        <v>45698</v>
      </c>
      <c r="AC232" s="14"/>
      <c r="AD232" s="13"/>
      <c r="AE232" s="56">
        <v>3</v>
      </c>
      <c r="AF232" s="56">
        <v>1518</v>
      </c>
      <c r="AG232" s="56">
        <f>AE232*AF232</f>
        <v>4554</v>
      </c>
      <c r="AH232" s="56"/>
      <c r="AI232" s="56">
        <f>AG232+AH232</f>
        <v>4554</v>
      </c>
      <c r="AJ232" s="56"/>
    </row>
    <row r="233" spans="1:37" ht="10.5" customHeight="1" x14ac:dyDescent="0.2">
      <c r="A233" s="37">
        <v>2367271</v>
      </c>
      <c r="B233" s="27" t="s">
        <v>349</v>
      </c>
      <c r="C233" s="27" t="s">
        <v>52</v>
      </c>
      <c r="D233" s="31">
        <v>45603</v>
      </c>
      <c r="E233" s="27" t="s">
        <v>286</v>
      </c>
      <c r="F233" s="29">
        <v>3222323999</v>
      </c>
      <c r="G233" s="29">
        <v>3222323999</v>
      </c>
      <c r="H233" s="27" t="s">
        <v>157</v>
      </c>
      <c r="I233" s="29">
        <v>3</v>
      </c>
      <c r="J233" s="30">
        <v>1518</v>
      </c>
      <c r="K233" s="30">
        <f>I233*J233</f>
        <v>4554</v>
      </c>
      <c r="L233" s="31">
        <v>45720</v>
      </c>
      <c r="M233" s="31">
        <v>45740</v>
      </c>
      <c r="N233" s="32">
        <v>2002296556</v>
      </c>
      <c r="O233" s="32">
        <v>404100257</v>
      </c>
      <c r="P233" s="33">
        <v>45740</v>
      </c>
      <c r="Q233" s="49"/>
      <c r="R233" s="13">
        <v>45723</v>
      </c>
      <c r="S233" s="13">
        <f>+R233+365</f>
        <v>46088</v>
      </c>
      <c r="T233" s="14">
        <f ca="1">$W$1-R233</f>
        <v>174</v>
      </c>
      <c r="U233" s="14">
        <f ca="1">365-T233</f>
        <v>191</v>
      </c>
      <c r="V233" s="15"/>
      <c r="W233" s="15"/>
      <c r="X233" s="14" t="str">
        <f>IF(AND(O233&gt;40410001,O233&lt;424000000),"Done - Invoiced",IF(AND(L233&gt;DATEVALUE("01/01/2024"),L233&lt;DATEVALUE("01/01/2027")),"On Hand",IF(L233="In Transit","In Transit",IF(L233="Cancelled PO","Cancelled PO","On Order"))))</f>
        <v>Done - Invoiced</v>
      </c>
      <c r="Y233" s="15" t="s">
        <v>460</v>
      </c>
      <c r="Z233" s="13">
        <v>45714</v>
      </c>
      <c r="AA233" s="13">
        <v>45714</v>
      </c>
      <c r="AB233" s="13">
        <v>45719</v>
      </c>
      <c r="AC233" s="14"/>
      <c r="AD233" s="13"/>
      <c r="AE233" s="56">
        <v>3</v>
      </c>
      <c r="AF233" s="56">
        <v>1518</v>
      </c>
      <c r="AG233" s="56">
        <f>AE233*AF233</f>
        <v>4554</v>
      </c>
      <c r="AH233" s="56"/>
      <c r="AI233" s="56">
        <f>AG233+AH233</f>
        <v>4554</v>
      </c>
      <c r="AJ233" s="56"/>
    </row>
    <row r="234" spans="1:37" ht="10.5" hidden="1" customHeight="1" x14ac:dyDescent="0.2">
      <c r="A234" s="37">
        <v>2367255</v>
      </c>
      <c r="B234" s="27" t="s">
        <v>357</v>
      </c>
      <c r="C234" s="27" t="s">
        <v>52</v>
      </c>
      <c r="D234" s="31">
        <v>45603</v>
      </c>
      <c r="E234" s="27" t="s">
        <v>286</v>
      </c>
      <c r="F234" s="29">
        <v>3316100969</v>
      </c>
      <c r="G234" s="29">
        <v>3316100969</v>
      </c>
      <c r="H234" s="27" t="s">
        <v>62</v>
      </c>
      <c r="I234" s="29">
        <v>4</v>
      </c>
      <c r="J234" s="30">
        <v>2074</v>
      </c>
      <c r="K234" s="30">
        <f>I234*J234</f>
        <v>8296</v>
      </c>
      <c r="L234" s="31">
        <v>45712</v>
      </c>
      <c r="M234" s="31">
        <v>45783</v>
      </c>
      <c r="N234" s="32">
        <v>2002355604</v>
      </c>
      <c r="O234" s="32">
        <v>404100303</v>
      </c>
      <c r="P234" s="33">
        <v>45782</v>
      </c>
      <c r="Q234" s="49"/>
      <c r="R234" s="13">
        <v>45723</v>
      </c>
      <c r="S234" s="13">
        <f>+R234+365</f>
        <v>46088</v>
      </c>
      <c r="T234" s="14">
        <f ca="1">$W$1-R234</f>
        <v>174</v>
      </c>
      <c r="U234" s="14">
        <f ca="1">365-T234</f>
        <v>191</v>
      </c>
      <c r="V234" s="15"/>
      <c r="W234" s="15"/>
      <c r="X234" s="14" t="str">
        <f>IF(AND(O234&gt;40410001,O234&lt;424000000),"Done - Invoiced",IF(AND(L234&gt;DATEVALUE("01/01/2024"),L234&lt;DATEVALUE("01/01/2027")),"On Hand",IF(L234="In Transit","In Transit",IF(L234="Cancelled PO","Cancelled PO","On Order"))))</f>
        <v>Done - Invoiced</v>
      </c>
      <c r="Y234" s="15" t="s">
        <v>460</v>
      </c>
      <c r="Z234" s="13">
        <v>45707</v>
      </c>
      <c r="AA234" s="13">
        <v>45707</v>
      </c>
      <c r="AB234" s="13">
        <v>45712</v>
      </c>
      <c r="AC234" s="14"/>
      <c r="AD234" s="13"/>
      <c r="AE234" s="56">
        <v>4</v>
      </c>
      <c r="AF234" s="56">
        <v>2074</v>
      </c>
      <c r="AG234" s="56">
        <f>AE234*AF234</f>
        <v>8296</v>
      </c>
      <c r="AH234" s="56"/>
      <c r="AI234" s="56">
        <f>AG234+AH234</f>
        <v>8296</v>
      </c>
      <c r="AJ234" s="56"/>
    </row>
    <row r="235" spans="1:37" ht="10.5" hidden="1" customHeight="1" x14ac:dyDescent="0.2">
      <c r="A235" s="37">
        <v>2062860</v>
      </c>
      <c r="B235" s="27" t="s">
        <v>295</v>
      </c>
      <c r="C235" s="27" t="s">
        <v>52</v>
      </c>
      <c r="D235" s="31">
        <v>45541</v>
      </c>
      <c r="E235" s="27" t="s">
        <v>255</v>
      </c>
      <c r="F235" s="29">
        <v>3316100931</v>
      </c>
      <c r="G235" s="29">
        <v>3316100931</v>
      </c>
      <c r="H235" s="27" t="s">
        <v>83</v>
      </c>
      <c r="I235" s="29">
        <v>4</v>
      </c>
      <c r="J235" s="30">
        <v>3975</v>
      </c>
      <c r="K235" s="30">
        <f>I235*J235</f>
        <v>15900</v>
      </c>
      <c r="L235" s="31">
        <v>45635</v>
      </c>
      <c r="M235" s="31">
        <v>45694</v>
      </c>
      <c r="N235" s="32">
        <v>2002237390</v>
      </c>
      <c r="O235" s="32">
        <v>404100199</v>
      </c>
      <c r="P235" s="33">
        <v>45694</v>
      </c>
      <c r="Q235" s="49"/>
      <c r="R235" s="13">
        <v>45665</v>
      </c>
      <c r="S235" s="13">
        <f>+R235+365</f>
        <v>46030</v>
      </c>
      <c r="T235" s="14">
        <f ca="1">$W$1-R235</f>
        <v>232</v>
      </c>
      <c r="U235" s="14">
        <f ca="1">365-T235</f>
        <v>133</v>
      </c>
      <c r="V235" s="15"/>
      <c r="W235" s="15"/>
      <c r="X235" s="14" t="str">
        <f>IF(AND(O235&gt;40410001,O235&lt;424000000),"Done - Invoiced",IF(AND(L235&gt;DATEVALUE("01/01/2024"),L235&lt;DATEVALUE("01/01/2027")),"On Hand",IF(L235="In Transit","In Transit",IF(L235="Cancelled PO","Cancelled PO","On Order"))))</f>
        <v>Done - Invoiced</v>
      </c>
      <c r="Y235" s="15" t="s">
        <v>460</v>
      </c>
      <c r="Z235" s="13">
        <v>45630</v>
      </c>
      <c r="AA235" s="13">
        <v>45630</v>
      </c>
      <c r="AB235" s="13">
        <v>45635</v>
      </c>
      <c r="AC235" s="14"/>
      <c r="AD235" s="13"/>
      <c r="AE235" s="56">
        <v>4</v>
      </c>
      <c r="AF235" s="56">
        <v>3975</v>
      </c>
      <c r="AG235" s="56">
        <f>AE235*AF235</f>
        <v>15900</v>
      </c>
      <c r="AH235" s="56"/>
      <c r="AI235" s="56">
        <f>AG235+AH235</f>
        <v>15900</v>
      </c>
      <c r="AJ235" s="56"/>
    </row>
    <row r="236" spans="1:37" ht="10.5" hidden="1" customHeight="1" x14ac:dyDescent="0.2">
      <c r="A236" s="37">
        <v>1962244</v>
      </c>
      <c r="B236" s="28" t="s">
        <v>289</v>
      </c>
      <c r="C236" s="27" t="s">
        <v>52</v>
      </c>
      <c r="D236" s="31">
        <v>45518</v>
      </c>
      <c r="E236" s="27" t="s">
        <v>239</v>
      </c>
      <c r="F236" s="29">
        <v>3316101255</v>
      </c>
      <c r="G236" s="29">
        <v>3316101255</v>
      </c>
      <c r="H236" s="27" t="s">
        <v>83</v>
      </c>
      <c r="I236" s="29">
        <v>4</v>
      </c>
      <c r="J236" s="30">
        <v>3928</v>
      </c>
      <c r="K236" s="30">
        <f>I236*J236</f>
        <v>15712</v>
      </c>
      <c r="L236" s="31">
        <v>45615</v>
      </c>
      <c r="M236" s="31">
        <v>45649</v>
      </c>
      <c r="N236" s="32">
        <v>2002175456</v>
      </c>
      <c r="O236" s="32">
        <v>404100135</v>
      </c>
      <c r="P236" s="33">
        <v>45649</v>
      </c>
      <c r="Q236" s="49"/>
      <c r="R236" s="13">
        <v>45617</v>
      </c>
      <c r="S236" s="13">
        <f>+R236+365</f>
        <v>45982</v>
      </c>
      <c r="T236" s="14">
        <f ca="1">$W$1-R236</f>
        <v>280</v>
      </c>
      <c r="U236" s="14">
        <f ca="1">365-T236</f>
        <v>85</v>
      </c>
      <c r="V236" s="15"/>
      <c r="W236" s="15"/>
      <c r="X236" s="14" t="str">
        <f>IF(AND(O236&gt;40410001,O236&lt;424000000),"Done - Invoiced",IF(AND(L236&gt;DATEVALUE("01/01/2024"),L236&lt;DATEVALUE("01/01/2027")),"On Hand",IF(L236="In Transit","In Transit",IF(L236="Cancelled PO","Cancelled PO","On Order"))))</f>
        <v>Done - Invoiced</v>
      </c>
      <c r="Y236" s="15" t="s">
        <v>460</v>
      </c>
      <c r="Z236" s="13">
        <v>45609</v>
      </c>
      <c r="AA236" s="13">
        <v>45611</v>
      </c>
      <c r="AB236" s="13">
        <v>45616</v>
      </c>
      <c r="AC236" s="14"/>
      <c r="AD236" s="13"/>
      <c r="AE236" s="56">
        <v>4</v>
      </c>
      <c r="AF236" s="56">
        <v>3928</v>
      </c>
      <c r="AG236" s="56">
        <f>AE236*AF236</f>
        <v>15712</v>
      </c>
      <c r="AH236" s="56"/>
      <c r="AI236" s="56">
        <f>AG236+AH236</f>
        <v>15712</v>
      </c>
      <c r="AJ236" s="56"/>
    </row>
    <row r="237" spans="1:37" ht="10.5" hidden="1" customHeight="1" x14ac:dyDescent="0.2">
      <c r="A237" s="37">
        <v>2062854</v>
      </c>
      <c r="B237" s="27" t="s">
        <v>296</v>
      </c>
      <c r="C237" s="27" t="s">
        <v>52</v>
      </c>
      <c r="D237" s="31">
        <v>45541</v>
      </c>
      <c r="E237" s="27" t="s">
        <v>241</v>
      </c>
      <c r="F237" s="29">
        <v>3316101255</v>
      </c>
      <c r="G237" s="29">
        <v>3316101255</v>
      </c>
      <c r="H237" s="27" t="s">
        <v>83</v>
      </c>
      <c r="I237" s="29">
        <v>4</v>
      </c>
      <c r="J237" s="30">
        <v>3928</v>
      </c>
      <c r="K237" s="30">
        <f>I237*J237</f>
        <v>15712</v>
      </c>
      <c r="L237" s="31">
        <v>45617</v>
      </c>
      <c r="M237" s="31">
        <v>45660</v>
      </c>
      <c r="N237" s="32">
        <v>2002188158</v>
      </c>
      <c r="O237" s="32">
        <v>404100142</v>
      </c>
      <c r="P237" s="33">
        <v>45660</v>
      </c>
      <c r="Q237" s="49"/>
      <c r="R237" s="13">
        <v>45624</v>
      </c>
      <c r="S237" s="13">
        <f>+R237+365</f>
        <v>45989</v>
      </c>
      <c r="T237" s="14">
        <f ca="1">$W$1-R237</f>
        <v>273</v>
      </c>
      <c r="U237" s="14">
        <f ca="1">365-T237</f>
        <v>92</v>
      </c>
      <c r="V237" s="15"/>
      <c r="W237" s="15"/>
      <c r="X237" s="14" t="str">
        <f>IF(AND(O237&gt;40410001,O237&lt;424000000),"Done - Invoiced",IF(AND(L237&gt;DATEVALUE("01/01/2024"),L237&lt;DATEVALUE("01/01/2027")),"On Hand",IF(L237="In Transit","In Transit",IF(L237="Cancelled PO","Cancelled PO","On Order"))))</f>
        <v>Done - Invoiced</v>
      </c>
      <c r="Y237" s="15" t="s">
        <v>460</v>
      </c>
      <c r="Z237" s="13">
        <v>45616</v>
      </c>
      <c r="AA237" s="13">
        <v>45617</v>
      </c>
      <c r="AB237" s="13">
        <v>45622</v>
      </c>
      <c r="AC237" s="14"/>
      <c r="AD237" s="13"/>
      <c r="AE237" s="56">
        <v>4</v>
      </c>
      <c r="AF237" s="56">
        <v>3928</v>
      </c>
      <c r="AG237" s="56">
        <f>AE237*AF237</f>
        <v>15712</v>
      </c>
      <c r="AH237" s="56"/>
      <c r="AI237" s="56">
        <f>AG237+AH237</f>
        <v>15712</v>
      </c>
      <c r="AJ237" s="56"/>
    </row>
    <row r="238" spans="1:37" ht="10.5" hidden="1" customHeight="1" x14ac:dyDescent="0.2">
      <c r="A238" s="37">
        <v>1874002</v>
      </c>
      <c r="B238" s="19" t="s">
        <v>90</v>
      </c>
      <c r="C238" s="19" t="s">
        <v>56</v>
      </c>
      <c r="D238" s="22">
        <v>45473</v>
      </c>
      <c r="E238" s="19" t="s">
        <v>91</v>
      </c>
      <c r="F238" s="14">
        <v>3717003888</v>
      </c>
      <c r="G238" s="20">
        <v>3717003888</v>
      </c>
      <c r="H238" s="19" t="s">
        <v>168</v>
      </c>
      <c r="I238" s="20">
        <v>2</v>
      </c>
      <c r="J238" s="21">
        <v>3965.34</v>
      </c>
      <c r="K238" s="21">
        <f>I238*J238</f>
        <v>7930.68</v>
      </c>
      <c r="L238" s="22" t="s">
        <v>94</v>
      </c>
      <c r="M238" s="59">
        <v>45848</v>
      </c>
      <c r="N238" s="23">
        <v>2002477792</v>
      </c>
      <c r="O238" s="23">
        <v>404100423</v>
      </c>
      <c r="P238" s="24">
        <v>45848</v>
      </c>
      <c r="Q238" s="65"/>
      <c r="R238" s="13">
        <v>45502</v>
      </c>
      <c r="S238" s="13">
        <f>+R238+365</f>
        <v>45867</v>
      </c>
      <c r="T238" s="14">
        <f ca="1">$W$1-R238</f>
        <v>395</v>
      </c>
      <c r="U238" s="14">
        <f ca="1">365-T238</f>
        <v>-30</v>
      </c>
      <c r="V238" s="15"/>
      <c r="W238" s="15"/>
      <c r="X238" s="14" t="str">
        <f>IF(AND(O238&gt;40410001,O238&lt;424000000),"Done - Invoiced",IF(AND(L238&gt;DATEVALUE("01/01/2024"),L238&lt;DATEVALUE("01/01/2027")),"On Hand",IF(L238="In Transit","In Transit",IF(L238="Cancelled PO","Cancelled PO","On Order"))))</f>
        <v>Done - Invoiced</v>
      </c>
      <c r="Y238" s="15" t="s">
        <v>460</v>
      </c>
      <c r="Z238" s="13">
        <v>45473</v>
      </c>
      <c r="AA238" s="13" t="s">
        <v>94</v>
      </c>
      <c r="AB238" s="13" t="s">
        <v>94</v>
      </c>
      <c r="AC238" s="14"/>
      <c r="AD238" s="13"/>
      <c r="AE238" s="56">
        <v>2</v>
      </c>
      <c r="AF238" s="56">
        <v>3965.34</v>
      </c>
      <c r="AG238" s="56">
        <f>AE238*AF238</f>
        <v>7930.68</v>
      </c>
      <c r="AH238" s="56"/>
      <c r="AI238" s="56">
        <f>AG238+AH238</f>
        <v>7930.68</v>
      </c>
      <c r="AJ238" s="56"/>
      <c r="AK238" s="56"/>
    </row>
    <row r="239" spans="1:37" ht="10.5" hidden="1" customHeight="1" x14ac:dyDescent="0.2">
      <c r="A239" s="37">
        <v>1874002</v>
      </c>
      <c r="B239" s="19" t="s">
        <v>90</v>
      </c>
      <c r="C239" s="19" t="s">
        <v>56</v>
      </c>
      <c r="D239" s="22">
        <v>45473</v>
      </c>
      <c r="E239" s="19" t="s">
        <v>91</v>
      </c>
      <c r="F239" s="14" t="s">
        <v>173</v>
      </c>
      <c r="G239" s="20">
        <v>3717007235</v>
      </c>
      <c r="H239" s="19" t="s">
        <v>174</v>
      </c>
      <c r="I239" s="20">
        <v>2</v>
      </c>
      <c r="J239" s="21">
        <v>4806.2</v>
      </c>
      <c r="K239" s="21">
        <f>I239*J239</f>
        <v>9612.4</v>
      </c>
      <c r="L239" s="22" t="s">
        <v>94</v>
      </c>
      <c r="M239" s="59">
        <v>45848</v>
      </c>
      <c r="N239" s="23">
        <v>2002477794</v>
      </c>
      <c r="O239" s="23">
        <v>404100424</v>
      </c>
      <c r="P239" s="24">
        <v>45848</v>
      </c>
      <c r="Q239" s="69"/>
      <c r="R239" s="13">
        <v>45502</v>
      </c>
      <c r="S239" s="13">
        <f>+R239+365</f>
        <v>45867</v>
      </c>
      <c r="T239" s="14">
        <f ca="1">$W$1-R239</f>
        <v>395</v>
      </c>
      <c r="U239" s="14">
        <f ca="1">365-T239</f>
        <v>-30</v>
      </c>
      <c r="V239" s="15"/>
      <c r="W239" s="15"/>
      <c r="X239" s="14" t="str">
        <f>IF(AND(O239&gt;40410001,O239&lt;424000000),"Done - Invoiced",IF(AND(L239&gt;DATEVALUE("01/01/2024"),L239&lt;DATEVALUE("01/01/2027")),"On Hand",IF(L239="In Transit","In Transit",IF(L239="Cancelled PO","Cancelled PO","On Order"))))</f>
        <v>Done - Invoiced</v>
      </c>
      <c r="Y239" s="15" t="s">
        <v>460</v>
      </c>
      <c r="Z239" s="13">
        <v>45473</v>
      </c>
      <c r="AA239" s="13" t="s">
        <v>94</v>
      </c>
      <c r="AB239" s="13" t="s">
        <v>94</v>
      </c>
      <c r="AC239" s="14"/>
      <c r="AD239" s="13"/>
      <c r="AE239" s="56">
        <v>2</v>
      </c>
      <c r="AF239" s="56">
        <v>4806.2</v>
      </c>
      <c r="AG239" s="56">
        <f>AE239*AF239</f>
        <v>9612.4</v>
      </c>
      <c r="AH239" s="56"/>
      <c r="AI239" s="56">
        <f>AG239+AH239</f>
        <v>9612.4</v>
      </c>
      <c r="AJ239" s="56"/>
      <c r="AK239" s="56"/>
    </row>
    <row r="240" spans="1:37" ht="10.5" hidden="1" customHeight="1" x14ac:dyDescent="0.2">
      <c r="A240" s="37">
        <v>1874002</v>
      </c>
      <c r="B240" s="19" t="s">
        <v>90</v>
      </c>
      <c r="C240" s="19" t="s">
        <v>56</v>
      </c>
      <c r="D240" s="22">
        <v>45473</v>
      </c>
      <c r="E240" s="19" t="s">
        <v>91</v>
      </c>
      <c r="F240" s="14" t="s">
        <v>175</v>
      </c>
      <c r="G240" s="20">
        <v>3717007704</v>
      </c>
      <c r="H240" s="19" t="s">
        <v>154</v>
      </c>
      <c r="I240" s="20">
        <v>2</v>
      </c>
      <c r="J240" s="21">
        <v>345.96</v>
      </c>
      <c r="K240" s="21">
        <f>I240*J240</f>
        <v>691.92</v>
      </c>
      <c r="L240" s="22" t="s">
        <v>94</v>
      </c>
      <c r="M240" s="59">
        <v>45848</v>
      </c>
      <c r="N240" s="23">
        <v>2002477795</v>
      </c>
      <c r="O240" s="23">
        <v>404100425</v>
      </c>
      <c r="P240" s="24">
        <v>45848</v>
      </c>
      <c r="Q240" s="69"/>
      <c r="R240" s="13">
        <v>45502</v>
      </c>
      <c r="S240" s="13">
        <f>+R240+365</f>
        <v>45867</v>
      </c>
      <c r="T240" s="14">
        <f ca="1">$W$1-R240</f>
        <v>395</v>
      </c>
      <c r="U240" s="14">
        <f ca="1">365-T240</f>
        <v>-30</v>
      </c>
      <c r="V240" s="15"/>
      <c r="W240" s="15"/>
      <c r="X240" s="14" t="str">
        <f>IF(AND(O240&gt;40410001,O240&lt;424000000),"Done - Invoiced",IF(AND(L240&gt;DATEVALUE("01/01/2024"),L240&lt;DATEVALUE("01/01/2027")),"On Hand",IF(L240="In Transit","In Transit",IF(L240="Cancelled PO","Cancelled PO","On Order"))))</f>
        <v>Done - Invoiced</v>
      </c>
      <c r="Y240" s="15" t="s">
        <v>460</v>
      </c>
      <c r="Z240" s="13">
        <v>45473</v>
      </c>
      <c r="AA240" s="13" t="s">
        <v>94</v>
      </c>
      <c r="AB240" s="13" t="s">
        <v>94</v>
      </c>
      <c r="AC240" s="14"/>
      <c r="AD240" s="13"/>
      <c r="AE240" s="56">
        <v>2</v>
      </c>
      <c r="AF240" s="56">
        <v>345.96</v>
      </c>
      <c r="AG240" s="56">
        <f>AE240*AF240</f>
        <v>691.92</v>
      </c>
      <c r="AH240" s="56"/>
      <c r="AI240" s="56">
        <f>AG240+AH240</f>
        <v>691.92</v>
      </c>
      <c r="AJ240" s="56"/>
      <c r="AK240" s="56"/>
    </row>
    <row r="241" spans="1:37" ht="10.5" hidden="1" customHeight="1" x14ac:dyDescent="0.2">
      <c r="A241" s="37">
        <v>1874002</v>
      </c>
      <c r="B241" s="19" t="s">
        <v>90</v>
      </c>
      <c r="C241" s="19" t="s">
        <v>56</v>
      </c>
      <c r="D241" s="22">
        <v>45473</v>
      </c>
      <c r="E241" s="19" t="s">
        <v>91</v>
      </c>
      <c r="F241" s="14" t="s">
        <v>177</v>
      </c>
      <c r="G241" s="20">
        <v>3717007969</v>
      </c>
      <c r="H241" s="19" t="s">
        <v>178</v>
      </c>
      <c r="I241" s="20">
        <v>2</v>
      </c>
      <c r="J241" s="21">
        <v>4440.29</v>
      </c>
      <c r="K241" s="21">
        <f>I241*J241</f>
        <v>8880.58</v>
      </c>
      <c r="L241" s="22" t="s">
        <v>94</v>
      </c>
      <c r="M241" s="59">
        <v>45848</v>
      </c>
      <c r="N241" s="23">
        <v>2002477797</v>
      </c>
      <c r="O241" s="23">
        <v>404100426</v>
      </c>
      <c r="P241" s="24">
        <v>45848</v>
      </c>
      <c r="Q241" s="69"/>
      <c r="R241" s="13">
        <v>45502</v>
      </c>
      <c r="S241" s="13">
        <f>+R241+365</f>
        <v>45867</v>
      </c>
      <c r="T241" s="14">
        <f ca="1">$W$1-R241</f>
        <v>395</v>
      </c>
      <c r="U241" s="14">
        <f ca="1">365-T241</f>
        <v>-30</v>
      </c>
      <c r="V241" s="15"/>
      <c r="W241" s="15"/>
      <c r="X241" s="14" t="str">
        <f>IF(AND(O241&gt;40410001,O241&lt;424000000),"Done - Invoiced",IF(AND(L241&gt;DATEVALUE("01/01/2024"),L241&lt;DATEVALUE("01/01/2027")),"On Hand",IF(L241="In Transit","In Transit",IF(L241="Cancelled PO","Cancelled PO","On Order"))))</f>
        <v>Done - Invoiced</v>
      </c>
      <c r="Y241" s="15" t="s">
        <v>460</v>
      </c>
      <c r="Z241" s="13">
        <v>45473</v>
      </c>
      <c r="AA241" s="13" t="s">
        <v>94</v>
      </c>
      <c r="AB241" s="13" t="s">
        <v>94</v>
      </c>
      <c r="AC241" s="14"/>
      <c r="AD241" s="13"/>
      <c r="AE241" s="56">
        <v>2</v>
      </c>
      <c r="AF241" s="56">
        <v>4440.29</v>
      </c>
      <c r="AG241" s="56">
        <f>AE241*AF241</f>
        <v>8880.58</v>
      </c>
      <c r="AH241" s="56"/>
      <c r="AI241" s="56">
        <f>AG241+AH241</f>
        <v>8880.58</v>
      </c>
      <c r="AJ241" s="56"/>
      <c r="AK241" s="56"/>
    </row>
    <row r="242" spans="1:37" ht="10.5" hidden="1" customHeight="1" x14ac:dyDescent="0.2">
      <c r="A242" s="37">
        <v>656215</v>
      </c>
      <c r="B242" s="27" t="s">
        <v>112</v>
      </c>
      <c r="C242" s="27" t="s">
        <v>52</v>
      </c>
      <c r="D242" s="31">
        <v>45418</v>
      </c>
      <c r="E242" s="27" t="s">
        <v>61</v>
      </c>
      <c r="F242" s="29">
        <v>3222351449</v>
      </c>
      <c r="G242" s="29">
        <v>3222351449</v>
      </c>
      <c r="H242" s="27" t="s">
        <v>85</v>
      </c>
      <c r="I242" s="29">
        <v>1</v>
      </c>
      <c r="J242" s="30">
        <v>991</v>
      </c>
      <c r="K242" s="30">
        <f>I242*J242</f>
        <v>991</v>
      </c>
      <c r="L242" s="31">
        <v>45489</v>
      </c>
      <c r="M242" s="31">
        <v>45758</v>
      </c>
      <c r="N242" s="32">
        <v>2002324556</v>
      </c>
      <c r="O242" s="32">
        <v>404100276</v>
      </c>
      <c r="P242" s="33">
        <v>45758</v>
      </c>
      <c r="Q242" s="49"/>
      <c r="R242" s="13">
        <v>45496</v>
      </c>
      <c r="S242" s="13">
        <f>+R242+365</f>
        <v>45861</v>
      </c>
      <c r="T242" s="14">
        <f ca="1">$W$1-R242</f>
        <v>401</v>
      </c>
      <c r="U242" s="14">
        <f ca="1">365-T242</f>
        <v>-36</v>
      </c>
      <c r="V242" s="15"/>
      <c r="W242" s="15"/>
      <c r="X242" s="14" t="str">
        <f>IF(AND(O242&gt;40410001,O242&lt;424000000),"Done - Invoiced",IF(AND(L242&gt;DATEVALUE("01/01/2024"),L242&lt;DATEVALUE("01/01/2027")),"On Hand",IF(L242="In Transit","In Transit",IF(L242="Cancelled PO","Cancelled PO","On Order"))))</f>
        <v>Done - Invoiced</v>
      </c>
      <c r="Y242" s="15" t="s">
        <v>460</v>
      </c>
      <c r="Z242" s="13">
        <v>45485</v>
      </c>
      <c r="AA242" s="13">
        <v>45485</v>
      </c>
      <c r="AB242" s="13">
        <v>45490</v>
      </c>
      <c r="AC242" s="14"/>
      <c r="AD242" s="13"/>
      <c r="AE242" s="56">
        <v>1</v>
      </c>
      <c r="AF242" s="56">
        <v>991</v>
      </c>
      <c r="AG242" s="56">
        <f>AE242*AF242</f>
        <v>991</v>
      </c>
      <c r="AH242" s="56"/>
      <c r="AI242" s="56">
        <f>AG242+AH242</f>
        <v>991</v>
      </c>
      <c r="AJ242" s="56"/>
    </row>
    <row r="243" spans="1:37" ht="10.5" hidden="1" customHeight="1" x14ac:dyDescent="0.2">
      <c r="A243" s="37">
        <v>656211</v>
      </c>
      <c r="B243" s="27" t="s">
        <v>106</v>
      </c>
      <c r="C243" s="27" t="s">
        <v>52</v>
      </c>
      <c r="D243" s="31">
        <v>45418</v>
      </c>
      <c r="E243" s="27" t="s">
        <v>61</v>
      </c>
      <c r="F243" s="29">
        <v>3222351328</v>
      </c>
      <c r="G243" s="29">
        <v>3222351328</v>
      </c>
      <c r="H243" s="27" t="s">
        <v>85</v>
      </c>
      <c r="I243" s="29">
        <v>2</v>
      </c>
      <c r="J243" s="30">
        <v>2159</v>
      </c>
      <c r="K243" s="30">
        <f>I243*J243</f>
        <v>4318</v>
      </c>
      <c r="L243" s="31">
        <v>45489</v>
      </c>
      <c r="M243" s="31">
        <v>45758</v>
      </c>
      <c r="N243" s="32">
        <v>2002324552</v>
      </c>
      <c r="O243" s="32">
        <v>404100275</v>
      </c>
      <c r="P243" s="33">
        <v>45758</v>
      </c>
      <c r="Q243" s="49"/>
      <c r="R243" s="13">
        <v>45496</v>
      </c>
      <c r="S243" s="13">
        <f>+R243+365</f>
        <v>45861</v>
      </c>
      <c r="T243" s="14">
        <f ca="1">$W$1-R243</f>
        <v>401</v>
      </c>
      <c r="U243" s="14">
        <f ca="1">365-T243</f>
        <v>-36</v>
      </c>
      <c r="V243" s="15"/>
      <c r="W243" s="15"/>
      <c r="X243" s="14" t="str">
        <f>IF(AND(O243&gt;40410001,O243&lt;424000000),"Done - Invoiced",IF(AND(L243&gt;DATEVALUE("01/01/2024"),L243&lt;DATEVALUE("01/01/2027")),"On Hand",IF(L243="In Transit","In Transit",IF(L243="Cancelled PO","Cancelled PO","On Order"))))</f>
        <v>Done - Invoiced</v>
      </c>
      <c r="Y243" s="15" t="s">
        <v>460</v>
      </c>
      <c r="Z243" s="13">
        <v>45485</v>
      </c>
      <c r="AA243" s="13">
        <v>45485</v>
      </c>
      <c r="AB243" s="13">
        <v>45490</v>
      </c>
      <c r="AC243" s="14"/>
      <c r="AD243" s="13"/>
      <c r="AE243" s="56">
        <v>2</v>
      </c>
      <c r="AF243" s="56">
        <v>2159</v>
      </c>
      <c r="AG243" s="56">
        <f>AE243*AF243</f>
        <v>4318</v>
      </c>
      <c r="AH243" s="56"/>
      <c r="AI243" s="56">
        <f>AG243+AH243</f>
        <v>4318</v>
      </c>
      <c r="AJ243" s="56"/>
    </row>
    <row r="244" spans="1:37" ht="10.5" hidden="1" customHeight="1" x14ac:dyDescent="0.2">
      <c r="A244" s="37">
        <v>2027244</v>
      </c>
      <c r="B244" s="27" t="s">
        <v>318</v>
      </c>
      <c r="C244" s="27" t="s">
        <v>52</v>
      </c>
      <c r="D244" s="31">
        <v>45533</v>
      </c>
      <c r="E244" s="27" t="s">
        <v>185</v>
      </c>
      <c r="F244" s="29">
        <v>3222351449</v>
      </c>
      <c r="G244" s="29">
        <v>3222351449</v>
      </c>
      <c r="H244" s="27" t="s">
        <v>85</v>
      </c>
      <c r="I244" s="29">
        <v>1</v>
      </c>
      <c r="J244" s="30">
        <v>977</v>
      </c>
      <c r="K244" s="30">
        <f>I244*J244</f>
        <v>977</v>
      </c>
      <c r="L244" s="31">
        <v>45580</v>
      </c>
      <c r="M244" s="31">
        <v>45758</v>
      </c>
      <c r="N244" s="32">
        <v>2002324556</v>
      </c>
      <c r="O244" s="32">
        <v>404100276</v>
      </c>
      <c r="P244" s="33">
        <v>45758</v>
      </c>
      <c r="Q244" s="49"/>
      <c r="R244" s="13">
        <v>45582</v>
      </c>
      <c r="S244" s="13">
        <f>+R244+365</f>
        <v>45947</v>
      </c>
      <c r="T244" s="14">
        <f ca="1">$W$1-R244</f>
        <v>315</v>
      </c>
      <c r="U244" s="14">
        <f ca="1">365-T244</f>
        <v>50</v>
      </c>
      <c r="V244" s="15"/>
      <c r="W244" s="15"/>
      <c r="X244" s="14" t="str">
        <f>IF(AND(O244&gt;40410001,O244&lt;424000000),"Done - Invoiced",IF(AND(L244&gt;DATEVALUE("01/01/2024"),L244&lt;DATEVALUE("01/01/2027")),"On Hand",IF(L244="In Transit","In Transit",IF(L244="Cancelled PO","Cancelled PO","On Order"))))</f>
        <v>Done - Invoiced</v>
      </c>
      <c r="Y244" s="15" t="s">
        <v>460</v>
      </c>
      <c r="Z244" s="13">
        <v>45574</v>
      </c>
      <c r="AA244" s="13">
        <v>45575</v>
      </c>
      <c r="AB244" s="13">
        <v>45580</v>
      </c>
      <c r="AC244" s="14"/>
      <c r="AD244" s="13"/>
      <c r="AE244" s="56">
        <v>1</v>
      </c>
      <c r="AF244" s="56">
        <v>977</v>
      </c>
      <c r="AG244" s="56">
        <f>AE244*AF244</f>
        <v>977</v>
      </c>
      <c r="AH244" s="56"/>
      <c r="AI244" s="56">
        <f>AG244+AH244</f>
        <v>977</v>
      </c>
      <c r="AJ244" s="56"/>
    </row>
    <row r="245" spans="1:37" ht="10.5" hidden="1" customHeight="1" x14ac:dyDescent="0.2">
      <c r="A245" s="37">
        <v>1812162</v>
      </c>
      <c r="B245" s="94" t="s">
        <v>193</v>
      </c>
      <c r="C245" s="48" t="s">
        <v>56</v>
      </c>
      <c r="D245" s="59">
        <v>45485</v>
      </c>
      <c r="E245" s="48" t="s">
        <v>194</v>
      </c>
      <c r="F245" s="61" t="s">
        <v>195</v>
      </c>
      <c r="G245" s="61">
        <v>3717007946</v>
      </c>
      <c r="H245" s="48" t="s">
        <v>196</v>
      </c>
      <c r="I245" s="61">
        <v>1</v>
      </c>
      <c r="J245" s="95">
        <v>3317</v>
      </c>
      <c r="K245" s="95">
        <f>I245*J245</f>
        <v>3317</v>
      </c>
      <c r="L245" s="59">
        <v>45594</v>
      </c>
      <c r="M245" s="59">
        <v>45810</v>
      </c>
      <c r="N245" s="52">
        <v>2002410361</v>
      </c>
      <c r="O245" s="52">
        <v>404100351</v>
      </c>
      <c r="P245" s="64">
        <v>45810</v>
      </c>
      <c r="Q245" s="65"/>
      <c r="R245" s="13">
        <v>45527</v>
      </c>
      <c r="S245" s="13">
        <f>+R245+365</f>
        <v>45892</v>
      </c>
      <c r="T245" s="14">
        <f ca="1">$W$1-R245</f>
        <v>370</v>
      </c>
      <c r="U245" s="14">
        <f ca="1">365-T245</f>
        <v>-5</v>
      </c>
      <c r="V245" s="15"/>
      <c r="W245" s="15"/>
      <c r="X245" s="14" t="str">
        <f>IF(AND(O245&gt;40410001,O245&lt;424000000),"Done - Invoiced",IF(AND(L245&gt;DATEVALUE("01/01/2024"),L245&lt;DATEVALUE("01/01/2027")),"On Hand",IF(L245="In Transit","In Transit",IF(L245="Cancelled PO","Cancelled PO","On Order"))))</f>
        <v>Done - Invoiced</v>
      </c>
      <c r="Y245" s="15" t="s">
        <v>460</v>
      </c>
      <c r="Z245" s="13">
        <v>45526</v>
      </c>
      <c r="AA245" s="13">
        <v>45520</v>
      </c>
      <c r="AB245" s="13">
        <v>45626</v>
      </c>
      <c r="AC245" s="14"/>
      <c r="AD245" s="13"/>
      <c r="AE245" s="56">
        <v>1</v>
      </c>
      <c r="AF245" s="56">
        <v>3317</v>
      </c>
      <c r="AG245" s="56">
        <f>AE245*AF245</f>
        <v>3317</v>
      </c>
      <c r="AH245" s="56"/>
      <c r="AI245" s="56">
        <f>AG245+AH245</f>
        <v>3317</v>
      </c>
      <c r="AJ245" s="56"/>
    </row>
    <row r="246" spans="1:37" ht="10.5" hidden="1" customHeight="1" x14ac:dyDescent="0.2">
      <c r="A246" s="37">
        <v>2062862</v>
      </c>
      <c r="B246" s="27" t="s">
        <v>306</v>
      </c>
      <c r="C246" s="27" t="s">
        <v>52</v>
      </c>
      <c r="D246" s="31">
        <v>45541</v>
      </c>
      <c r="E246" s="27" t="s">
        <v>255</v>
      </c>
      <c r="F246" s="29">
        <v>3316100969</v>
      </c>
      <c r="G246" s="29">
        <v>3316100969</v>
      </c>
      <c r="H246" s="27" t="s">
        <v>62</v>
      </c>
      <c r="I246" s="29">
        <v>4</v>
      </c>
      <c r="J246" s="30">
        <v>2074</v>
      </c>
      <c r="K246" s="30">
        <f>I246*J246</f>
        <v>8296</v>
      </c>
      <c r="L246" s="31">
        <v>45653</v>
      </c>
      <c r="M246" s="31">
        <v>45715</v>
      </c>
      <c r="N246" s="32">
        <v>2002260098</v>
      </c>
      <c r="O246" s="32">
        <v>404100228</v>
      </c>
      <c r="P246" s="33">
        <v>45715</v>
      </c>
      <c r="Q246" s="49"/>
      <c r="R246" s="13">
        <v>45665</v>
      </c>
      <c r="S246" s="13">
        <f>+R246+365</f>
        <v>46030</v>
      </c>
      <c r="T246" s="14">
        <f ca="1">$W$1-R246</f>
        <v>232</v>
      </c>
      <c r="U246" s="14">
        <f ca="1">365-T246</f>
        <v>133</v>
      </c>
      <c r="V246" s="15"/>
      <c r="W246" s="15"/>
      <c r="X246" s="14" t="str">
        <f>IF(AND(O246&gt;40410001,O246&lt;424000000),"Done - Invoiced",IF(AND(L246&gt;DATEVALUE("01/01/2024"),L246&lt;DATEVALUE("01/01/2027")),"On Hand",IF(L246="In Transit","In Transit",IF(L246="Cancelled PO","Cancelled PO","On Order"))))</f>
        <v>Done - Invoiced</v>
      </c>
      <c r="Y246" s="15" t="s">
        <v>460</v>
      </c>
      <c r="Z246" s="13">
        <v>45658</v>
      </c>
      <c r="AA246" s="13">
        <v>45644</v>
      </c>
      <c r="AB246" s="13">
        <v>45649</v>
      </c>
      <c r="AC246" s="14"/>
      <c r="AD246" s="13"/>
      <c r="AE246" s="56">
        <v>4</v>
      </c>
      <c r="AF246" s="56">
        <v>2074</v>
      </c>
      <c r="AG246" s="56">
        <f>AE246*AF246</f>
        <v>8296</v>
      </c>
      <c r="AH246" s="56"/>
      <c r="AI246" s="56">
        <f>AG246+AH246</f>
        <v>8296</v>
      </c>
      <c r="AJ246" s="56"/>
    </row>
    <row r="247" spans="1:37" ht="10.5" hidden="1" customHeight="1" x14ac:dyDescent="0.2">
      <c r="A247" s="37">
        <v>2062858</v>
      </c>
      <c r="B247" s="27" t="s">
        <v>307</v>
      </c>
      <c r="C247" s="27" t="s">
        <v>52</v>
      </c>
      <c r="D247" s="31">
        <v>45541</v>
      </c>
      <c r="E247" s="27" t="s">
        <v>247</v>
      </c>
      <c r="F247" s="29">
        <v>3316101255</v>
      </c>
      <c r="G247" s="29">
        <v>3316101255</v>
      </c>
      <c r="H247" s="27" t="s">
        <v>83</v>
      </c>
      <c r="I247" s="29">
        <v>4</v>
      </c>
      <c r="J247" s="30">
        <v>3928</v>
      </c>
      <c r="K247" s="30">
        <f>I247*J247</f>
        <v>15712</v>
      </c>
      <c r="L247" s="31">
        <v>45630</v>
      </c>
      <c r="M247" s="31">
        <v>45671</v>
      </c>
      <c r="N247" s="32">
        <v>2002207559</v>
      </c>
      <c r="O247" s="32">
        <v>404100157</v>
      </c>
      <c r="P247" s="33">
        <v>45671</v>
      </c>
      <c r="Q247" s="49"/>
      <c r="R247" s="13">
        <v>45631</v>
      </c>
      <c r="S247" s="13">
        <f>+R247+365</f>
        <v>45996</v>
      </c>
      <c r="T247" s="14">
        <f ca="1">$W$1-R247</f>
        <v>266</v>
      </c>
      <c r="U247" s="14">
        <f ca="1">365-T247</f>
        <v>99</v>
      </c>
      <c r="V247" s="15"/>
      <c r="W247" s="15"/>
      <c r="X247" s="14" t="str">
        <f>IF(AND(O247&gt;40410001,O247&lt;424000000),"Done - Invoiced",IF(AND(L247&gt;DATEVALUE("01/01/2024"),L247&lt;DATEVALUE("01/01/2027")),"On Hand",IF(L247="In Transit","In Transit",IF(L247="Cancelled PO","Cancelled PO","On Order"))))</f>
        <v>Done - Invoiced</v>
      </c>
      <c r="Y247" s="15" t="s">
        <v>460</v>
      </c>
      <c r="Z247" s="13">
        <v>45623</v>
      </c>
      <c r="AA247" s="13">
        <v>45624</v>
      </c>
      <c r="AB247" s="13">
        <v>45629</v>
      </c>
      <c r="AC247" s="14"/>
      <c r="AD247" s="13"/>
      <c r="AE247" s="56">
        <v>4</v>
      </c>
      <c r="AF247" s="56">
        <v>3928</v>
      </c>
      <c r="AG247" s="56">
        <f>AE247*AF247</f>
        <v>15712</v>
      </c>
      <c r="AH247" s="56"/>
      <c r="AI247" s="56">
        <f>AG247+AH247</f>
        <v>15712</v>
      </c>
      <c r="AJ247" s="56"/>
    </row>
    <row r="248" spans="1:37" ht="10.5" hidden="1" customHeight="1" x14ac:dyDescent="0.2">
      <c r="A248" s="37">
        <v>2367236</v>
      </c>
      <c r="B248" s="27" t="s">
        <v>308</v>
      </c>
      <c r="C248" s="27" t="s">
        <v>52</v>
      </c>
      <c r="D248" s="31">
        <v>45603</v>
      </c>
      <c r="E248" s="27" t="s">
        <v>255</v>
      </c>
      <c r="F248" s="29">
        <v>3316100931</v>
      </c>
      <c r="G248" s="29">
        <v>3316100931</v>
      </c>
      <c r="H248" s="27" t="s">
        <v>83</v>
      </c>
      <c r="I248" s="29">
        <v>4</v>
      </c>
      <c r="J248" s="30">
        <v>3975</v>
      </c>
      <c r="K248" s="30">
        <f>I248*J248</f>
        <v>15900</v>
      </c>
      <c r="L248" s="31">
        <v>45653</v>
      </c>
      <c r="M248" s="31">
        <v>45700</v>
      </c>
      <c r="N248" s="32">
        <v>2002244013</v>
      </c>
      <c r="O248" s="32">
        <v>404100207</v>
      </c>
      <c r="P248" s="33">
        <v>45700</v>
      </c>
      <c r="Q248" s="49"/>
      <c r="R248" s="13">
        <v>45665</v>
      </c>
      <c r="S248" s="13">
        <f>+R248+365</f>
        <v>46030</v>
      </c>
      <c r="T248" s="14">
        <f ca="1">$W$1-R248</f>
        <v>232</v>
      </c>
      <c r="U248" s="14">
        <f ca="1">365-T248</f>
        <v>133</v>
      </c>
      <c r="V248" s="15"/>
      <c r="W248" s="15"/>
      <c r="X248" s="14" t="str">
        <f>IF(AND(O248&gt;40410001,O248&lt;424000000),"Done - Invoiced",IF(AND(L248&gt;DATEVALUE("01/01/2024"),L248&lt;DATEVALUE("01/01/2027")),"On Hand",IF(L248="In Transit","In Transit",IF(L248="Cancelled PO","Cancelled PO","On Order"))))</f>
        <v>Done - Invoiced</v>
      </c>
      <c r="Y248" s="15" t="s">
        <v>460</v>
      </c>
      <c r="Z248" s="13">
        <v>45665</v>
      </c>
      <c r="AA248" s="13">
        <v>45665</v>
      </c>
      <c r="AB248" s="13">
        <v>45670</v>
      </c>
      <c r="AC248" s="14"/>
      <c r="AD248" s="13"/>
      <c r="AE248" s="56">
        <v>4</v>
      </c>
      <c r="AF248" s="56">
        <v>3975</v>
      </c>
      <c r="AG248" s="56">
        <f>AE248*AF248</f>
        <v>15900</v>
      </c>
      <c r="AH248" s="56"/>
      <c r="AI248" s="56">
        <f>AG248+AH248</f>
        <v>15900</v>
      </c>
      <c r="AJ248" s="56"/>
    </row>
    <row r="249" spans="1:37" ht="10.5" hidden="1" customHeight="1" x14ac:dyDescent="0.2">
      <c r="A249" s="37">
        <v>2367237</v>
      </c>
      <c r="B249" s="27" t="s">
        <v>309</v>
      </c>
      <c r="C249" s="27" t="s">
        <v>52</v>
      </c>
      <c r="D249" s="31">
        <v>45603</v>
      </c>
      <c r="E249" s="27" t="s">
        <v>277</v>
      </c>
      <c r="F249" s="29">
        <v>3316100968</v>
      </c>
      <c r="G249" s="29">
        <v>3316100968</v>
      </c>
      <c r="H249" s="27" t="s">
        <v>62</v>
      </c>
      <c r="I249" s="29">
        <v>4</v>
      </c>
      <c r="J249" s="30">
        <v>2074</v>
      </c>
      <c r="K249" s="30">
        <f>I249*J249</f>
        <v>8296</v>
      </c>
      <c r="L249" s="31">
        <v>45700</v>
      </c>
      <c r="M249" s="31">
        <v>45769</v>
      </c>
      <c r="N249" s="32">
        <v>2002330003</v>
      </c>
      <c r="O249" s="32">
        <v>404100284</v>
      </c>
      <c r="P249" s="33">
        <v>45769</v>
      </c>
      <c r="Q249" s="49"/>
      <c r="R249" s="13">
        <v>45701</v>
      </c>
      <c r="S249" s="13">
        <f>+R249+365</f>
        <v>46066</v>
      </c>
      <c r="T249" s="14">
        <f ca="1">$W$1-R249</f>
        <v>196</v>
      </c>
      <c r="U249" s="14">
        <f ca="1">365-T249</f>
        <v>169</v>
      </c>
      <c r="V249" s="15"/>
      <c r="W249" s="15"/>
      <c r="X249" s="14" t="str">
        <f>IF(AND(O249&gt;40410001,O249&lt;424000000),"Done - Invoiced",IF(AND(L249&gt;DATEVALUE("01/01/2024"),L249&lt;DATEVALUE("01/01/2027")),"On Hand",IF(L249="In Transit","In Transit",IF(L249="Cancelled PO","Cancelled PO","On Order"))))</f>
        <v>Done - Invoiced</v>
      </c>
      <c r="Y249" s="15" t="s">
        <v>460</v>
      </c>
      <c r="Z249" s="13">
        <v>45693</v>
      </c>
      <c r="AA249" s="13">
        <v>45693</v>
      </c>
      <c r="AB249" s="13">
        <v>45698</v>
      </c>
      <c r="AC249" s="14"/>
      <c r="AD249" s="13"/>
      <c r="AE249" s="56">
        <v>4</v>
      </c>
      <c r="AF249" s="56">
        <v>2074</v>
      </c>
      <c r="AG249" s="56">
        <f>AE249*AF249</f>
        <v>8296</v>
      </c>
      <c r="AH249" s="56"/>
      <c r="AI249" s="56">
        <f>AG249+AH249</f>
        <v>8296</v>
      </c>
      <c r="AJ249" s="56"/>
    </row>
    <row r="250" spans="1:37" ht="10.5" hidden="1" customHeight="1" x14ac:dyDescent="0.2">
      <c r="A250" s="37">
        <v>2367270</v>
      </c>
      <c r="B250" s="28" t="s">
        <v>336</v>
      </c>
      <c r="C250" s="27" t="s">
        <v>52</v>
      </c>
      <c r="D250" s="31">
        <v>45603</v>
      </c>
      <c r="E250" s="27" t="s">
        <v>286</v>
      </c>
      <c r="F250" s="29">
        <v>3222323933</v>
      </c>
      <c r="G250" s="29">
        <v>3222323933</v>
      </c>
      <c r="H250" s="27" t="s">
        <v>157</v>
      </c>
      <c r="I250" s="29">
        <v>3</v>
      </c>
      <c r="J250" s="30">
        <v>1706</v>
      </c>
      <c r="K250" s="30">
        <f>I250*J250</f>
        <v>5118</v>
      </c>
      <c r="L250" s="31">
        <v>45720</v>
      </c>
      <c r="M250" s="31">
        <v>45740</v>
      </c>
      <c r="N250" s="32">
        <v>2002296554</v>
      </c>
      <c r="O250" s="32">
        <v>404100256</v>
      </c>
      <c r="P250" s="33">
        <v>45740</v>
      </c>
      <c r="Q250" s="49"/>
      <c r="R250" s="13">
        <v>45723</v>
      </c>
      <c r="S250" s="13">
        <f>+R250+365</f>
        <v>46088</v>
      </c>
      <c r="T250" s="14">
        <f ca="1">$W$1-R250</f>
        <v>174</v>
      </c>
      <c r="U250" s="14">
        <f ca="1">365-T250</f>
        <v>191</v>
      </c>
      <c r="V250" s="15"/>
      <c r="W250" s="15"/>
      <c r="X250" s="14" t="str">
        <f>IF(AND(O250&gt;40410001,O250&lt;424000000),"Done - Invoiced",IF(AND(L250&gt;DATEVALUE("01/01/2024"),L250&lt;DATEVALUE("01/01/2027")),"On Hand",IF(L250="In Transit","In Transit",IF(L250="Cancelled PO","Cancelled PO","On Order"))))</f>
        <v>Done - Invoiced</v>
      </c>
      <c r="Y250" s="15" t="s">
        <v>460</v>
      </c>
      <c r="Z250" s="13">
        <v>45714</v>
      </c>
      <c r="AA250" s="13">
        <v>45714</v>
      </c>
      <c r="AB250" s="13">
        <v>45719</v>
      </c>
      <c r="AC250" s="14"/>
      <c r="AD250" s="13"/>
      <c r="AE250" s="56">
        <v>3</v>
      </c>
      <c r="AF250" s="56">
        <v>1706</v>
      </c>
      <c r="AG250" s="56">
        <f>AE250*AF250</f>
        <v>5118</v>
      </c>
      <c r="AH250" s="56"/>
      <c r="AI250" s="56">
        <f>AG250+AH250</f>
        <v>5118</v>
      </c>
      <c r="AJ250" s="56"/>
    </row>
    <row r="251" spans="1:37" ht="10.5" hidden="1" customHeight="1" x14ac:dyDescent="0.2">
      <c r="A251" s="37">
        <v>2062864</v>
      </c>
      <c r="B251" s="27" t="s">
        <v>311</v>
      </c>
      <c r="C251" s="27" t="s">
        <v>52</v>
      </c>
      <c r="D251" s="31">
        <v>45541</v>
      </c>
      <c r="E251" s="27" t="s">
        <v>255</v>
      </c>
      <c r="F251" s="29">
        <v>3316101255</v>
      </c>
      <c r="G251" s="29">
        <v>3316101255</v>
      </c>
      <c r="H251" s="27" t="s">
        <v>83</v>
      </c>
      <c r="I251" s="29">
        <v>4</v>
      </c>
      <c r="J251" s="30">
        <v>3928</v>
      </c>
      <c r="K251" s="30">
        <f>I251*J251</f>
        <v>15712</v>
      </c>
      <c r="L251" s="31">
        <v>45643</v>
      </c>
      <c r="M251" s="31">
        <v>45677</v>
      </c>
      <c r="N251" s="32">
        <v>2002214100</v>
      </c>
      <c r="O251" s="32">
        <v>404100168</v>
      </c>
      <c r="P251" s="33">
        <v>45677</v>
      </c>
      <c r="Q251" s="49"/>
      <c r="R251" s="13">
        <v>45665</v>
      </c>
      <c r="S251" s="13">
        <f>+R251+365</f>
        <v>46030</v>
      </c>
      <c r="T251" s="14">
        <f ca="1">$W$1-R251</f>
        <v>232</v>
      </c>
      <c r="U251" s="14">
        <f ca="1">365-T251</f>
        <v>133</v>
      </c>
      <c r="V251" s="15"/>
      <c r="W251" s="15"/>
      <c r="X251" s="14" t="str">
        <f>IF(AND(O251&gt;40410001,O251&lt;424000000),"Done - Invoiced",IF(AND(L251&gt;DATEVALUE("01/01/2024"),L251&lt;DATEVALUE("01/01/2027")),"On Hand",IF(L251="In Transit","In Transit",IF(L251="Cancelled PO","Cancelled PO","On Order"))))</f>
        <v>Done - Invoiced</v>
      </c>
      <c r="Y251" s="15" t="s">
        <v>460</v>
      </c>
      <c r="Z251" s="13">
        <v>45637</v>
      </c>
      <c r="AA251" s="13">
        <v>45637</v>
      </c>
      <c r="AB251" s="13">
        <v>45642</v>
      </c>
      <c r="AC251" s="14"/>
      <c r="AD251" s="13"/>
      <c r="AE251" s="56">
        <v>4</v>
      </c>
      <c r="AF251" s="56">
        <v>3928</v>
      </c>
      <c r="AG251" s="56">
        <f>AE251*AF251</f>
        <v>15712</v>
      </c>
      <c r="AH251" s="56"/>
      <c r="AI251" s="56">
        <f>AG251+AH251</f>
        <v>15712</v>
      </c>
      <c r="AJ251" s="56"/>
    </row>
    <row r="252" spans="1:37" ht="10.5" customHeight="1" x14ac:dyDescent="0.2">
      <c r="A252" s="37">
        <v>2367271</v>
      </c>
      <c r="B252" s="27" t="s">
        <v>349</v>
      </c>
      <c r="C252" s="27" t="s">
        <v>52</v>
      </c>
      <c r="D252" s="31">
        <v>45603</v>
      </c>
      <c r="E252" s="27" t="s">
        <v>286</v>
      </c>
      <c r="F252" s="29">
        <v>3222323999</v>
      </c>
      <c r="G252" s="29">
        <v>3222323999</v>
      </c>
      <c r="H252" s="27" t="s">
        <v>157</v>
      </c>
      <c r="I252" s="29">
        <v>3</v>
      </c>
      <c r="J252" s="30">
        <v>1518</v>
      </c>
      <c r="K252" s="30">
        <f>I252*J252</f>
        <v>4554</v>
      </c>
      <c r="L252" s="31">
        <v>45720</v>
      </c>
      <c r="M252" s="31">
        <v>45750</v>
      </c>
      <c r="N252" s="32">
        <v>2002312252</v>
      </c>
      <c r="O252" s="32">
        <v>404100266</v>
      </c>
      <c r="P252" s="33">
        <v>45750</v>
      </c>
      <c r="Q252" s="49"/>
      <c r="R252" s="13">
        <v>45723</v>
      </c>
      <c r="S252" s="13">
        <f>+R252+365</f>
        <v>46088</v>
      </c>
      <c r="T252" s="14">
        <f ca="1">$W$1-R252</f>
        <v>174</v>
      </c>
      <c r="U252" s="14">
        <f ca="1">365-T252</f>
        <v>191</v>
      </c>
      <c r="V252" s="15"/>
      <c r="W252" s="15"/>
      <c r="X252" s="14" t="str">
        <f>IF(AND(O252&gt;40410001,O252&lt;424000000),"Done - Invoiced",IF(AND(L252&gt;DATEVALUE("01/01/2024"),L252&lt;DATEVALUE("01/01/2027")),"On Hand",IF(L252="In Transit","In Transit",IF(L252="Cancelled PO","Cancelled PO","On Order"))))</f>
        <v>Done - Invoiced</v>
      </c>
      <c r="Y252" s="15" t="s">
        <v>460</v>
      </c>
      <c r="Z252" s="13">
        <v>45714</v>
      </c>
      <c r="AA252" s="13">
        <v>45714</v>
      </c>
      <c r="AB252" s="13">
        <v>45719</v>
      </c>
      <c r="AC252" s="14"/>
      <c r="AD252" s="13"/>
      <c r="AE252" s="56">
        <v>3</v>
      </c>
      <c r="AF252" s="56">
        <v>1518</v>
      </c>
      <c r="AG252" s="56">
        <f>AE252*AF252</f>
        <v>4554</v>
      </c>
      <c r="AH252" s="56"/>
      <c r="AI252" s="56">
        <f>AG252+AH252</f>
        <v>4554</v>
      </c>
      <c r="AJ252" s="56"/>
    </row>
    <row r="253" spans="1:37" ht="10.5" hidden="1" customHeight="1" x14ac:dyDescent="0.2">
      <c r="A253" s="37">
        <v>2367246</v>
      </c>
      <c r="B253" s="27" t="s">
        <v>313</v>
      </c>
      <c r="C253" s="27" t="s">
        <v>52</v>
      </c>
      <c r="D253" s="31">
        <v>45603</v>
      </c>
      <c r="E253" s="27" t="s">
        <v>314</v>
      </c>
      <c r="F253" s="29">
        <v>3316100931</v>
      </c>
      <c r="G253" s="29">
        <v>3316100931</v>
      </c>
      <c r="H253" s="27" t="s">
        <v>83</v>
      </c>
      <c r="I253" s="29">
        <v>4</v>
      </c>
      <c r="J253" s="30">
        <v>3975</v>
      </c>
      <c r="K253" s="30">
        <f>I253*J253</f>
        <v>15900</v>
      </c>
      <c r="L253" s="31">
        <v>45677</v>
      </c>
      <c r="M253" s="31">
        <v>45706</v>
      </c>
      <c r="N253" s="32">
        <v>2002252297</v>
      </c>
      <c r="O253" s="32">
        <v>404100216</v>
      </c>
      <c r="P253" s="33">
        <v>45706</v>
      </c>
      <c r="Q253" s="49"/>
      <c r="R253" s="13">
        <v>45681</v>
      </c>
      <c r="S253" s="13">
        <f>+R253+365</f>
        <v>46046</v>
      </c>
      <c r="T253" s="14">
        <f ca="1">$W$1-R253</f>
        <v>216</v>
      </c>
      <c r="U253" s="14">
        <f ca="1">365-T253</f>
        <v>149</v>
      </c>
      <c r="V253" s="15"/>
      <c r="W253" s="15"/>
      <c r="X253" s="14" t="str">
        <f>IF(AND(O253&gt;40410001,O253&lt;424000000),"Done - Invoiced",IF(AND(L253&gt;DATEVALUE("01/01/2024"),L253&lt;DATEVALUE("01/01/2027")),"On Hand",IF(L253="In Transit","In Transit",IF(L253="Cancelled PO","Cancelled PO","On Order"))))</f>
        <v>Done - Invoiced</v>
      </c>
      <c r="Y253" s="15" t="s">
        <v>460</v>
      </c>
      <c r="Z253" s="13">
        <v>45672</v>
      </c>
      <c r="AA253" s="13">
        <v>45672</v>
      </c>
      <c r="AB253" s="13">
        <v>45677</v>
      </c>
      <c r="AC253" s="14"/>
      <c r="AD253" s="13"/>
      <c r="AE253" s="56">
        <v>4</v>
      </c>
      <c r="AF253" s="56">
        <v>3975</v>
      </c>
      <c r="AG253" s="56">
        <f>AE253*AF253</f>
        <v>15900</v>
      </c>
      <c r="AH253" s="56"/>
      <c r="AI253" s="56">
        <f>AG253+AH253</f>
        <v>15900</v>
      </c>
      <c r="AJ253" s="56"/>
    </row>
    <row r="254" spans="1:37" ht="10.5" hidden="1" customHeight="1" x14ac:dyDescent="0.2">
      <c r="A254" s="37">
        <v>2367259</v>
      </c>
      <c r="B254" s="27" t="s">
        <v>285</v>
      </c>
      <c r="C254" s="27" t="s">
        <v>52</v>
      </c>
      <c r="D254" s="31">
        <v>45603</v>
      </c>
      <c r="E254" s="27" t="s">
        <v>286</v>
      </c>
      <c r="F254" s="29">
        <v>3222362915</v>
      </c>
      <c r="G254" s="29">
        <v>3222362915</v>
      </c>
      <c r="H254" s="27" t="s">
        <v>87</v>
      </c>
      <c r="I254" s="29">
        <v>6</v>
      </c>
      <c r="J254" s="30">
        <v>2249</v>
      </c>
      <c r="K254" s="30">
        <f>I254*J254</f>
        <v>13494</v>
      </c>
      <c r="L254" s="31">
        <v>45712</v>
      </c>
      <c r="M254" s="31">
        <v>45750</v>
      </c>
      <c r="N254" s="32">
        <v>2002312257</v>
      </c>
      <c r="O254" s="32">
        <v>404100268</v>
      </c>
      <c r="P254" s="33">
        <v>45750</v>
      </c>
      <c r="Q254" s="49"/>
      <c r="R254" s="13">
        <v>45723</v>
      </c>
      <c r="S254" s="13">
        <f>+R254+365</f>
        <v>46088</v>
      </c>
      <c r="T254" s="14">
        <f ca="1">$W$1-R254</f>
        <v>174</v>
      </c>
      <c r="U254" s="14">
        <f ca="1">365-T254</f>
        <v>191</v>
      </c>
      <c r="V254" s="15"/>
      <c r="W254" s="15"/>
      <c r="X254" s="14" t="str">
        <f>IF(AND(O254&gt;40410001,O254&lt;424000000),"Done - Invoiced",IF(AND(L254&gt;DATEVALUE("01/01/2024"),L254&lt;DATEVALUE("01/01/2027")),"On Hand",IF(L254="In Transit","In Transit",IF(L254="Cancelled PO","Cancelled PO","On Order"))))</f>
        <v>Done - Invoiced</v>
      </c>
      <c r="Y254" s="15" t="s">
        <v>460</v>
      </c>
      <c r="Z254" s="13">
        <v>45707</v>
      </c>
      <c r="AA254" s="13">
        <v>45707</v>
      </c>
      <c r="AB254" s="13">
        <v>45712</v>
      </c>
      <c r="AC254" s="14"/>
      <c r="AD254" s="13"/>
      <c r="AE254" s="56">
        <v>6</v>
      </c>
      <c r="AF254" s="56">
        <v>2249</v>
      </c>
      <c r="AG254" s="56">
        <f>AE254*AF254</f>
        <v>13494</v>
      </c>
      <c r="AH254" s="56"/>
      <c r="AI254" s="56">
        <f>AG254+AH254</f>
        <v>13494</v>
      </c>
      <c r="AJ254" s="56"/>
    </row>
    <row r="255" spans="1:37" ht="10.5" hidden="1" customHeight="1" x14ac:dyDescent="0.2">
      <c r="A255" s="37">
        <v>2367229</v>
      </c>
      <c r="B255" s="27" t="s">
        <v>310</v>
      </c>
      <c r="C255" s="27" t="s">
        <v>52</v>
      </c>
      <c r="D255" s="31">
        <v>45603</v>
      </c>
      <c r="E255" s="27" t="s">
        <v>281</v>
      </c>
      <c r="F255" s="29">
        <v>3316100969</v>
      </c>
      <c r="G255" s="29">
        <v>3316100969</v>
      </c>
      <c r="H255" s="27" t="s">
        <v>62</v>
      </c>
      <c r="I255" s="29">
        <v>4</v>
      </c>
      <c r="J255" s="30">
        <v>2074</v>
      </c>
      <c r="K255" s="30">
        <f>I255*J255</f>
        <v>8296</v>
      </c>
      <c r="L255" s="31">
        <v>45685</v>
      </c>
      <c r="M255" s="31">
        <v>45737</v>
      </c>
      <c r="N255" s="32">
        <v>2002289247</v>
      </c>
      <c r="O255" s="32">
        <v>404100251</v>
      </c>
      <c r="P255" s="33">
        <v>45737</v>
      </c>
      <c r="Q255" s="49"/>
      <c r="R255" s="13">
        <v>45688</v>
      </c>
      <c r="S255" s="13">
        <f>+R255+365</f>
        <v>46053</v>
      </c>
      <c r="T255" s="14">
        <f ca="1">$W$1-R255</f>
        <v>209</v>
      </c>
      <c r="U255" s="14">
        <f ca="1">365-T255</f>
        <v>156</v>
      </c>
      <c r="V255" s="15"/>
      <c r="W255" s="15"/>
      <c r="X255" s="14" t="str">
        <f>IF(AND(O255&gt;40410001,O255&lt;424000000),"Done - Invoiced",IF(AND(L255&gt;DATEVALUE("01/01/2024"),L255&lt;DATEVALUE("01/01/2027")),"On Hand",IF(L255="In Transit","In Transit",IF(L255="Cancelled PO","Cancelled PO","On Order"))))</f>
        <v>Done - Invoiced</v>
      </c>
      <c r="Y255" s="15" t="s">
        <v>460</v>
      </c>
      <c r="Z255" s="13">
        <v>45679</v>
      </c>
      <c r="AA255" s="13">
        <v>45679</v>
      </c>
      <c r="AB255" s="13">
        <v>45684</v>
      </c>
      <c r="AC255" s="14"/>
      <c r="AD255" s="13"/>
      <c r="AE255" s="56">
        <v>4</v>
      </c>
      <c r="AF255" s="56">
        <v>2074</v>
      </c>
      <c r="AG255" s="56">
        <f>AE255*AF255</f>
        <v>8296</v>
      </c>
      <c r="AH255" s="56"/>
      <c r="AI255" s="56">
        <f>AG255+AH255</f>
        <v>8296</v>
      </c>
      <c r="AJ255" s="56"/>
    </row>
    <row r="256" spans="1:37" ht="10.5" hidden="1" customHeight="1" x14ac:dyDescent="0.2">
      <c r="A256" s="37">
        <v>2367242</v>
      </c>
      <c r="B256" s="27" t="s">
        <v>332</v>
      </c>
      <c r="C256" s="27" t="s">
        <v>52</v>
      </c>
      <c r="D256" s="31">
        <v>45603</v>
      </c>
      <c r="E256" s="27" t="s">
        <v>277</v>
      </c>
      <c r="F256" s="29">
        <v>3222324558</v>
      </c>
      <c r="G256" s="29">
        <v>3222324558</v>
      </c>
      <c r="H256" s="27" t="s">
        <v>87</v>
      </c>
      <c r="I256" s="29">
        <v>2</v>
      </c>
      <c r="J256" s="30">
        <v>3043</v>
      </c>
      <c r="K256" s="30">
        <f>I256*J256</f>
        <v>6086</v>
      </c>
      <c r="L256" s="31">
        <v>45698</v>
      </c>
      <c r="M256" s="31">
        <v>45750</v>
      </c>
      <c r="N256" s="32">
        <v>2002312254</v>
      </c>
      <c r="O256" s="32">
        <v>404100267</v>
      </c>
      <c r="P256" s="33">
        <v>45750</v>
      </c>
      <c r="Q256" s="49"/>
      <c r="R256" s="13">
        <v>45701</v>
      </c>
      <c r="S256" s="13">
        <f>+R256+365</f>
        <v>46066</v>
      </c>
      <c r="T256" s="14">
        <f ca="1">$W$1-R256</f>
        <v>196</v>
      </c>
      <c r="U256" s="14">
        <f ca="1">365-T256</f>
        <v>169</v>
      </c>
      <c r="V256" s="15"/>
      <c r="W256" s="15"/>
      <c r="X256" s="14" t="str">
        <f>IF(AND(O256&gt;40410001,O256&lt;424000000),"Done - Invoiced",IF(AND(L256&gt;DATEVALUE("01/01/2024"),L256&lt;DATEVALUE("01/01/2027")),"On Hand",IF(L256="In Transit","In Transit",IF(L256="Cancelled PO","Cancelled PO","On Order"))))</f>
        <v>Done - Invoiced</v>
      </c>
      <c r="Y256" s="15" t="s">
        <v>460</v>
      </c>
      <c r="Z256" s="13">
        <v>45693</v>
      </c>
      <c r="AA256" s="13">
        <v>45693</v>
      </c>
      <c r="AB256" s="13">
        <v>45698</v>
      </c>
      <c r="AC256" s="14"/>
      <c r="AD256" s="13"/>
      <c r="AE256" s="56">
        <v>2</v>
      </c>
      <c r="AF256" s="56">
        <v>3043</v>
      </c>
      <c r="AG256" s="56">
        <f>AE256*AF256</f>
        <v>6086</v>
      </c>
      <c r="AH256" s="56"/>
      <c r="AI256" s="56">
        <f>AG256+AH256</f>
        <v>6086</v>
      </c>
      <c r="AJ256" s="56"/>
    </row>
    <row r="257" spans="1:37" ht="10.5" hidden="1" customHeight="1" x14ac:dyDescent="0.2">
      <c r="A257" s="37">
        <v>2367232</v>
      </c>
      <c r="B257" s="27" t="s">
        <v>317</v>
      </c>
      <c r="C257" s="27" t="s">
        <v>52</v>
      </c>
      <c r="D257" s="31">
        <v>45603</v>
      </c>
      <c r="E257" s="27" t="s">
        <v>255</v>
      </c>
      <c r="F257" s="29">
        <v>3316101255</v>
      </c>
      <c r="G257" s="29">
        <v>3316101255</v>
      </c>
      <c r="H257" s="27" t="s">
        <v>83</v>
      </c>
      <c r="I257" s="29">
        <v>4</v>
      </c>
      <c r="J257" s="30">
        <v>3928</v>
      </c>
      <c r="K257" s="30">
        <f>I257*J257</f>
        <v>15712</v>
      </c>
      <c r="L257" s="31">
        <v>45653</v>
      </c>
      <c r="M257" s="31">
        <v>45680</v>
      </c>
      <c r="N257" s="32">
        <v>2002220135</v>
      </c>
      <c r="O257" s="32">
        <v>404100175</v>
      </c>
      <c r="P257" s="33">
        <v>45680</v>
      </c>
      <c r="Q257" s="49"/>
      <c r="R257" s="13">
        <v>45665</v>
      </c>
      <c r="S257" s="13">
        <f>+R257+365</f>
        <v>46030</v>
      </c>
      <c r="T257" s="14">
        <f ca="1">$W$1-R257</f>
        <v>232</v>
      </c>
      <c r="U257" s="14">
        <f ca="1">365-T257</f>
        <v>133</v>
      </c>
      <c r="V257" s="15"/>
      <c r="W257" s="15"/>
      <c r="X257" s="14" t="str">
        <f>IF(AND(O257&gt;40410001,O257&lt;424000000),"Done - Invoiced",IF(AND(L257&gt;DATEVALUE("01/01/2024"),L257&lt;DATEVALUE("01/01/2027")),"On Hand",IF(L257="In Transit","In Transit",IF(L257="Cancelled PO","Cancelled PO","On Order"))))</f>
        <v>Done - Invoiced</v>
      </c>
      <c r="Y257" s="15" t="s">
        <v>460</v>
      </c>
      <c r="Z257" s="13">
        <v>45658</v>
      </c>
      <c r="AA257" s="13">
        <v>45644</v>
      </c>
      <c r="AB257" s="13">
        <v>45649</v>
      </c>
      <c r="AC257" s="14"/>
      <c r="AD257" s="13"/>
      <c r="AE257" s="56">
        <v>4</v>
      </c>
      <c r="AF257" s="56">
        <v>3928</v>
      </c>
      <c r="AG257" s="56">
        <f>AE257*AF257</f>
        <v>15712</v>
      </c>
      <c r="AH257" s="56"/>
      <c r="AI257" s="56">
        <f>AG257+AH257</f>
        <v>15712</v>
      </c>
      <c r="AJ257" s="56"/>
    </row>
    <row r="258" spans="1:37" ht="10.5" hidden="1" customHeight="1" x14ac:dyDescent="0.2">
      <c r="A258" s="37">
        <v>2027244</v>
      </c>
      <c r="B258" s="27" t="s">
        <v>318</v>
      </c>
      <c r="C258" s="27" t="s">
        <v>52</v>
      </c>
      <c r="D258" s="31">
        <v>45533</v>
      </c>
      <c r="E258" s="27" t="s">
        <v>185</v>
      </c>
      <c r="F258" s="29">
        <v>3222351449</v>
      </c>
      <c r="G258" s="29">
        <v>3222351449</v>
      </c>
      <c r="H258" s="27" t="s">
        <v>85</v>
      </c>
      <c r="I258" s="29">
        <v>1</v>
      </c>
      <c r="J258" s="30">
        <v>977</v>
      </c>
      <c r="K258" s="30">
        <f>I258*J258</f>
        <v>977</v>
      </c>
      <c r="L258" s="31">
        <v>45580</v>
      </c>
      <c r="M258" s="31">
        <v>45775</v>
      </c>
      <c r="N258" s="32">
        <v>2002349867</v>
      </c>
      <c r="O258" s="32">
        <v>404100296</v>
      </c>
      <c r="P258" s="33">
        <v>45775</v>
      </c>
      <c r="Q258" s="49"/>
      <c r="R258" s="13">
        <v>45582</v>
      </c>
      <c r="S258" s="13">
        <f>+R258+365</f>
        <v>45947</v>
      </c>
      <c r="T258" s="14">
        <f ca="1">$W$1-R258</f>
        <v>315</v>
      </c>
      <c r="U258" s="14">
        <f ca="1">365-T258</f>
        <v>50</v>
      </c>
      <c r="V258" s="15"/>
      <c r="W258" s="15"/>
      <c r="X258" s="14" t="str">
        <f>IF(AND(O258&gt;40410001,O258&lt;424000000),"Done - Invoiced",IF(AND(L258&gt;DATEVALUE("01/01/2024"),L258&lt;DATEVALUE("01/01/2027")),"On Hand",IF(L258="In Transit","In Transit",IF(L258="Cancelled PO","Cancelled PO","On Order"))))</f>
        <v>Done - Invoiced</v>
      </c>
      <c r="Y258" s="15" t="s">
        <v>460</v>
      </c>
      <c r="Z258" s="13">
        <v>45574</v>
      </c>
      <c r="AA258" s="13">
        <v>45575</v>
      </c>
      <c r="AB258" s="13">
        <v>45580</v>
      </c>
      <c r="AC258" s="14"/>
      <c r="AD258" s="13"/>
      <c r="AE258" s="56">
        <v>1</v>
      </c>
      <c r="AF258" s="56">
        <v>977</v>
      </c>
      <c r="AG258" s="56">
        <f>AE258*AF258</f>
        <v>977</v>
      </c>
      <c r="AH258" s="56"/>
      <c r="AI258" s="56">
        <f>AG258+AH258</f>
        <v>977</v>
      </c>
      <c r="AJ258" s="56"/>
    </row>
    <row r="259" spans="1:37" ht="10.5" hidden="1" customHeight="1" x14ac:dyDescent="0.2">
      <c r="A259" s="37">
        <v>2367257</v>
      </c>
      <c r="B259" s="27" t="s">
        <v>456</v>
      </c>
      <c r="C259" s="27" t="s">
        <v>52</v>
      </c>
      <c r="D259" s="31">
        <v>45603</v>
      </c>
      <c r="E259" s="27" t="s">
        <v>286</v>
      </c>
      <c r="F259" s="29">
        <v>3222351444</v>
      </c>
      <c r="G259" s="29">
        <v>3222351444</v>
      </c>
      <c r="H259" s="27" t="s">
        <v>85</v>
      </c>
      <c r="I259" s="29">
        <v>2</v>
      </c>
      <c r="J259" s="30">
        <v>1090</v>
      </c>
      <c r="K259" s="30">
        <f>I259*J259</f>
        <v>2180</v>
      </c>
      <c r="L259" s="31">
        <v>45720</v>
      </c>
      <c r="M259" s="31">
        <v>45825</v>
      </c>
      <c r="N259" s="32">
        <v>2002436790</v>
      </c>
      <c r="O259" s="32">
        <v>404100377</v>
      </c>
      <c r="P259" s="33">
        <v>45825</v>
      </c>
      <c r="Q259" s="49"/>
      <c r="R259" s="13">
        <v>45723</v>
      </c>
      <c r="S259" s="13">
        <f>+R259+365</f>
        <v>46088</v>
      </c>
      <c r="T259" s="14">
        <f ca="1">$W$1-R259</f>
        <v>174</v>
      </c>
      <c r="U259" s="14">
        <f ca="1">365-T259</f>
        <v>191</v>
      </c>
      <c r="V259" s="15"/>
      <c r="W259" s="15"/>
      <c r="X259" s="14" t="str">
        <f>IF(AND(O259&gt;40410001,O259&lt;424000000),"Done - Invoiced",IF(AND(L259&gt;DATEVALUE("01/01/2024"),L259&lt;DATEVALUE("01/01/2027")),"On Hand",IF(L259="In Transit","In Transit",IF(L259="Cancelled PO","Cancelled PO","On Order"))))</f>
        <v>Done - Invoiced</v>
      </c>
      <c r="Y259" s="15" t="s">
        <v>460</v>
      </c>
      <c r="Z259" s="13">
        <v>45714</v>
      </c>
      <c r="AA259" s="13">
        <v>45714</v>
      </c>
      <c r="AB259" s="13">
        <v>45719</v>
      </c>
      <c r="AC259" s="14"/>
      <c r="AD259" s="13"/>
      <c r="AE259" s="56">
        <v>2</v>
      </c>
      <c r="AF259" s="56">
        <v>1090</v>
      </c>
      <c r="AG259" s="56">
        <f>AE259*AF259</f>
        <v>2180</v>
      </c>
      <c r="AH259" s="56"/>
      <c r="AI259" s="56">
        <f>AG259+AH259</f>
        <v>2180</v>
      </c>
      <c r="AJ259" s="56"/>
    </row>
    <row r="260" spans="1:37" ht="10.5" hidden="1" customHeight="1" x14ac:dyDescent="0.2">
      <c r="A260" s="37">
        <v>1935225</v>
      </c>
      <c r="B260" s="27" t="s">
        <v>321</v>
      </c>
      <c r="C260" s="27" t="s">
        <v>52</v>
      </c>
      <c r="D260" s="31">
        <v>45512</v>
      </c>
      <c r="E260" s="27" t="s">
        <v>219</v>
      </c>
      <c r="F260" s="29">
        <v>3222350111</v>
      </c>
      <c r="G260" s="29">
        <v>3222350111</v>
      </c>
      <c r="H260" s="27" t="s">
        <v>87</v>
      </c>
      <c r="I260" s="29">
        <v>1</v>
      </c>
      <c r="J260" s="30">
        <v>3042</v>
      </c>
      <c r="K260" s="30">
        <f>I260*J260</f>
        <v>3042</v>
      </c>
      <c r="L260" s="31">
        <v>45586</v>
      </c>
      <c r="M260" s="31">
        <v>45782</v>
      </c>
      <c r="N260" s="23">
        <v>2002359446</v>
      </c>
      <c r="O260" s="32">
        <v>404100307</v>
      </c>
      <c r="P260" s="33">
        <v>45782</v>
      </c>
      <c r="Q260" s="49"/>
      <c r="R260" s="13">
        <v>45588</v>
      </c>
      <c r="S260" s="13">
        <f>+R260+365</f>
        <v>45953</v>
      </c>
      <c r="T260" s="14">
        <f ca="1">$W$1-R260</f>
        <v>309</v>
      </c>
      <c r="U260" s="14">
        <f ca="1">365-T260</f>
        <v>56</v>
      </c>
      <c r="V260" s="15"/>
      <c r="W260" s="15"/>
      <c r="X260" s="14" t="str">
        <f>IF(AND(O260&gt;40410001,O260&lt;424000000),"Done - Invoiced",IF(AND(L260&gt;DATEVALUE("01/01/2024"),L260&lt;DATEVALUE("01/01/2027")),"On Hand",IF(L260="In Transit","In Transit",IF(L260="Cancelled PO","Cancelled PO","On Order"))))</f>
        <v>Done - Invoiced</v>
      </c>
      <c r="Y260" s="15" t="s">
        <v>460</v>
      </c>
      <c r="Z260" s="13">
        <v>45581</v>
      </c>
      <c r="AA260" s="13">
        <v>45581</v>
      </c>
      <c r="AB260" s="13">
        <v>45586</v>
      </c>
      <c r="AC260" s="14"/>
      <c r="AD260" s="13"/>
      <c r="AE260" s="56">
        <v>1</v>
      </c>
      <c r="AF260" s="56">
        <v>3042</v>
      </c>
      <c r="AG260" s="56">
        <f>AE260*AF260</f>
        <v>3042</v>
      </c>
      <c r="AH260" s="56"/>
      <c r="AI260" s="56">
        <f>AG260+AH260</f>
        <v>3042</v>
      </c>
      <c r="AJ260" s="56"/>
    </row>
    <row r="261" spans="1:37" ht="10.5" hidden="1" customHeight="1" x14ac:dyDescent="0.2">
      <c r="A261" s="37">
        <v>1812161</v>
      </c>
      <c r="B261" s="27" t="s">
        <v>199</v>
      </c>
      <c r="C261" s="27" t="s">
        <v>56</v>
      </c>
      <c r="D261" s="31">
        <v>45485</v>
      </c>
      <c r="E261" s="27" t="s">
        <v>194</v>
      </c>
      <c r="F261" s="29" t="s">
        <v>200</v>
      </c>
      <c r="G261" s="29">
        <v>3222332173</v>
      </c>
      <c r="H261" s="27" t="s">
        <v>201</v>
      </c>
      <c r="I261" s="29">
        <v>1</v>
      </c>
      <c r="J261" s="30">
        <v>21.07</v>
      </c>
      <c r="K261" s="30">
        <f>I261*J261</f>
        <v>21.07</v>
      </c>
      <c r="L261" s="31">
        <v>45594</v>
      </c>
      <c r="M261" s="31">
        <v>45685</v>
      </c>
      <c r="N261" s="32">
        <v>2002212365</v>
      </c>
      <c r="O261" s="32">
        <v>404100160</v>
      </c>
      <c r="P261" s="33">
        <v>45685</v>
      </c>
      <c r="Q261" s="49"/>
      <c r="R261" s="13">
        <v>45527</v>
      </c>
      <c r="S261" s="13">
        <f>+R261+365</f>
        <v>45892</v>
      </c>
      <c r="T261" s="14">
        <f ca="1">$W$1-R261</f>
        <v>370</v>
      </c>
      <c r="U261" s="14">
        <f ca="1">365-T261</f>
        <v>-5</v>
      </c>
      <c r="V261" s="15"/>
      <c r="W261" s="15"/>
      <c r="X261" s="14" t="str">
        <f>IF(AND(O261&gt;40410001,O261&lt;424000000),"Done - Invoiced",IF(AND(L261&gt;DATEVALUE("01/01/2024"),L261&lt;DATEVALUE("01/01/2027")),"On Hand",IF(L261="In Transit","In Transit",IF(L261="Cancelled PO","Cancelled PO","On Order"))))</f>
        <v>Done - Invoiced</v>
      </c>
      <c r="Y261" s="15" t="s">
        <v>460</v>
      </c>
      <c r="Z261" s="13">
        <v>45490</v>
      </c>
      <c r="AA261" s="13">
        <v>45520</v>
      </c>
      <c r="AB261" s="13">
        <v>45626</v>
      </c>
      <c r="AC261" s="14"/>
      <c r="AD261" s="13"/>
      <c r="AE261" s="56">
        <v>1</v>
      </c>
      <c r="AF261" s="56">
        <v>21.07</v>
      </c>
      <c r="AG261" s="56">
        <f>AE261*AF261</f>
        <v>21.07</v>
      </c>
      <c r="AH261" s="56"/>
      <c r="AI261" s="56">
        <f>AG261+AH261</f>
        <v>21.07</v>
      </c>
      <c r="AJ261" s="56"/>
    </row>
    <row r="262" spans="1:37" ht="10.5" hidden="1" customHeight="1" x14ac:dyDescent="0.2">
      <c r="A262" s="37">
        <v>1812160</v>
      </c>
      <c r="B262" s="19" t="s">
        <v>202</v>
      </c>
      <c r="C262" s="19" t="s">
        <v>56</v>
      </c>
      <c r="D262" s="22">
        <v>45485</v>
      </c>
      <c r="E262" s="19" t="s">
        <v>194</v>
      </c>
      <c r="F262" s="20" t="s">
        <v>71</v>
      </c>
      <c r="G262" s="20">
        <v>3717005829</v>
      </c>
      <c r="H262" s="19" t="s">
        <v>72</v>
      </c>
      <c r="I262" s="20">
        <v>1</v>
      </c>
      <c r="J262" s="21">
        <v>9444.26</v>
      </c>
      <c r="K262" s="21">
        <f>I262*J262</f>
        <v>9444.26</v>
      </c>
      <c r="L262" s="22">
        <v>45594</v>
      </c>
      <c r="M262" s="22"/>
      <c r="N262" s="52">
        <v>2002537248</v>
      </c>
      <c r="O262" s="52">
        <v>404100492</v>
      </c>
      <c r="P262" s="64">
        <v>45890</v>
      </c>
      <c r="Q262" s="65"/>
      <c r="R262" s="24">
        <v>45527</v>
      </c>
      <c r="S262" s="24">
        <f>+R262+365</f>
        <v>45892</v>
      </c>
      <c r="T262" s="23">
        <f ca="1">$W$1-R262</f>
        <v>370</v>
      </c>
      <c r="U262" s="23">
        <f ca="1">365-T262</f>
        <v>-5</v>
      </c>
      <c r="V262" s="15"/>
      <c r="W262" s="15"/>
      <c r="X262" s="14" t="str">
        <f>IF(AND(O262&gt;40410001,O262&lt;424000000),"Done - Invoiced",IF(AND(L262&gt;DATEVALUE("01/01/2024"),L262&lt;DATEVALUE("01/01/2027")),"On Hand",IF(L262="In Transit","In Transit",IF(L262="Cancelled PO","Cancelled PO","On Order"))))</f>
        <v>Done - Invoiced</v>
      </c>
      <c r="Y262" s="15" t="s">
        <v>460</v>
      </c>
      <c r="Z262" s="13">
        <v>45525</v>
      </c>
      <c r="AA262" s="13">
        <v>45525</v>
      </c>
      <c r="AB262" s="13">
        <v>45631</v>
      </c>
      <c r="AC262" s="14"/>
      <c r="AD262" s="13"/>
      <c r="AE262" s="56">
        <v>1</v>
      </c>
      <c r="AF262" s="56">
        <v>9444.26</v>
      </c>
      <c r="AG262" s="56">
        <f>AE262*AF262</f>
        <v>9444.26</v>
      </c>
      <c r="AH262" s="56"/>
      <c r="AI262" s="56">
        <f>AG262+AH262</f>
        <v>9444.26</v>
      </c>
      <c r="AJ262" s="56"/>
      <c r="AK262" s="56"/>
    </row>
    <row r="263" spans="1:37" ht="10.5" hidden="1" customHeight="1" x14ac:dyDescent="0.2">
      <c r="A263" s="37">
        <v>1829692</v>
      </c>
      <c r="B263" s="15" t="s">
        <v>205</v>
      </c>
      <c r="C263" s="15" t="s">
        <v>56</v>
      </c>
      <c r="D263" s="13">
        <v>45489</v>
      </c>
      <c r="E263" s="15" t="s">
        <v>206</v>
      </c>
      <c r="F263" s="14" t="s">
        <v>155</v>
      </c>
      <c r="G263" s="14">
        <v>3222360123</v>
      </c>
      <c r="H263" s="15" t="s">
        <v>59</v>
      </c>
      <c r="I263" s="14">
        <v>1</v>
      </c>
      <c r="J263" s="16">
        <v>70345.69</v>
      </c>
      <c r="K263" s="16">
        <f>I263*J263</f>
        <v>70345.69</v>
      </c>
      <c r="L263" s="13">
        <v>45631</v>
      </c>
      <c r="M263" s="13"/>
      <c r="N263" s="14"/>
      <c r="O263" s="14"/>
      <c r="P263" s="14"/>
      <c r="Q263" s="71"/>
      <c r="R263" s="13">
        <v>45554</v>
      </c>
      <c r="S263" s="13">
        <f>+R263+365</f>
        <v>45919</v>
      </c>
      <c r="T263" s="14">
        <f ca="1">$W$1-R263</f>
        <v>343</v>
      </c>
      <c r="U263" s="14">
        <f ca="1">365-T263</f>
        <v>22</v>
      </c>
      <c r="V263" s="15"/>
      <c r="W263" s="15"/>
      <c r="X263" s="14" t="str">
        <f>IF(AND(O263&gt;40410001,O263&lt;424000000),"Done - Invoiced",IF(AND(L263&gt;DATEVALUE("01/01/2024"),L263&lt;DATEVALUE("01/01/2027")),"On Hand",IF(L263="In Transit","In Transit",IF(L263="Cancelled PO","Cancelled PO","On Order"))))</f>
        <v>On Hand</v>
      </c>
      <c r="Y263" s="15" t="s">
        <v>460</v>
      </c>
      <c r="Z263" s="13">
        <v>45548</v>
      </c>
      <c r="AA263" s="13">
        <v>45548</v>
      </c>
      <c r="AB263" s="13">
        <v>45654</v>
      </c>
      <c r="AC263" s="14"/>
      <c r="AD263" s="13"/>
      <c r="AE263" s="56">
        <v>1</v>
      </c>
      <c r="AF263" s="56">
        <v>70345.69</v>
      </c>
      <c r="AG263" s="56">
        <f>AE263*AF263</f>
        <v>70345.69</v>
      </c>
      <c r="AH263" s="56"/>
      <c r="AI263" s="56">
        <f>AG263+AH263</f>
        <v>70345.69</v>
      </c>
      <c r="AJ263" s="56"/>
    </row>
    <row r="264" spans="1:37" ht="10.5" hidden="1" customHeight="1" x14ac:dyDescent="0.2">
      <c r="A264" s="37">
        <v>1935225</v>
      </c>
      <c r="B264" s="48" t="s">
        <v>321</v>
      </c>
      <c r="C264" s="48" t="s">
        <v>52</v>
      </c>
      <c r="D264" s="59">
        <v>45512</v>
      </c>
      <c r="E264" s="48" t="s">
        <v>219</v>
      </c>
      <c r="F264" s="61">
        <v>3222350111</v>
      </c>
      <c r="G264" s="61">
        <v>3222350111</v>
      </c>
      <c r="H264" s="48" t="s">
        <v>87</v>
      </c>
      <c r="I264" s="61">
        <v>2</v>
      </c>
      <c r="J264" s="95">
        <v>3042</v>
      </c>
      <c r="K264" s="95">
        <f>I264*J264</f>
        <v>6084</v>
      </c>
      <c r="L264" s="59">
        <v>45586</v>
      </c>
      <c r="M264" s="59">
        <v>45804</v>
      </c>
      <c r="N264" s="52">
        <v>2002408228</v>
      </c>
      <c r="O264" s="52">
        <v>404100339</v>
      </c>
      <c r="P264" s="64">
        <v>45804</v>
      </c>
      <c r="Q264" s="65"/>
      <c r="R264" s="13">
        <v>45588</v>
      </c>
      <c r="S264" s="13">
        <f>+R264+365</f>
        <v>45953</v>
      </c>
      <c r="T264" s="14">
        <f ca="1">$W$1-R264</f>
        <v>309</v>
      </c>
      <c r="U264" s="14">
        <f ca="1">365-T264</f>
        <v>56</v>
      </c>
      <c r="V264" s="15"/>
      <c r="W264" s="15"/>
      <c r="X264" s="14" t="str">
        <f>IF(AND(O264&gt;40410001,O264&lt;424000000),"Done - Invoiced",IF(AND(L264&gt;DATEVALUE("01/01/2024"),L264&lt;DATEVALUE("01/01/2027")),"On Hand",IF(L264="In Transit","In Transit",IF(L264="Cancelled PO","Cancelled PO","On Order"))))</f>
        <v>Done - Invoiced</v>
      </c>
      <c r="Y264" s="15" t="s">
        <v>460</v>
      </c>
      <c r="Z264" s="13">
        <v>45581</v>
      </c>
      <c r="AA264" s="13">
        <v>45581</v>
      </c>
      <c r="AB264" s="13">
        <v>45586</v>
      </c>
      <c r="AC264" s="14"/>
      <c r="AD264" s="13"/>
      <c r="AE264" s="56">
        <v>2</v>
      </c>
      <c r="AF264" s="56">
        <v>3042</v>
      </c>
      <c r="AG264" s="56">
        <f>AE264*AF264</f>
        <v>6084</v>
      </c>
      <c r="AH264" s="56"/>
      <c r="AI264" s="56">
        <f>AG264+AH264</f>
        <v>6084</v>
      </c>
      <c r="AJ264" s="56"/>
    </row>
    <row r="265" spans="1:37" ht="10.5" hidden="1" customHeight="1" x14ac:dyDescent="0.2">
      <c r="A265" s="37">
        <v>2367253</v>
      </c>
      <c r="B265" s="27" t="s">
        <v>327</v>
      </c>
      <c r="C265" s="27" t="s">
        <v>52</v>
      </c>
      <c r="D265" s="31">
        <v>45603</v>
      </c>
      <c r="E265" s="27" t="s">
        <v>277</v>
      </c>
      <c r="F265" s="29">
        <v>3316100931</v>
      </c>
      <c r="G265" s="29">
        <v>3316100931</v>
      </c>
      <c r="H265" s="27" t="s">
        <v>83</v>
      </c>
      <c r="I265" s="29">
        <v>4</v>
      </c>
      <c r="J265" s="30">
        <v>3975</v>
      </c>
      <c r="K265" s="30">
        <f>I265*J265</f>
        <v>15900</v>
      </c>
      <c r="L265" s="31">
        <v>45685</v>
      </c>
      <c r="M265" s="31">
        <v>45712</v>
      </c>
      <c r="N265" s="32">
        <v>2002257823</v>
      </c>
      <c r="O265" s="32">
        <v>404100220</v>
      </c>
      <c r="P265" s="33">
        <v>45712</v>
      </c>
      <c r="Q265" s="49"/>
      <c r="R265" s="13">
        <v>45701</v>
      </c>
      <c r="S265" s="13">
        <f>+R265+365</f>
        <v>46066</v>
      </c>
      <c r="T265" s="14">
        <f ca="1">$W$1-R265</f>
        <v>196</v>
      </c>
      <c r="U265" s="14">
        <f ca="1">365-T265</f>
        <v>169</v>
      </c>
      <c r="V265" s="15"/>
      <c r="W265" s="15"/>
      <c r="X265" s="14" t="str">
        <f>IF(AND(O265&gt;40410001,O265&lt;424000000),"Done - Invoiced",IF(AND(L265&gt;DATEVALUE("01/01/2024"),L265&lt;DATEVALUE("01/01/2027")),"On Hand",IF(L265="In Transit","In Transit",IF(L265="Cancelled PO","Cancelled PO","On Order"))))</f>
        <v>Done - Invoiced</v>
      </c>
      <c r="Y265" s="15" t="s">
        <v>460</v>
      </c>
      <c r="Z265" s="13">
        <v>45679</v>
      </c>
      <c r="AA265" s="13">
        <v>45679</v>
      </c>
      <c r="AB265" s="13">
        <v>45684</v>
      </c>
      <c r="AC265" s="14"/>
      <c r="AD265" s="13"/>
      <c r="AE265" s="56">
        <v>4</v>
      </c>
      <c r="AF265" s="56">
        <v>3975</v>
      </c>
      <c r="AG265" s="56">
        <f>AE265*AF265</f>
        <v>15900</v>
      </c>
      <c r="AH265" s="56"/>
      <c r="AI265" s="56">
        <f>AG265+AH265</f>
        <v>15900</v>
      </c>
      <c r="AJ265" s="56"/>
    </row>
    <row r="266" spans="1:37" ht="10.5" hidden="1" customHeight="1" x14ac:dyDescent="0.2">
      <c r="A266" s="37">
        <v>2027243</v>
      </c>
      <c r="B266" s="27" t="s">
        <v>328</v>
      </c>
      <c r="C266" s="27" t="s">
        <v>52</v>
      </c>
      <c r="D266" s="31">
        <v>45533</v>
      </c>
      <c r="E266" s="27" t="s">
        <v>185</v>
      </c>
      <c r="F266" s="29">
        <v>3222351444</v>
      </c>
      <c r="G266" s="29">
        <v>3222351444</v>
      </c>
      <c r="H266" s="27" t="s">
        <v>85</v>
      </c>
      <c r="I266" s="29">
        <v>2</v>
      </c>
      <c r="J266" s="30">
        <v>1090</v>
      </c>
      <c r="K266" s="30">
        <f>I266*J266</f>
        <v>2180</v>
      </c>
      <c r="L266" s="31">
        <v>45580</v>
      </c>
      <c r="M266" s="31">
        <v>45762</v>
      </c>
      <c r="N266" s="32">
        <v>2002329998</v>
      </c>
      <c r="O266" s="32">
        <v>404100279</v>
      </c>
      <c r="P266" s="33">
        <v>45762</v>
      </c>
      <c r="Q266" s="49"/>
      <c r="R266" s="13">
        <v>45582</v>
      </c>
      <c r="S266" s="13">
        <f>+R266+365</f>
        <v>45947</v>
      </c>
      <c r="T266" s="14">
        <f ca="1">$W$1-R266</f>
        <v>315</v>
      </c>
      <c r="U266" s="14">
        <f ca="1">365-T266</f>
        <v>50</v>
      </c>
      <c r="V266" s="15"/>
      <c r="W266" s="15"/>
      <c r="X266" s="14" t="str">
        <f>IF(AND(O266&gt;40410001,O266&lt;424000000),"Done - Invoiced",IF(AND(L266&gt;DATEVALUE("01/01/2024"),L266&lt;DATEVALUE("01/01/2027")),"On Hand",IF(L266="In Transit","In Transit",IF(L266="Cancelled PO","Cancelled PO","On Order"))))</f>
        <v>Done - Invoiced</v>
      </c>
      <c r="Y266" s="15" t="s">
        <v>460</v>
      </c>
      <c r="Z266" s="13">
        <v>45574</v>
      </c>
      <c r="AA266" s="13">
        <v>45575</v>
      </c>
      <c r="AB266" s="13">
        <v>45580</v>
      </c>
      <c r="AC266" s="14"/>
      <c r="AD266" s="13"/>
      <c r="AE266" s="56">
        <v>2</v>
      </c>
      <c r="AF266" s="56">
        <v>1090</v>
      </c>
      <c r="AG266" s="56">
        <f>AE266*AF266</f>
        <v>2180</v>
      </c>
      <c r="AH266" s="56"/>
      <c r="AI266" s="56">
        <f>AG266+AH266</f>
        <v>2180</v>
      </c>
      <c r="AJ266" s="56"/>
    </row>
    <row r="267" spans="1:37" ht="10.5" hidden="1" customHeight="1" x14ac:dyDescent="0.2">
      <c r="A267" s="37">
        <v>2367238</v>
      </c>
      <c r="B267" s="27" t="s">
        <v>329</v>
      </c>
      <c r="C267" s="27" t="s">
        <v>52</v>
      </c>
      <c r="D267" s="31">
        <v>45603</v>
      </c>
      <c r="E267" s="27" t="s">
        <v>277</v>
      </c>
      <c r="F267" s="29">
        <v>3316100969</v>
      </c>
      <c r="G267" s="29">
        <v>3316100969</v>
      </c>
      <c r="H267" s="27" t="s">
        <v>62</v>
      </c>
      <c r="I267" s="29">
        <v>4</v>
      </c>
      <c r="J267" s="30">
        <v>2074</v>
      </c>
      <c r="K267" s="30">
        <f>I267*J267</f>
        <v>8296</v>
      </c>
      <c r="L267" s="31">
        <v>45700</v>
      </c>
      <c r="M267" s="31">
        <v>45769</v>
      </c>
      <c r="N267" s="32">
        <v>2002330006</v>
      </c>
      <c r="O267" s="32">
        <v>404100286</v>
      </c>
      <c r="P267" s="33">
        <v>45769</v>
      </c>
      <c r="Q267" s="49"/>
      <c r="R267" s="13">
        <v>45701</v>
      </c>
      <c r="S267" s="13">
        <f>+R267+365</f>
        <v>46066</v>
      </c>
      <c r="T267" s="14">
        <f ca="1">$W$1-R267</f>
        <v>196</v>
      </c>
      <c r="U267" s="14">
        <f ca="1">365-T267</f>
        <v>169</v>
      </c>
      <c r="V267" s="15"/>
      <c r="W267" s="15"/>
      <c r="X267" s="14" t="str">
        <f>IF(AND(O267&gt;40410001,O267&lt;424000000),"Done - Invoiced",IF(AND(L267&gt;DATEVALUE("01/01/2024"),L267&lt;DATEVALUE("01/01/2027")),"On Hand",IF(L267="In Transit","In Transit",IF(L267="Cancelled PO","Cancelled PO","On Order"))))</f>
        <v>Done - Invoiced</v>
      </c>
      <c r="Y267" s="15" t="s">
        <v>460</v>
      </c>
      <c r="Z267" s="13">
        <v>45693</v>
      </c>
      <c r="AA267" s="13">
        <v>45693</v>
      </c>
      <c r="AB267" s="13">
        <v>45698</v>
      </c>
      <c r="AC267" s="14"/>
      <c r="AD267" s="13"/>
      <c r="AE267" s="56">
        <v>4</v>
      </c>
      <c r="AF267" s="56">
        <v>2074</v>
      </c>
      <c r="AG267" s="56">
        <f>AE267*AF267</f>
        <v>8296</v>
      </c>
      <c r="AH267" s="56"/>
      <c r="AI267" s="56">
        <f>AG267+AH267</f>
        <v>8296</v>
      </c>
      <c r="AJ267" s="56"/>
    </row>
    <row r="268" spans="1:37" ht="10.5" hidden="1" customHeight="1" x14ac:dyDescent="0.2">
      <c r="A268" s="37">
        <v>1935224</v>
      </c>
      <c r="B268" s="19" t="s">
        <v>330</v>
      </c>
      <c r="C268" s="27" t="s">
        <v>52</v>
      </c>
      <c r="D268" s="31">
        <v>45512</v>
      </c>
      <c r="E268" s="27" t="s">
        <v>226</v>
      </c>
      <c r="F268" s="29">
        <v>3222347853</v>
      </c>
      <c r="G268" s="29">
        <v>3222347853</v>
      </c>
      <c r="H268" s="27" t="s">
        <v>81</v>
      </c>
      <c r="I268" s="29">
        <v>1</v>
      </c>
      <c r="J268" s="30">
        <v>1917</v>
      </c>
      <c r="K268" s="30">
        <f>I268*J268</f>
        <v>1917</v>
      </c>
      <c r="L268" s="31">
        <v>45587</v>
      </c>
      <c r="M268" s="31">
        <v>45804</v>
      </c>
      <c r="N268" s="32">
        <v>2002408223</v>
      </c>
      <c r="O268" s="32">
        <v>404100338</v>
      </c>
      <c r="P268" s="33">
        <v>45804</v>
      </c>
      <c r="Q268" s="49"/>
      <c r="R268" s="13">
        <v>45595</v>
      </c>
      <c r="S268" s="13">
        <f>+R268+365</f>
        <v>45960</v>
      </c>
      <c r="T268" s="14">
        <f ca="1">$W$1-R268</f>
        <v>302</v>
      </c>
      <c r="U268" s="14">
        <f ca="1">365-T268</f>
        <v>63</v>
      </c>
      <c r="V268" s="15"/>
      <c r="W268" s="15"/>
      <c r="X268" s="14" t="str">
        <f>IF(AND(O268&gt;40410001,O268&lt;424000000),"Done - Invoiced",IF(AND(L268&gt;DATEVALUE("01/01/2024"),L268&lt;DATEVALUE("01/01/2027")),"On Hand",IF(L268="In Transit","In Transit",IF(L268="Cancelled PO","Cancelled PO","On Order"))))</f>
        <v>Done - Invoiced</v>
      </c>
      <c r="Y268" s="15" t="s">
        <v>460</v>
      </c>
      <c r="Z268" s="13">
        <v>45581</v>
      </c>
      <c r="AA268" s="13">
        <v>45583</v>
      </c>
      <c r="AB268" s="13">
        <v>45588</v>
      </c>
      <c r="AC268" s="14"/>
      <c r="AD268" s="13"/>
      <c r="AE268" s="56">
        <v>1</v>
      </c>
      <c r="AF268" s="56">
        <v>1917</v>
      </c>
      <c r="AG268" s="56">
        <f>AE268*AF268</f>
        <v>1917</v>
      </c>
      <c r="AH268" s="56"/>
      <c r="AI268" s="56">
        <f>AG268+AH268</f>
        <v>1917</v>
      </c>
      <c r="AJ268" s="56"/>
    </row>
    <row r="269" spans="1:37" ht="10.5" hidden="1" customHeight="1" x14ac:dyDescent="0.2">
      <c r="A269" s="37">
        <v>2367247</v>
      </c>
      <c r="B269" s="27" t="s">
        <v>315</v>
      </c>
      <c r="C269" s="27" t="s">
        <v>52</v>
      </c>
      <c r="D269" s="31">
        <v>45603</v>
      </c>
      <c r="E269" s="27" t="s">
        <v>278</v>
      </c>
      <c r="F269" s="29">
        <v>3316100968</v>
      </c>
      <c r="G269" s="29">
        <v>3316100968</v>
      </c>
      <c r="H269" s="27" t="s">
        <v>62</v>
      </c>
      <c r="I269" s="29">
        <v>4</v>
      </c>
      <c r="J269" s="30">
        <v>2074</v>
      </c>
      <c r="K269" s="30">
        <f>I269*J269</f>
        <v>8296</v>
      </c>
      <c r="L269" s="31">
        <v>45706</v>
      </c>
      <c r="M269" s="31">
        <v>45775</v>
      </c>
      <c r="N269" s="32">
        <v>2002345160</v>
      </c>
      <c r="O269" s="32">
        <v>404100293</v>
      </c>
      <c r="P269" s="33">
        <v>45775</v>
      </c>
      <c r="Q269" s="49"/>
      <c r="R269" s="13">
        <v>45708</v>
      </c>
      <c r="S269" s="13">
        <f>+R269+365</f>
        <v>46073</v>
      </c>
      <c r="T269" s="14">
        <f ca="1">$W$1-R269</f>
        <v>189</v>
      </c>
      <c r="U269" s="14">
        <f ca="1">365-T269</f>
        <v>176</v>
      </c>
      <c r="V269" s="15"/>
      <c r="W269" s="15"/>
      <c r="X269" s="14" t="str">
        <f>IF(AND(O269&gt;40410001,O269&lt;424000000),"Done - Invoiced",IF(AND(L269&gt;DATEVALUE("01/01/2024"),L269&lt;DATEVALUE("01/01/2027")),"On Hand",IF(L269="In Transit","In Transit",IF(L269="Cancelled PO","Cancelled PO","On Order"))))</f>
        <v>Done - Invoiced</v>
      </c>
      <c r="Y269" s="15" t="s">
        <v>460</v>
      </c>
      <c r="Z269" s="13">
        <v>45700</v>
      </c>
      <c r="AA269" s="13">
        <v>45700</v>
      </c>
      <c r="AB269" s="13">
        <v>45705</v>
      </c>
      <c r="AC269" s="14"/>
      <c r="AD269" s="13"/>
      <c r="AE269" s="56">
        <v>4</v>
      </c>
      <c r="AF269" s="56">
        <v>2074</v>
      </c>
      <c r="AG269" s="56">
        <f>AE269*AF269</f>
        <v>8296</v>
      </c>
      <c r="AH269" s="56"/>
      <c r="AI269" s="56">
        <f>AG269+AH269</f>
        <v>8296</v>
      </c>
      <c r="AJ269" s="56"/>
    </row>
    <row r="270" spans="1:37" ht="10.5" hidden="1" customHeight="1" x14ac:dyDescent="0.2">
      <c r="A270" s="37">
        <v>2997383</v>
      </c>
      <c r="B270" s="47" t="s">
        <v>534</v>
      </c>
      <c r="C270" s="47" t="s">
        <v>525</v>
      </c>
      <c r="D270" s="60">
        <v>45721</v>
      </c>
      <c r="E270" s="81" t="s">
        <v>971</v>
      </c>
      <c r="F270" s="62">
        <v>1029192</v>
      </c>
      <c r="G270" s="62">
        <v>3222344649</v>
      </c>
      <c r="H270" s="47" t="s">
        <v>532</v>
      </c>
      <c r="I270" s="62">
        <v>2</v>
      </c>
      <c r="J270" s="63">
        <v>10364.5</v>
      </c>
      <c r="K270" s="63">
        <f>I270*J270</f>
        <v>20729</v>
      </c>
      <c r="L270" s="60">
        <v>45854</v>
      </c>
      <c r="M270" s="60"/>
      <c r="N270" s="23">
        <v>2002530329</v>
      </c>
      <c r="O270" s="23">
        <v>404100498</v>
      </c>
      <c r="P270" s="137">
        <v>45895</v>
      </c>
      <c r="Q270" s="69"/>
      <c r="R270" s="13">
        <v>45863</v>
      </c>
      <c r="S270" s="13">
        <f>+R270+365</f>
        <v>46228</v>
      </c>
      <c r="T270" s="14">
        <f ca="1">$W$1-R270</f>
        <v>34</v>
      </c>
      <c r="U270" s="14">
        <f ca="1">365-T270</f>
        <v>331</v>
      </c>
      <c r="V270" s="15"/>
      <c r="W270" s="15"/>
      <c r="X270" s="14" t="str">
        <f>IF(AND(O270&gt;40410001,O270&lt;424000000),"Done - Invoiced",IF(AND(L270&gt;DATEVALUE("01/01/2024"),L270&lt;DATEVALUE("01/01/2027")),"On Hand",IF(L270="In Transit","In Transit",IF(L270="Cancelled PO","Cancelled PO","On Order"))))</f>
        <v>Done - Invoiced</v>
      </c>
      <c r="Y270" s="15" t="s">
        <v>460</v>
      </c>
      <c r="Z270" s="13">
        <v>45853</v>
      </c>
      <c r="AA270" s="13">
        <v>45853</v>
      </c>
      <c r="AB270" s="13">
        <v>45857</v>
      </c>
      <c r="AC270" s="14" t="s">
        <v>964</v>
      </c>
      <c r="AD270" s="13">
        <v>45853</v>
      </c>
      <c r="AE270" s="56">
        <v>2</v>
      </c>
      <c r="AF270" s="56">
        <v>10364.5</v>
      </c>
      <c r="AG270" s="56">
        <f>AE270*AF270</f>
        <v>20729</v>
      </c>
      <c r="AH270" s="56">
        <v>0</v>
      </c>
      <c r="AI270" s="56">
        <f>AG270+AH270</f>
        <v>20729</v>
      </c>
      <c r="AJ270" s="56"/>
      <c r="AK270" s="56"/>
    </row>
    <row r="271" spans="1:37" ht="10.5" hidden="1" customHeight="1" x14ac:dyDescent="0.2">
      <c r="A271" s="37">
        <v>2367242</v>
      </c>
      <c r="B271" s="27" t="s">
        <v>332</v>
      </c>
      <c r="C271" s="27" t="s">
        <v>52</v>
      </c>
      <c r="D271" s="31">
        <v>45603</v>
      </c>
      <c r="E271" s="27" t="s">
        <v>277</v>
      </c>
      <c r="F271" s="29">
        <v>3222324558</v>
      </c>
      <c r="G271" s="29">
        <v>3222324558</v>
      </c>
      <c r="H271" s="27" t="s">
        <v>87</v>
      </c>
      <c r="I271" s="29">
        <v>4</v>
      </c>
      <c r="J271" s="30">
        <v>3043</v>
      </c>
      <c r="K271" s="30">
        <f>I271*J271</f>
        <v>12172</v>
      </c>
      <c r="L271" s="31">
        <v>45700</v>
      </c>
      <c r="M271" s="31">
        <v>45750</v>
      </c>
      <c r="N271" s="32">
        <v>2002312254</v>
      </c>
      <c r="O271" s="32">
        <v>404100267</v>
      </c>
      <c r="P271" s="33">
        <v>45750</v>
      </c>
      <c r="Q271" s="49"/>
      <c r="R271" s="13">
        <v>45701</v>
      </c>
      <c r="S271" s="13">
        <f>+R271+365</f>
        <v>46066</v>
      </c>
      <c r="T271" s="14">
        <f ca="1">$W$1-R271</f>
        <v>196</v>
      </c>
      <c r="U271" s="14">
        <f ca="1">365-T271</f>
        <v>169</v>
      </c>
      <c r="V271" s="15"/>
      <c r="W271" s="15"/>
      <c r="X271" s="14" t="str">
        <f>IF(AND(O271&gt;40410001,O271&lt;424000000),"Done - Invoiced",IF(AND(L271&gt;DATEVALUE("01/01/2024"),L271&lt;DATEVALUE("01/01/2027")),"On Hand",IF(L271="In Transit","In Transit",IF(L271="Cancelled PO","Cancelled PO","On Order"))))</f>
        <v>Done - Invoiced</v>
      </c>
      <c r="Y271" s="15" t="s">
        <v>460</v>
      </c>
      <c r="Z271" s="13">
        <v>45693</v>
      </c>
      <c r="AA271" s="13">
        <v>45693</v>
      </c>
      <c r="AB271" s="13">
        <v>45698</v>
      </c>
      <c r="AC271" s="14"/>
      <c r="AD271" s="13"/>
      <c r="AE271" s="56">
        <v>4</v>
      </c>
      <c r="AF271" s="56">
        <v>3043</v>
      </c>
      <c r="AG271" s="56">
        <f>AE271*AF271</f>
        <v>12172</v>
      </c>
      <c r="AH271" s="56"/>
      <c r="AI271" s="56">
        <f>AG271+AH271</f>
        <v>12172</v>
      </c>
      <c r="AJ271" s="56"/>
    </row>
    <row r="272" spans="1:37" ht="10.5" hidden="1" customHeight="1" x14ac:dyDescent="0.2">
      <c r="A272" s="37">
        <v>2199505</v>
      </c>
      <c r="B272" s="27" t="s">
        <v>395</v>
      </c>
      <c r="C272" s="27" t="s">
        <v>52</v>
      </c>
      <c r="D272" s="31">
        <v>45575</v>
      </c>
      <c r="E272" s="27" t="s">
        <v>241</v>
      </c>
      <c r="F272" s="29">
        <v>3222351449</v>
      </c>
      <c r="G272" s="29">
        <v>3222351449</v>
      </c>
      <c r="H272" s="27" t="s">
        <v>85</v>
      </c>
      <c r="I272" s="29">
        <v>1</v>
      </c>
      <c r="J272" s="30">
        <v>977</v>
      </c>
      <c r="K272" s="30">
        <f>I272*J272</f>
        <v>977</v>
      </c>
      <c r="L272" s="31">
        <v>45617</v>
      </c>
      <c r="M272" s="31">
        <v>45775</v>
      </c>
      <c r="N272" s="32">
        <v>2002349867</v>
      </c>
      <c r="O272" s="32">
        <v>404100296</v>
      </c>
      <c r="P272" s="33">
        <v>45775</v>
      </c>
      <c r="Q272" s="49"/>
      <c r="R272" s="13">
        <v>45624</v>
      </c>
      <c r="S272" s="13">
        <f>+R272+365</f>
        <v>45989</v>
      </c>
      <c r="T272" s="14">
        <f ca="1">$W$1-R272</f>
        <v>273</v>
      </c>
      <c r="U272" s="14">
        <f ca="1">365-T272</f>
        <v>92</v>
      </c>
      <c r="V272" s="15"/>
      <c r="W272" s="15"/>
      <c r="X272" s="14" t="str">
        <f>IF(AND(O272&gt;40410001,O272&lt;424000000),"Done - Invoiced",IF(AND(L272&gt;DATEVALUE("01/01/2024"),L272&lt;DATEVALUE("01/01/2027")),"On Hand",IF(L272="In Transit","In Transit",IF(L272="Cancelled PO","Cancelled PO","On Order"))))</f>
        <v>Done - Invoiced</v>
      </c>
      <c r="Y272" s="15" t="s">
        <v>460</v>
      </c>
      <c r="Z272" s="13">
        <v>45574</v>
      </c>
      <c r="AA272" s="13">
        <v>45617</v>
      </c>
      <c r="AB272" s="13">
        <v>45622</v>
      </c>
      <c r="AC272" s="14"/>
      <c r="AD272" s="13"/>
      <c r="AE272" s="56">
        <v>1</v>
      </c>
      <c r="AF272" s="56">
        <v>977</v>
      </c>
      <c r="AG272" s="56">
        <f>AE272*AF272</f>
        <v>977</v>
      </c>
      <c r="AH272" s="56"/>
      <c r="AI272" s="56">
        <f>AG272+AH272</f>
        <v>977</v>
      </c>
      <c r="AJ272" s="56"/>
    </row>
    <row r="273" spans="1:36" ht="10.5" hidden="1" customHeight="1" x14ac:dyDescent="0.2">
      <c r="A273" s="37">
        <v>2367239</v>
      </c>
      <c r="B273" s="27" t="s">
        <v>334</v>
      </c>
      <c r="C273" s="27" t="s">
        <v>52</v>
      </c>
      <c r="D273" s="31">
        <v>45603</v>
      </c>
      <c r="E273" s="27" t="s">
        <v>335</v>
      </c>
      <c r="F273" s="29">
        <v>3316101255</v>
      </c>
      <c r="G273" s="29">
        <v>3316101255</v>
      </c>
      <c r="H273" s="27" t="s">
        <v>83</v>
      </c>
      <c r="I273" s="29">
        <v>4</v>
      </c>
      <c r="J273" s="30">
        <v>3928</v>
      </c>
      <c r="K273" s="30">
        <f>I273*J273</f>
        <v>15712</v>
      </c>
      <c r="L273" s="31">
        <v>45671</v>
      </c>
      <c r="M273" s="31">
        <v>45693</v>
      </c>
      <c r="N273" s="32">
        <v>2002234405</v>
      </c>
      <c r="O273" s="32">
        <v>404100194</v>
      </c>
      <c r="P273" s="33">
        <v>45693</v>
      </c>
      <c r="Q273" s="49"/>
      <c r="R273" s="13">
        <v>45674</v>
      </c>
      <c r="S273" s="13">
        <f>+R273+365</f>
        <v>46039</v>
      </c>
      <c r="T273" s="14">
        <f ca="1">$W$1-R273</f>
        <v>223</v>
      </c>
      <c r="U273" s="14">
        <f ca="1">365-T273</f>
        <v>142</v>
      </c>
      <c r="V273" s="15"/>
      <c r="W273" s="15"/>
      <c r="X273" s="14" t="str">
        <f>IF(AND(O273&gt;40410001,O273&lt;424000000),"Done - Invoiced",IF(AND(L273&gt;DATEVALUE("01/01/2024"),L273&lt;DATEVALUE("01/01/2027")),"On Hand",IF(L273="In Transit","In Transit",IF(L273="Cancelled PO","Cancelled PO","On Order"))))</f>
        <v>Done - Invoiced</v>
      </c>
      <c r="Y273" s="15" t="s">
        <v>460</v>
      </c>
      <c r="Z273" s="13">
        <v>45665</v>
      </c>
      <c r="AA273" s="13">
        <v>45665</v>
      </c>
      <c r="AB273" s="13">
        <v>45670</v>
      </c>
      <c r="AC273" s="14"/>
      <c r="AD273" s="13"/>
      <c r="AE273" s="56">
        <v>4</v>
      </c>
      <c r="AF273" s="56">
        <v>3928</v>
      </c>
      <c r="AG273" s="56">
        <f>AE273*AF273</f>
        <v>15712</v>
      </c>
      <c r="AH273" s="56"/>
      <c r="AI273" s="56">
        <f>AG273+AH273</f>
        <v>15712</v>
      </c>
      <c r="AJ273" s="56"/>
    </row>
    <row r="274" spans="1:36" ht="10.5" hidden="1" customHeight="1" x14ac:dyDescent="0.2">
      <c r="A274" s="37">
        <v>2367265</v>
      </c>
      <c r="B274" s="27" t="s">
        <v>294</v>
      </c>
      <c r="C274" s="27" t="s">
        <v>52</v>
      </c>
      <c r="D274" s="31">
        <v>45603</v>
      </c>
      <c r="E274" s="27" t="s">
        <v>286</v>
      </c>
      <c r="F274" s="29">
        <v>3222362915</v>
      </c>
      <c r="G274" s="29">
        <v>3222362915</v>
      </c>
      <c r="H274" s="27" t="s">
        <v>87</v>
      </c>
      <c r="I274" s="29">
        <v>6</v>
      </c>
      <c r="J274" s="30">
        <v>2249</v>
      </c>
      <c r="K274" s="30">
        <f>I274*J274</f>
        <v>13494</v>
      </c>
      <c r="L274" s="31">
        <v>45720</v>
      </c>
      <c r="M274" s="31">
        <v>45758</v>
      </c>
      <c r="N274" s="32">
        <v>2002324558</v>
      </c>
      <c r="O274" s="32">
        <v>404100277</v>
      </c>
      <c r="P274" s="33">
        <v>45758</v>
      </c>
      <c r="Q274" s="49"/>
      <c r="R274" s="13">
        <v>45723</v>
      </c>
      <c r="S274" s="13">
        <f>+R274+365</f>
        <v>46088</v>
      </c>
      <c r="T274" s="14">
        <f ca="1">$W$1-R274</f>
        <v>174</v>
      </c>
      <c r="U274" s="14">
        <f ca="1">365-T274</f>
        <v>191</v>
      </c>
      <c r="V274" s="15"/>
      <c r="W274" s="15"/>
      <c r="X274" s="14" t="str">
        <f>IF(AND(O274&gt;40410001,O274&lt;424000000),"Done - Invoiced",IF(AND(L274&gt;DATEVALUE("01/01/2024"),L274&lt;DATEVALUE("01/01/2027")),"On Hand",IF(L274="In Transit","In Transit",IF(L274="Cancelled PO","Cancelled PO","On Order"))))</f>
        <v>Done - Invoiced</v>
      </c>
      <c r="Y274" s="15" t="s">
        <v>460</v>
      </c>
      <c r="Z274" s="13">
        <v>45714</v>
      </c>
      <c r="AA274" s="13">
        <v>45714</v>
      </c>
      <c r="AB274" s="13">
        <v>45719</v>
      </c>
      <c r="AC274" s="14"/>
      <c r="AD274" s="13"/>
      <c r="AE274" s="56">
        <v>6</v>
      </c>
      <c r="AF274" s="56">
        <v>2249</v>
      </c>
      <c r="AG274" s="56">
        <f>AE274*AF274</f>
        <v>13494</v>
      </c>
      <c r="AH274" s="56"/>
      <c r="AI274" s="56">
        <f>AG274+AH274</f>
        <v>13494</v>
      </c>
      <c r="AJ274" s="56"/>
    </row>
    <row r="275" spans="1:36" ht="10.5" hidden="1" customHeight="1" x14ac:dyDescent="0.2">
      <c r="A275" s="37">
        <v>2367261</v>
      </c>
      <c r="B275" s="27" t="s">
        <v>366</v>
      </c>
      <c r="C275" s="27" t="s">
        <v>52</v>
      </c>
      <c r="D275" s="31">
        <v>45603</v>
      </c>
      <c r="E275" s="27" t="s">
        <v>286</v>
      </c>
      <c r="F275" s="29">
        <v>3316100968</v>
      </c>
      <c r="G275" s="29">
        <v>3316100968</v>
      </c>
      <c r="H275" s="27" t="s">
        <v>62</v>
      </c>
      <c r="I275" s="29">
        <v>4</v>
      </c>
      <c r="J275" s="30">
        <v>2074</v>
      </c>
      <c r="K275" s="30">
        <f>I275*J275</f>
        <v>8296</v>
      </c>
      <c r="L275" s="31">
        <v>45720</v>
      </c>
      <c r="M275" s="31">
        <v>45792</v>
      </c>
      <c r="N275" s="32">
        <v>2002374594</v>
      </c>
      <c r="O275" s="32">
        <v>404100318</v>
      </c>
      <c r="P275" s="33">
        <v>45790</v>
      </c>
      <c r="Q275" s="49"/>
      <c r="R275" s="13">
        <v>45723</v>
      </c>
      <c r="S275" s="13">
        <f>+R275+365</f>
        <v>46088</v>
      </c>
      <c r="T275" s="14">
        <f ca="1">$W$1-R275</f>
        <v>174</v>
      </c>
      <c r="U275" s="14">
        <f ca="1">365-T275</f>
        <v>191</v>
      </c>
      <c r="V275" s="15"/>
      <c r="W275" s="15"/>
      <c r="X275" s="14" t="str">
        <f>IF(AND(O275&gt;40410001,O275&lt;424000000),"Done - Invoiced",IF(AND(L275&gt;DATEVALUE("01/01/2024"),L275&lt;DATEVALUE("01/01/2027")),"On Hand",IF(L275="In Transit","In Transit",IF(L275="Cancelled PO","Cancelled PO","On Order"))))</f>
        <v>Done - Invoiced</v>
      </c>
      <c r="Y275" s="15" t="s">
        <v>460</v>
      </c>
      <c r="Z275" s="13">
        <v>45714</v>
      </c>
      <c r="AA275" s="13">
        <v>45714</v>
      </c>
      <c r="AB275" s="13">
        <v>45719</v>
      </c>
      <c r="AC275" s="14"/>
      <c r="AD275" s="13"/>
      <c r="AE275" s="56">
        <v>4</v>
      </c>
      <c r="AF275" s="56">
        <v>2074</v>
      </c>
      <c r="AG275" s="56">
        <f>AE275*AF275</f>
        <v>8296</v>
      </c>
      <c r="AH275" s="56"/>
      <c r="AI275" s="56">
        <f>AG275+AH275</f>
        <v>8296</v>
      </c>
      <c r="AJ275" s="56"/>
    </row>
    <row r="276" spans="1:36" ht="10.5" hidden="1" customHeight="1" x14ac:dyDescent="0.2">
      <c r="A276" s="37">
        <v>2367262</v>
      </c>
      <c r="B276" s="27" t="s">
        <v>375</v>
      </c>
      <c r="C276" s="27" t="s">
        <v>52</v>
      </c>
      <c r="D276" s="31">
        <v>45603</v>
      </c>
      <c r="E276" s="27" t="s">
        <v>286</v>
      </c>
      <c r="F276" s="29">
        <v>3316100969</v>
      </c>
      <c r="G276" s="29">
        <v>3316100969</v>
      </c>
      <c r="H276" s="27" t="s">
        <v>62</v>
      </c>
      <c r="I276" s="29">
        <v>3</v>
      </c>
      <c r="J276" s="30">
        <v>2074</v>
      </c>
      <c r="K276" s="30">
        <f>I276*J276</f>
        <v>6222</v>
      </c>
      <c r="L276" s="31">
        <v>45719</v>
      </c>
      <c r="M276" s="31">
        <v>45792</v>
      </c>
      <c r="N276" s="32">
        <v>2002374597</v>
      </c>
      <c r="O276" s="32">
        <v>404100319</v>
      </c>
      <c r="P276" s="33">
        <v>45791</v>
      </c>
      <c r="Q276" s="49"/>
      <c r="R276" s="13">
        <v>45723</v>
      </c>
      <c r="S276" s="13">
        <f>+R276+365</f>
        <v>46088</v>
      </c>
      <c r="T276" s="14">
        <f ca="1">$W$1-R276</f>
        <v>174</v>
      </c>
      <c r="U276" s="14">
        <f ca="1">365-T276</f>
        <v>191</v>
      </c>
      <c r="V276" s="15"/>
      <c r="W276" s="15"/>
      <c r="X276" s="14" t="str">
        <f>IF(AND(O276&gt;40410001,O276&lt;424000000),"Done - Invoiced",IF(AND(L276&gt;DATEVALUE("01/01/2024"),L276&lt;DATEVALUE("01/01/2027")),"On Hand",IF(L276="In Transit","In Transit",IF(L276="Cancelled PO","Cancelled PO","On Order"))))</f>
        <v>Done - Invoiced</v>
      </c>
      <c r="Y276" s="15" t="s">
        <v>460</v>
      </c>
      <c r="Z276" s="13">
        <v>45714</v>
      </c>
      <c r="AA276" s="13">
        <v>45714</v>
      </c>
      <c r="AB276" s="13">
        <v>45719</v>
      </c>
      <c r="AC276" s="14"/>
      <c r="AD276" s="13"/>
      <c r="AE276" s="56">
        <v>3</v>
      </c>
      <c r="AF276" s="56">
        <v>2074</v>
      </c>
      <c r="AG276" s="56">
        <f>AE276*AF276</f>
        <v>6222</v>
      </c>
      <c r="AH276" s="56"/>
      <c r="AI276" s="56">
        <f>AG276+AH276</f>
        <v>6222</v>
      </c>
      <c r="AJ276" s="56"/>
    </row>
    <row r="277" spans="1:36" ht="10.5" hidden="1" customHeight="1" x14ac:dyDescent="0.2">
      <c r="A277" s="37">
        <v>2367275</v>
      </c>
      <c r="B277" s="27" t="s">
        <v>302</v>
      </c>
      <c r="C277" s="27" t="s">
        <v>52</v>
      </c>
      <c r="D277" s="31">
        <v>45603</v>
      </c>
      <c r="E277" s="27" t="s">
        <v>303</v>
      </c>
      <c r="F277" s="29">
        <v>3222362915</v>
      </c>
      <c r="G277" s="29">
        <v>3222362915</v>
      </c>
      <c r="H277" s="27" t="s">
        <v>87</v>
      </c>
      <c r="I277" s="29">
        <v>6</v>
      </c>
      <c r="J277" s="30">
        <v>2249</v>
      </c>
      <c r="K277" s="30">
        <f>I277*J277</f>
        <v>13494</v>
      </c>
      <c r="L277" s="31">
        <v>45726</v>
      </c>
      <c r="M277" s="31">
        <v>45771</v>
      </c>
      <c r="N277" s="32">
        <v>2002342130</v>
      </c>
      <c r="O277" s="32">
        <v>404100288</v>
      </c>
      <c r="P277" s="33">
        <v>45771</v>
      </c>
      <c r="Q277" s="49"/>
      <c r="R277" s="13">
        <v>45729</v>
      </c>
      <c r="S277" s="13">
        <f>+R277+365</f>
        <v>46094</v>
      </c>
      <c r="T277" s="14">
        <f ca="1">$W$1-R277</f>
        <v>168</v>
      </c>
      <c r="U277" s="14">
        <f ca="1">365-T277</f>
        <v>197</v>
      </c>
      <c r="V277" s="15"/>
      <c r="W277" s="15"/>
      <c r="X277" s="14" t="str">
        <f>IF(AND(O277&gt;40410001,O277&lt;424000000),"Done - Invoiced",IF(AND(L277&gt;DATEVALUE("01/01/2024"),L277&lt;DATEVALUE("01/01/2027")),"On Hand",IF(L277="In Transit","In Transit",IF(L277="Cancelled PO","Cancelled PO","On Order"))))</f>
        <v>Done - Invoiced</v>
      </c>
      <c r="Y277" s="15" t="s">
        <v>460</v>
      </c>
      <c r="Z277" s="13">
        <v>45721</v>
      </c>
      <c r="AA277" s="13">
        <v>45721</v>
      </c>
      <c r="AB277" s="13">
        <v>45726</v>
      </c>
      <c r="AC277" s="14"/>
      <c r="AD277" s="13"/>
      <c r="AE277" s="56">
        <v>6</v>
      </c>
      <c r="AF277" s="56">
        <v>2249</v>
      </c>
      <c r="AG277" s="56">
        <f>AE277*AF277</f>
        <v>13494</v>
      </c>
      <c r="AH277" s="56"/>
      <c r="AI277" s="56">
        <f>AG277+AH277</f>
        <v>13494</v>
      </c>
      <c r="AJ277" s="56"/>
    </row>
    <row r="278" spans="1:36" ht="10.5" hidden="1" customHeight="1" x14ac:dyDescent="0.2">
      <c r="A278" s="37">
        <v>2367262</v>
      </c>
      <c r="B278" s="47" t="s">
        <v>375</v>
      </c>
      <c r="C278" s="27" t="s">
        <v>52</v>
      </c>
      <c r="D278" s="31">
        <v>45603</v>
      </c>
      <c r="E278" s="27" t="s">
        <v>303</v>
      </c>
      <c r="F278" s="29">
        <v>3316100969</v>
      </c>
      <c r="G278" s="29">
        <v>3316100969</v>
      </c>
      <c r="H278" s="27" t="s">
        <v>62</v>
      </c>
      <c r="I278" s="29">
        <v>1</v>
      </c>
      <c r="J278" s="30">
        <v>2074</v>
      </c>
      <c r="K278" s="30">
        <f>I278*J278</f>
        <v>2074</v>
      </c>
      <c r="L278" s="31">
        <v>45727</v>
      </c>
      <c r="M278" s="31">
        <v>45799</v>
      </c>
      <c r="N278" s="53">
        <v>2002391355</v>
      </c>
      <c r="O278" s="32">
        <v>404100333</v>
      </c>
      <c r="P278" s="33">
        <v>45799</v>
      </c>
      <c r="Q278" s="49"/>
      <c r="R278" s="13">
        <v>45729</v>
      </c>
      <c r="S278" s="13">
        <f>+R278+365</f>
        <v>46094</v>
      </c>
      <c r="T278" s="14">
        <f ca="1">$W$1-R278</f>
        <v>168</v>
      </c>
      <c r="U278" s="14">
        <f ca="1">365-T278</f>
        <v>197</v>
      </c>
      <c r="V278" s="15"/>
      <c r="W278" s="15"/>
      <c r="X278" s="14" t="str">
        <f>IF(AND(O278&gt;40410001,O278&lt;424000000),"Done - Invoiced",IF(AND(L278&gt;DATEVALUE("01/01/2024"),L278&lt;DATEVALUE("01/01/2027")),"On Hand",IF(L278="In Transit","In Transit",IF(L278="Cancelled PO","Cancelled PO","On Order"))))</f>
        <v>Done - Invoiced</v>
      </c>
      <c r="Y278" s="15" t="s">
        <v>460</v>
      </c>
      <c r="Z278" s="13">
        <v>45714</v>
      </c>
      <c r="AA278" s="13">
        <v>45714</v>
      </c>
      <c r="AB278" s="13">
        <v>45719</v>
      </c>
      <c r="AC278" s="14"/>
      <c r="AD278" s="13"/>
      <c r="AE278" s="56">
        <v>1</v>
      </c>
      <c r="AF278" s="56">
        <v>2074</v>
      </c>
      <c r="AG278" s="56">
        <f>AE278*AF278</f>
        <v>2074</v>
      </c>
      <c r="AH278" s="56"/>
      <c r="AI278" s="56">
        <f>AG278+AH278</f>
        <v>2074</v>
      </c>
      <c r="AJ278" s="56"/>
    </row>
    <row r="279" spans="1:36" ht="10.5" hidden="1" customHeight="1" x14ac:dyDescent="0.2">
      <c r="A279" s="37">
        <v>656211</v>
      </c>
      <c r="B279" s="19" t="s">
        <v>106</v>
      </c>
      <c r="C279" s="27" t="s">
        <v>52</v>
      </c>
      <c r="D279" s="31">
        <v>45418</v>
      </c>
      <c r="E279" s="27" t="s">
        <v>61</v>
      </c>
      <c r="F279" s="29">
        <v>3222351328</v>
      </c>
      <c r="G279" s="29">
        <v>3222351328</v>
      </c>
      <c r="H279" s="27" t="s">
        <v>85</v>
      </c>
      <c r="I279" s="29">
        <v>2</v>
      </c>
      <c r="J279" s="30">
        <v>2159</v>
      </c>
      <c r="K279" s="30">
        <f>I279*J279</f>
        <v>4318</v>
      </c>
      <c r="L279" s="31">
        <v>45489</v>
      </c>
      <c r="M279" s="31">
        <v>45786</v>
      </c>
      <c r="N279" s="32">
        <v>2002369417</v>
      </c>
      <c r="O279" s="32">
        <v>404100315</v>
      </c>
      <c r="P279" s="33">
        <v>45786</v>
      </c>
      <c r="Q279" s="49"/>
      <c r="R279" s="13">
        <v>45496</v>
      </c>
      <c r="S279" s="13">
        <f>+R279+365</f>
        <v>45861</v>
      </c>
      <c r="T279" s="14">
        <f ca="1">$W$1-R279</f>
        <v>401</v>
      </c>
      <c r="U279" s="14">
        <f ca="1">365-T279</f>
        <v>-36</v>
      </c>
      <c r="V279" s="15"/>
      <c r="W279" s="15"/>
      <c r="X279" s="14" t="str">
        <f>IF(AND(O279&gt;40410001,O279&lt;424000000),"Done - Invoiced",IF(AND(L279&gt;DATEVALUE("01/01/2024"),L279&lt;DATEVALUE("01/01/2027")),"On Hand",IF(L279="In Transit","In Transit",IF(L279="Cancelled PO","Cancelled PO","On Order"))))</f>
        <v>Done - Invoiced</v>
      </c>
      <c r="Y279" s="15" t="s">
        <v>460</v>
      </c>
      <c r="Z279" s="13">
        <v>45485</v>
      </c>
      <c r="AA279" s="13">
        <v>45485</v>
      </c>
      <c r="AB279" s="13">
        <v>45490</v>
      </c>
      <c r="AC279" s="14"/>
      <c r="AD279" s="13"/>
      <c r="AE279" s="56">
        <v>2</v>
      </c>
      <c r="AF279" s="56">
        <v>2159</v>
      </c>
      <c r="AG279" s="56">
        <f>AE279*AF279</f>
        <v>4318</v>
      </c>
      <c r="AH279" s="56"/>
      <c r="AI279" s="56">
        <f>AG279+AH279</f>
        <v>4318</v>
      </c>
      <c r="AJ279" s="56"/>
    </row>
    <row r="280" spans="1:36" ht="10.5" hidden="1" customHeight="1" x14ac:dyDescent="0.2">
      <c r="A280" s="37">
        <v>2367249</v>
      </c>
      <c r="B280" s="27" t="s">
        <v>338</v>
      </c>
      <c r="C280" s="27" t="s">
        <v>52</v>
      </c>
      <c r="D280" s="31">
        <v>45603</v>
      </c>
      <c r="E280" s="27" t="s">
        <v>314</v>
      </c>
      <c r="F280" s="29">
        <v>3316101255</v>
      </c>
      <c r="G280" s="29">
        <v>3316101255</v>
      </c>
      <c r="H280" s="27" t="s">
        <v>83</v>
      </c>
      <c r="I280" s="29">
        <v>4</v>
      </c>
      <c r="J280" s="30">
        <v>3928</v>
      </c>
      <c r="K280" s="30">
        <f>I280*J280</f>
        <v>15712</v>
      </c>
      <c r="L280" s="31">
        <v>45677</v>
      </c>
      <c r="M280" s="31">
        <v>45700</v>
      </c>
      <c r="N280" s="32">
        <v>2002242316</v>
      </c>
      <c r="O280" s="32">
        <v>404100203</v>
      </c>
      <c r="P280" s="33">
        <v>45700</v>
      </c>
      <c r="Q280" s="49"/>
      <c r="R280" s="13">
        <v>45681</v>
      </c>
      <c r="S280" s="13">
        <f>+R280+365</f>
        <v>46046</v>
      </c>
      <c r="T280" s="14">
        <f ca="1">$W$1-R280</f>
        <v>216</v>
      </c>
      <c r="U280" s="14">
        <f ca="1">365-T280</f>
        <v>149</v>
      </c>
      <c r="V280" s="15"/>
      <c r="W280" s="15"/>
      <c r="X280" s="14" t="str">
        <f>IF(AND(O280&gt;40410001,O280&lt;424000000),"Done - Invoiced",IF(AND(L280&gt;DATEVALUE("01/01/2024"),L280&lt;DATEVALUE("01/01/2027")),"On Hand",IF(L280="In Transit","In Transit",IF(L280="Cancelled PO","Cancelled PO","On Order"))))</f>
        <v>Done - Invoiced</v>
      </c>
      <c r="Y280" s="15" t="s">
        <v>460</v>
      </c>
      <c r="Z280" s="13">
        <v>45672</v>
      </c>
      <c r="AA280" s="13">
        <v>45672</v>
      </c>
      <c r="AB280" s="13">
        <v>45677</v>
      </c>
      <c r="AC280" s="14"/>
      <c r="AD280" s="13"/>
      <c r="AE280" s="56">
        <v>4</v>
      </c>
      <c r="AF280" s="56">
        <v>3928</v>
      </c>
      <c r="AG280" s="56">
        <f>AE280*AF280</f>
        <v>15712</v>
      </c>
      <c r="AH280" s="56"/>
      <c r="AI280" s="56">
        <f>AG280+AH280</f>
        <v>15712</v>
      </c>
      <c r="AJ280" s="56"/>
    </row>
    <row r="281" spans="1:36" ht="10.5" hidden="1" customHeight="1" x14ac:dyDescent="0.2">
      <c r="A281" s="37">
        <v>1935224</v>
      </c>
      <c r="B281" s="48" t="s">
        <v>330</v>
      </c>
      <c r="C281" s="27" t="s">
        <v>52</v>
      </c>
      <c r="D281" s="31">
        <v>45512</v>
      </c>
      <c r="E281" s="27" t="s">
        <v>226</v>
      </c>
      <c r="F281" s="62">
        <v>3222347853</v>
      </c>
      <c r="G281" s="29">
        <v>3222347853</v>
      </c>
      <c r="H281" s="27" t="s">
        <v>81</v>
      </c>
      <c r="I281" s="29">
        <v>2</v>
      </c>
      <c r="J281" s="30">
        <v>1917</v>
      </c>
      <c r="K281" s="30">
        <f>I281*J281</f>
        <v>3834</v>
      </c>
      <c r="L281" s="31">
        <v>45587</v>
      </c>
      <c r="M281" s="31">
        <v>45832</v>
      </c>
      <c r="N281" s="32">
        <v>2002445451</v>
      </c>
      <c r="O281" s="32">
        <v>404100385</v>
      </c>
      <c r="P281" s="33">
        <v>45832</v>
      </c>
      <c r="Q281" s="49"/>
      <c r="R281" s="13">
        <v>45595</v>
      </c>
      <c r="S281" s="13">
        <f>+R281+365</f>
        <v>45960</v>
      </c>
      <c r="T281" s="14">
        <f ca="1">$W$1-R281</f>
        <v>302</v>
      </c>
      <c r="U281" s="14">
        <f ca="1">365-T281</f>
        <v>63</v>
      </c>
      <c r="V281" s="15"/>
      <c r="W281" s="15"/>
      <c r="X281" s="14" t="str">
        <f>IF(AND(O281&gt;40410001,O281&lt;424000000),"Done - Invoiced",IF(AND(L281&gt;DATEVALUE("01/01/2024"),L281&lt;DATEVALUE("01/01/2027")),"On Hand",IF(L281="In Transit","In Transit",IF(L281="Cancelled PO","Cancelled PO","On Order"))))</f>
        <v>Done - Invoiced</v>
      </c>
      <c r="Y281" s="15" t="s">
        <v>460</v>
      </c>
      <c r="Z281" s="13">
        <v>45581</v>
      </c>
      <c r="AA281" s="13">
        <v>45583</v>
      </c>
      <c r="AB281" s="13">
        <v>45588</v>
      </c>
      <c r="AC281" s="14"/>
      <c r="AD281" s="13"/>
      <c r="AE281" s="56">
        <v>2</v>
      </c>
      <c r="AF281" s="56">
        <v>1917</v>
      </c>
      <c r="AG281" s="56">
        <f>AE281*AF281</f>
        <v>3834</v>
      </c>
      <c r="AH281" s="56"/>
      <c r="AI281" s="56">
        <f>AG281+AH281</f>
        <v>3834</v>
      </c>
      <c r="AJ281" s="56"/>
    </row>
    <row r="282" spans="1:36" ht="10.5" customHeight="1" x14ac:dyDescent="0.2">
      <c r="A282" s="37">
        <v>2588116</v>
      </c>
      <c r="B282" s="48" t="s">
        <v>362</v>
      </c>
      <c r="C282" s="48" t="s">
        <v>52</v>
      </c>
      <c r="D282" s="59">
        <v>45644</v>
      </c>
      <c r="E282" s="48" t="s">
        <v>303</v>
      </c>
      <c r="F282" s="143">
        <v>3222323999</v>
      </c>
      <c r="G282" s="61">
        <v>3222323999</v>
      </c>
      <c r="H282" s="48" t="s">
        <v>157</v>
      </c>
      <c r="I282" s="61">
        <v>2</v>
      </c>
      <c r="J282" s="95">
        <v>1518</v>
      </c>
      <c r="K282" s="95">
        <f>I282*J282</f>
        <v>3036</v>
      </c>
      <c r="L282" s="59">
        <v>45726</v>
      </c>
      <c r="M282" s="59">
        <v>45750</v>
      </c>
      <c r="N282" s="32">
        <v>2002312252</v>
      </c>
      <c r="O282" s="32">
        <v>404100266</v>
      </c>
      <c r="P282" s="33">
        <v>45750</v>
      </c>
      <c r="Q282" s="49"/>
      <c r="R282" s="13">
        <v>45729</v>
      </c>
      <c r="S282" s="13">
        <f>+R282+365</f>
        <v>46094</v>
      </c>
      <c r="T282" s="14">
        <f ca="1">$W$1-R282</f>
        <v>168</v>
      </c>
      <c r="U282" s="14">
        <f ca="1">365-T282</f>
        <v>197</v>
      </c>
      <c r="V282" s="15"/>
      <c r="W282" s="15"/>
      <c r="X282" s="14" t="str">
        <f>IF(AND(O282&gt;40410001,O282&lt;424000000),"Done - Invoiced",IF(AND(L282&gt;DATEVALUE("01/01/2024"),L282&lt;DATEVALUE("01/01/2027")),"On Hand",IF(L282="In Transit","In Transit",IF(L282="Cancelled PO","Cancelled PO","On Order"))))</f>
        <v>Done - Invoiced</v>
      </c>
      <c r="Y282" s="15" t="s">
        <v>460</v>
      </c>
      <c r="Z282" s="13">
        <v>45721</v>
      </c>
      <c r="AA282" s="13">
        <v>45721</v>
      </c>
      <c r="AB282" s="13">
        <v>45726</v>
      </c>
      <c r="AC282" s="14"/>
      <c r="AD282" s="13"/>
      <c r="AE282" s="56">
        <v>2</v>
      </c>
      <c r="AF282" s="56">
        <v>1518</v>
      </c>
      <c r="AG282" s="56">
        <f>AE282*AF282</f>
        <v>3036</v>
      </c>
      <c r="AH282" s="56"/>
      <c r="AI282" s="56">
        <f>AG282+AH282</f>
        <v>3036</v>
      </c>
      <c r="AJ282" s="56"/>
    </row>
    <row r="283" spans="1:36" ht="10.5" hidden="1" customHeight="1" x14ac:dyDescent="0.2">
      <c r="A283" s="37">
        <v>1829691</v>
      </c>
      <c r="B283" s="37" t="s">
        <v>207</v>
      </c>
      <c r="C283" s="37" t="s">
        <v>56</v>
      </c>
      <c r="D283" s="35">
        <v>45489</v>
      </c>
      <c r="E283" s="37" t="s">
        <v>208</v>
      </c>
      <c r="F283" s="36" t="s">
        <v>71</v>
      </c>
      <c r="G283" s="36">
        <v>3717005829</v>
      </c>
      <c r="H283" s="37" t="s">
        <v>72</v>
      </c>
      <c r="I283" s="36">
        <v>1</v>
      </c>
      <c r="J283" s="70">
        <v>9444.26</v>
      </c>
      <c r="K283" s="70">
        <f>I283*J283</f>
        <v>9444.26</v>
      </c>
      <c r="L283" s="35">
        <v>45681</v>
      </c>
      <c r="M283" s="35"/>
      <c r="N283" s="36"/>
      <c r="O283" s="36"/>
      <c r="P283" s="36"/>
      <c r="Q283" s="68"/>
      <c r="R283" s="13">
        <v>45572</v>
      </c>
      <c r="S283" s="13">
        <f>+R283+365</f>
        <v>45937</v>
      </c>
      <c r="T283" s="14">
        <f ca="1">$W$1-R283</f>
        <v>325</v>
      </c>
      <c r="U283" s="14">
        <f ca="1">365-T283</f>
        <v>40</v>
      </c>
      <c r="V283" s="15"/>
      <c r="W283" s="15"/>
      <c r="X283" s="14" t="str">
        <f>IF(AND(O283&gt;40410001,O283&lt;424000000),"Done - Invoiced",IF(AND(L283&gt;DATEVALUE("01/01/2024"),L283&lt;DATEVALUE("01/01/2027")),"On Hand",IF(L283="In Transit","In Transit",IF(L283="Cancelled PO","Cancelled PO","On Order"))))</f>
        <v>On Hand</v>
      </c>
      <c r="Y283" s="15" t="s">
        <v>460</v>
      </c>
      <c r="Z283" s="13">
        <v>45551</v>
      </c>
      <c r="AA283" s="13">
        <v>45551</v>
      </c>
      <c r="AB283" s="13">
        <v>45657</v>
      </c>
      <c r="AC283" s="14"/>
      <c r="AD283" s="13"/>
      <c r="AE283" s="56">
        <v>1</v>
      </c>
      <c r="AF283" s="56">
        <v>9444.26</v>
      </c>
      <c r="AG283" s="56">
        <f>AE283*AF283</f>
        <v>9444.26</v>
      </c>
      <c r="AH283" s="56"/>
      <c r="AI283" s="56">
        <f>AG283+AH283</f>
        <v>9444.26</v>
      </c>
      <c r="AJ283" s="56"/>
    </row>
    <row r="284" spans="1:36" ht="10.5" hidden="1" customHeight="1" x14ac:dyDescent="0.2">
      <c r="A284" s="37">
        <v>2523382</v>
      </c>
      <c r="B284" s="27" t="s">
        <v>341</v>
      </c>
      <c r="C284" s="27" t="s">
        <v>52</v>
      </c>
      <c r="D284" s="31">
        <v>45632</v>
      </c>
      <c r="E284" s="27" t="s">
        <v>342</v>
      </c>
      <c r="F284" s="29">
        <v>3222362915</v>
      </c>
      <c r="G284" s="29">
        <v>3222362915</v>
      </c>
      <c r="H284" s="27" t="s">
        <v>87</v>
      </c>
      <c r="I284" s="29">
        <v>6</v>
      </c>
      <c r="J284" s="30">
        <v>2249</v>
      </c>
      <c r="K284" s="30">
        <f>I284*J284</f>
        <v>13494</v>
      </c>
      <c r="L284" s="31">
        <v>45736</v>
      </c>
      <c r="M284" s="31">
        <v>45783</v>
      </c>
      <c r="N284" s="32">
        <v>2002355587</v>
      </c>
      <c r="O284" s="32">
        <v>404100301</v>
      </c>
      <c r="P284" s="33">
        <v>45782</v>
      </c>
      <c r="Q284" s="49"/>
      <c r="R284" s="13">
        <v>45743</v>
      </c>
      <c r="S284" s="13">
        <f>+R284+365</f>
        <v>46108</v>
      </c>
      <c r="T284" s="14">
        <f ca="1">$W$1-R284</f>
        <v>154</v>
      </c>
      <c r="U284" s="14">
        <f ca="1">365-T284</f>
        <v>211</v>
      </c>
      <c r="V284" s="15"/>
      <c r="W284" s="15"/>
      <c r="X284" s="14" t="str">
        <f>IF(AND(O284&gt;40410001,O284&lt;424000000),"Done - Invoiced",IF(AND(L284&gt;DATEVALUE("01/01/2024"),L284&lt;DATEVALUE("01/01/2027")),"On Hand",IF(L284="In Transit","In Transit",IF(L284="Cancelled PO","Cancelled PO","On Order"))))</f>
        <v>Done - Invoiced</v>
      </c>
      <c r="Y284" s="15" t="s">
        <v>460</v>
      </c>
      <c r="Z284" s="13">
        <v>45728</v>
      </c>
      <c r="AA284" s="13">
        <v>45728</v>
      </c>
      <c r="AB284" s="13">
        <v>45733</v>
      </c>
      <c r="AC284" s="14"/>
      <c r="AD284" s="13"/>
      <c r="AE284" s="56">
        <v>6</v>
      </c>
      <c r="AF284" s="56">
        <v>2249</v>
      </c>
      <c r="AG284" s="56">
        <f>AE284*AF284</f>
        <v>13494</v>
      </c>
      <c r="AH284" s="56"/>
      <c r="AI284" s="56">
        <f>AG284+AH284</f>
        <v>13494</v>
      </c>
      <c r="AJ284" s="56"/>
    </row>
    <row r="285" spans="1:36" ht="10.5" hidden="1" customHeight="1" x14ac:dyDescent="0.2">
      <c r="A285" s="37">
        <v>2523381</v>
      </c>
      <c r="B285" s="27" t="s">
        <v>346</v>
      </c>
      <c r="C285" s="27" t="s">
        <v>52</v>
      </c>
      <c r="D285" s="31">
        <v>45632</v>
      </c>
      <c r="E285" s="27" t="s">
        <v>303</v>
      </c>
      <c r="F285" s="29">
        <v>3222323933</v>
      </c>
      <c r="G285" s="29">
        <v>3222323933</v>
      </c>
      <c r="H285" s="27" t="s">
        <v>157</v>
      </c>
      <c r="I285" s="29">
        <v>2</v>
      </c>
      <c r="J285" s="30">
        <v>1706</v>
      </c>
      <c r="K285" s="30">
        <f>I285*J285</f>
        <v>3412</v>
      </c>
      <c r="L285" s="31">
        <v>45726</v>
      </c>
      <c r="M285" s="31">
        <v>45750</v>
      </c>
      <c r="N285" s="32">
        <v>2002312249</v>
      </c>
      <c r="O285" s="32">
        <v>404100265</v>
      </c>
      <c r="P285" s="33">
        <v>45750</v>
      </c>
      <c r="Q285" s="49"/>
      <c r="R285" s="13">
        <v>45729</v>
      </c>
      <c r="S285" s="13">
        <f>+R285+365</f>
        <v>46094</v>
      </c>
      <c r="T285" s="14">
        <f ca="1">$W$1-R285</f>
        <v>168</v>
      </c>
      <c r="U285" s="14">
        <f ca="1">365-T285</f>
        <v>197</v>
      </c>
      <c r="V285" s="15"/>
      <c r="W285" s="15"/>
      <c r="X285" s="14" t="str">
        <f>IF(AND(O285&gt;40410001,O285&lt;424000000),"Done - Invoiced",IF(AND(L285&gt;DATEVALUE("01/01/2024"),L285&lt;DATEVALUE("01/01/2027")),"On Hand",IF(L285="In Transit","In Transit",IF(L285="Cancelled PO","Cancelled PO","On Order"))))</f>
        <v>Done - Invoiced</v>
      </c>
      <c r="Y285" s="15" t="s">
        <v>460</v>
      </c>
      <c r="Z285" s="13">
        <v>45721</v>
      </c>
      <c r="AA285" s="13">
        <v>45721</v>
      </c>
      <c r="AB285" s="13">
        <v>45726</v>
      </c>
      <c r="AC285" s="14"/>
      <c r="AD285" s="13"/>
      <c r="AE285" s="56">
        <v>2</v>
      </c>
      <c r="AF285" s="56">
        <v>1706</v>
      </c>
      <c r="AG285" s="56">
        <f>AE285*AF285</f>
        <v>3412</v>
      </c>
      <c r="AH285" s="56"/>
      <c r="AI285" s="56">
        <f>AG285+AH285</f>
        <v>3412</v>
      </c>
      <c r="AJ285" s="56"/>
    </row>
    <row r="286" spans="1:36" ht="10.5" hidden="1" customHeight="1" x14ac:dyDescent="0.2">
      <c r="A286" s="37">
        <v>2523381</v>
      </c>
      <c r="B286" s="27" t="s">
        <v>346</v>
      </c>
      <c r="C286" s="27" t="s">
        <v>52</v>
      </c>
      <c r="D286" s="31">
        <v>45632</v>
      </c>
      <c r="E286" s="27" t="s">
        <v>347</v>
      </c>
      <c r="F286" s="29">
        <v>3222323933</v>
      </c>
      <c r="G286" s="29">
        <v>3222323933</v>
      </c>
      <c r="H286" s="27" t="s">
        <v>157</v>
      </c>
      <c r="I286" s="29">
        <v>3</v>
      </c>
      <c r="J286" s="30">
        <v>1706</v>
      </c>
      <c r="K286" s="30">
        <f>I286*J286</f>
        <v>5118</v>
      </c>
      <c r="L286" s="31">
        <v>45733</v>
      </c>
      <c r="M286" s="31">
        <v>45758</v>
      </c>
      <c r="N286" s="32">
        <v>2002324549</v>
      </c>
      <c r="O286" s="32">
        <v>404100273</v>
      </c>
      <c r="P286" s="33">
        <v>45758</v>
      </c>
      <c r="Q286" s="49"/>
      <c r="R286" s="13">
        <v>45736</v>
      </c>
      <c r="S286" s="13">
        <f>+R286+365</f>
        <v>46101</v>
      </c>
      <c r="T286" s="14">
        <f ca="1">$W$1-R286</f>
        <v>161</v>
      </c>
      <c r="U286" s="14">
        <f ca="1">365-T286</f>
        <v>204</v>
      </c>
      <c r="V286" s="15"/>
      <c r="W286" s="15"/>
      <c r="X286" s="14" t="str">
        <f>IF(AND(O286&gt;40410001,O286&lt;424000000),"Done - Invoiced",IF(AND(L286&gt;DATEVALUE("01/01/2024"),L286&lt;DATEVALUE("01/01/2027")),"On Hand",IF(L286="In Transit","In Transit",IF(L286="Cancelled PO","Cancelled PO","On Order"))))</f>
        <v>Done - Invoiced</v>
      </c>
      <c r="Y286" s="15" t="s">
        <v>460</v>
      </c>
      <c r="Z286" s="13">
        <v>45721</v>
      </c>
      <c r="AA286" s="13">
        <v>45721</v>
      </c>
      <c r="AB286" s="13">
        <v>45726</v>
      </c>
      <c r="AC286" s="14"/>
      <c r="AD286" s="13"/>
      <c r="AE286" s="56">
        <v>3</v>
      </c>
      <c r="AF286" s="56">
        <v>1706</v>
      </c>
      <c r="AG286" s="56">
        <f>AE286*AF286</f>
        <v>5118</v>
      </c>
      <c r="AH286" s="56"/>
      <c r="AI286" s="56">
        <f>AG286+AH286</f>
        <v>5118</v>
      </c>
      <c r="AJ286" s="56"/>
    </row>
    <row r="287" spans="1:36" ht="10.5" hidden="1" customHeight="1" x14ac:dyDescent="0.2">
      <c r="A287" s="37">
        <v>1829693</v>
      </c>
      <c r="B287" s="72" t="s">
        <v>973</v>
      </c>
      <c r="C287" s="37" t="s">
        <v>56</v>
      </c>
      <c r="D287" s="35">
        <v>45489</v>
      </c>
      <c r="E287" s="37" t="s">
        <v>203</v>
      </c>
      <c r="F287" s="36" t="s">
        <v>155</v>
      </c>
      <c r="G287" s="36">
        <v>3222360123</v>
      </c>
      <c r="H287" s="37" t="s">
        <v>59</v>
      </c>
      <c r="I287" s="36">
        <v>1</v>
      </c>
      <c r="J287" s="70">
        <v>70345.69</v>
      </c>
      <c r="K287" s="70">
        <f>I287*J287</f>
        <v>70345.69</v>
      </c>
      <c r="L287" s="35">
        <v>45756</v>
      </c>
      <c r="M287" s="35"/>
      <c r="N287" s="36"/>
      <c r="O287" s="36"/>
      <c r="P287" s="36"/>
      <c r="Q287" s="68"/>
      <c r="R287" s="13">
        <v>45681</v>
      </c>
      <c r="S287" s="13">
        <f>+R287+365</f>
        <v>46046</v>
      </c>
      <c r="T287" s="14">
        <f ca="1">$W$1-R287</f>
        <v>216</v>
      </c>
      <c r="U287" s="14">
        <f ca="1">365-T287</f>
        <v>149</v>
      </c>
      <c r="V287" s="15"/>
      <c r="W287" s="15"/>
      <c r="X287" s="14" t="str">
        <f>IF(AND(O287&gt;40410001,O287&lt;424000000),"Done - Invoiced",IF(AND(L287&gt;DATEVALUE("01/01/2024"),L287&lt;DATEVALUE("01/01/2027")),"On Hand",IF(L287="In Transit","In Transit",IF(L287="Cancelled PO","Cancelled PO","On Order"))))</f>
        <v>On Hand</v>
      </c>
      <c r="Y287" s="15" t="s">
        <v>460</v>
      </c>
      <c r="Z287" s="13">
        <v>45551</v>
      </c>
      <c r="AA287" s="13">
        <v>45916</v>
      </c>
      <c r="AB287" s="13">
        <v>46022</v>
      </c>
      <c r="AC287" s="14"/>
      <c r="AD287" s="13"/>
      <c r="AE287" s="56">
        <v>1</v>
      </c>
      <c r="AF287" s="56">
        <v>70345.69</v>
      </c>
      <c r="AG287" s="56">
        <f>AE287*AF287</f>
        <v>70345.69</v>
      </c>
      <c r="AH287" s="56"/>
      <c r="AI287" s="56">
        <f>AG287+AH287</f>
        <v>70345.69</v>
      </c>
      <c r="AJ287" s="56"/>
    </row>
    <row r="288" spans="1:36" ht="10.5" hidden="1" customHeight="1" x14ac:dyDescent="0.2">
      <c r="A288" s="37">
        <v>2367252</v>
      </c>
      <c r="B288" s="48" t="s">
        <v>373</v>
      </c>
      <c r="C288" s="27" t="s">
        <v>52</v>
      </c>
      <c r="D288" s="31">
        <v>45603</v>
      </c>
      <c r="E288" s="27" t="s">
        <v>340</v>
      </c>
      <c r="F288" s="29">
        <v>3222324558</v>
      </c>
      <c r="G288" s="29">
        <v>3222324558</v>
      </c>
      <c r="H288" s="27" t="s">
        <v>87</v>
      </c>
      <c r="I288" s="29">
        <v>6</v>
      </c>
      <c r="J288" s="30">
        <v>3043</v>
      </c>
      <c r="K288" s="30">
        <f>I288*J288</f>
        <v>18258</v>
      </c>
      <c r="L288" s="31">
        <v>45715</v>
      </c>
      <c r="M288" s="31">
        <v>45769</v>
      </c>
      <c r="N288" s="52">
        <v>2002322875</v>
      </c>
      <c r="O288" s="32">
        <v>404100285</v>
      </c>
      <c r="P288" s="33">
        <v>45769</v>
      </c>
      <c r="Q288" s="49"/>
      <c r="R288" s="13">
        <v>45716</v>
      </c>
      <c r="S288" s="13">
        <f>+R288+365</f>
        <v>46081</v>
      </c>
      <c r="T288" s="14">
        <f ca="1">$W$1-R288</f>
        <v>181</v>
      </c>
      <c r="U288" s="14">
        <f ca="1">365-T288</f>
        <v>184</v>
      </c>
      <c r="V288" s="15"/>
      <c r="W288" s="15"/>
      <c r="X288" s="14" t="str">
        <f>IF(AND(O288&gt;40410001,O288&lt;424000000),"Done - Invoiced",IF(AND(L288&gt;DATEVALUE("01/01/2024"),L288&lt;DATEVALUE("01/01/2027")),"On Hand",IF(L288="In Transit","In Transit",IF(L288="Cancelled PO","Cancelled PO","On Order"))))</f>
        <v>Done - Invoiced</v>
      </c>
      <c r="Y288" s="15" t="s">
        <v>460</v>
      </c>
      <c r="Z288" s="13">
        <v>45700</v>
      </c>
      <c r="AA288" s="13">
        <v>45700</v>
      </c>
      <c r="AB288" s="13">
        <v>45705</v>
      </c>
      <c r="AC288" s="14"/>
      <c r="AD288" s="13"/>
      <c r="AE288" s="56">
        <v>6</v>
      </c>
      <c r="AF288" s="56">
        <v>3043</v>
      </c>
      <c r="AG288" s="56">
        <f>AE288*AF288</f>
        <v>18258</v>
      </c>
      <c r="AH288" s="56"/>
      <c r="AI288" s="56">
        <f>AG288+AH288</f>
        <v>18258</v>
      </c>
      <c r="AJ288" s="56"/>
    </row>
    <row r="289" spans="1:36" ht="10.5" hidden="1" customHeight="1" x14ac:dyDescent="0.2">
      <c r="A289" s="37">
        <v>1935235</v>
      </c>
      <c r="B289" s="27" t="s">
        <v>245</v>
      </c>
      <c r="C289" s="27" t="s">
        <v>52</v>
      </c>
      <c r="D289" s="31">
        <v>45512</v>
      </c>
      <c r="E289" s="27" t="s">
        <v>160</v>
      </c>
      <c r="F289" s="29">
        <v>3316101255</v>
      </c>
      <c r="G289" s="29">
        <v>3316101255</v>
      </c>
      <c r="H289" s="27" t="s">
        <v>83</v>
      </c>
      <c r="I289" s="29">
        <v>4</v>
      </c>
      <c r="J289" s="30">
        <v>3928</v>
      </c>
      <c r="K289" s="30">
        <f>I289*J289</f>
        <v>15712</v>
      </c>
      <c r="L289" s="31">
        <v>45573</v>
      </c>
      <c r="M289" s="31">
        <v>45586</v>
      </c>
      <c r="N289" s="32">
        <v>2002113600</v>
      </c>
      <c r="O289" s="32">
        <v>40410079</v>
      </c>
      <c r="P289" s="33">
        <v>45586</v>
      </c>
      <c r="Q289" s="49"/>
      <c r="R289" s="13">
        <v>45576</v>
      </c>
      <c r="S289" s="13">
        <f>+R289+365</f>
        <v>45941</v>
      </c>
      <c r="T289" s="14">
        <f ca="1">$W$1-R289</f>
        <v>321</v>
      </c>
      <c r="U289" s="14">
        <f ca="1">365-T289</f>
        <v>44</v>
      </c>
      <c r="V289" s="15"/>
      <c r="W289" s="15"/>
      <c r="X289" s="14" t="str">
        <f>IF(AND(O289&gt;40410001,O289&lt;424000000),"Done - Invoiced",IF(AND(L289&gt;DATEVALUE("01/01/2024"),L289&lt;DATEVALUE("01/01/2027")),"On Hand",IF(L289="In Transit","In Transit",IF(L289="Cancelled PO","Cancelled PO","On Order"))))</f>
        <v>Done - Invoiced</v>
      </c>
      <c r="Y289" s="15" t="s">
        <v>460</v>
      </c>
      <c r="Z289" s="13">
        <v>45567</v>
      </c>
      <c r="AA289" s="13">
        <v>45567</v>
      </c>
      <c r="AB289" s="13">
        <v>45572</v>
      </c>
      <c r="AC289" s="14"/>
      <c r="AD289" s="13"/>
      <c r="AE289" s="56">
        <v>4</v>
      </c>
      <c r="AF289" s="56">
        <v>3928</v>
      </c>
      <c r="AG289" s="56">
        <f>AE289*AF289</f>
        <v>15712</v>
      </c>
      <c r="AH289" s="56"/>
      <c r="AI289" s="56">
        <f>AG289+AH289</f>
        <v>15712</v>
      </c>
      <c r="AJ289" s="56"/>
    </row>
    <row r="290" spans="1:36" ht="10.5" hidden="1" customHeight="1" x14ac:dyDescent="0.2">
      <c r="A290" s="37">
        <v>2367267</v>
      </c>
      <c r="B290" s="27" t="s">
        <v>333</v>
      </c>
      <c r="C290" s="27" t="s">
        <v>52</v>
      </c>
      <c r="D290" s="31">
        <v>45603</v>
      </c>
      <c r="E290" s="27" t="s">
        <v>303</v>
      </c>
      <c r="F290" s="29">
        <v>3316100968</v>
      </c>
      <c r="G290" s="29">
        <v>3316100968</v>
      </c>
      <c r="H290" s="27" t="s">
        <v>62</v>
      </c>
      <c r="I290" s="29">
        <v>4</v>
      </c>
      <c r="J290" s="30">
        <v>2074</v>
      </c>
      <c r="K290" s="30">
        <f>I290*J290</f>
        <v>8296</v>
      </c>
      <c r="L290" s="31">
        <v>45726</v>
      </c>
      <c r="M290" s="31">
        <v>45799</v>
      </c>
      <c r="N290" s="32">
        <v>2002391354</v>
      </c>
      <c r="O290" s="32">
        <v>404100332</v>
      </c>
      <c r="P290" s="33">
        <v>45799</v>
      </c>
      <c r="Q290" s="49"/>
      <c r="R290" s="13">
        <v>45729</v>
      </c>
      <c r="S290" s="13">
        <f>+R290+365</f>
        <v>46094</v>
      </c>
      <c r="T290" s="14">
        <f ca="1">$W$1-R290</f>
        <v>168</v>
      </c>
      <c r="U290" s="14">
        <f ca="1">365-T290</f>
        <v>197</v>
      </c>
      <c r="V290" s="15"/>
      <c r="W290" s="15"/>
      <c r="X290" s="14" t="str">
        <f>IF(AND(O290&gt;40410001,O290&lt;424000000),"Done - Invoiced",IF(AND(L290&gt;DATEVALUE("01/01/2024"),L290&lt;DATEVALUE("01/01/2027")),"On Hand",IF(L290="In Transit","In Transit",IF(L290="Cancelled PO","Cancelled PO","On Order"))))</f>
        <v>Done - Invoiced</v>
      </c>
      <c r="Y290" s="15" t="s">
        <v>460</v>
      </c>
      <c r="Z290" s="13">
        <v>45721</v>
      </c>
      <c r="AA290" s="13">
        <v>45721</v>
      </c>
      <c r="AB290" s="13">
        <v>45726</v>
      </c>
      <c r="AC290" s="14"/>
      <c r="AD290" s="13"/>
      <c r="AE290" s="56">
        <v>4</v>
      </c>
      <c r="AF290" s="56">
        <v>2074</v>
      </c>
      <c r="AG290" s="56">
        <f>AE290*AF290</f>
        <v>8296</v>
      </c>
      <c r="AH290" s="56"/>
      <c r="AI290" s="56">
        <f>AG290+AH290</f>
        <v>8296</v>
      </c>
      <c r="AJ290" s="56"/>
    </row>
    <row r="291" spans="1:36" ht="10.5" hidden="1" customHeight="1" x14ac:dyDescent="0.2">
      <c r="A291" s="37">
        <v>2523381</v>
      </c>
      <c r="B291" s="27" t="s">
        <v>346</v>
      </c>
      <c r="C291" s="27" t="s">
        <v>52</v>
      </c>
      <c r="D291" s="31">
        <v>45632</v>
      </c>
      <c r="E291" s="27" t="s">
        <v>347</v>
      </c>
      <c r="F291" s="29">
        <v>3222323933</v>
      </c>
      <c r="G291" s="29">
        <v>3222323933</v>
      </c>
      <c r="H291" s="27" t="s">
        <v>157</v>
      </c>
      <c r="I291" s="29">
        <v>1</v>
      </c>
      <c r="J291" s="30">
        <v>1706</v>
      </c>
      <c r="K291" s="30">
        <f>I291*J291</f>
        <v>1706</v>
      </c>
      <c r="L291" s="31">
        <v>45733</v>
      </c>
      <c r="M291" s="31">
        <v>45750</v>
      </c>
      <c r="N291" s="32">
        <v>2002312249</v>
      </c>
      <c r="O291" s="32">
        <v>404100265</v>
      </c>
      <c r="P291" s="33">
        <v>45750</v>
      </c>
      <c r="Q291" s="49"/>
      <c r="R291" s="13">
        <v>45736</v>
      </c>
      <c r="S291" s="13">
        <f>+R291+365</f>
        <v>46101</v>
      </c>
      <c r="T291" s="14">
        <f ca="1">$W$1-R291</f>
        <v>161</v>
      </c>
      <c r="U291" s="14">
        <f ca="1">365-T291</f>
        <v>204</v>
      </c>
      <c r="V291" s="15"/>
      <c r="W291" s="15"/>
      <c r="X291" s="14" t="str">
        <f>IF(AND(O291&gt;40410001,O291&lt;424000000),"Done - Invoiced",IF(AND(L291&gt;DATEVALUE("01/01/2024"),L291&lt;DATEVALUE("01/01/2027")),"On Hand",IF(L291="In Transit","In Transit",IF(L291="Cancelled PO","Cancelled PO","On Order"))))</f>
        <v>Done - Invoiced</v>
      </c>
      <c r="Y291" s="15" t="s">
        <v>460</v>
      </c>
      <c r="Z291" s="13">
        <v>45721</v>
      </c>
      <c r="AA291" s="13">
        <v>45721</v>
      </c>
      <c r="AB291" s="13">
        <v>45726</v>
      </c>
      <c r="AC291" s="14"/>
      <c r="AD291" s="13"/>
      <c r="AE291" s="56">
        <v>1</v>
      </c>
      <c r="AF291" s="56">
        <v>1706</v>
      </c>
      <c r="AG291" s="56">
        <f>AE291*AF291</f>
        <v>1706</v>
      </c>
      <c r="AH291" s="56"/>
      <c r="AI291" s="56">
        <f>AG291+AH291</f>
        <v>1706</v>
      </c>
      <c r="AJ291" s="56"/>
    </row>
    <row r="292" spans="1:36" ht="10.5" hidden="1" customHeight="1" x14ac:dyDescent="0.2">
      <c r="A292" s="37">
        <v>2367264</v>
      </c>
      <c r="B292" s="27" t="s">
        <v>376</v>
      </c>
      <c r="C292" s="27" t="s">
        <v>52</v>
      </c>
      <c r="D292" s="31">
        <v>45603</v>
      </c>
      <c r="E292" s="27" t="s">
        <v>303</v>
      </c>
      <c r="F292" s="29">
        <v>3222324558</v>
      </c>
      <c r="G292" s="29">
        <v>3222324558</v>
      </c>
      <c r="H292" s="27" t="s">
        <v>87</v>
      </c>
      <c r="I292" s="29">
        <v>6</v>
      </c>
      <c r="J292" s="30">
        <v>3043</v>
      </c>
      <c r="K292" s="30">
        <f>I292*J292</f>
        <v>18258</v>
      </c>
      <c r="L292" s="31">
        <v>45727</v>
      </c>
      <c r="M292" s="31">
        <v>45775</v>
      </c>
      <c r="N292" s="32">
        <v>2002349781</v>
      </c>
      <c r="O292" s="32">
        <v>404100295</v>
      </c>
      <c r="P292" s="33">
        <v>45775</v>
      </c>
      <c r="Q292" s="49"/>
      <c r="R292" s="13">
        <v>45729</v>
      </c>
      <c r="S292" s="13">
        <f>+R292+365</f>
        <v>46094</v>
      </c>
      <c r="T292" s="14">
        <f ca="1">$W$1-R292</f>
        <v>168</v>
      </c>
      <c r="U292" s="14">
        <f ca="1">365-T292</f>
        <v>197</v>
      </c>
      <c r="V292" s="15"/>
      <c r="W292" s="15"/>
      <c r="X292" s="14" t="str">
        <f>IF(AND(O292&gt;40410001,O292&lt;424000000),"Done - Invoiced",IF(AND(L292&gt;DATEVALUE("01/01/2024"),L292&lt;DATEVALUE("01/01/2027")),"On Hand",IF(L292="In Transit","In Transit",IF(L292="Cancelled PO","Cancelled PO","On Order"))))</f>
        <v>Done - Invoiced</v>
      </c>
      <c r="Y292" s="15" t="s">
        <v>460</v>
      </c>
      <c r="Z292" s="13">
        <v>45714</v>
      </c>
      <c r="AA292" s="13">
        <v>45714</v>
      </c>
      <c r="AB292" s="13">
        <v>45719</v>
      </c>
      <c r="AC292" s="14"/>
      <c r="AD292" s="13"/>
      <c r="AE292" s="56">
        <v>6</v>
      </c>
      <c r="AF292" s="56">
        <v>3043</v>
      </c>
      <c r="AG292" s="56">
        <f>AE292*AF292</f>
        <v>18258</v>
      </c>
      <c r="AH292" s="56"/>
      <c r="AI292" s="56">
        <f>AG292+AH292</f>
        <v>18258</v>
      </c>
      <c r="AJ292" s="56"/>
    </row>
    <row r="293" spans="1:36" ht="10.5" hidden="1" customHeight="1" x14ac:dyDescent="0.2">
      <c r="A293" s="37">
        <v>2367260</v>
      </c>
      <c r="B293" s="27" t="s">
        <v>350</v>
      </c>
      <c r="C293" s="27" t="s">
        <v>52</v>
      </c>
      <c r="D293" s="31">
        <v>45603</v>
      </c>
      <c r="E293" s="27" t="s">
        <v>291</v>
      </c>
      <c r="F293" s="29">
        <v>3316100931</v>
      </c>
      <c r="G293" s="29">
        <v>3316100931</v>
      </c>
      <c r="H293" s="27" t="s">
        <v>83</v>
      </c>
      <c r="I293" s="29">
        <v>4</v>
      </c>
      <c r="J293" s="30">
        <v>3975</v>
      </c>
      <c r="K293" s="30">
        <f>I293*J293</f>
        <v>15900</v>
      </c>
      <c r="L293" s="31">
        <v>45691</v>
      </c>
      <c r="M293" s="31">
        <v>45715</v>
      </c>
      <c r="N293" s="32">
        <v>2002265391</v>
      </c>
      <c r="O293" s="32">
        <v>404100229</v>
      </c>
      <c r="P293" s="33">
        <v>45715</v>
      </c>
      <c r="Q293" s="49"/>
      <c r="R293" s="13">
        <v>45695</v>
      </c>
      <c r="S293" s="13">
        <f>+R293+365</f>
        <v>46060</v>
      </c>
      <c r="T293" s="14">
        <f ca="1">$W$1-R293</f>
        <v>202</v>
      </c>
      <c r="U293" s="14">
        <f ca="1">365-T293</f>
        <v>163</v>
      </c>
      <c r="V293" s="15"/>
      <c r="W293" s="15"/>
      <c r="X293" s="14" t="str">
        <f>IF(AND(O293&gt;40410001,O293&lt;424000000),"Done - Invoiced",IF(AND(L293&gt;DATEVALUE("01/01/2024"),L293&lt;DATEVALUE("01/01/2027")),"On Hand",IF(L293="In Transit","In Transit",IF(L293="Cancelled PO","Cancelled PO","On Order"))))</f>
        <v>Done - Invoiced</v>
      </c>
      <c r="Y293" s="15" t="s">
        <v>460</v>
      </c>
      <c r="Z293" s="13">
        <v>45686</v>
      </c>
      <c r="AA293" s="13">
        <v>45686</v>
      </c>
      <c r="AB293" s="13">
        <v>45691</v>
      </c>
      <c r="AC293" s="14"/>
      <c r="AD293" s="13"/>
      <c r="AE293" s="56">
        <v>4</v>
      </c>
      <c r="AF293" s="56">
        <v>3975</v>
      </c>
      <c r="AG293" s="56">
        <f>AE293*AF293</f>
        <v>15900</v>
      </c>
      <c r="AH293" s="56"/>
      <c r="AI293" s="56">
        <f>AG293+AH293</f>
        <v>15900</v>
      </c>
      <c r="AJ293" s="56"/>
    </row>
    <row r="294" spans="1:36" ht="10.5" hidden="1" customHeight="1" x14ac:dyDescent="0.2">
      <c r="A294" s="37">
        <v>2367256</v>
      </c>
      <c r="B294" s="27" t="s">
        <v>356</v>
      </c>
      <c r="C294" s="27" t="s">
        <v>52</v>
      </c>
      <c r="D294" s="31">
        <v>45603</v>
      </c>
      <c r="E294" s="27" t="s">
        <v>277</v>
      </c>
      <c r="F294" s="29">
        <v>3316101255</v>
      </c>
      <c r="G294" s="29">
        <v>3316101255</v>
      </c>
      <c r="H294" s="27" t="s">
        <v>83</v>
      </c>
      <c r="I294" s="29">
        <v>4</v>
      </c>
      <c r="J294" s="30">
        <v>3928</v>
      </c>
      <c r="K294" s="30">
        <f>I294*J294</f>
        <v>15712</v>
      </c>
      <c r="L294" s="31">
        <v>45685</v>
      </c>
      <c r="M294" s="31">
        <v>45718</v>
      </c>
      <c r="N294" s="32">
        <v>2002268358</v>
      </c>
      <c r="O294" s="32">
        <v>404100231</v>
      </c>
      <c r="P294" s="33">
        <v>45718</v>
      </c>
      <c r="Q294" s="49"/>
      <c r="R294" s="13">
        <v>45701</v>
      </c>
      <c r="S294" s="13">
        <f>+R294+365</f>
        <v>46066</v>
      </c>
      <c r="T294" s="14">
        <f ca="1">$W$1-R294</f>
        <v>196</v>
      </c>
      <c r="U294" s="14">
        <f ca="1">365-T294</f>
        <v>169</v>
      </c>
      <c r="V294" s="15"/>
      <c r="W294" s="15"/>
      <c r="X294" s="14" t="str">
        <f>IF(AND(O294&gt;40410001,O294&lt;424000000),"Done - Invoiced",IF(AND(L294&gt;DATEVALUE("01/01/2024"),L294&lt;DATEVALUE("01/01/2027")),"On Hand",IF(L294="In Transit","In Transit",IF(L294="Cancelled PO","Cancelled PO","On Order"))))</f>
        <v>Done - Invoiced</v>
      </c>
      <c r="Y294" s="15" t="s">
        <v>460</v>
      </c>
      <c r="Z294" s="13">
        <v>45679</v>
      </c>
      <c r="AA294" s="13">
        <v>45679</v>
      </c>
      <c r="AB294" s="13">
        <v>45684</v>
      </c>
      <c r="AC294" s="14"/>
      <c r="AD294" s="13"/>
      <c r="AE294" s="56">
        <v>4</v>
      </c>
      <c r="AF294" s="56">
        <v>3928</v>
      </c>
      <c r="AG294" s="56">
        <f>AE294*AF294</f>
        <v>15712</v>
      </c>
      <c r="AH294" s="56"/>
      <c r="AI294" s="56">
        <f>AG294+AH294</f>
        <v>15712</v>
      </c>
      <c r="AJ294" s="56"/>
    </row>
    <row r="295" spans="1:36" ht="10.5" hidden="1" customHeight="1" x14ac:dyDescent="0.2">
      <c r="A295" s="37">
        <v>2523392</v>
      </c>
      <c r="B295" s="27" t="s">
        <v>343</v>
      </c>
      <c r="C295" s="27" t="s">
        <v>52</v>
      </c>
      <c r="D295" s="31">
        <v>45632</v>
      </c>
      <c r="E295" s="27" t="s">
        <v>344</v>
      </c>
      <c r="F295" s="29">
        <v>3222362915</v>
      </c>
      <c r="G295" s="29">
        <v>3222362915</v>
      </c>
      <c r="H295" s="27" t="s">
        <v>87</v>
      </c>
      <c r="I295" s="29">
        <v>6</v>
      </c>
      <c r="J295" s="30">
        <v>2249</v>
      </c>
      <c r="K295" s="30">
        <f>I295*J295</f>
        <v>13494</v>
      </c>
      <c r="L295" s="31">
        <v>45749</v>
      </c>
      <c r="M295" s="31">
        <v>45790</v>
      </c>
      <c r="N295" s="32">
        <v>2002367698</v>
      </c>
      <c r="O295" s="32">
        <v>404100317</v>
      </c>
      <c r="P295" s="33">
        <v>45790</v>
      </c>
      <c r="Q295" s="49"/>
      <c r="R295" s="13">
        <v>45758</v>
      </c>
      <c r="S295" s="13">
        <f>+R295+365</f>
        <v>46123</v>
      </c>
      <c r="T295" s="14">
        <f ca="1">$W$1-R295</f>
        <v>139</v>
      </c>
      <c r="U295" s="14">
        <f ca="1">365-T295</f>
        <v>226</v>
      </c>
      <c r="V295" s="15"/>
      <c r="W295" s="15"/>
      <c r="X295" s="14" t="str">
        <f>IF(AND(O295&gt;40410001,O295&lt;424000000),"Done - Invoiced",IF(AND(L295&gt;DATEVALUE("01/01/2024"),L295&lt;DATEVALUE("01/01/2027")),"On Hand",IF(L295="In Transit","In Transit",IF(L295="Cancelled PO","Cancelled PO","On Order"))))</f>
        <v>Done - Invoiced</v>
      </c>
      <c r="Y295" s="15" t="s">
        <v>460</v>
      </c>
      <c r="Z295" s="13">
        <v>45742</v>
      </c>
      <c r="AA295" s="13">
        <v>45742</v>
      </c>
      <c r="AB295" s="13">
        <v>45747</v>
      </c>
      <c r="AC295" s="14"/>
      <c r="AD295" s="13"/>
      <c r="AE295" s="56">
        <v>6</v>
      </c>
      <c r="AF295" s="56">
        <v>2249</v>
      </c>
      <c r="AG295" s="56">
        <f>AE295*AF295</f>
        <v>13494</v>
      </c>
      <c r="AH295" s="56"/>
      <c r="AI295" s="56">
        <f>AG295+AH295</f>
        <v>13494</v>
      </c>
      <c r="AJ295" s="56"/>
    </row>
    <row r="296" spans="1:36" ht="10.5" hidden="1" customHeight="1" x14ac:dyDescent="0.2">
      <c r="A296" s="37">
        <v>1868160</v>
      </c>
      <c r="B296" s="15" t="s">
        <v>299</v>
      </c>
      <c r="C296" s="15" t="s">
        <v>56</v>
      </c>
      <c r="D296" s="13">
        <v>45497</v>
      </c>
      <c r="E296" s="15" t="s">
        <v>298</v>
      </c>
      <c r="F296" s="14" t="s">
        <v>92</v>
      </c>
      <c r="G296" s="14">
        <v>3717002079</v>
      </c>
      <c r="H296" s="15" t="s">
        <v>93</v>
      </c>
      <c r="I296" s="14">
        <v>1</v>
      </c>
      <c r="J296" s="16">
        <v>418.11</v>
      </c>
      <c r="K296" s="16">
        <f>I296*J296</f>
        <v>418.11</v>
      </c>
      <c r="L296" s="13">
        <v>45680</v>
      </c>
      <c r="M296" s="13"/>
      <c r="N296" s="14"/>
      <c r="O296" s="14"/>
      <c r="P296" s="14"/>
      <c r="Q296" s="71"/>
      <c r="R296" s="13">
        <v>45595</v>
      </c>
      <c r="S296" s="13">
        <f>+R296+365</f>
        <v>45960</v>
      </c>
      <c r="T296" s="14">
        <f ca="1">$W$1-R296</f>
        <v>302</v>
      </c>
      <c r="U296" s="14">
        <f ca="1">365-T296</f>
        <v>63</v>
      </c>
      <c r="V296" s="15"/>
      <c r="W296" s="15"/>
      <c r="X296" s="14" t="str">
        <f>IF(AND(O296&gt;40410001,O296&lt;424000000),"Done - Invoiced",IF(AND(L296&gt;DATEVALUE("01/01/2024"),L296&lt;DATEVALUE("01/01/2027")),"On Hand",IF(L296="In Transit","In Transit",IF(L296="Cancelled PO","Cancelled PO","On Order"))))</f>
        <v>On Hand</v>
      </c>
      <c r="Y296" s="15" t="s">
        <v>460</v>
      </c>
      <c r="Z296" s="13">
        <v>45586</v>
      </c>
      <c r="AA296" s="13">
        <v>45589</v>
      </c>
      <c r="AB296" s="13">
        <v>45695</v>
      </c>
      <c r="AC296" s="14"/>
      <c r="AD296" s="13"/>
      <c r="AE296" s="56">
        <v>1</v>
      </c>
      <c r="AF296" s="56">
        <v>418.11</v>
      </c>
      <c r="AG296" s="56">
        <f>AE296*AF296</f>
        <v>418.11</v>
      </c>
      <c r="AH296" s="56"/>
      <c r="AI296" s="56">
        <f>AG296+AH296</f>
        <v>418.11</v>
      </c>
      <c r="AJ296" s="56"/>
    </row>
    <row r="297" spans="1:36" ht="10.5" hidden="1" customHeight="1" x14ac:dyDescent="0.2">
      <c r="A297" s="37">
        <v>1868154</v>
      </c>
      <c r="B297" s="15" t="s">
        <v>324</v>
      </c>
      <c r="C297" s="15" t="s">
        <v>56</v>
      </c>
      <c r="D297" s="13">
        <v>45497</v>
      </c>
      <c r="E297" s="15" t="s">
        <v>208</v>
      </c>
      <c r="F297" s="14" t="s">
        <v>155</v>
      </c>
      <c r="G297" s="14">
        <v>3222360123</v>
      </c>
      <c r="H297" s="15" t="s">
        <v>59</v>
      </c>
      <c r="I297" s="14">
        <v>1</v>
      </c>
      <c r="J297" s="16">
        <v>70345.69</v>
      </c>
      <c r="K297" s="16">
        <f>I297*J297</f>
        <v>70345.69</v>
      </c>
      <c r="L297" s="13">
        <v>45680</v>
      </c>
      <c r="M297" s="13"/>
      <c r="N297" s="14"/>
      <c r="O297" s="14"/>
      <c r="P297" s="14"/>
      <c r="Q297" s="71"/>
      <c r="R297" s="13">
        <v>45572</v>
      </c>
      <c r="S297" s="13">
        <f>+R297+365</f>
        <v>45937</v>
      </c>
      <c r="T297" s="14">
        <f ca="1">$W$1-R297</f>
        <v>325</v>
      </c>
      <c r="U297" s="14">
        <f ca="1">365-T297</f>
        <v>40</v>
      </c>
      <c r="V297" s="15"/>
      <c r="W297" s="15"/>
      <c r="X297" s="14" t="str">
        <f>IF(AND(O297&gt;40410001,O297&lt;424000000),"Done - Invoiced",IF(AND(L297&gt;DATEVALUE("01/01/2024"),L297&lt;DATEVALUE("01/01/2027")),"On Hand",IF(L297="In Transit","In Transit",IF(L297="Cancelled PO","Cancelled PO","On Order"))))</f>
        <v>On Hand</v>
      </c>
      <c r="Y297" s="15" t="s">
        <v>460</v>
      </c>
      <c r="Z297" s="13">
        <v>45551</v>
      </c>
      <c r="AA297" s="13">
        <v>45551</v>
      </c>
      <c r="AB297" s="13">
        <v>45657</v>
      </c>
      <c r="AC297" s="14"/>
      <c r="AD297" s="13"/>
      <c r="AE297" s="56">
        <v>1</v>
      </c>
      <c r="AF297" s="56">
        <v>70345.69</v>
      </c>
      <c r="AG297" s="56">
        <f>AE297*AF297</f>
        <v>70345.69</v>
      </c>
      <c r="AH297" s="56"/>
      <c r="AI297" s="56">
        <f>AG297+AH297</f>
        <v>70345.69</v>
      </c>
      <c r="AJ297" s="56"/>
    </row>
    <row r="298" spans="1:36" ht="10.5" hidden="1" customHeight="1" x14ac:dyDescent="0.2">
      <c r="A298" s="37">
        <v>2367249</v>
      </c>
      <c r="B298" s="27" t="s">
        <v>338</v>
      </c>
      <c r="C298" s="27" t="s">
        <v>52</v>
      </c>
      <c r="D298" s="31">
        <v>45603</v>
      </c>
      <c r="E298" s="27" t="s">
        <v>314</v>
      </c>
      <c r="F298" s="29">
        <v>3316101255</v>
      </c>
      <c r="G298" s="29">
        <v>3316101255</v>
      </c>
      <c r="H298" s="27" t="s">
        <v>83</v>
      </c>
      <c r="I298" s="29">
        <v>4</v>
      </c>
      <c r="J298" s="30">
        <v>3928</v>
      </c>
      <c r="K298" s="30">
        <f>I298*J298</f>
        <v>15712</v>
      </c>
      <c r="L298" s="31">
        <v>45677</v>
      </c>
      <c r="M298" s="31">
        <v>45702</v>
      </c>
      <c r="N298" s="32">
        <v>2002247202</v>
      </c>
      <c r="O298" s="32">
        <v>404100208</v>
      </c>
      <c r="P298" s="33">
        <v>45702</v>
      </c>
      <c r="Q298" s="49"/>
      <c r="R298" s="13">
        <v>45681</v>
      </c>
      <c r="S298" s="13">
        <f>+R298+365</f>
        <v>46046</v>
      </c>
      <c r="T298" s="14">
        <f ca="1">$W$1-R298</f>
        <v>216</v>
      </c>
      <c r="U298" s="14">
        <f ca="1">365-T298</f>
        <v>149</v>
      </c>
      <c r="V298" s="15"/>
      <c r="W298" s="15"/>
      <c r="X298" s="14" t="str">
        <f>IF(AND(O298&gt;40410001,O298&lt;424000000),"Done - Invoiced",IF(AND(L298&gt;DATEVALUE("01/01/2024"),L298&lt;DATEVALUE("01/01/2027")),"On Hand",IF(L298="In Transit","In Transit",IF(L298="Cancelled PO","Cancelled PO","On Order"))))</f>
        <v>Done - Invoiced</v>
      </c>
      <c r="Y298" s="15" t="s">
        <v>460</v>
      </c>
      <c r="Z298" s="13">
        <v>45672</v>
      </c>
      <c r="AA298" s="13">
        <v>45672</v>
      </c>
      <c r="AB298" s="13">
        <v>45677</v>
      </c>
      <c r="AC298" s="14"/>
      <c r="AD298" s="13"/>
      <c r="AE298" s="56">
        <v>4</v>
      </c>
      <c r="AF298" s="56">
        <v>3928</v>
      </c>
      <c r="AG298" s="56">
        <f>AE298*AF298</f>
        <v>15712</v>
      </c>
      <c r="AH298" s="56"/>
      <c r="AI298" s="56">
        <f>AG298+AH298</f>
        <v>15712</v>
      </c>
      <c r="AJ298" s="56"/>
    </row>
    <row r="299" spans="1:36" ht="10.5" hidden="1" customHeight="1" x14ac:dyDescent="0.2">
      <c r="A299" s="37">
        <v>2367263</v>
      </c>
      <c r="B299" s="27" t="s">
        <v>358</v>
      </c>
      <c r="C299" s="27" t="s">
        <v>52</v>
      </c>
      <c r="D299" s="31">
        <v>45603</v>
      </c>
      <c r="E299" s="27" t="s">
        <v>291</v>
      </c>
      <c r="F299" s="29">
        <v>3316101255</v>
      </c>
      <c r="G299" s="29">
        <v>3316101255</v>
      </c>
      <c r="H299" s="27" t="s">
        <v>83</v>
      </c>
      <c r="I299" s="29">
        <v>4</v>
      </c>
      <c r="J299" s="30">
        <v>3928</v>
      </c>
      <c r="K299" s="30">
        <f>I299*J299</f>
        <v>15712</v>
      </c>
      <c r="L299" s="31">
        <v>45691</v>
      </c>
      <c r="M299" s="31">
        <v>45728</v>
      </c>
      <c r="N299" s="32">
        <v>2002279561</v>
      </c>
      <c r="O299" s="32">
        <v>404100242</v>
      </c>
      <c r="P299" s="33">
        <v>45728</v>
      </c>
      <c r="Q299" s="49"/>
      <c r="R299" s="13">
        <v>45695</v>
      </c>
      <c r="S299" s="13">
        <f>+R299+365</f>
        <v>46060</v>
      </c>
      <c r="T299" s="14">
        <f ca="1">$W$1-R299</f>
        <v>202</v>
      </c>
      <c r="U299" s="14">
        <f ca="1">365-T299</f>
        <v>163</v>
      </c>
      <c r="V299" s="15"/>
      <c r="W299" s="15"/>
      <c r="X299" s="14" t="str">
        <f>IF(AND(O299&gt;40410001,O299&lt;424000000),"Done - Invoiced",IF(AND(L299&gt;DATEVALUE("01/01/2024"),L299&lt;DATEVALUE("01/01/2027")),"On Hand",IF(L299="In Transit","In Transit",IF(L299="Cancelled PO","Cancelled PO","On Order"))))</f>
        <v>Done - Invoiced</v>
      </c>
      <c r="Y299" s="15" t="s">
        <v>460</v>
      </c>
      <c r="Z299" s="13">
        <v>45686</v>
      </c>
      <c r="AA299" s="13">
        <v>45686</v>
      </c>
      <c r="AB299" s="13">
        <v>45691</v>
      </c>
      <c r="AC299" s="14"/>
      <c r="AD299" s="13"/>
      <c r="AE299" s="56">
        <v>4</v>
      </c>
      <c r="AF299" s="56">
        <v>3928</v>
      </c>
      <c r="AG299" s="56">
        <f>AE299*AF299</f>
        <v>15712</v>
      </c>
      <c r="AH299" s="56"/>
      <c r="AI299" s="56">
        <f>AG299+AH299</f>
        <v>15712</v>
      </c>
      <c r="AJ299" s="56"/>
    </row>
    <row r="300" spans="1:36" ht="10.5" hidden="1" customHeight="1" x14ac:dyDescent="0.2">
      <c r="A300" s="37">
        <v>2523384</v>
      </c>
      <c r="B300" s="27" t="s">
        <v>363</v>
      </c>
      <c r="C300" s="27" t="s">
        <v>52</v>
      </c>
      <c r="D300" s="31">
        <v>45632</v>
      </c>
      <c r="E300" s="27" t="s">
        <v>342</v>
      </c>
      <c r="F300" s="29">
        <v>3222323933</v>
      </c>
      <c r="G300" s="29">
        <v>3222323933</v>
      </c>
      <c r="H300" s="27" t="s">
        <v>157</v>
      </c>
      <c r="I300" s="29">
        <v>3</v>
      </c>
      <c r="J300" s="30">
        <v>1706</v>
      </c>
      <c r="K300" s="30">
        <f>I300*J300</f>
        <v>5118</v>
      </c>
      <c r="L300" s="31">
        <v>45741</v>
      </c>
      <c r="M300" s="31">
        <v>45758</v>
      </c>
      <c r="N300" s="32">
        <v>2002324549</v>
      </c>
      <c r="O300" s="32">
        <v>404100273</v>
      </c>
      <c r="P300" s="33">
        <v>45758</v>
      </c>
      <c r="Q300" s="49"/>
      <c r="R300" s="13">
        <v>45743</v>
      </c>
      <c r="S300" s="13">
        <f>+R300+365</f>
        <v>46108</v>
      </c>
      <c r="T300" s="14">
        <f ca="1">$W$1-R300</f>
        <v>154</v>
      </c>
      <c r="U300" s="14">
        <f ca="1">365-T300</f>
        <v>211</v>
      </c>
      <c r="V300" s="15"/>
      <c r="W300" s="15"/>
      <c r="X300" s="14" t="str">
        <f>IF(AND(O300&gt;40410001,O300&lt;424000000),"Done - Invoiced",IF(AND(L300&gt;DATEVALUE("01/01/2024"),L300&lt;DATEVALUE("01/01/2027")),"On Hand",IF(L300="In Transit","In Transit",IF(L300="Cancelled PO","Cancelled PO","On Order"))))</f>
        <v>Done - Invoiced</v>
      </c>
      <c r="Y300" s="15" t="s">
        <v>460</v>
      </c>
      <c r="Z300" s="13">
        <v>45728</v>
      </c>
      <c r="AA300" s="13">
        <v>45728</v>
      </c>
      <c r="AB300" s="13">
        <v>45733</v>
      </c>
      <c r="AC300" s="14"/>
      <c r="AD300" s="13"/>
      <c r="AE300" s="56">
        <v>3</v>
      </c>
      <c r="AF300" s="56">
        <v>1706</v>
      </c>
      <c r="AG300" s="56">
        <f>AE300*AF300</f>
        <v>5118</v>
      </c>
      <c r="AH300" s="56"/>
      <c r="AI300" s="56">
        <f>AG300+AH300</f>
        <v>5118</v>
      </c>
      <c r="AJ300" s="56"/>
    </row>
    <row r="301" spans="1:36" ht="10.5" hidden="1" customHeight="1" x14ac:dyDescent="0.2">
      <c r="A301" s="37">
        <v>2367266</v>
      </c>
      <c r="B301" s="27" t="s">
        <v>351</v>
      </c>
      <c r="C301" s="27" t="s">
        <v>52</v>
      </c>
      <c r="D301" s="31">
        <v>45603</v>
      </c>
      <c r="E301" s="27" t="s">
        <v>277</v>
      </c>
      <c r="F301" s="29">
        <v>3316100931</v>
      </c>
      <c r="G301" s="29">
        <v>3316100931</v>
      </c>
      <c r="H301" s="27" t="s">
        <v>83</v>
      </c>
      <c r="I301" s="29">
        <v>4</v>
      </c>
      <c r="J301" s="30">
        <v>3975</v>
      </c>
      <c r="K301" s="30">
        <f>I301*J301</f>
        <v>15900</v>
      </c>
      <c r="L301" s="31">
        <v>45700</v>
      </c>
      <c r="M301" s="31">
        <v>45721</v>
      </c>
      <c r="N301" s="32">
        <v>2002272594</v>
      </c>
      <c r="O301" s="32">
        <v>404100235</v>
      </c>
      <c r="P301" s="33">
        <v>45721</v>
      </c>
      <c r="Q301" s="49"/>
      <c r="R301" s="13">
        <v>45701</v>
      </c>
      <c r="S301" s="13">
        <f>+R301+365</f>
        <v>46066</v>
      </c>
      <c r="T301" s="14">
        <f ca="1">$W$1-R301</f>
        <v>196</v>
      </c>
      <c r="U301" s="14">
        <f ca="1">365-T301</f>
        <v>169</v>
      </c>
      <c r="V301" s="15"/>
      <c r="W301" s="15"/>
      <c r="X301" s="14" t="str">
        <f>IF(AND(O301&gt;40410001,O301&lt;424000000),"Done - Invoiced",IF(AND(L301&gt;DATEVALUE("01/01/2024"),L301&lt;DATEVALUE("01/01/2027")),"On Hand",IF(L301="In Transit","In Transit",IF(L301="Cancelled PO","Cancelled PO","On Order"))))</f>
        <v>Done - Invoiced</v>
      </c>
      <c r="Y301" s="15" t="s">
        <v>460</v>
      </c>
      <c r="Z301" s="13">
        <v>45693</v>
      </c>
      <c r="AA301" s="13">
        <v>45693</v>
      </c>
      <c r="AB301" s="13">
        <v>45698</v>
      </c>
      <c r="AC301" s="14"/>
      <c r="AD301" s="13"/>
      <c r="AE301" s="56">
        <v>4</v>
      </c>
      <c r="AF301" s="56">
        <v>3975</v>
      </c>
      <c r="AG301" s="56">
        <f>AE301*AF301</f>
        <v>15900</v>
      </c>
      <c r="AH301" s="56"/>
      <c r="AI301" s="56">
        <f>AG301+AH301</f>
        <v>15900</v>
      </c>
      <c r="AJ301" s="56"/>
    </row>
    <row r="302" spans="1:36" ht="10.5" hidden="1" customHeight="1" x14ac:dyDescent="0.2">
      <c r="A302" s="37">
        <v>2367227</v>
      </c>
      <c r="B302" s="27" t="s">
        <v>359</v>
      </c>
      <c r="C302" s="27" t="s">
        <v>52</v>
      </c>
      <c r="D302" s="31">
        <v>45603</v>
      </c>
      <c r="E302" s="27" t="s">
        <v>314</v>
      </c>
      <c r="F302" s="29">
        <v>3222351444</v>
      </c>
      <c r="G302" s="29">
        <v>3222351444</v>
      </c>
      <c r="H302" s="27" t="s">
        <v>85</v>
      </c>
      <c r="I302" s="29">
        <v>2</v>
      </c>
      <c r="J302" s="30">
        <v>1090</v>
      </c>
      <c r="K302" s="30">
        <f>I302*J302</f>
        <v>2180</v>
      </c>
      <c r="L302" s="31">
        <v>45677</v>
      </c>
      <c r="M302" s="31">
        <v>45786</v>
      </c>
      <c r="N302" s="32">
        <v>2002369422</v>
      </c>
      <c r="O302" s="32">
        <v>404100316</v>
      </c>
      <c r="P302" s="33">
        <v>45786</v>
      </c>
      <c r="Q302" s="49"/>
      <c r="R302" s="13">
        <v>45681</v>
      </c>
      <c r="S302" s="13">
        <f>+R302+365</f>
        <v>46046</v>
      </c>
      <c r="T302" s="14">
        <f ca="1">$W$1-R302</f>
        <v>216</v>
      </c>
      <c r="U302" s="14">
        <f ca="1">365-T302</f>
        <v>149</v>
      </c>
      <c r="V302" s="15"/>
      <c r="W302" s="15"/>
      <c r="X302" s="14" t="str">
        <f>IF(AND(O302&gt;40410001,O302&lt;424000000),"Done - Invoiced",IF(AND(L302&gt;DATEVALUE("01/01/2024"),L302&lt;DATEVALUE("01/01/2027")),"On Hand",IF(L302="In Transit","In Transit",IF(L302="Cancelled PO","Cancelled PO","On Order"))))</f>
        <v>Done - Invoiced</v>
      </c>
      <c r="Y302" s="15" t="s">
        <v>460</v>
      </c>
      <c r="Z302" s="13">
        <v>45672</v>
      </c>
      <c r="AA302" s="13">
        <v>45672</v>
      </c>
      <c r="AB302" s="13">
        <v>45677</v>
      </c>
      <c r="AC302" s="14"/>
      <c r="AD302" s="13"/>
      <c r="AE302" s="56">
        <v>2</v>
      </c>
      <c r="AF302" s="56">
        <v>1090</v>
      </c>
      <c r="AG302" s="56">
        <f>AE302*AF302</f>
        <v>2180</v>
      </c>
      <c r="AH302" s="56"/>
      <c r="AI302" s="56">
        <f>AG302+AH302</f>
        <v>2180</v>
      </c>
      <c r="AJ302" s="56"/>
    </row>
    <row r="303" spans="1:36" ht="10.5" hidden="1" customHeight="1" x14ac:dyDescent="0.2">
      <c r="A303" s="37">
        <v>2523400</v>
      </c>
      <c r="B303" s="27" t="s">
        <v>360</v>
      </c>
      <c r="C303" s="27" t="s">
        <v>52</v>
      </c>
      <c r="D303" s="31">
        <v>45632</v>
      </c>
      <c r="E303" s="27" t="s">
        <v>198</v>
      </c>
      <c r="F303" s="29">
        <v>3222362915</v>
      </c>
      <c r="G303" s="29">
        <v>3222362915</v>
      </c>
      <c r="H303" s="27" t="s">
        <v>87</v>
      </c>
      <c r="I303" s="29">
        <v>6</v>
      </c>
      <c r="J303" s="30">
        <v>2249</v>
      </c>
      <c r="K303" s="30">
        <f>I303*J303</f>
        <v>13494</v>
      </c>
      <c r="L303" s="31">
        <v>45763</v>
      </c>
      <c r="M303" s="31">
        <v>45797</v>
      </c>
      <c r="N303" s="32">
        <v>2002386792</v>
      </c>
      <c r="O303" s="32">
        <v>404100327</v>
      </c>
      <c r="P303" s="33">
        <v>45797</v>
      </c>
      <c r="Q303" s="49"/>
      <c r="R303" s="13">
        <v>45764</v>
      </c>
      <c r="S303" s="13">
        <f>+R303+365</f>
        <v>46129</v>
      </c>
      <c r="T303" s="14">
        <f ca="1">$W$1-R303</f>
        <v>133</v>
      </c>
      <c r="U303" s="14">
        <f ca="1">365-T303</f>
        <v>232</v>
      </c>
      <c r="V303" s="15"/>
      <c r="W303" s="15"/>
      <c r="X303" s="14" t="str">
        <f>IF(AND(O303&gt;40410001,O303&lt;424000000),"Done - Invoiced",IF(AND(L303&gt;DATEVALUE("01/01/2024"),L303&lt;DATEVALUE("01/01/2027")),"On Hand",IF(L303="In Transit","In Transit",IF(L303="Cancelled PO","Cancelled PO","On Order"))))</f>
        <v>Done - Invoiced</v>
      </c>
      <c r="Y303" s="15" t="s">
        <v>460</v>
      </c>
      <c r="Z303" s="13">
        <v>45749</v>
      </c>
      <c r="AA303" s="13">
        <v>45749</v>
      </c>
      <c r="AB303" s="13">
        <v>45754</v>
      </c>
      <c r="AC303" s="14"/>
      <c r="AD303" s="13"/>
      <c r="AE303" s="56">
        <v>6</v>
      </c>
      <c r="AF303" s="56">
        <v>2249</v>
      </c>
      <c r="AG303" s="56">
        <f>AE303*AF303</f>
        <v>13494</v>
      </c>
      <c r="AH303" s="56"/>
      <c r="AI303" s="56">
        <f>AG303+AH303</f>
        <v>13494</v>
      </c>
      <c r="AJ303" s="56"/>
    </row>
    <row r="304" spans="1:36" ht="10.5" hidden="1" customHeight="1" x14ac:dyDescent="0.2">
      <c r="A304" s="37">
        <v>2367248</v>
      </c>
      <c r="B304" s="27" t="s">
        <v>331</v>
      </c>
      <c r="C304" s="27" t="s">
        <v>52</v>
      </c>
      <c r="D304" s="31">
        <v>45603</v>
      </c>
      <c r="E304" s="27" t="s">
        <v>278</v>
      </c>
      <c r="F304" s="29">
        <v>3316100969</v>
      </c>
      <c r="G304" s="29">
        <v>3316100969</v>
      </c>
      <c r="H304" s="27" t="s">
        <v>62</v>
      </c>
      <c r="I304" s="29">
        <v>4</v>
      </c>
      <c r="J304" s="30">
        <v>2074</v>
      </c>
      <c r="K304" s="30">
        <f>I304*J304</f>
        <v>8296</v>
      </c>
      <c r="L304" s="31">
        <v>45706</v>
      </c>
      <c r="M304" s="31">
        <v>45775</v>
      </c>
      <c r="N304" s="32">
        <v>2002345161</v>
      </c>
      <c r="O304" s="32">
        <v>404100294</v>
      </c>
      <c r="P304" s="33">
        <v>45775</v>
      </c>
      <c r="Q304" s="49"/>
      <c r="R304" s="13">
        <v>45708</v>
      </c>
      <c r="S304" s="13">
        <f>+R304+365</f>
        <v>46073</v>
      </c>
      <c r="T304" s="14">
        <f ca="1">$W$1-R304</f>
        <v>189</v>
      </c>
      <c r="U304" s="14">
        <f ca="1">365-T304</f>
        <v>176</v>
      </c>
      <c r="V304" s="15"/>
      <c r="W304" s="15"/>
      <c r="X304" s="14" t="str">
        <f>IF(AND(O304&gt;40410001,O304&lt;424000000),"Done - Invoiced",IF(AND(L304&gt;DATEVALUE("01/01/2024"),L304&lt;DATEVALUE("01/01/2027")),"On Hand",IF(L304="In Transit","In Transit",IF(L304="Cancelled PO","Cancelled PO","On Order"))))</f>
        <v>Done - Invoiced</v>
      </c>
      <c r="Y304" s="15" t="s">
        <v>460</v>
      </c>
      <c r="Z304" s="13">
        <v>45700</v>
      </c>
      <c r="AA304" s="13">
        <v>45700</v>
      </c>
      <c r="AB304" s="13">
        <v>45705</v>
      </c>
      <c r="AC304" s="14"/>
      <c r="AD304" s="13"/>
      <c r="AE304" s="56">
        <v>4</v>
      </c>
      <c r="AF304" s="56">
        <v>2074</v>
      </c>
      <c r="AG304" s="56">
        <f>AE304*AF304</f>
        <v>8296</v>
      </c>
      <c r="AH304" s="56"/>
      <c r="AI304" s="56">
        <f>AG304+AH304</f>
        <v>8296</v>
      </c>
      <c r="AJ304" s="56"/>
    </row>
    <row r="305" spans="1:36" ht="10.5" hidden="1" customHeight="1" x14ac:dyDescent="0.2">
      <c r="A305" s="37">
        <v>1868163</v>
      </c>
      <c r="B305" s="37" t="s">
        <v>212</v>
      </c>
      <c r="C305" s="37" t="s">
        <v>56</v>
      </c>
      <c r="D305" s="35">
        <v>45497</v>
      </c>
      <c r="E305" s="37" t="s">
        <v>213</v>
      </c>
      <c r="F305" s="36" t="s">
        <v>155</v>
      </c>
      <c r="G305" s="36">
        <v>3222360123</v>
      </c>
      <c r="H305" s="37" t="s">
        <v>59</v>
      </c>
      <c r="I305" s="36">
        <v>1</v>
      </c>
      <c r="J305" s="70">
        <v>70345.69</v>
      </c>
      <c r="K305" s="70">
        <f>I305*J305</f>
        <v>70345.69</v>
      </c>
      <c r="L305" s="35">
        <v>45680</v>
      </c>
      <c r="M305" s="35"/>
      <c r="N305" s="36"/>
      <c r="O305" s="36"/>
      <c r="P305" s="36"/>
      <c r="Q305" s="68"/>
      <c r="R305" s="13">
        <v>45590</v>
      </c>
      <c r="S305" s="13">
        <f>+R305+365</f>
        <v>45955</v>
      </c>
      <c r="T305" s="14">
        <f ca="1">$W$1-R305</f>
        <v>307</v>
      </c>
      <c r="U305" s="14">
        <f ca="1">365-T305</f>
        <v>58</v>
      </c>
      <c r="V305" s="15"/>
      <c r="W305" s="15"/>
      <c r="X305" s="14" t="str">
        <f>IF(AND(O305&gt;40410001,O305&lt;424000000),"Done - Invoiced",IF(AND(L305&gt;DATEVALUE("01/01/2024"),L305&lt;DATEVALUE("01/01/2027")),"On Hand",IF(L305="In Transit","In Transit",IF(L305="Cancelled PO","Cancelled PO","On Order"))))</f>
        <v>On Hand</v>
      </c>
      <c r="Y305" s="15" t="s">
        <v>460</v>
      </c>
      <c r="Z305" s="13">
        <v>45586</v>
      </c>
      <c r="AA305" s="13">
        <v>45586</v>
      </c>
      <c r="AB305" s="13">
        <v>45692</v>
      </c>
      <c r="AC305" s="14"/>
      <c r="AD305" s="13"/>
      <c r="AE305" s="56">
        <v>1</v>
      </c>
      <c r="AF305" s="56">
        <v>70345.69</v>
      </c>
      <c r="AG305" s="56">
        <f>AE305*AF305</f>
        <v>70345.69</v>
      </c>
      <c r="AH305" s="56"/>
      <c r="AI305" s="56">
        <f>AG305+AH305</f>
        <v>70345.69</v>
      </c>
      <c r="AJ305" s="56"/>
    </row>
    <row r="306" spans="1:36" ht="10.5" hidden="1" customHeight="1" x14ac:dyDescent="0.2">
      <c r="A306" s="37">
        <v>2523401</v>
      </c>
      <c r="B306" s="27" t="s">
        <v>391</v>
      </c>
      <c r="C306" s="27" t="s">
        <v>52</v>
      </c>
      <c r="D306" s="31">
        <v>45632</v>
      </c>
      <c r="E306" s="27" t="s">
        <v>347</v>
      </c>
      <c r="F306" s="29">
        <v>3316100931</v>
      </c>
      <c r="G306" s="29">
        <v>3316100931</v>
      </c>
      <c r="H306" s="27" t="s">
        <v>83</v>
      </c>
      <c r="I306" s="29">
        <v>4</v>
      </c>
      <c r="J306" s="30">
        <v>3975</v>
      </c>
      <c r="K306" s="30">
        <f>I306*J306</f>
        <v>15900</v>
      </c>
      <c r="L306" s="31">
        <v>45733</v>
      </c>
      <c r="M306" s="31">
        <v>45779</v>
      </c>
      <c r="N306" s="32">
        <v>2002357973</v>
      </c>
      <c r="O306" s="32">
        <v>404100304</v>
      </c>
      <c r="P306" s="33">
        <v>45782</v>
      </c>
      <c r="Q306" s="49"/>
      <c r="R306" s="13">
        <v>45736</v>
      </c>
      <c r="S306" s="13">
        <f>+R306+365</f>
        <v>46101</v>
      </c>
      <c r="T306" s="14">
        <f ca="1">$W$1-R306</f>
        <v>161</v>
      </c>
      <c r="U306" s="14">
        <f ca="1">365-T306</f>
        <v>204</v>
      </c>
      <c r="V306" s="15"/>
      <c r="W306" s="15"/>
      <c r="X306" s="14" t="str">
        <f>IF(AND(O306&gt;40410001,O306&lt;424000000),"Done - Invoiced",IF(AND(L306&gt;DATEVALUE("01/01/2024"),L306&lt;DATEVALUE("01/01/2027")),"On Hand",IF(L306="In Transit","In Transit",IF(L306="Cancelled PO","Cancelled PO","On Order"))))</f>
        <v>Done - Invoiced</v>
      </c>
      <c r="Y306" s="15" t="s">
        <v>460</v>
      </c>
      <c r="Z306" s="13">
        <v>45728</v>
      </c>
      <c r="AA306" s="13">
        <v>45728</v>
      </c>
      <c r="AB306" s="13">
        <v>45733</v>
      </c>
      <c r="AC306" s="14"/>
      <c r="AD306" s="13"/>
      <c r="AE306" s="56">
        <v>4</v>
      </c>
      <c r="AF306" s="56">
        <v>3975</v>
      </c>
      <c r="AG306" s="56">
        <f>AE306*AF306</f>
        <v>15900</v>
      </c>
      <c r="AH306" s="56"/>
      <c r="AI306" s="56">
        <f>AG306+AH306</f>
        <v>15900</v>
      </c>
      <c r="AJ306" s="56"/>
    </row>
    <row r="307" spans="1:36" ht="10.5" hidden="1" customHeight="1" x14ac:dyDescent="0.2">
      <c r="A307" s="37">
        <v>2523384</v>
      </c>
      <c r="B307" s="27" t="s">
        <v>363</v>
      </c>
      <c r="C307" s="27" t="s">
        <v>52</v>
      </c>
      <c r="D307" s="31">
        <v>45632</v>
      </c>
      <c r="E307" s="27" t="s">
        <v>342</v>
      </c>
      <c r="F307" s="29">
        <v>3222323933</v>
      </c>
      <c r="G307" s="29">
        <v>3222323933</v>
      </c>
      <c r="H307" s="27" t="s">
        <v>157</v>
      </c>
      <c r="I307" s="29">
        <v>3</v>
      </c>
      <c r="J307" s="30">
        <v>1706</v>
      </c>
      <c r="K307" s="30">
        <f>I307*J307</f>
        <v>5118</v>
      </c>
      <c r="L307" s="31">
        <v>45741</v>
      </c>
      <c r="M307" s="31">
        <v>45772</v>
      </c>
      <c r="N307" s="32">
        <v>2002347806</v>
      </c>
      <c r="O307" s="32">
        <v>404100291</v>
      </c>
      <c r="P307" s="33">
        <v>45772</v>
      </c>
      <c r="Q307" s="49"/>
      <c r="R307" s="13">
        <v>45743</v>
      </c>
      <c r="S307" s="13">
        <f>+R307+365</f>
        <v>46108</v>
      </c>
      <c r="T307" s="14">
        <f ca="1">$W$1-R307</f>
        <v>154</v>
      </c>
      <c r="U307" s="14">
        <f ca="1">365-T307</f>
        <v>211</v>
      </c>
      <c r="V307" s="15"/>
      <c r="W307" s="15"/>
      <c r="X307" s="14" t="str">
        <f>IF(AND(O307&gt;40410001,O307&lt;424000000),"Done - Invoiced",IF(AND(L307&gt;DATEVALUE("01/01/2024"),L307&lt;DATEVALUE("01/01/2027")),"On Hand",IF(L307="In Transit","In Transit",IF(L307="Cancelled PO","Cancelled PO","On Order"))))</f>
        <v>Done - Invoiced</v>
      </c>
      <c r="Y307" s="15" t="s">
        <v>460</v>
      </c>
      <c r="Z307" s="13">
        <v>45728</v>
      </c>
      <c r="AA307" s="13">
        <v>45728</v>
      </c>
      <c r="AB307" s="13">
        <v>45733</v>
      </c>
      <c r="AC307" s="14"/>
      <c r="AD307" s="13"/>
      <c r="AE307" s="56">
        <v>3</v>
      </c>
      <c r="AF307" s="56">
        <v>1706</v>
      </c>
      <c r="AG307" s="56">
        <f>AE307*AF307</f>
        <v>5118</v>
      </c>
      <c r="AH307" s="56"/>
      <c r="AI307" s="56">
        <f>AG307+AH307</f>
        <v>5118</v>
      </c>
      <c r="AJ307" s="56"/>
    </row>
    <row r="308" spans="1:36" ht="10.5" hidden="1" customHeight="1" x14ac:dyDescent="0.2">
      <c r="A308" s="37">
        <v>2367263</v>
      </c>
      <c r="B308" s="27" t="s">
        <v>358</v>
      </c>
      <c r="C308" s="27" t="s">
        <v>52</v>
      </c>
      <c r="D308" s="31">
        <v>45603</v>
      </c>
      <c r="E308" s="27" t="s">
        <v>291</v>
      </c>
      <c r="F308" s="29">
        <v>3316101255</v>
      </c>
      <c r="G308" s="29">
        <v>3316101255</v>
      </c>
      <c r="H308" s="27" t="s">
        <v>83</v>
      </c>
      <c r="I308" s="29">
        <v>4</v>
      </c>
      <c r="J308" s="30">
        <v>3928</v>
      </c>
      <c r="K308" s="30">
        <f>I308*J308</f>
        <v>15712</v>
      </c>
      <c r="L308" s="31">
        <v>45691</v>
      </c>
      <c r="M308" s="31">
        <v>45734</v>
      </c>
      <c r="N308" s="32">
        <v>2002286923</v>
      </c>
      <c r="O308" s="32">
        <v>404100248</v>
      </c>
      <c r="P308" s="33">
        <v>45734</v>
      </c>
      <c r="Q308" s="49" t="s">
        <v>961</v>
      </c>
      <c r="R308" s="13">
        <v>45695</v>
      </c>
      <c r="S308" s="13">
        <f>+R308+365</f>
        <v>46060</v>
      </c>
      <c r="T308" s="14">
        <f ca="1">$W$1-R308</f>
        <v>202</v>
      </c>
      <c r="U308" s="14">
        <f ca="1">365-T308</f>
        <v>163</v>
      </c>
      <c r="V308" s="15"/>
      <c r="W308" s="15"/>
      <c r="X308" s="14" t="str">
        <f>IF(AND(O308&gt;40410001,O308&lt;424000000),"Done - Invoiced",IF(AND(L308&gt;DATEVALUE("01/01/2024"),L308&lt;DATEVALUE("01/01/2027")),"On Hand",IF(L308="In Transit","In Transit",IF(L308="Cancelled PO","Cancelled PO","On Order"))))</f>
        <v>Done - Invoiced</v>
      </c>
      <c r="Y308" s="15" t="s">
        <v>460</v>
      </c>
      <c r="Z308" s="13">
        <v>45686</v>
      </c>
      <c r="AA308" s="13">
        <v>45686</v>
      </c>
      <c r="AB308" s="13">
        <v>45691</v>
      </c>
      <c r="AC308" s="14"/>
      <c r="AD308" s="13"/>
      <c r="AE308" s="56">
        <v>4</v>
      </c>
      <c r="AF308" s="56">
        <v>3928</v>
      </c>
      <c r="AG308" s="56">
        <f>AE308*AF308</f>
        <v>15712</v>
      </c>
      <c r="AH308" s="56"/>
      <c r="AI308" s="56">
        <f>AG308+AH308</f>
        <v>15712</v>
      </c>
      <c r="AJ308" s="56"/>
    </row>
    <row r="309" spans="1:36" ht="10.5" hidden="1" customHeight="1" x14ac:dyDescent="0.2">
      <c r="A309" s="37">
        <v>2367269</v>
      </c>
      <c r="B309" s="27" t="s">
        <v>364</v>
      </c>
      <c r="C309" s="27" t="s">
        <v>52</v>
      </c>
      <c r="D309" s="31">
        <v>45603</v>
      </c>
      <c r="E309" s="27" t="s">
        <v>277</v>
      </c>
      <c r="F309" s="29">
        <v>3316101255</v>
      </c>
      <c r="G309" s="29">
        <v>3316101255</v>
      </c>
      <c r="H309" s="27" t="s">
        <v>83</v>
      </c>
      <c r="I309" s="29">
        <v>4</v>
      </c>
      <c r="J309" s="30">
        <v>3928</v>
      </c>
      <c r="K309" s="30">
        <f>I309*J309</f>
        <v>15712</v>
      </c>
      <c r="L309" s="31">
        <v>45700</v>
      </c>
      <c r="M309" s="31">
        <v>45740</v>
      </c>
      <c r="N309" s="32">
        <v>2002296575</v>
      </c>
      <c r="O309" s="32">
        <v>404100260</v>
      </c>
      <c r="P309" s="33">
        <v>45740</v>
      </c>
      <c r="Q309" s="49"/>
      <c r="R309" s="13">
        <v>45701</v>
      </c>
      <c r="S309" s="13">
        <f>+R309+365</f>
        <v>46066</v>
      </c>
      <c r="T309" s="14">
        <f ca="1">$W$1-R309</f>
        <v>196</v>
      </c>
      <c r="U309" s="14">
        <f ca="1">365-T309</f>
        <v>169</v>
      </c>
      <c r="V309" s="15"/>
      <c r="W309" s="15"/>
      <c r="X309" s="14" t="str">
        <f>IF(AND(O309&gt;40410001,O309&lt;424000000),"Done - Invoiced",IF(AND(L309&gt;DATEVALUE("01/01/2024"),L309&lt;DATEVALUE("01/01/2027")),"On Hand",IF(L309="In Transit","In Transit",IF(L309="Cancelled PO","Cancelled PO","On Order"))))</f>
        <v>Done - Invoiced</v>
      </c>
      <c r="Y309" s="15" t="s">
        <v>460</v>
      </c>
      <c r="Z309" s="13">
        <v>45693</v>
      </c>
      <c r="AA309" s="13">
        <v>45693</v>
      </c>
      <c r="AB309" s="13">
        <v>45698</v>
      </c>
      <c r="AC309" s="14"/>
      <c r="AD309" s="13"/>
      <c r="AE309" s="56">
        <v>4</v>
      </c>
      <c r="AF309" s="56">
        <v>3928</v>
      </c>
      <c r="AG309" s="56">
        <f>AE309*AF309</f>
        <v>15712</v>
      </c>
      <c r="AH309" s="56"/>
      <c r="AI309" s="56">
        <f>AG309+AH309</f>
        <v>15712</v>
      </c>
      <c r="AJ309" s="56"/>
    </row>
    <row r="310" spans="1:36" ht="10.5" hidden="1" customHeight="1" x14ac:dyDescent="0.2">
      <c r="A310" s="37">
        <v>2523397</v>
      </c>
      <c r="B310" s="47" t="s">
        <v>369</v>
      </c>
      <c r="C310" s="27" t="s">
        <v>52</v>
      </c>
      <c r="D310" s="31">
        <v>45632</v>
      </c>
      <c r="E310" s="27" t="s">
        <v>344</v>
      </c>
      <c r="F310" s="29">
        <v>3222323933</v>
      </c>
      <c r="G310" s="29">
        <v>3222323933</v>
      </c>
      <c r="H310" s="27" t="s">
        <v>157</v>
      </c>
      <c r="I310" s="29">
        <v>3</v>
      </c>
      <c r="J310" s="30">
        <v>1706</v>
      </c>
      <c r="K310" s="30">
        <f>I310*J310</f>
        <v>5118</v>
      </c>
      <c r="L310" s="31">
        <v>45749</v>
      </c>
      <c r="M310" s="31">
        <v>45784</v>
      </c>
      <c r="N310" s="32">
        <v>2002362152</v>
      </c>
      <c r="O310" s="32">
        <v>404100312</v>
      </c>
      <c r="P310" s="33">
        <v>45784</v>
      </c>
      <c r="Q310" s="49"/>
      <c r="R310" s="13">
        <v>45758</v>
      </c>
      <c r="S310" s="13">
        <f>+R310+365</f>
        <v>46123</v>
      </c>
      <c r="T310" s="14">
        <f ca="1">$W$1-R310</f>
        <v>139</v>
      </c>
      <c r="U310" s="14">
        <f ca="1">365-T310</f>
        <v>226</v>
      </c>
      <c r="V310" s="15"/>
      <c r="W310" s="15"/>
      <c r="X310" s="14" t="str">
        <f>IF(AND(O310&gt;40410001,O310&lt;424000000),"Done - Invoiced",IF(AND(L310&gt;DATEVALUE("01/01/2024"),L310&lt;DATEVALUE("01/01/2027")),"On Hand",IF(L310="In Transit","In Transit",IF(L310="Cancelled PO","Cancelled PO","On Order"))))</f>
        <v>Done - Invoiced</v>
      </c>
      <c r="Y310" s="15" t="s">
        <v>460</v>
      </c>
      <c r="Z310" s="13">
        <v>45742</v>
      </c>
      <c r="AA310" s="13">
        <v>45742</v>
      </c>
      <c r="AB310" s="13">
        <v>45747</v>
      </c>
      <c r="AC310" s="14"/>
      <c r="AD310" s="13"/>
      <c r="AE310" s="56">
        <v>3</v>
      </c>
      <c r="AF310" s="56">
        <v>1706</v>
      </c>
      <c r="AG310" s="56">
        <f>AE310*AF310</f>
        <v>5118</v>
      </c>
      <c r="AH310" s="56"/>
      <c r="AI310" s="56">
        <f>AG310+AH310</f>
        <v>5118</v>
      </c>
      <c r="AJ310" s="56"/>
    </row>
    <row r="311" spans="1:36" ht="10.5" hidden="1" customHeight="1" x14ac:dyDescent="0.2">
      <c r="A311" s="37">
        <v>2523397</v>
      </c>
      <c r="B311" s="47" t="s">
        <v>369</v>
      </c>
      <c r="C311" s="27" t="s">
        <v>52</v>
      </c>
      <c r="D311" s="31">
        <v>45632</v>
      </c>
      <c r="E311" s="27" t="s">
        <v>344</v>
      </c>
      <c r="F311" s="29">
        <v>3222323933</v>
      </c>
      <c r="G311" s="29">
        <v>3222323933</v>
      </c>
      <c r="H311" s="27" t="s">
        <v>157</v>
      </c>
      <c r="I311" s="29">
        <v>3</v>
      </c>
      <c r="J311" s="30">
        <v>1706</v>
      </c>
      <c r="K311" s="30">
        <f>I311*J311</f>
        <v>5118</v>
      </c>
      <c r="L311" s="31">
        <v>45749</v>
      </c>
      <c r="M311" s="31">
        <v>45793</v>
      </c>
      <c r="N311" s="32">
        <v>2002386789</v>
      </c>
      <c r="O311" s="32">
        <v>404100325</v>
      </c>
      <c r="P311" s="33">
        <v>45793</v>
      </c>
      <c r="Q311" s="49"/>
      <c r="R311" s="13">
        <v>45758</v>
      </c>
      <c r="S311" s="13">
        <f>+R311+365</f>
        <v>46123</v>
      </c>
      <c r="T311" s="14">
        <f ca="1">$W$1-R311</f>
        <v>139</v>
      </c>
      <c r="U311" s="14">
        <f ca="1">365-T311</f>
        <v>226</v>
      </c>
      <c r="V311" s="15"/>
      <c r="W311" s="15"/>
      <c r="X311" s="14" t="str">
        <f>IF(AND(O311&gt;40410001,O311&lt;424000000),"Done - Invoiced",IF(AND(L311&gt;DATEVALUE("01/01/2024"),L311&lt;DATEVALUE("01/01/2027")),"On Hand",IF(L311="In Transit","In Transit",IF(L311="Cancelled PO","Cancelled PO","On Order"))))</f>
        <v>Done - Invoiced</v>
      </c>
      <c r="Y311" s="15" t="s">
        <v>460</v>
      </c>
      <c r="Z311" s="13">
        <v>45742</v>
      </c>
      <c r="AA311" s="13">
        <v>45742</v>
      </c>
      <c r="AB311" s="13">
        <v>45747</v>
      </c>
      <c r="AC311" s="14"/>
      <c r="AD311" s="13"/>
      <c r="AE311" s="56">
        <v>3</v>
      </c>
      <c r="AF311" s="56">
        <v>1706</v>
      </c>
      <c r="AG311" s="56">
        <f>AE311*AF311</f>
        <v>5118</v>
      </c>
      <c r="AH311" s="56"/>
      <c r="AI311" s="56">
        <f>AG311+AH311</f>
        <v>5118</v>
      </c>
      <c r="AJ311" s="56"/>
    </row>
    <row r="312" spans="1:36" ht="10.5" hidden="1" customHeight="1" x14ac:dyDescent="0.2">
      <c r="A312" s="37">
        <v>2523390</v>
      </c>
      <c r="B312" s="81" t="s">
        <v>382</v>
      </c>
      <c r="C312" s="27" t="s">
        <v>52</v>
      </c>
      <c r="D312" s="31">
        <v>45632</v>
      </c>
      <c r="E312" s="27" t="s">
        <v>383</v>
      </c>
      <c r="F312" s="29">
        <v>3222323933</v>
      </c>
      <c r="G312" s="29">
        <v>3222323933</v>
      </c>
      <c r="H312" s="27" t="s">
        <v>157</v>
      </c>
      <c r="I312" s="29">
        <v>3</v>
      </c>
      <c r="J312" s="30">
        <v>1706</v>
      </c>
      <c r="K312" s="30">
        <f>I312*J312</f>
        <v>5118</v>
      </c>
      <c r="L312" s="31">
        <v>45750</v>
      </c>
      <c r="M312" s="31">
        <v>45784</v>
      </c>
      <c r="N312" s="32">
        <v>2002362152</v>
      </c>
      <c r="O312" s="32">
        <v>404100312</v>
      </c>
      <c r="P312" s="33">
        <v>45784</v>
      </c>
      <c r="Q312" s="49"/>
      <c r="R312" s="13">
        <v>45750</v>
      </c>
      <c r="S312" s="13">
        <f>+R312+365</f>
        <v>46115</v>
      </c>
      <c r="T312" s="14">
        <f ca="1">$W$1-R312</f>
        <v>147</v>
      </c>
      <c r="U312" s="14">
        <f ca="1">365-T312</f>
        <v>218</v>
      </c>
      <c r="V312" s="15"/>
      <c r="W312" s="15"/>
      <c r="X312" s="14" t="str">
        <f>IF(AND(O312&gt;40410001,O312&lt;424000000),"Done - Invoiced",IF(AND(L312&gt;DATEVALUE("01/01/2024"),L312&lt;DATEVALUE("01/01/2027")),"On Hand",IF(L312="In Transit","In Transit",IF(L312="Cancelled PO","Cancelled PO","On Order"))))</f>
        <v>Done - Invoiced</v>
      </c>
      <c r="Y312" s="15" t="s">
        <v>460</v>
      </c>
      <c r="Z312" s="13">
        <v>45735</v>
      </c>
      <c r="AA312" s="13">
        <v>45735</v>
      </c>
      <c r="AB312" s="13">
        <v>45740</v>
      </c>
      <c r="AC312" s="14"/>
      <c r="AD312" s="13"/>
      <c r="AE312" s="56">
        <v>3</v>
      </c>
      <c r="AF312" s="56">
        <v>1706</v>
      </c>
      <c r="AG312" s="56">
        <f>AE312*AF312</f>
        <v>5118</v>
      </c>
      <c r="AH312" s="56"/>
      <c r="AI312" s="56">
        <f>AG312+AH312</f>
        <v>5118</v>
      </c>
      <c r="AJ312" s="56"/>
    </row>
    <row r="313" spans="1:36" ht="10.5" hidden="1" customHeight="1" x14ac:dyDescent="0.2">
      <c r="A313" s="37">
        <v>2737674</v>
      </c>
      <c r="B313" s="27" t="s">
        <v>377</v>
      </c>
      <c r="C313" s="27" t="s">
        <v>52</v>
      </c>
      <c r="D313" s="31">
        <v>45674</v>
      </c>
      <c r="E313" s="28" t="s">
        <v>378</v>
      </c>
      <c r="F313" s="29">
        <v>3222362915</v>
      </c>
      <c r="G313" s="29">
        <v>3222362915</v>
      </c>
      <c r="H313" s="27" t="s">
        <v>87</v>
      </c>
      <c r="I313" s="29">
        <v>6</v>
      </c>
      <c r="J313" s="30">
        <v>2315</v>
      </c>
      <c r="K313" s="30">
        <f>I313*J313</f>
        <v>13890</v>
      </c>
      <c r="L313" s="31">
        <v>45772</v>
      </c>
      <c r="M313" s="31">
        <v>45810</v>
      </c>
      <c r="N313" s="52">
        <v>2002395480</v>
      </c>
      <c r="O313" s="32">
        <v>404100341</v>
      </c>
      <c r="P313" s="33">
        <v>45810</v>
      </c>
      <c r="Q313" s="49"/>
      <c r="R313" s="13">
        <v>45772</v>
      </c>
      <c r="S313" s="13">
        <f>+R313+365</f>
        <v>46137</v>
      </c>
      <c r="T313" s="14">
        <f ca="1">$W$1-R313</f>
        <v>125</v>
      </c>
      <c r="U313" s="14">
        <f ca="1">365-T313</f>
        <v>240</v>
      </c>
      <c r="V313" s="15"/>
      <c r="W313" s="15"/>
      <c r="X313" s="14" t="str">
        <f>IF(AND(O313&gt;40410001,O313&lt;424000000),"Done - Invoiced",IF(AND(L313&gt;DATEVALUE("01/01/2024"),L313&lt;DATEVALUE("01/01/2027")),"On Hand",IF(L313="In Transit","In Transit",IF(L313="Cancelled PO","Cancelled PO","On Order"))))</f>
        <v>Done - Invoiced</v>
      </c>
      <c r="Y313" s="15" t="s">
        <v>460</v>
      </c>
      <c r="Z313" s="13">
        <v>45749</v>
      </c>
      <c r="AA313" s="13">
        <v>45756</v>
      </c>
      <c r="AB313" s="13">
        <v>45761</v>
      </c>
      <c r="AC313" s="14"/>
      <c r="AD313" s="13"/>
      <c r="AE313" s="56">
        <v>6</v>
      </c>
      <c r="AF313" s="56">
        <v>2315</v>
      </c>
      <c r="AG313" s="56">
        <f>AE313*AF313</f>
        <v>13890</v>
      </c>
      <c r="AH313" s="56"/>
      <c r="AI313" s="56">
        <f>AG313+AH313</f>
        <v>13890</v>
      </c>
      <c r="AJ313" s="56"/>
    </row>
    <row r="314" spans="1:36" ht="10.5" hidden="1" customHeight="1" x14ac:dyDescent="0.2">
      <c r="A314" s="37">
        <v>2367276</v>
      </c>
      <c r="B314" s="27" t="s">
        <v>361</v>
      </c>
      <c r="C314" s="27" t="s">
        <v>52</v>
      </c>
      <c r="D314" s="31">
        <v>45603</v>
      </c>
      <c r="E314" s="27" t="s">
        <v>278</v>
      </c>
      <c r="F314" s="29">
        <v>3316100931</v>
      </c>
      <c r="G314" s="29">
        <v>3316100931</v>
      </c>
      <c r="H314" s="27" t="s">
        <v>83</v>
      </c>
      <c r="I314" s="29">
        <v>4</v>
      </c>
      <c r="J314" s="30">
        <v>3975</v>
      </c>
      <c r="K314" s="30">
        <f>I314*J314</f>
        <v>15900</v>
      </c>
      <c r="L314" s="31">
        <v>45706</v>
      </c>
      <c r="M314" s="31">
        <v>45730</v>
      </c>
      <c r="N314" s="32">
        <v>2002284965</v>
      </c>
      <c r="O314" s="32">
        <v>404100244</v>
      </c>
      <c r="P314" s="33">
        <v>45730</v>
      </c>
      <c r="Q314" s="49"/>
      <c r="R314" s="13">
        <v>45708</v>
      </c>
      <c r="S314" s="13">
        <f>+R314+365</f>
        <v>46073</v>
      </c>
      <c r="T314" s="14">
        <f ca="1">$W$1-R314</f>
        <v>189</v>
      </c>
      <c r="U314" s="14">
        <f ca="1">365-T314</f>
        <v>176</v>
      </c>
      <c r="V314" s="15"/>
      <c r="W314" s="15"/>
      <c r="X314" s="14" t="str">
        <f>IF(AND(O314&gt;40410001,O314&lt;424000000),"Done - Invoiced",IF(AND(L314&gt;DATEVALUE("01/01/2024"),L314&lt;DATEVALUE("01/01/2027")),"On Hand",IF(L314="In Transit","In Transit",IF(L314="Cancelled PO","Cancelled PO","On Order"))))</f>
        <v>Done - Invoiced</v>
      </c>
      <c r="Y314" s="15" t="s">
        <v>460</v>
      </c>
      <c r="Z314" s="13">
        <v>45700</v>
      </c>
      <c r="AA314" s="13">
        <v>45700</v>
      </c>
      <c r="AB314" s="13">
        <v>45705</v>
      </c>
      <c r="AC314" s="14"/>
      <c r="AD314" s="13"/>
      <c r="AE314" s="56">
        <v>4</v>
      </c>
      <c r="AF314" s="56">
        <v>3975</v>
      </c>
      <c r="AG314" s="56">
        <f>AE314*AF314</f>
        <v>15900</v>
      </c>
      <c r="AH314" s="56"/>
      <c r="AI314" s="56">
        <f>AG314+AH314</f>
        <v>15900</v>
      </c>
      <c r="AJ314" s="56"/>
    </row>
    <row r="315" spans="1:36" ht="10.5" hidden="1" customHeight="1" x14ac:dyDescent="0.2">
      <c r="A315" s="37">
        <v>2523390</v>
      </c>
      <c r="B315" s="48" t="s">
        <v>382</v>
      </c>
      <c r="C315" s="27" t="s">
        <v>52</v>
      </c>
      <c r="D315" s="31">
        <v>45632</v>
      </c>
      <c r="E315" s="27" t="s">
        <v>383</v>
      </c>
      <c r="F315" s="29">
        <v>3222323933</v>
      </c>
      <c r="G315" s="29">
        <v>3222323933</v>
      </c>
      <c r="H315" s="27" t="s">
        <v>157</v>
      </c>
      <c r="I315" s="29">
        <v>3</v>
      </c>
      <c r="J315" s="30">
        <v>1706</v>
      </c>
      <c r="K315" s="30">
        <f>I315*J315</f>
        <v>5118</v>
      </c>
      <c r="L315" s="31">
        <v>45750</v>
      </c>
      <c r="M315" s="31">
        <v>45772</v>
      </c>
      <c r="N315" s="32">
        <v>2002347806</v>
      </c>
      <c r="O315" s="32">
        <v>404100291</v>
      </c>
      <c r="P315" s="33">
        <v>45772</v>
      </c>
      <c r="Q315" s="49"/>
      <c r="R315" s="13">
        <v>45750</v>
      </c>
      <c r="S315" s="13">
        <f>+R315+365</f>
        <v>46115</v>
      </c>
      <c r="T315" s="14">
        <f ca="1">$W$1-R315</f>
        <v>147</v>
      </c>
      <c r="U315" s="14">
        <f ca="1">365-T315</f>
        <v>218</v>
      </c>
      <c r="V315" s="15"/>
      <c r="W315" s="15"/>
      <c r="X315" s="14" t="str">
        <f>IF(AND(O315&gt;40410001,O315&lt;424000000),"Done - Invoiced",IF(AND(L315&gt;DATEVALUE("01/01/2024"),L315&lt;DATEVALUE("01/01/2027")),"On Hand",IF(L315="In Transit","In Transit",IF(L315="Cancelled PO","Cancelled PO","On Order"))))</f>
        <v>Done - Invoiced</v>
      </c>
      <c r="Y315" s="15" t="s">
        <v>460</v>
      </c>
      <c r="Z315" s="13">
        <v>45735</v>
      </c>
      <c r="AA315" s="13">
        <v>45735</v>
      </c>
      <c r="AB315" s="13">
        <v>45740</v>
      </c>
      <c r="AC315" s="14"/>
      <c r="AD315" s="13"/>
      <c r="AE315" s="56">
        <v>3</v>
      </c>
      <c r="AF315" s="56">
        <v>1706</v>
      </c>
      <c r="AG315" s="56">
        <f>AE315*AF315</f>
        <v>5118</v>
      </c>
      <c r="AH315" s="56"/>
      <c r="AI315" s="56">
        <f>AG315+AH315</f>
        <v>5118</v>
      </c>
      <c r="AJ315" s="56"/>
    </row>
    <row r="316" spans="1:36" ht="10.5" hidden="1" customHeight="1" x14ac:dyDescent="0.2">
      <c r="A316" s="37">
        <v>2737672</v>
      </c>
      <c r="B316" s="27" t="s">
        <v>197</v>
      </c>
      <c r="C316" s="27" t="s">
        <v>52</v>
      </c>
      <c r="D316" s="31">
        <v>45674</v>
      </c>
      <c r="E316" s="27" t="s">
        <v>198</v>
      </c>
      <c r="F316" s="29">
        <v>3222323933</v>
      </c>
      <c r="G316" s="29">
        <v>3222323933</v>
      </c>
      <c r="H316" s="27" t="s">
        <v>157</v>
      </c>
      <c r="I316" s="29">
        <v>3</v>
      </c>
      <c r="J316" s="30">
        <v>1706</v>
      </c>
      <c r="K316" s="30">
        <f>I316*J316</f>
        <v>5118</v>
      </c>
      <c r="L316" s="31">
        <v>45763</v>
      </c>
      <c r="M316" s="31">
        <v>45793</v>
      </c>
      <c r="N316" s="32">
        <v>2002386789</v>
      </c>
      <c r="O316" s="32">
        <v>404100325</v>
      </c>
      <c r="P316" s="33">
        <v>45793</v>
      </c>
      <c r="Q316" s="49"/>
      <c r="R316" s="13">
        <v>45764</v>
      </c>
      <c r="S316" s="13">
        <f>+R316+365</f>
        <v>46129</v>
      </c>
      <c r="T316" s="14">
        <f ca="1">$W$1-R316</f>
        <v>133</v>
      </c>
      <c r="U316" s="14">
        <f ca="1">365-T316</f>
        <v>232</v>
      </c>
      <c r="V316" s="15"/>
      <c r="W316" s="15"/>
      <c r="X316" s="14" t="str">
        <f>IF(AND(O316&gt;40410001,O316&lt;424000000),"Done - Invoiced",IF(AND(L316&gt;DATEVALUE("01/01/2024"),L316&lt;DATEVALUE("01/01/2027")),"On Hand",IF(L316="In Transit","In Transit",IF(L316="Cancelled PO","Cancelled PO","On Order"))))</f>
        <v>Done - Invoiced</v>
      </c>
      <c r="Y316" s="15" t="s">
        <v>460</v>
      </c>
      <c r="Z316" s="13">
        <v>45742</v>
      </c>
      <c r="AA316" s="13">
        <v>45749</v>
      </c>
      <c r="AB316" s="13">
        <v>45754</v>
      </c>
      <c r="AC316" s="14"/>
      <c r="AD316" s="13"/>
      <c r="AE316" s="56">
        <v>3</v>
      </c>
      <c r="AF316" s="56">
        <v>1706</v>
      </c>
      <c r="AG316" s="56">
        <f>AE316*AF316</f>
        <v>5118</v>
      </c>
      <c r="AH316" s="56"/>
      <c r="AI316" s="56">
        <f>AG316+AH316</f>
        <v>5118</v>
      </c>
      <c r="AJ316" s="56"/>
    </row>
    <row r="317" spans="1:36" ht="10.5" customHeight="1" x14ac:dyDescent="0.2">
      <c r="A317" s="37">
        <v>2588116</v>
      </c>
      <c r="B317" s="27" t="s">
        <v>362</v>
      </c>
      <c r="C317" s="27" t="s">
        <v>52</v>
      </c>
      <c r="D317" s="31">
        <v>45644</v>
      </c>
      <c r="E317" s="27" t="s">
        <v>347</v>
      </c>
      <c r="F317" s="29">
        <v>3222323999</v>
      </c>
      <c r="G317" s="29">
        <v>3222323999</v>
      </c>
      <c r="H317" s="27" t="s">
        <v>157</v>
      </c>
      <c r="I317" s="29">
        <v>1</v>
      </c>
      <c r="J317" s="30">
        <v>1518</v>
      </c>
      <c r="K317" s="30">
        <f>I317*J317</f>
        <v>1518</v>
      </c>
      <c r="L317" s="31">
        <v>45733</v>
      </c>
      <c r="M317" s="31">
        <v>45750</v>
      </c>
      <c r="N317" s="32">
        <v>2002312252</v>
      </c>
      <c r="O317" s="32">
        <v>404100266</v>
      </c>
      <c r="P317" s="33">
        <v>45750</v>
      </c>
      <c r="Q317" s="49"/>
      <c r="R317" s="13">
        <v>45736</v>
      </c>
      <c r="S317" s="13">
        <f>+R317+365</f>
        <v>46101</v>
      </c>
      <c r="T317" s="14">
        <f ca="1">$W$1-R317</f>
        <v>161</v>
      </c>
      <c r="U317" s="14">
        <f ca="1">365-T317</f>
        <v>204</v>
      </c>
      <c r="V317" s="15"/>
      <c r="W317" s="15"/>
      <c r="X317" s="14" t="str">
        <f>IF(AND(O317&gt;40410001,O317&lt;424000000),"Done - Invoiced",IF(AND(L317&gt;DATEVALUE("01/01/2024"),L317&lt;DATEVALUE("01/01/2027")),"On Hand",IF(L317="In Transit","In Transit",IF(L317="Cancelled PO","Cancelled PO","On Order"))))</f>
        <v>Done - Invoiced</v>
      </c>
      <c r="Y317" s="15" t="s">
        <v>460</v>
      </c>
      <c r="Z317" s="13">
        <v>45721</v>
      </c>
      <c r="AA317" s="13">
        <v>45721</v>
      </c>
      <c r="AB317" s="13">
        <v>45726</v>
      </c>
      <c r="AC317" s="14"/>
      <c r="AD317" s="13"/>
      <c r="AE317" s="56">
        <v>1</v>
      </c>
      <c r="AF317" s="56">
        <v>1518</v>
      </c>
      <c r="AG317" s="56">
        <f>AE317*AF317</f>
        <v>1518</v>
      </c>
      <c r="AH317" s="56"/>
      <c r="AI317" s="56">
        <f>AG317+AH317</f>
        <v>1518</v>
      </c>
      <c r="AJ317" s="56"/>
    </row>
    <row r="318" spans="1:36" ht="10.5" hidden="1" customHeight="1" x14ac:dyDescent="0.2">
      <c r="A318" s="37">
        <v>1868161</v>
      </c>
      <c r="B318" s="15" t="s">
        <v>297</v>
      </c>
      <c r="C318" s="15" t="s">
        <v>56</v>
      </c>
      <c r="D318" s="13">
        <v>45497</v>
      </c>
      <c r="E318" s="15" t="s">
        <v>298</v>
      </c>
      <c r="F318" s="14" t="s">
        <v>166</v>
      </c>
      <c r="G318" s="14">
        <v>3717000855</v>
      </c>
      <c r="H318" s="15" t="s">
        <v>167</v>
      </c>
      <c r="I318" s="14">
        <v>1</v>
      </c>
      <c r="J318" s="16">
        <v>3118</v>
      </c>
      <c r="K318" s="16">
        <f>I318*J318</f>
        <v>3118</v>
      </c>
      <c r="L318" s="13">
        <v>45680</v>
      </c>
      <c r="M318" s="13"/>
      <c r="N318" s="14"/>
      <c r="O318" s="14"/>
      <c r="P318" s="14"/>
      <c r="Q318" s="71"/>
      <c r="R318" s="13">
        <v>45595</v>
      </c>
      <c r="S318" s="13">
        <f>+R318+365</f>
        <v>45960</v>
      </c>
      <c r="T318" s="14">
        <f ca="1">$W$1-R318</f>
        <v>302</v>
      </c>
      <c r="U318" s="14">
        <f ca="1">365-T318</f>
        <v>63</v>
      </c>
      <c r="V318" s="15"/>
      <c r="W318" s="15"/>
      <c r="X318" s="14" t="str">
        <f>IF(AND(O318&gt;40410001,O318&lt;424000000),"Done - Invoiced",IF(AND(L318&gt;DATEVALUE("01/01/2024"),L318&lt;DATEVALUE("01/01/2027")),"On Hand",IF(L318="In Transit","In Transit",IF(L318="Cancelled PO","Cancelled PO","On Order"))))</f>
        <v>On Hand</v>
      </c>
      <c r="Y318" s="15" t="s">
        <v>460</v>
      </c>
      <c r="Z318" s="13">
        <v>45614</v>
      </c>
      <c r="AA318" s="13">
        <v>45614</v>
      </c>
      <c r="AB318" s="13">
        <v>45720</v>
      </c>
      <c r="AC318" s="14"/>
      <c r="AD318" s="13"/>
      <c r="AE318" s="56">
        <v>1</v>
      </c>
      <c r="AF318" s="56">
        <v>3118</v>
      </c>
      <c r="AG318" s="56">
        <f>AE318*AF318</f>
        <v>3118</v>
      </c>
      <c r="AH318" s="56"/>
      <c r="AI318" s="56">
        <f>AG318+AH318</f>
        <v>3118</v>
      </c>
      <c r="AJ318" s="56"/>
    </row>
    <row r="319" spans="1:36" ht="10.5" hidden="1" customHeight="1" x14ac:dyDescent="0.2">
      <c r="A319" s="37">
        <v>2367277</v>
      </c>
      <c r="B319" s="48" t="s">
        <v>368</v>
      </c>
      <c r="C319" s="48" t="s">
        <v>52</v>
      </c>
      <c r="D319" s="59">
        <v>45603</v>
      </c>
      <c r="E319" s="48" t="s">
        <v>278</v>
      </c>
      <c r="F319" s="61">
        <v>3316101255</v>
      </c>
      <c r="G319" s="61">
        <v>3316101255</v>
      </c>
      <c r="H319" s="48" t="s">
        <v>83</v>
      </c>
      <c r="I319" s="61">
        <v>4</v>
      </c>
      <c r="J319" s="95">
        <v>3928</v>
      </c>
      <c r="K319" s="95">
        <f>I319*J319</f>
        <v>15712</v>
      </c>
      <c r="L319" s="59">
        <v>45706</v>
      </c>
      <c r="M319" s="59">
        <v>45756</v>
      </c>
      <c r="N319" s="52">
        <v>2002310514</v>
      </c>
      <c r="O319" s="52">
        <v>404100271</v>
      </c>
      <c r="P319" s="64">
        <v>45756</v>
      </c>
      <c r="Q319" s="65"/>
      <c r="R319" s="13">
        <v>45708</v>
      </c>
      <c r="S319" s="13">
        <f>+R319+365</f>
        <v>46073</v>
      </c>
      <c r="T319" s="14">
        <f ca="1">$W$1-R319</f>
        <v>189</v>
      </c>
      <c r="U319" s="14">
        <f ca="1">365-T319</f>
        <v>176</v>
      </c>
      <c r="V319" s="15"/>
      <c r="W319" s="15"/>
      <c r="X319" s="14" t="str">
        <f>IF(AND(O319&gt;40410001,O319&lt;424000000),"Done - Invoiced",IF(AND(L319&gt;DATEVALUE("01/01/2024"),L319&lt;DATEVALUE("01/01/2027")),"On Hand",IF(L319="In Transit","In Transit",IF(L319="Cancelled PO","Cancelled PO","On Order"))))</f>
        <v>Done - Invoiced</v>
      </c>
      <c r="Y319" s="15" t="s">
        <v>460</v>
      </c>
      <c r="Z319" s="13">
        <v>45700</v>
      </c>
      <c r="AA319" s="13">
        <v>45700</v>
      </c>
      <c r="AB319" s="13">
        <v>45705</v>
      </c>
      <c r="AC319" s="14"/>
      <c r="AD319" s="13"/>
      <c r="AE319" s="56">
        <v>4</v>
      </c>
      <c r="AF319" s="56">
        <v>3928</v>
      </c>
      <c r="AG319" s="56">
        <f>AE319*AF319</f>
        <v>15712</v>
      </c>
      <c r="AH319" s="56"/>
      <c r="AI319" s="56">
        <f>AG319+AH319</f>
        <v>15712</v>
      </c>
      <c r="AJ319" s="56"/>
    </row>
    <row r="320" spans="1:36" ht="10.5" hidden="1" customHeight="1" x14ac:dyDescent="0.2">
      <c r="A320" s="37">
        <v>2737672</v>
      </c>
      <c r="B320" s="19" t="s">
        <v>197</v>
      </c>
      <c r="C320" s="48" t="s">
        <v>52</v>
      </c>
      <c r="D320" s="59">
        <v>45674</v>
      </c>
      <c r="E320" s="48" t="s">
        <v>198</v>
      </c>
      <c r="F320" s="61">
        <v>3222323933</v>
      </c>
      <c r="G320" s="61">
        <v>3222323933</v>
      </c>
      <c r="H320" s="48" t="s">
        <v>157</v>
      </c>
      <c r="I320" s="61">
        <v>3</v>
      </c>
      <c r="J320" s="95">
        <v>1706</v>
      </c>
      <c r="K320" s="95">
        <f>I320*J320</f>
        <v>5118</v>
      </c>
      <c r="L320" s="59">
        <v>45763</v>
      </c>
      <c r="M320" s="59">
        <v>45797</v>
      </c>
      <c r="N320" s="52">
        <v>2002395476</v>
      </c>
      <c r="O320" s="52">
        <v>404100330</v>
      </c>
      <c r="P320" s="64">
        <v>45797</v>
      </c>
      <c r="Q320" s="65"/>
      <c r="R320" s="13">
        <v>45764</v>
      </c>
      <c r="S320" s="13">
        <f>+R320+365</f>
        <v>46129</v>
      </c>
      <c r="T320" s="14">
        <f ca="1">$W$1-R320</f>
        <v>133</v>
      </c>
      <c r="U320" s="14">
        <f ca="1">365-T320</f>
        <v>232</v>
      </c>
      <c r="V320" s="15"/>
      <c r="W320" s="15"/>
      <c r="X320" s="14" t="str">
        <f>IF(AND(O320&gt;40410001,O320&lt;424000000),"Done - Invoiced",IF(AND(L320&gt;DATEVALUE("01/01/2024"),L320&lt;DATEVALUE("01/01/2027")),"On Hand",IF(L320="In Transit","In Transit",IF(L320="Cancelled PO","Cancelled PO","On Order"))))</f>
        <v>Done - Invoiced</v>
      </c>
      <c r="Y320" s="15" t="s">
        <v>460</v>
      </c>
      <c r="Z320" s="13">
        <v>45742</v>
      </c>
      <c r="AA320" s="13">
        <v>45749</v>
      </c>
      <c r="AB320" s="13">
        <v>45754</v>
      </c>
      <c r="AC320" s="14"/>
      <c r="AD320" s="13"/>
      <c r="AE320" s="56">
        <v>3</v>
      </c>
      <c r="AF320" s="56">
        <v>1706</v>
      </c>
      <c r="AG320" s="56">
        <f>AE320*AF320</f>
        <v>5118</v>
      </c>
      <c r="AH320" s="56"/>
      <c r="AI320" s="56">
        <f>AG320+AH320</f>
        <v>5118</v>
      </c>
      <c r="AJ320" s="56"/>
    </row>
    <row r="321" spans="1:36" ht="10.5" customHeight="1" x14ac:dyDescent="0.2">
      <c r="A321" s="37">
        <v>2588116</v>
      </c>
      <c r="B321" s="48" t="s">
        <v>362</v>
      </c>
      <c r="C321" s="141" t="s">
        <v>52</v>
      </c>
      <c r="D321" s="142">
        <v>45644</v>
      </c>
      <c r="E321" s="141" t="s">
        <v>347</v>
      </c>
      <c r="F321" s="143">
        <v>3222323999</v>
      </c>
      <c r="G321" s="143">
        <v>3222323999</v>
      </c>
      <c r="H321" s="141" t="s">
        <v>157</v>
      </c>
      <c r="I321" s="143">
        <v>3</v>
      </c>
      <c r="J321" s="144">
        <v>1518</v>
      </c>
      <c r="K321" s="144">
        <f>I321*J321</f>
        <v>4554</v>
      </c>
      <c r="L321" s="142">
        <v>45733</v>
      </c>
      <c r="M321" s="142">
        <v>45758</v>
      </c>
      <c r="N321" s="136">
        <v>2002324551</v>
      </c>
      <c r="O321" s="136">
        <v>404100274</v>
      </c>
      <c r="P321" s="137">
        <v>45758</v>
      </c>
      <c r="Q321" s="65"/>
      <c r="R321" s="13">
        <v>45736</v>
      </c>
      <c r="S321" s="13">
        <f>+R321+365</f>
        <v>46101</v>
      </c>
      <c r="T321" s="14">
        <f ca="1">$W$1-R321</f>
        <v>161</v>
      </c>
      <c r="U321" s="14">
        <f ca="1">365-T321</f>
        <v>204</v>
      </c>
      <c r="V321" s="15"/>
      <c r="W321" s="15"/>
      <c r="X321" s="14" t="str">
        <f>IF(AND(O321&gt;40410001,O321&lt;424000000),"Done - Invoiced",IF(AND(L321&gt;DATEVALUE("01/01/2024"),L321&lt;DATEVALUE("01/01/2027")),"On Hand",IF(L321="In Transit","In Transit",IF(L321="Cancelled PO","Cancelled PO","On Order"))))</f>
        <v>Done - Invoiced</v>
      </c>
      <c r="Y321" s="15" t="s">
        <v>460</v>
      </c>
      <c r="Z321" s="13">
        <v>45721</v>
      </c>
      <c r="AA321" s="13">
        <v>45721</v>
      </c>
      <c r="AB321" s="13">
        <v>45726</v>
      </c>
      <c r="AC321" s="14"/>
      <c r="AD321" s="13"/>
      <c r="AE321" s="56">
        <v>3</v>
      </c>
      <c r="AF321" s="56">
        <v>1518</v>
      </c>
      <c r="AG321" s="56">
        <f>AE321*AF321</f>
        <v>4554</v>
      </c>
      <c r="AH321" s="56"/>
      <c r="AI321" s="56">
        <f>AG321+AH321</f>
        <v>4554</v>
      </c>
      <c r="AJ321" s="56"/>
    </row>
    <row r="322" spans="1:36" ht="10.5" customHeight="1" x14ac:dyDescent="0.2">
      <c r="A322" s="37">
        <v>2523385</v>
      </c>
      <c r="B322" s="141" t="s">
        <v>390</v>
      </c>
      <c r="C322" s="141" t="s">
        <v>52</v>
      </c>
      <c r="D322" s="142">
        <v>45632</v>
      </c>
      <c r="E322" s="141" t="s">
        <v>342</v>
      </c>
      <c r="F322" s="29">
        <v>3222323999</v>
      </c>
      <c r="G322" s="143">
        <v>3222323999</v>
      </c>
      <c r="H322" s="141" t="s">
        <v>157</v>
      </c>
      <c r="I322" s="143">
        <v>3</v>
      </c>
      <c r="J322" s="144">
        <v>1518</v>
      </c>
      <c r="K322" s="144">
        <f>I322*J322</f>
        <v>4554</v>
      </c>
      <c r="L322" s="142">
        <v>45741</v>
      </c>
      <c r="M322" s="142">
        <v>45758</v>
      </c>
      <c r="N322" s="32">
        <v>2002324551</v>
      </c>
      <c r="O322" s="136">
        <v>404100274</v>
      </c>
      <c r="P322" s="33">
        <v>45758</v>
      </c>
      <c r="Q322" s="49"/>
      <c r="R322" s="13">
        <v>45743</v>
      </c>
      <c r="S322" s="13">
        <f>+R322+365</f>
        <v>46108</v>
      </c>
      <c r="T322" s="14">
        <f ca="1">$W$1-R322</f>
        <v>154</v>
      </c>
      <c r="U322" s="14">
        <f ca="1">365-T322</f>
        <v>211</v>
      </c>
      <c r="V322" s="15"/>
      <c r="W322" s="15"/>
      <c r="X322" s="14" t="str">
        <f>IF(AND(O322&gt;40410001,O322&lt;424000000),"Done - Invoiced",IF(AND(L322&gt;DATEVALUE("01/01/2024"),L322&lt;DATEVALUE("01/01/2027")),"On Hand",IF(L322="In Transit","In Transit",IF(L322="Cancelled PO","Cancelled PO","On Order"))))</f>
        <v>Done - Invoiced</v>
      </c>
      <c r="Y322" s="15" t="s">
        <v>460</v>
      </c>
      <c r="Z322" s="13">
        <v>45728</v>
      </c>
      <c r="AA322" s="13">
        <v>45728</v>
      </c>
      <c r="AB322" s="13">
        <v>45733</v>
      </c>
      <c r="AC322" s="14"/>
      <c r="AD322" s="13"/>
      <c r="AE322" s="56">
        <v>3</v>
      </c>
      <c r="AF322" s="56">
        <v>1518</v>
      </c>
      <c r="AG322" s="56">
        <f>AE322*AF322</f>
        <v>4554</v>
      </c>
      <c r="AH322" s="56"/>
      <c r="AI322" s="56">
        <f>AG322+AH322</f>
        <v>4554</v>
      </c>
      <c r="AJ322" s="56"/>
    </row>
    <row r="323" spans="1:36" ht="10.5" customHeight="1" x14ac:dyDescent="0.2">
      <c r="A323" s="37">
        <v>2523385</v>
      </c>
      <c r="B323" s="141" t="s">
        <v>390</v>
      </c>
      <c r="C323" s="27" t="s">
        <v>52</v>
      </c>
      <c r="D323" s="31">
        <v>45632</v>
      </c>
      <c r="E323" s="27" t="s">
        <v>342</v>
      </c>
      <c r="F323" s="29">
        <v>3222323999</v>
      </c>
      <c r="G323" s="29">
        <v>3222323999</v>
      </c>
      <c r="H323" s="27" t="s">
        <v>157</v>
      </c>
      <c r="I323" s="29">
        <v>3</v>
      </c>
      <c r="J323" s="30">
        <v>1518</v>
      </c>
      <c r="K323" s="30">
        <f>I323*J323</f>
        <v>4554</v>
      </c>
      <c r="L323" s="31">
        <v>45741</v>
      </c>
      <c r="M323" s="31">
        <v>45772</v>
      </c>
      <c r="N323" s="32">
        <v>2002347808</v>
      </c>
      <c r="O323" s="32">
        <v>404100290</v>
      </c>
      <c r="P323" s="33">
        <v>45772</v>
      </c>
      <c r="Q323" s="49"/>
      <c r="R323" s="13">
        <v>45743</v>
      </c>
      <c r="S323" s="13">
        <f>+R323+365</f>
        <v>46108</v>
      </c>
      <c r="T323" s="14">
        <f ca="1">$W$1-R323</f>
        <v>154</v>
      </c>
      <c r="U323" s="14">
        <f ca="1">365-T323</f>
        <v>211</v>
      </c>
      <c r="V323" s="15"/>
      <c r="W323" s="15"/>
      <c r="X323" s="14" t="str">
        <f>IF(AND(O323&gt;40410001,O323&lt;424000000),"Done - Invoiced",IF(AND(L323&gt;DATEVALUE("01/01/2024"),L323&lt;DATEVALUE("01/01/2027")),"On Hand",IF(L323="In Transit","In Transit",IF(L323="Cancelled PO","Cancelled PO","On Order"))))</f>
        <v>Done - Invoiced</v>
      </c>
      <c r="Y323" s="15" t="s">
        <v>460</v>
      </c>
      <c r="Z323" s="13">
        <v>45728</v>
      </c>
      <c r="AA323" s="13">
        <v>45728</v>
      </c>
      <c r="AB323" s="13">
        <v>45733</v>
      </c>
      <c r="AC323" s="14"/>
      <c r="AD323" s="13"/>
      <c r="AE323" s="56">
        <v>3</v>
      </c>
      <c r="AF323" s="56">
        <v>1518</v>
      </c>
      <c r="AG323" s="56">
        <f>AE323*AF323</f>
        <v>4554</v>
      </c>
      <c r="AH323" s="56"/>
      <c r="AI323" s="56">
        <f>AG323+AH323</f>
        <v>4554</v>
      </c>
      <c r="AJ323" s="56"/>
    </row>
    <row r="324" spans="1:36" ht="10.5" customHeight="1" x14ac:dyDescent="0.2">
      <c r="A324" s="37">
        <v>2523391</v>
      </c>
      <c r="B324" s="27" t="s">
        <v>404</v>
      </c>
      <c r="C324" s="27" t="s">
        <v>52</v>
      </c>
      <c r="D324" s="31">
        <v>45632</v>
      </c>
      <c r="E324" s="27" t="s">
        <v>383</v>
      </c>
      <c r="F324" s="29">
        <v>3222323999</v>
      </c>
      <c r="G324" s="29">
        <v>3222323999</v>
      </c>
      <c r="H324" s="27" t="s">
        <v>157</v>
      </c>
      <c r="I324" s="29">
        <v>3</v>
      </c>
      <c r="J324" s="30">
        <v>1518</v>
      </c>
      <c r="K324" s="30">
        <f>I324*J324</f>
        <v>4554</v>
      </c>
      <c r="L324" s="31">
        <v>45750</v>
      </c>
      <c r="M324" s="31">
        <v>45772</v>
      </c>
      <c r="N324" s="32">
        <v>2002347808</v>
      </c>
      <c r="O324" s="32">
        <v>404100290</v>
      </c>
      <c r="P324" s="33">
        <v>45772</v>
      </c>
      <c r="Q324" s="49"/>
      <c r="R324" s="13">
        <v>45750</v>
      </c>
      <c r="S324" s="13">
        <f>+R324+365</f>
        <v>46115</v>
      </c>
      <c r="T324" s="14">
        <f ca="1">$W$1-R324</f>
        <v>147</v>
      </c>
      <c r="U324" s="14">
        <f ca="1">365-T324</f>
        <v>218</v>
      </c>
      <c r="V324" s="15"/>
      <c r="W324" s="15"/>
      <c r="X324" s="14" t="str">
        <f>IF(AND(O324&gt;40410001,O324&lt;424000000),"Done - Invoiced",IF(AND(L324&gt;DATEVALUE("01/01/2024"),L324&lt;DATEVALUE("01/01/2027")),"On Hand",IF(L324="In Transit","In Transit",IF(L324="Cancelled PO","Cancelled PO","On Order"))))</f>
        <v>Done - Invoiced</v>
      </c>
      <c r="Y324" s="15" t="s">
        <v>460</v>
      </c>
      <c r="Z324" s="13">
        <v>45735</v>
      </c>
      <c r="AA324" s="13">
        <v>45735</v>
      </c>
      <c r="AB324" s="13">
        <v>45740</v>
      </c>
      <c r="AC324" s="14"/>
      <c r="AD324" s="13"/>
      <c r="AE324" s="56">
        <v>3</v>
      </c>
      <c r="AF324" s="56">
        <v>1518</v>
      </c>
      <c r="AG324" s="56">
        <f>AE324*AF324</f>
        <v>4554</v>
      </c>
      <c r="AH324" s="56"/>
      <c r="AI324" s="56">
        <f>AG324+AH324</f>
        <v>4554</v>
      </c>
      <c r="AJ324" s="56"/>
    </row>
    <row r="325" spans="1:36" ht="10.5" hidden="1" customHeight="1" x14ac:dyDescent="0.2">
      <c r="A325" s="37">
        <v>2523380</v>
      </c>
      <c r="B325" s="27" t="s">
        <v>372</v>
      </c>
      <c r="C325" s="27" t="s">
        <v>52</v>
      </c>
      <c r="D325" s="31">
        <v>45632</v>
      </c>
      <c r="E325" s="27" t="s">
        <v>278</v>
      </c>
      <c r="F325" s="29">
        <v>3316101255</v>
      </c>
      <c r="G325" s="29">
        <v>3316101255</v>
      </c>
      <c r="H325" s="27" t="s">
        <v>83</v>
      </c>
      <c r="I325" s="29">
        <v>4</v>
      </c>
      <c r="J325" s="30">
        <v>3928</v>
      </c>
      <c r="K325" s="30">
        <f>I325*J325</f>
        <v>15712</v>
      </c>
      <c r="L325" s="31">
        <v>45706</v>
      </c>
      <c r="M325" s="31">
        <v>45763</v>
      </c>
      <c r="N325" s="32">
        <v>2002333913</v>
      </c>
      <c r="O325" s="32">
        <v>404100282</v>
      </c>
      <c r="P325" s="33">
        <v>45763</v>
      </c>
      <c r="Q325" s="49"/>
      <c r="R325" s="13">
        <v>45708</v>
      </c>
      <c r="S325" s="13">
        <f>+R325+365</f>
        <v>46073</v>
      </c>
      <c r="T325" s="14">
        <f ca="1">$W$1-R325</f>
        <v>189</v>
      </c>
      <c r="U325" s="14">
        <f ca="1">365-T325</f>
        <v>176</v>
      </c>
      <c r="V325" s="15"/>
      <c r="W325" s="15"/>
      <c r="X325" s="14" t="str">
        <f>IF(AND(O325&gt;40410001,O325&lt;424000000),"Done - Invoiced",IF(AND(L325&gt;DATEVALUE("01/01/2024"),L325&lt;DATEVALUE("01/01/2027")),"On Hand",IF(L325="In Transit","In Transit",IF(L325="Cancelled PO","Cancelled PO","On Order"))))</f>
        <v>Done - Invoiced</v>
      </c>
      <c r="Y325" s="15" t="s">
        <v>460</v>
      </c>
      <c r="Z325" s="13">
        <v>45700</v>
      </c>
      <c r="AA325" s="13">
        <v>45700</v>
      </c>
      <c r="AB325" s="13">
        <v>45705</v>
      </c>
      <c r="AC325" s="14"/>
      <c r="AD325" s="13"/>
      <c r="AE325" s="56">
        <v>4</v>
      </c>
      <c r="AF325" s="56">
        <v>3928</v>
      </c>
      <c r="AG325" s="56">
        <f>AE325*AF325</f>
        <v>15712</v>
      </c>
      <c r="AH325" s="56"/>
      <c r="AI325" s="56">
        <f>AG325+AH325</f>
        <v>15712</v>
      </c>
      <c r="AJ325" s="56"/>
    </row>
    <row r="326" spans="1:36" ht="10.5" hidden="1" customHeight="1" x14ac:dyDescent="0.2">
      <c r="A326" s="37">
        <v>1868157</v>
      </c>
      <c r="B326" s="37" t="s">
        <v>304</v>
      </c>
      <c r="C326" s="37" t="s">
        <v>56</v>
      </c>
      <c r="D326" s="35">
        <v>45497</v>
      </c>
      <c r="E326" s="37" t="s">
        <v>305</v>
      </c>
      <c r="F326" s="36" t="s">
        <v>170</v>
      </c>
      <c r="G326" s="36">
        <v>3717007085</v>
      </c>
      <c r="H326" s="37" t="s">
        <v>68</v>
      </c>
      <c r="I326" s="36">
        <v>1</v>
      </c>
      <c r="J326" s="70">
        <v>28961.040000000001</v>
      </c>
      <c r="K326" s="70">
        <f>I326*J326</f>
        <v>28961.040000000001</v>
      </c>
      <c r="L326" s="35">
        <v>45734</v>
      </c>
      <c r="M326" s="35"/>
      <c r="N326" s="36"/>
      <c r="O326" s="36"/>
      <c r="P326" s="36"/>
      <c r="Q326" s="68"/>
      <c r="R326" s="13">
        <v>45610</v>
      </c>
      <c r="S326" s="13">
        <f>+R326+365</f>
        <v>45975</v>
      </c>
      <c r="T326" s="14">
        <f ca="1">$W$1-R326</f>
        <v>287</v>
      </c>
      <c r="U326" s="14">
        <f ca="1">365-T326</f>
        <v>78</v>
      </c>
      <c r="V326" s="15"/>
      <c r="W326" s="15"/>
      <c r="X326" s="14" t="str">
        <f>IF(AND(O326&gt;40410001,O326&lt;424000000),"Done - Invoiced",IF(AND(L326&gt;DATEVALUE("01/01/2024"),L326&lt;DATEVALUE("01/01/2027")),"On Hand",IF(L326="In Transit","In Transit",IF(L326="Cancelled PO","Cancelled PO","On Order"))))</f>
        <v>On Hand</v>
      </c>
      <c r="Y326" s="15" t="s">
        <v>460</v>
      </c>
      <c r="Z326" s="13">
        <v>45600</v>
      </c>
      <c r="AA326" s="13">
        <v>45596</v>
      </c>
      <c r="AB326" s="13">
        <v>45702</v>
      </c>
      <c r="AC326" s="14"/>
      <c r="AD326" s="13"/>
      <c r="AE326" s="56">
        <v>1</v>
      </c>
      <c r="AF326" s="56">
        <v>28961.040000000001</v>
      </c>
      <c r="AG326" s="56">
        <f>AE326*AF326</f>
        <v>28961.040000000001</v>
      </c>
      <c r="AH326" s="56"/>
      <c r="AI326" s="56">
        <f>AG326+AH326</f>
        <v>28961.040000000001</v>
      </c>
      <c r="AJ326" s="56"/>
    </row>
    <row r="327" spans="1:36" ht="10.5" hidden="1" customHeight="1" x14ac:dyDescent="0.2">
      <c r="A327" s="37">
        <v>2367268</v>
      </c>
      <c r="B327" s="47" t="s">
        <v>348</v>
      </c>
      <c r="C327" s="27" t="s">
        <v>52</v>
      </c>
      <c r="D327" s="31">
        <v>45603</v>
      </c>
      <c r="E327" s="27" t="s">
        <v>303</v>
      </c>
      <c r="F327" s="29">
        <v>3316100969</v>
      </c>
      <c r="G327" s="29">
        <v>3316100969</v>
      </c>
      <c r="H327" s="27" t="s">
        <v>62</v>
      </c>
      <c r="I327" s="29">
        <v>3</v>
      </c>
      <c r="J327" s="30">
        <v>2074</v>
      </c>
      <c r="K327" s="30">
        <f>I327*J327</f>
        <v>6222</v>
      </c>
      <c r="L327" s="31">
        <v>45726</v>
      </c>
      <c r="M327" s="31">
        <v>45799</v>
      </c>
      <c r="N327" s="53">
        <v>2002391355</v>
      </c>
      <c r="O327" s="32">
        <v>404100333</v>
      </c>
      <c r="P327" s="33">
        <v>45799</v>
      </c>
      <c r="Q327" s="49"/>
      <c r="R327" s="13">
        <v>45729</v>
      </c>
      <c r="S327" s="13">
        <f>+R327+365</f>
        <v>46094</v>
      </c>
      <c r="T327" s="14">
        <f ca="1">$W$1-R327</f>
        <v>168</v>
      </c>
      <c r="U327" s="14">
        <f ca="1">365-T327</f>
        <v>197</v>
      </c>
      <c r="V327" s="15"/>
      <c r="W327" s="15"/>
      <c r="X327" s="14" t="str">
        <f>IF(AND(O327&gt;40410001,O327&lt;424000000),"Done - Invoiced",IF(AND(L327&gt;DATEVALUE("01/01/2024"),L327&lt;DATEVALUE("01/01/2027")),"On Hand",IF(L327="In Transit","In Transit",IF(L327="Cancelled PO","Cancelled PO","On Order"))))</f>
        <v>Done - Invoiced</v>
      </c>
      <c r="Y327" s="15" t="s">
        <v>460</v>
      </c>
      <c r="Z327" s="13">
        <v>45721</v>
      </c>
      <c r="AA327" s="13">
        <v>45721</v>
      </c>
      <c r="AB327" s="13">
        <v>45726</v>
      </c>
      <c r="AC327" s="14"/>
      <c r="AD327" s="13"/>
      <c r="AE327" s="56">
        <v>3</v>
      </c>
      <c r="AF327" s="56">
        <v>2074</v>
      </c>
      <c r="AG327" s="56">
        <f>AE327*AF327</f>
        <v>6222</v>
      </c>
      <c r="AH327" s="56"/>
      <c r="AI327" s="56">
        <f>AG327+AH327</f>
        <v>6222</v>
      </c>
      <c r="AJ327" s="56"/>
    </row>
    <row r="328" spans="1:36" ht="10.5" customHeight="1" x14ac:dyDescent="0.2">
      <c r="A328" s="37">
        <v>2523398</v>
      </c>
      <c r="B328" s="27" t="s">
        <v>402</v>
      </c>
      <c r="C328" s="27" t="s">
        <v>52</v>
      </c>
      <c r="D328" s="31">
        <v>45632</v>
      </c>
      <c r="E328" s="27" t="s">
        <v>344</v>
      </c>
      <c r="F328" s="29">
        <v>3222323999</v>
      </c>
      <c r="G328" s="29">
        <v>3222323999</v>
      </c>
      <c r="H328" s="27" t="s">
        <v>157</v>
      </c>
      <c r="I328" s="29">
        <v>3</v>
      </c>
      <c r="J328" s="30">
        <v>1518</v>
      </c>
      <c r="K328" s="30">
        <f>I328*J328</f>
        <v>4554</v>
      </c>
      <c r="L328" s="31">
        <v>45749</v>
      </c>
      <c r="M328" s="31">
        <v>45783</v>
      </c>
      <c r="N328" s="32">
        <v>2002362106</v>
      </c>
      <c r="O328" s="32">
        <v>404100308</v>
      </c>
      <c r="P328" s="33">
        <v>45783</v>
      </c>
      <c r="Q328" s="49"/>
      <c r="R328" s="13">
        <v>45758</v>
      </c>
      <c r="S328" s="13">
        <f>+R328+365</f>
        <v>46123</v>
      </c>
      <c r="T328" s="14">
        <f ca="1">$W$1-R328</f>
        <v>139</v>
      </c>
      <c r="U328" s="14">
        <f ca="1">365-T328</f>
        <v>226</v>
      </c>
      <c r="V328" s="15"/>
      <c r="W328" s="15"/>
      <c r="X328" s="14" t="str">
        <f>IF(AND(O328&gt;40410001,O328&lt;424000000),"Done - Invoiced",IF(AND(L328&gt;DATEVALUE("01/01/2024"),L328&lt;DATEVALUE("01/01/2027")),"On Hand",IF(L328="In Transit","In Transit",IF(L328="Cancelled PO","Cancelled PO","On Order"))))</f>
        <v>Done - Invoiced</v>
      </c>
      <c r="Y328" s="15" t="s">
        <v>460</v>
      </c>
      <c r="Z328" s="13">
        <v>45742</v>
      </c>
      <c r="AA328" s="13">
        <v>45742</v>
      </c>
      <c r="AB328" s="13">
        <v>45747</v>
      </c>
      <c r="AC328" s="14"/>
      <c r="AD328" s="13"/>
      <c r="AE328" s="56">
        <v>3</v>
      </c>
      <c r="AF328" s="56">
        <v>1518</v>
      </c>
      <c r="AG328" s="56">
        <f>AE328*AF328</f>
        <v>4554</v>
      </c>
      <c r="AH328" s="56"/>
      <c r="AI328" s="56">
        <f>AG328+AH328</f>
        <v>4554</v>
      </c>
      <c r="AJ328" s="56"/>
    </row>
    <row r="329" spans="1:36" ht="10.5" hidden="1" customHeight="1" x14ac:dyDescent="0.2">
      <c r="A329" s="37">
        <v>2367268</v>
      </c>
      <c r="B329" s="28" t="s">
        <v>348</v>
      </c>
      <c r="C329" s="27" t="s">
        <v>52</v>
      </c>
      <c r="D329" s="31">
        <v>45603</v>
      </c>
      <c r="E329" s="27" t="s">
        <v>303</v>
      </c>
      <c r="F329" s="29">
        <v>3316100969</v>
      </c>
      <c r="G329" s="29">
        <v>3316100969</v>
      </c>
      <c r="H329" s="27" t="s">
        <v>62</v>
      </c>
      <c r="I329" s="29">
        <v>1</v>
      </c>
      <c r="J329" s="30">
        <v>2074</v>
      </c>
      <c r="K329" s="30">
        <f>I329*J329</f>
        <v>2074</v>
      </c>
      <c r="L329" s="31">
        <v>45726</v>
      </c>
      <c r="M329" s="31">
        <v>45792</v>
      </c>
      <c r="N329" s="32">
        <v>2002374597</v>
      </c>
      <c r="O329" s="32">
        <v>404100319</v>
      </c>
      <c r="P329" s="33">
        <v>45791</v>
      </c>
      <c r="Q329" s="49"/>
      <c r="R329" s="13">
        <v>45729</v>
      </c>
      <c r="S329" s="13">
        <f>+R329+365</f>
        <v>46094</v>
      </c>
      <c r="T329" s="14">
        <f ca="1">$W$1-R329</f>
        <v>168</v>
      </c>
      <c r="U329" s="14">
        <f ca="1">365-T329</f>
        <v>197</v>
      </c>
      <c r="V329" s="15"/>
      <c r="W329" s="15"/>
      <c r="X329" s="14" t="str">
        <f>IF(AND(O329&gt;40410001,O329&lt;424000000),"Done - Invoiced",IF(AND(L329&gt;DATEVALUE("01/01/2024"),L329&lt;DATEVALUE("01/01/2027")),"On Hand",IF(L329="In Transit","In Transit",IF(L329="Cancelled PO","Cancelled PO","On Order"))))</f>
        <v>Done - Invoiced</v>
      </c>
      <c r="Y329" s="15" t="s">
        <v>460</v>
      </c>
      <c r="Z329" s="13">
        <v>45721</v>
      </c>
      <c r="AA329" s="13">
        <v>45721</v>
      </c>
      <c r="AB329" s="13">
        <v>45726</v>
      </c>
      <c r="AC329" s="14"/>
      <c r="AD329" s="13"/>
      <c r="AE329" s="56">
        <v>1</v>
      </c>
      <c r="AF329" s="56">
        <v>2074</v>
      </c>
      <c r="AG329" s="56">
        <f>AE329*AF329</f>
        <v>2074</v>
      </c>
      <c r="AH329" s="56"/>
      <c r="AI329" s="56">
        <f>AG329+AH329</f>
        <v>2074</v>
      </c>
      <c r="AJ329" s="56"/>
    </row>
    <row r="330" spans="1:36" ht="10.5" hidden="1" customHeight="1" x14ac:dyDescent="0.2">
      <c r="A330" s="37">
        <v>2199505</v>
      </c>
      <c r="B330" s="47" t="s">
        <v>395</v>
      </c>
      <c r="C330" s="27" t="s">
        <v>52</v>
      </c>
      <c r="D330" s="31">
        <v>45575</v>
      </c>
      <c r="E330" s="27" t="s">
        <v>241</v>
      </c>
      <c r="F330" s="29">
        <v>3222351449</v>
      </c>
      <c r="G330" s="29">
        <v>3222351449</v>
      </c>
      <c r="H330" s="27" t="s">
        <v>85</v>
      </c>
      <c r="I330" s="29">
        <v>1</v>
      </c>
      <c r="J330" s="30">
        <v>977</v>
      </c>
      <c r="K330" s="30">
        <f>I330*J330</f>
        <v>977</v>
      </c>
      <c r="L330" s="31">
        <v>45617</v>
      </c>
      <c r="M330" s="31">
        <v>45817</v>
      </c>
      <c r="N330" s="32">
        <v>2002414474</v>
      </c>
      <c r="O330" s="32">
        <v>404100366</v>
      </c>
      <c r="P330" s="33">
        <v>45817</v>
      </c>
      <c r="Q330" s="49"/>
      <c r="R330" s="13">
        <v>45624</v>
      </c>
      <c r="S330" s="13">
        <f>+R330+365</f>
        <v>45989</v>
      </c>
      <c r="T330" s="14">
        <f ca="1">$W$1-R330</f>
        <v>273</v>
      </c>
      <c r="U330" s="14">
        <f ca="1">365-T330</f>
        <v>92</v>
      </c>
      <c r="V330" s="15"/>
      <c r="W330" s="15"/>
      <c r="X330" s="14" t="str">
        <f>IF(AND(O330&gt;40410001,O330&lt;424000000),"Done - Invoiced",IF(AND(L330&gt;DATEVALUE("01/01/2024"),L330&lt;DATEVALUE("01/01/2027")),"On Hand",IF(L330="In Transit","In Transit",IF(L330="Cancelled PO","Cancelled PO","On Order"))))</f>
        <v>Done - Invoiced</v>
      </c>
      <c r="Y330" s="15" t="s">
        <v>460</v>
      </c>
      <c r="Z330" s="13">
        <v>45574</v>
      </c>
      <c r="AA330" s="13">
        <v>45617</v>
      </c>
      <c r="AB330" s="13">
        <v>45622</v>
      </c>
      <c r="AC330" s="14"/>
      <c r="AD330" s="13"/>
      <c r="AE330" s="56">
        <v>1</v>
      </c>
      <c r="AF330" s="56">
        <v>977</v>
      </c>
      <c r="AG330" s="56">
        <f>AE330*AF330</f>
        <v>977</v>
      </c>
      <c r="AH330" s="56"/>
      <c r="AI330" s="56">
        <f>AG330+AH330</f>
        <v>977</v>
      </c>
      <c r="AJ330" s="56"/>
    </row>
    <row r="331" spans="1:36" ht="10.5" hidden="1" customHeight="1" x14ac:dyDescent="0.2">
      <c r="A331" s="37">
        <v>2737684</v>
      </c>
      <c r="B331" s="27" t="s">
        <v>423</v>
      </c>
      <c r="C331" s="27" t="s">
        <v>52</v>
      </c>
      <c r="D331" s="31">
        <v>45674</v>
      </c>
      <c r="E331" s="28" t="s">
        <v>99</v>
      </c>
      <c r="F331" s="29">
        <v>3222362915</v>
      </c>
      <c r="G331" s="29">
        <v>3222362915</v>
      </c>
      <c r="H331" s="27" t="s">
        <v>87</v>
      </c>
      <c r="I331" s="29">
        <v>6</v>
      </c>
      <c r="J331" s="30">
        <v>2315</v>
      </c>
      <c r="K331" s="30">
        <f>I331*J331</f>
        <v>13890</v>
      </c>
      <c r="L331" s="31">
        <v>45783</v>
      </c>
      <c r="M331" s="31">
        <v>45812</v>
      </c>
      <c r="N331" s="32">
        <v>2002405520</v>
      </c>
      <c r="O331" s="32">
        <v>404100356</v>
      </c>
      <c r="P331" s="33">
        <v>45812</v>
      </c>
      <c r="Q331" s="49"/>
      <c r="R331" s="13">
        <v>45786</v>
      </c>
      <c r="S331" s="13">
        <f>+R331+365</f>
        <v>46151</v>
      </c>
      <c r="T331" s="14">
        <f ca="1">$W$1-R331</f>
        <v>111</v>
      </c>
      <c r="U331" s="14">
        <f ca="1">365-T331</f>
        <v>254</v>
      </c>
      <c r="V331" s="15"/>
      <c r="W331" s="15"/>
      <c r="X331" s="14" t="str">
        <f>IF(AND(O331&gt;40410001,O331&lt;424000000),"Done - Invoiced",IF(AND(L331&gt;DATEVALUE("01/01/2024"),L331&lt;DATEVALUE("01/01/2027")),"On Hand",IF(L331="In Transit","In Transit",IF(L331="Cancelled PO","Cancelled PO","On Order"))))</f>
        <v>Done - Invoiced</v>
      </c>
      <c r="Y331" s="15" t="s">
        <v>460</v>
      </c>
      <c r="Z331" s="13">
        <v>45770</v>
      </c>
      <c r="AA331" s="13">
        <v>45770</v>
      </c>
      <c r="AB331" s="13">
        <v>45775</v>
      </c>
      <c r="AC331" s="14"/>
      <c r="AD331" s="13"/>
      <c r="AE331" s="56">
        <v>6</v>
      </c>
      <c r="AF331" s="56">
        <v>2315</v>
      </c>
      <c r="AG331" s="56">
        <f>AE331*AF331</f>
        <v>13890</v>
      </c>
      <c r="AH331" s="56"/>
      <c r="AI331" s="56">
        <f>AG331+AH331</f>
        <v>13890</v>
      </c>
      <c r="AJ331" s="56"/>
    </row>
    <row r="332" spans="1:36" ht="10.5" hidden="1" customHeight="1" x14ac:dyDescent="0.2">
      <c r="A332" s="37">
        <v>2523399</v>
      </c>
      <c r="B332" s="27" t="s">
        <v>379</v>
      </c>
      <c r="C332" s="27" t="s">
        <v>52</v>
      </c>
      <c r="D332" s="31">
        <v>45632</v>
      </c>
      <c r="E332" s="28" t="s">
        <v>378</v>
      </c>
      <c r="F332" s="29">
        <v>3222324558</v>
      </c>
      <c r="G332" s="29">
        <v>3222324558</v>
      </c>
      <c r="H332" s="27" t="s">
        <v>87</v>
      </c>
      <c r="I332" s="29">
        <v>6</v>
      </c>
      <c r="J332" s="30">
        <v>3108</v>
      </c>
      <c r="K332" s="30">
        <f>I332*J332</f>
        <v>18648</v>
      </c>
      <c r="L332" s="31">
        <v>45772</v>
      </c>
      <c r="M332" s="31">
        <v>45784</v>
      </c>
      <c r="N332" s="32">
        <v>2002367653</v>
      </c>
      <c r="O332" s="32">
        <v>404100310</v>
      </c>
      <c r="P332" s="33">
        <v>45784</v>
      </c>
      <c r="Q332" s="49"/>
      <c r="R332" s="13">
        <v>45772</v>
      </c>
      <c r="S332" s="13">
        <f>+R332+365</f>
        <v>46137</v>
      </c>
      <c r="T332" s="14">
        <f ca="1">$W$1-R332</f>
        <v>125</v>
      </c>
      <c r="U332" s="14">
        <f ca="1">365-T332</f>
        <v>240</v>
      </c>
      <c r="V332" s="15"/>
      <c r="W332" s="15"/>
      <c r="X332" s="14" t="str">
        <f>IF(AND(O332&gt;40410001,O332&lt;424000000),"Done - Invoiced",IF(AND(L332&gt;DATEVALUE("01/01/2024"),L332&lt;DATEVALUE("01/01/2027")),"On Hand",IF(L332="In Transit","In Transit",IF(L332="Cancelled PO","Cancelled PO","On Order"))))</f>
        <v>Done - Invoiced</v>
      </c>
      <c r="Y332" s="15" t="s">
        <v>460</v>
      </c>
      <c r="Z332" s="13">
        <v>45749</v>
      </c>
      <c r="AA332" s="13">
        <v>45749</v>
      </c>
      <c r="AB332" s="13">
        <v>45754</v>
      </c>
      <c r="AC332" s="14"/>
      <c r="AD332" s="13"/>
      <c r="AE332" s="56">
        <v>6</v>
      </c>
      <c r="AF332" s="56">
        <v>3108</v>
      </c>
      <c r="AG332" s="56">
        <f>AE332*AF332</f>
        <v>18648</v>
      </c>
      <c r="AH332" s="56"/>
      <c r="AI332" s="56">
        <f>AG332+AH332</f>
        <v>18648</v>
      </c>
      <c r="AJ332" s="56"/>
    </row>
    <row r="333" spans="1:36" ht="10.5" hidden="1" customHeight="1" x14ac:dyDescent="0.2">
      <c r="A333" s="37">
        <v>1868156</v>
      </c>
      <c r="B333" s="48" t="s">
        <v>322</v>
      </c>
      <c r="C333" s="48" t="s">
        <v>56</v>
      </c>
      <c r="D333" s="59">
        <v>45497</v>
      </c>
      <c r="E333" s="48" t="s">
        <v>194</v>
      </c>
      <c r="F333" s="61" t="s">
        <v>153</v>
      </c>
      <c r="G333" s="61">
        <v>3717007745</v>
      </c>
      <c r="H333" s="48" t="s">
        <v>154</v>
      </c>
      <c r="I333" s="61">
        <v>1</v>
      </c>
      <c r="J333" s="95">
        <v>345.96</v>
      </c>
      <c r="K333" s="95">
        <f>I333*J333</f>
        <v>345.96</v>
      </c>
      <c r="L333" s="59">
        <v>45594</v>
      </c>
      <c r="M333" s="59">
        <v>45810</v>
      </c>
      <c r="N333" s="52">
        <v>2002408194</v>
      </c>
      <c r="O333" s="52">
        <v>404100336</v>
      </c>
      <c r="P333" s="64">
        <v>45810</v>
      </c>
      <c r="Q333" s="65"/>
      <c r="R333" s="13">
        <v>45527</v>
      </c>
      <c r="S333" s="13">
        <f>+R333+365</f>
        <v>45892</v>
      </c>
      <c r="T333" s="14">
        <f ca="1">$W$1-R333</f>
        <v>370</v>
      </c>
      <c r="U333" s="14">
        <f ca="1">365-T333</f>
        <v>-5</v>
      </c>
      <c r="V333" s="15"/>
      <c r="W333" s="15"/>
      <c r="X333" s="14" t="str">
        <f>IF(AND(O333&gt;40410001,O333&lt;424000000),"Done - Invoiced",IF(AND(L333&gt;DATEVALUE("01/01/2024"),L333&lt;DATEVALUE("01/01/2027")),"On Hand",IF(L333="In Transit","In Transit",IF(L333="Cancelled PO","Cancelled PO","On Order"))))</f>
        <v>Done - Invoiced</v>
      </c>
      <c r="Y333" s="15" t="s">
        <v>460</v>
      </c>
      <c r="Z333" s="13">
        <v>45551</v>
      </c>
      <c r="AA333" s="13">
        <v>45520</v>
      </c>
      <c r="AB333" s="13">
        <v>45626</v>
      </c>
      <c r="AC333" s="14"/>
      <c r="AD333" s="13"/>
      <c r="AE333" s="56">
        <v>1</v>
      </c>
      <c r="AF333" s="56">
        <v>345.96</v>
      </c>
      <c r="AG333" s="56">
        <f>AE333*AF333</f>
        <v>345.96</v>
      </c>
      <c r="AH333" s="56"/>
      <c r="AI333" s="56">
        <f>AG333+AH333</f>
        <v>345.96</v>
      </c>
      <c r="AJ333" s="56"/>
    </row>
    <row r="334" spans="1:36" ht="10.5" hidden="1" customHeight="1" x14ac:dyDescent="0.2">
      <c r="A334" s="37">
        <v>1868159</v>
      </c>
      <c r="B334" s="15" t="s">
        <v>300</v>
      </c>
      <c r="C334" s="15" t="s">
        <v>56</v>
      </c>
      <c r="D334" s="13">
        <v>45497</v>
      </c>
      <c r="E334" s="15" t="s">
        <v>216</v>
      </c>
      <c r="F334" s="14" t="s">
        <v>58</v>
      </c>
      <c r="G334" s="14">
        <v>3316101287</v>
      </c>
      <c r="H334" s="15" t="s">
        <v>59</v>
      </c>
      <c r="I334" s="14">
        <v>1</v>
      </c>
      <c r="J334" s="16">
        <v>70256.649999999994</v>
      </c>
      <c r="K334" s="16">
        <f>I334*J334</f>
        <v>70256.649999999994</v>
      </c>
      <c r="L334" s="13">
        <v>45734</v>
      </c>
      <c r="M334" s="13"/>
      <c r="N334" s="14"/>
      <c r="O334" s="14"/>
      <c r="P334" s="14"/>
      <c r="Q334" s="71"/>
      <c r="R334" s="13">
        <v>45670</v>
      </c>
      <c r="S334" s="13">
        <f>+R334+365</f>
        <v>46035</v>
      </c>
      <c r="T334" s="14">
        <f ca="1">$W$1-R334</f>
        <v>227</v>
      </c>
      <c r="U334" s="14">
        <f ca="1">365-T334</f>
        <v>138</v>
      </c>
      <c r="V334" s="15"/>
      <c r="W334" s="15"/>
      <c r="X334" s="14" t="str">
        <f>IF(AND(O334&gt;40410001,O334&lt;424000000),"Done - Invoiced",IF(AND(L334&gt;DATEVALUE("01/01/2024"),L334&lt;DATEVALUE("01/01/2027")),"On Hand",IF(L334="In Transit","In Transit",IF(L334="Cancelled PO","Cancelled PO","On Order"))))</f>
        <v>On Hand</v>
      </c>
      <c r="Y334" s="15" t="s">
        <v>460</v>
      </c>
      <c r="Z334" s="13">
        <v>45607</v>
      </c>
      <c r="AA334" s="13">
        <v>45607</v>
      </c>
      <c r="AB334" s="13">
        <v>45713</v>
      </c>
      <c r="AC334" s="14"/>
      <c r="AD334" s="13"/>
      <c r="AE334" s="56">
        <v>1</v>
      </c>
      <c r="AF334" s="56">
        <v>70256.649999999994</v>
      </c>
      <c r="AG334" s="56">
        <f>AE334*AF334</f>
        <v>70256.649999999994</v>
      </c>
      <c r="AH334" s="56"/>
      <c r="AI334" s="56">
        <f>AG334+AH334</f>
        <v>70256.649999999994</v>
      </c>
      <c r="AJ334" s="56"/>
    </row>
    <row r="335" spans="1:36" ht="10.5" hidden="1" customHeight="1" x14ac:dyDescent="0.2">
      <c r="A335" s="37">
        <v>2737675</v>
      </c>
      <c r="B335" s="19" t="s">
        <v>394</v>
      </c>
      <c r="C335" s="27" t="s">
        <v>52</v>
      </c>
      <c r="D335" s="31">
        <v>45674</v>
      </c>
      <c r="E335" s="28" t="s">
        <v>378</v>
      </c>
      <c r="F335" s="29">
        <v>3222323933</v>
      </c>
      <c r="G335" s="29">
        <v>3222323933</v>
      </c>
      <c r="H335" s="27" t="s">
        <v>157</v>
      </c>
      <c r="I335" s="29">
        <v>3</v>
      </c>
      <c r="J335" s="30">
        <v>1717</v>
      </c>
      <c r="K335" s="30">
        <f>I335*J335</f>
        <v>5151</v>
      </c>
      <c r="L335" s="31">
        <v>45772</v>
      </c>
      <c r="M335" s="31">
        <v>45810</v>
      </c>
      <c r="N335" s="32">
        <v>2002405491</v>
      </c>
      <c r="O335" s="32">
        <v>404100343</v>
      </c>
      <c r="P335" s="33">
        <v>45810</v>
      </c>
      <c r="Q335" s="49"/>
      <c r="R335" s="13">
        <v>45772</v>
      </c>
      <c r="S335" s="13">
        <f>+R335+365</f>
        <v>46137</v>
      </c>
      <c r="T335" s="14">
        <f ca="1">$W$1-R335</f>
        <v>125</v>
      </c>
      <c r="U335" s="14">
        <f ca="1">365-T335</f>
        <v>240</v>
      </c>
      <c r="V335" s="15"/>
      <c r="W335" s="15"/>
      <c r="X335" s="14" t="str">
        <f>IF(AND(O335&gt;40410001,O335&lt;424000000),"Done - Invoiced",IF(AND(L335&gt;DATEVALUE("01/01/2024"),L335&lt;DATEVALUE("01/01/2027")),"On Hand",IF(L335="In Transit","In Transit",IF(L335="Cancelled PO","Cancelled PO","On Order"))))</f>
        <v>Done - Invoiced</v>
      </c>
      <c r="Y335" s="15" t="s">
        <v>460</v>
      </c>
      <c r="Z335" s="13">
        <v>45749</v>
      </c>
      <c r="AA335" s="13">
        <v>45756</v>
      </c>
      <c r="AB335" s="13">
        <v>45761</v>
      </c>
      <c r="AC335" s="14"/>
      <c r="AD335" s="13"/>
      <c r="AE335" s="56">
        <v>3</v>
      </c>
      <c r="AF335" s="56">
        <v>1717</v>
      </c>
      <c r="AG335" s="56">
        <f>AE335*AF335</f>
        <v>5151</v>
      </c>
      <c r="AH335" s="56"/>
      <c r="AI335" s="56">
        <f>AG335+AH335</f>
        <v>5151</v>
      </c>
      <c r="AJ335" s="56"/>
    </row>
    <row r="336" spans="1:36" ht="10.5" hidden="1" customHeight="1" x14ac:dyDescent="0.2">
      <c r="A336" s="37">
        <v>2737675</v>
      </c>
      <c r="B336" s="19" t="s">
        <v>394</v>
      </c>
      <c r="C336" s="27" t="s">
        <v>52</v>
      </c>
      <c r="D336" s="31">
        <v>45674</v>
      </c>
      <c r="E336" s="28" t="s">
        <v>378</v>
      </c>
      <c r="F336" s="29">
        <v>3222323933</v>
      </c>
      <c r="G336" s="29">
        <v>3222323933</v>
      </c>
      <c r="H336" s="27" t="s">
        <v>157</v>
      </c>
      <c r="I336" s="29">
        <v>3</v>
      </c>
      <c r="J336" s="30">
        <v>1717</v>
      </c>
      <c r="K336" s="30">
        <f>I336*J336</f>
        <v>5151</v>
      </c>
      <c r="L336" s="31">
        <v>45772</v>
      </c>
      <c r="M336" s="31">
        <v>45797</v>
      </c>
      <c r="N336" s="32">
        <v>2002395476</v>
      </c>
      <c r="O336" s="32">
        <v>404100330</v>
      </c>
      <c r="P336" s="33">
        <v>45797</v>
      </c>
      <c r="Q336" s="49"/>
      <c r="R336" s="13">
        <v>45772</v>
      </c>
      <c r="S336" s="13">
        <f>+R336+365</f>
        <v>46137</v>
      </c>
      <c r="T336" s="14">
        <f ca="1">$W$1-R336</f>
        <v>125</v>
      </c>
      <c r="U336" s="14">
        <f ca="1">365-T336</f>
        <v>240</v>
      </c>
      <c r="V336" s="15"/>
      <c r="W336" s="15"/>
      <c r="X336" s="14" t="str">
        <f>IF(AND(O336&gt;40410001,O336&lt;424000000),"Done - Invoiced",IF(AND(L336&gt;DATEVALUE("01/01/2024"),L336&lt;DATEVALUE("01/01/2027")),"On Hand",IF(L336="In Transit","In Transit",IF(L336="Cancelled PO","Cancelled PO","On Order"))))</f>
        <v>Done - Invoiced</v>
      </c>
      <c r="Y336" s="15" t="s">
        <v>460</v>
      </c>
      <c r="Z336" s="13">
        <v>45749</v>
      </c>
      <c r="AA336" s="13">
        <v>45756</v>
      </c>
      <c r="AB336" s="13">
        <v>45761</v>
      </c>
      <c r="AC336" s="14"/>
      <c r="AD336" s="13"/>
      <c r="AE336" s="56">
        <v>3</v>
      </c>
      <c r="AF336" s="56">
        <v>1717</v>
      </c>
      <c r="AG336" s="56">
        <f>AE336*AF336</f>
        <v>5151</v>
      </c>
      <c r="AH336" s="56"/>
      <c r="AI336" s="56">
        <f>AG336+AH336</f>
        <v>5151</v>
      </c>
      <c r="AJ336" s="56"/>
    </row>
    <row r="337" spans="1:37" ht="10.5" hidden="1" customHeight="1" x14ac:dyDescent="0.2">
      <c r="A337" s="37">
        <v>1868164</v>
      </c>
      <c r="B337" s="15" t="s">
        <v>210</v>
      </c>
      <c r="C337" s="15" t="s">
        <v>56</v>
      </c>
      <c r="D337" s="13">
        <v>45497</v>
      </c>
      <c r="E337" s="15" t="s">
        <v>211</v>
      </c>
      <c r="F337" s="14">
        <v>3717000746</v>
      </c>
      <c r="G337" s="14">
        <v>3717000746</v>
      </c>
      <c r="H337" s="15" t="s">
        <v>59</v>
      </c>
      <c r="I337" s="14">
        <v>1</v>
      </c>
      <c r="J337" s="16">
        <v>40621.86</v>
      </c>
      <c r="K337" s="16">
        <f>I337*J337</f>
        <v>40621.86</v>
      </c>
      <c r="L337" s="13">
        <v>45756</v>
      </c>
      <c r="M337" s="13"/>
      <c r="N337" s="14"/>
      <c r="O337" s="14"/>
      <c r="P337" s="14"/>
      <c r="Q337" s="71"/>
      <c r="R337" s="13">
        <v>45674</v>
      </c>
      <c r="S337" s="13">
        <f>+R337+365</f>
        <v>46039</v>
      </c>
      <c r="T337" s="14">
        <f ca="1">$W$1-R337</f>
        <v>223</v>
      </c>
      <c r="U337" s="14">
        <f ca="1">365-T337</f>
        <v>142</v>
      </c>
      <c r="V337" s="15"/>
      <c r="W337" s="15"/>
      <c r="X337" s="14" t="str">
        <f>IF(AND(O337&gt;40410001,O337&lt;424000000),"Done - Invoiced",IF(AND(L337&gt;DATEVALUE("01/01/2024"),L337&lt;DATEVALUE("01/01/2027")),"On Hand",IF(L337="In Transit","In Transit",IF(L337="Cancelled PO","Cancelled PO","On Order"))))</f>
        <v>On Hand</v>
      </c>
      <c r="Y337" s="15" t="s">
        <v>460</v>
      </c>
      <c r="Z337" s="13">
        <v>45670</v>
      </c>
      <c r="AA337" s="13">
        <v>45670</v>
      </c>
      <c r="AB337" s="13">
        <v>45776</v>
      </c>
      <c r="AC337" s="14"/>
      <c r="AD337" s="13"/>
      <c r="AE337" s="56">
        <v>1</v>
      </c>
      <c r="AF337" s="56">
        <v>40621.86</v>
      </c>
      <c r="AG337" s="56">
        <f>AE337*AF337</f>
        <v>40621.86</v>
      </c>
      <c r="AH337" s="56"/>
      <c r="AI337" s="56">
        <f>AG337+AH337</f>
        <v>40621.86</v>
      </c>
      <c r="AJ337" s="56"/>
    </row>
    <row r="338" spans="1:37" ht="10.5" hidden="1" customHeight="1" x14ac:dyDescent="0.2">
      <c r="A338" s="37">
        <v>2737677</v>
      </c>
      <c r="B338" s="27" t="s">
        <v>399</v>
      </c>
      <c r="C338" s="27" t="s">
        <v>52</v>
      </c>
      <c r="D338" s="31">
        <v>45674</v>
      </c>
      <c r="E338" s="28" t="s">
        <v>400</v>
      </c>
      <c r="F338" s="29">
        <v>3222324558</v>
      </c>
      <c r="G338" s="29">
        <v>3222324558</v>
      </c>
      <c r="H338" s="27" t="s">
        <v>87</v>
      </c>
      <c r="I338" s="29">
        <v>6</v>
      </c>
      <c r="J338" s="30">
        <v>3108</v>
      </c>
      <c r="K338" s="30">
        <f>I338*J338</f>
        <v>18648</v>
      </c>
      <c r="L338" s="31">
        <v>45775</v>
      </c>
      <c r="M338" s="31">
        <v>45803</v>
      </c>
      <c r="N338" s="32">
        <v>2002397582</v>
      </c>
      <c r="O338" s="32">
        <v>404100337</v>
      </c>
      <c r="P338" s="33">
        <v>45803</v>
      </c>
      <c r="Q338" s="49"/>
      <c r="R338" s="13">
        <v>45779</v>
      </c>
      <c r="S338" s="13">
        <f>+R338+365</f>
        <v>46144</v>
      </c>
      <c r="T338" s="14">
        <f ca="1">$W$1-R338</f>
        <v>118</v>
      </c>
      <c r="U338" s="14">
        <f ca="1">365-T338</f>
        <v>247</v>
      </c>
      <c r="V338" s="15"/>
      <c r="W338" s="15"/>
      <c r="X338" s="14" t="str">
        <f>IF(AND(O338&gt;40410001,O338&lt;424000000),"Done - Invoiced",IF(AND(L338&gt;DATEVALUE("01/01/2024"),L338&lt;DATEVALUE("01/01/2027")),"On Hand",IF(L338="In Transit","In Transit",IF(L338="Cancelled PO","Cancelled PO","On Order"))))</f>
        <v>Done - Invoiced</v>
      </c>
      <c r="Y338" s="15" t="s">
        <v>460</v>
      </c>
      <c r="Z338" s="13">
        <v>45756</v>
      </c>
      <c r="AA338" s="13">
        <v>45756</v>
      </c>
      <c r="AB338" s="13">
        <v>45761</v>
      </c>
      <c r="AC338" s="14"/>
      <c r="AD338" s="13"/>
      <c r="AE338" s="56">
        <v>6</v>
      </c>
      <c r="AF338" s="56">
        <v>3108</v>
      </c>
      <c r="AG338" s="56">
        <f>AE338*AF338</f>
        <v>18648</v>
      </c>
      <c r="AH338" s="56"/>
      <c r="AI338" s="56">
        <f>AG338+AH338</f>
        <v>18648</v>
      </c>
      <c r="AJ338" s="56"/>
    </row>
    <row r="339" spans="1:37" ht="10.5" hidden="1" customHeight="1" x14ac:dyDescent="0.2">
      <c r="A339" s="37">
        <v>2367231</v>
      </c>
      <c r="B339" s="15" t="s">
        <v>425</v>
      </c>
      <c r="C339" s="15" t="s">
        <v>52</v>
      </c>
      <c r="D339" s="13">
        <v>45603</v>
      </c>
      <c r="E339" s="15" t="s">
        <v>291</v>
      </c>
      <c r="F339" s="14">
        <v>3222347789</v>
      </c>
      <c r="G339" s="14">
        <v>3222347789</v>
      </c>
      <c r="H339" s="15" t="s">
        <v>79</v>
      </c>
      <c r="I339" s="14">
        <v>3</v>
      </c>
      <c r="J339" s="16">
        <v>1864</v>
      </c>
      <c r="K339" s="16">
        <f>I339*J339</f>
        <v>5592</v>
      </c>
      <c r="L339" s="13">
        <v>45691</v>
      </c>
      <c r="M339" s="13"/>
      <c r="N339" s="14"/>
      <c r="O339" s="14"/>
      <c r="P339" s="14"/>
      <c r="Q339" s="56"/>
      <c r="R339" s="13">
        <v>45695</v>
      </c>
      <c r="S339" s="13">
        <f>+R339+365</f>
        <v>46060</v>
      </c>
      <c r="T339" s="14">
        <f ca="1">$W$1-R339</f>
        <v>202</v>
      </c>
      <c r="U339" s="14">
        <f ca="1">365-T339</f>
        <v>163</v>
      </c>
      <c r="V339" s="15"/>
      <c r="W339" s="15"/>
      <c r="X339" s="14" t="str">
        <f>IF(AND(O339&gt;40410001,O339&lt;424000000),"Done - Invoiced",IF(AND(L339&gt;DATEVALUE("01/01/2024"),L339&lt;DATEVALUE("01/01/2027")),"On Hand",IF(L339="In Transit","In Transit",IF(L339="Cancelled PO","Cancelled PO","On Order"))))</f>
        <v>On Hand</v>
      </c>
      <c r="Y339" s="15" t="s">
        <v>460</v>
      </c>
      <c r="Z339" s="13">
        <v>45686</v>
      </c>
      <c r="AA339" s="13">
        <v>45686</v>
      </c>
      <c r="AB339" s="13">
        <v>45691</v>
      </c>
      <c r="AC339" s="14"/>
      <c r="AD339" s="13"/>
      <c r="AE339" s="56">
        <v>3</v>
      </c>
      <c r="AF339" s="56">
        <v>1864</v>
      </c>
      <c r="AG339" s="56">
        <f>AE339*AF339</f>
        <v>5592</v>
      </c>
      <c r="AH339" s="56"/>
      <c r="AI339" s="56">
        <f>AG339+AH339</f>
        <v>5592</v>
      </c>
      <c r="AJ339" s="56"/>
    </row>
    <row r="340" spans="1:37" ht="10.5" hidden="1" customHeight="1" x14ac:dyDescent="0.2">
      <c r="A340" s="37">
        <v>2199507</v>
      </c>
      <c r="B340" s="48" t="s">
        <v>354</v>
      </c>
      <c r="C340" s="48" t="s">
        <v>52</v>
      </c>
      <c r="D340" s="59">
        <v>45575</v>
      </c>
      <c r="E340" s="48" t="s">
        <v>255</v>
      </c>
      <c r="F340" s="20">
        <v>3222350111</v>
      </c>
      <c r="G340" s="61">
        <v>3222350111</v>
      </c>
      <c r="H340" s="48" t="s">
        <v>87</v>
      </c>
      <c r="I340" s="61">
        <v>2</v>
      </c>
      <c r="J340" s="95">
        <v>3042</v>
      </c>
      <c r="K340" s="95">
        <f>I340*J340</f>
        <v>6084</v>
      </c>
      <c r="L340" s="59">
        <v>45653</v>
      </c>
      <c r="M340" s="59">
        <v>45832</v>
      </c>
      <c r="N340" s="52">
        <v>2002445457</v>
      </c>
      <c r="O340" s="52">
        <v>404100386</v>
      </c>
      <c r="P340" s="64">
        <v>45832</v>
      </c>
      <c r="Q340" s="65"/>
      <c r="R340" s="13">
        <v>45665</v>
      </c>
      <c r="S340" s="13">
        <f>+R340+365</f>
        <v>46030</v>
      </c>
      <c r="T340" s="14">
        <f ca="1">$W$1-R340</f>
        <v>232</v>
      </c>
      <c r="U340" s="14">
        <f ca="1">365-T340</f>
        <v>133</v>
      </c>
      <c r="V340" s="15"/>
      <c r="W340" s="15"/>
      <c r="X340" s="14" t="str">
        <f>IF(AND(O340&gt;40410001,O340&lt;424000000),"Done - Invoiced",IF(AND(L340&gt;DATEVALUE("01/01/2024"),L340&lt;DATEVALUE("01/01/2027")),"On Hand",IF(L340="In Transit","In Transit",IF(L340="Cancelled PO","Cancelled PO","On Order"))))</f>
        <v>Done - Invoiced</v>
      </c>
      <c r="Y340" s="15" t="s">
        <v>460</v>
      </c>
      <c r="Z340" s="13">
        <v>45658</v>
      </c>
      <c r="AA340" s="13">
        <v>45644</v>
      </c>
      <c r="AB340" s="13">
        <v>45649</v>
      </c>
      <c r="AC340" s="14"/>
      <c r="AD340" s="13"/>
      <c r="AE340" s="56">
        <v>2</v>
      </c>
      <c r="AF340" s="56">
        <v>3042</v>
      </c>
      <c r="AG340" s="56">
        <f>AE340*AF340</f>
        <v>6084</v>
      </c>
      <c r="AH340" s="56"/>
      <c r="AI340" s="56">
        <f>AG340+AH340</f>
        <v>6084</v>
      </c>
      <c r="AJ340" s="56"/>
      <c r="AK340" s="56"/>
    </row>
    <row r="341" spans="1:37" ht="10.5" hidden="1" customHeight="1" x14ac:dyDescent="0.2">
      <c r="A341" s="37">
        <v>3273157</v>
      </c>
      <c r="B341" s="132" t="s">
        <v>486</v>
      </c>
      <c r="C341" s="129" t="s">
        <v>52</v>
      </c>
      <c r="D341" s="130">
        <v>45772</v>
      </c>
      <c r="E341" s="140" t="s">
        <v>844</v>
      </c>
      <c r="F341" s="133">
        <v>3222323933</v>
      </c>
      <c r="G341" s="133">
        <v>3222323933</v>
      </c>
      <c r="H341" s="129" t="s">
        <v>157</v>
      </c>
      <c r="I341" s="133">
        <v>3</v>
      </c>
      <c r="J341" s="134">
        <v>1717</v>
      </c>
      <c r="K341" s="134">
        <f>I341*J341</f>
        <v>5151</v>
      </c>
      <c r="L341" s="130">
        <v>45831</v>
      </c>
      <c r="M341" s="130"/>
      <c r="N341" s="32">
        <v>2002534396</v>
      </c>
      <c r="O341" s="136">
        <v>404100499</v>
      </c>
      <c r="P341" s="137">
        <v>45895</v>
      </c>
      <c r="Q341" s="50"/>
      <c r="R341" s="131">
        <v>45835</v>
      </c>
      <c r="S341" s="13">
        <f>+R341+365</f>
        <v>46200</v>
      </c>
      <c r="T341" s="14">
        <f ca="1">$W$1-R341</f>
        <v>62</v>
      </c>
      <c r="U341" s="14">
        <f ca="1">365-T341</f>
        <v>303</v>
      </c>
      <c r="V341" s="132"/>
      <c r="W341" s="132"/>
      <c r="X341" s="14" t="str">
        <f>IF(AND(O341&gt;40410001,O341&lt;424000000),"Done - Invoiced",IF(AND(L341&gt;DATEVALUE("01/01/2024"),L341&lt;DATEVALUE("01/01/2027")),"On Hand",IF(L341="In Transit","In Transit",IF(L341="Cancelled PO","Cancelled PO","On Order"))))</f>
        <v>Done - Invoiced</v>
      </c>
      <c r="Y341" s="15" t="s">
        <v>460</v>
      </c>
      <c r="Z341" s="13">
        <v>45826</v>
      </c>
      <c r="AA341" s="13">
        <v>45826</v>
      </c>
      <c r="AB341" s="13">
        <v>45831</v>
      </c>
      <c r="AC341" s="14" t="s">
        <v>847</v>
      </c>
      <c r="AD341" s="13">
        <v>45827</v>
      </c>
      <c r="AE341" s="56">
        <v>6</v>
      </c>
      <c r="AF341" s="56">
        <v>1717</v>
      </c>
      <c r="AG341" s="56">
        <f>AE341*AF341</f>
        <v>10302</v>
      </c>
      <c r="AH341" s="56">
        <v>90</v>
      </c>
      <c r="AI341" s="56">
        <f>AG341+AH341</f>
        <v>10392</v>
      </c>
      <c r="AJ341" s="56"/>
      <c r="AK341" s="56"/>
    </row>
    <row r="342" spans="1:37" ht="10.5" customHeight="1" x14ac:dyDescent="0.2">
      <c r="A342" s="37">
        <v>2523391</v>
      </c>
      <c r="B342" s="27" t="s">
        <v>404</v>
      </c>
      <c r="C342" s="27" t="s">
        <v>52</v>
      </c>
      <c r="D342" s="31">
        <v>45632</v>
      </c>
      <c r="E342" s="27" t="s">
        <v>383</v>
      </c>
      <c r="F342" s="29">
        <v>3222323999</v>
      </c>
      <c r="G342" s="29">
        <v>3222323999</v>
      </c>
      <c r="H342" s="27" t="s">
        <v>157</v>
      </c>
      <c r="I342" s="29">
        <v>3</v>
      </c>
      <c r="J342" s="30">
        <v>1518</v>
      </c>
      <c r="K342" s="30">
        <f>I342*J342</f>
        <v>4554</v>
      </c>
      <c r="L342" s="31">
        <v>45750</v>
      </c>
      <c r="M342" s="31">
        <v>45783</v>
      </c>
      <c r="N342" s="32">
        <v>2002362106</v>
      </c>
      <c r="O342" s="32">
        <v>404100308</v>
      </c>
      <c r="P342" s="33">
        <v>45783</v>
      </c>
      <c r="Q342" s="49"/>
      <c r="R342" s="13">
        <v>45750</v>
      </c>
      <c r="S342" s="13">
        <f>+R342+365</f>
        <v>46115</v>
      </c>
      <c r="T342" s="14">
        <f ca="1">$W$1-R342</f>
        <v>147</v>
      </c>
      <c r="U342" s="14">
        <f ca="1">365-T342</f>
        <v>218</v>
      </c>
      <c r="V342" s="15"/>
      <c r="W342" s="15"/>
      <c r="X342" s="14" t="str">
        <f>IF(AND(O342&gt;40410001,O342&lt;424000000),"Done - Invoiced",IF(AND(L342&gt;DATEVALUE("01/01/2024"),L342&lt;DATEVALUE("01/01/2027")),"On Hand",IF(L342="In Transit","In Transit",IF(L342="Cancelled PO","Cancelled PO","On Order"))))</f>
        <v>Done - Invoiced</v>
      </c>
      <c r="Y342" s="15" t="s">
        <v>460</v>
      </c>
      <c r="Z342" s="13">
        <v>45735</v>
      </c>
      <c r="AA342" s="13">
        <v>45735</v>
      </c>
      <c r="AB342" s="13">
        <v>45740</v>
      </c>
      <c r="AC342" s="14"/>
      <c r="AD342" s="13"/>
      <c r="AE342" s="56">
        <v>3</v>
      </c>
      <c r="AF342" s="56">
        <v>1518</v>
      </c>
      <c r="AG342" s="56">
        <f>AE342*AF342</f>
        <v>4554</v>
      </c>
      <c r="AH342" s="56"/>
      <c r="AI342" s="56">
        <f>AG342+AH342</f>
        <v>4554</v>
      </c>
      <c r="AJ342" s="56"/>
    </row>
    <row r="343" spans="1:37" ht="10.5" hidden="1" customHeight="1" x14ac:dyDescent="0.2">
      <c r="A343" s="37">
        <v>2523402</v>
      </c>
      <c r="B343" s="47" t="s">
        <v>406</v>
      </c>
      <c r="C343" s="27" t="s">
        <v>52</v>
      </c>
      <c r="D343" s="31">
        <v>45632</v>
      </c>
      <c r="E343" s="27" t="s">
        <v>347</v>
      </c>
      <c r="F343" s="29">
        <v>3316101255</v>
      </c>
      <c r="G343" s="29">
        <v>3316101255</v>
      </c>
      <c r="H343" s="27" t="s">
        <v>83</v>
      </c>
      <c r="I343" s="29">
        <v>4</v>
      </c>
      <c r="J343" s="30">
        <v>3928</v>
      </c>
      <c r="K343" s="30">
        <f>I343*J343</f>
        <v>15712</v>
      </c>
      <c r="L343" s="31">
        <v>45733</v>
      </c>
      <c r="M343" s="31">
        <v>45797</v>
      </c>
      <c r="N343" s="32">
        <v>2002386859</v>
      </c>
      <c r="O343" s="32">
        <v>404100329</v>
      </c>
      <c r="P343" s="33">
        <v>45797</v>
      </c>
      <c r="Q343" s="49"/>
      <c r="R343" s="13">
        <v>45736</v>
      </c>
      <c r="S343" s="13">
        <f>+R343+365</f>
        <v>46101</v>
      </c>
      <c r="T343" s="14">
        <f ca="1">$W$1-R343</f>
        <v>161</v>
      </c>
      <c r="U343" s="14">
        <f ca="1">365-T343</f>
        <v>204</v>
      </c>
      <c r="V343" s="15"/>
      <c r="W343" s="15"/>
      <c r="X343" s="14" t="str">
        <f>IF(AND(O343&gt;40410001,O343&lt;424000000),"Done - Invoiced",IF(AND(L343&gt;DATEVALUE("01/01/2024"),L343&lt;DATEVALUE("01/01/2027")),"On Hand",IF(L343="In Transit","In Transit",IF(L343="Cancelled PO","Cancelled PO","On Order"))))</f>
        <v>Done - Invoiced</v>
      </c>
      <c r="Y343" s="15" t="s">
        <v>460</v>
      </c>
      <c r="Z343" s="13">
        <v>45728</v>
      </c>
      <c r="AA343" s="13">
        <v>45728</v>
      </c>
      <c r="AB343" s="13">
        <v>45733</v>
      </c>
      <c r="AC343" s="14"/>
      <c r="AD343" s="13"/>
      <c r="AE343" s="56">
        <v>4</v>
      </c>
      <c r="AF343" s="56">
        <v>3928</v>
      </c>
      <c r="AG343" s="56">
        <f>AE343*AF343</f>
        <v>15712</v>
      </c>
      <c r="AH343" s="56"/>
      <c r="AI343" s="56">
        <f>AG343+AH343</f>
        <v>15712</v>
      </c>
      <c r="AJ343" s="56"/>
    </row>
    <row r="344" spans="1:37" ht="10.5" hidden="1" customHeight="1" x14ac:dyDescent="0.2">
      <c r="A344" s="37">
        <v>3455813</v>
      </c>
      <c r="B344" s="15" t="s">
        <v>513</v>
      </c>
      <c r="C344" s="19" t="s">
        <v>52</v>
      </c>
      <c r="D344" s="22">
        <v>45806</v>
      </c>
      <c r="E344" s="26" t="s">
        <v>881</v>
      </c>
      <c r="F344" s="20" t="s">
        <v>514</v>
      </c>
      <c r="G344" s="20" t="s">
        <v>514</v>
      </c>
      <c r="H344" s="19" t="s">
        <v>157</v>
      </c>
      <c r="I344" s="20">
        <v>3</v>
      </c>
      <c r="J344" s="21">
        <v>1717</v>
      </c>
      <c r="K344" s="21">
        <f>I344*J344</f>
        <v>5151</v>
      </c>
      <c r="L344" s="22">
        <v>45842</v>
      </c>
      <c r="M344" s="22"/>
      <c r="N344" s="136">
        <v>2002534396</v>
      </c>
      <c r="O344" s="136">
        <v>404100499</v>
      </c>
      <c r="P344" s="137">
        <v>45895</v>
      </c>
      <c r="Q344" s="139"/>
      <c r="R344" s="13">
        <v>45849</v>
      </c>
      <c r="S344" s="13">
        <f>+R344+365</f>
        <v>46214</v>
      </c>
      <c r="T344" s="14">
        <f ca="1">$W$1-R344</f>
        <v>48</v>
      </c>
      <c r="U344" s="14">
        <f ca="1">365-T344</f>
        <v>317</v>
      </c>
      <c r="V344" s="15"/>
      <c r="W344" s="15"/>
      <c r="X344" s="14" t="str">
        <f>IF(AND(O344&gt;40410001,O344&lt;424000000),"Done - Invoiced",IF(AND(L344&gt;DATEVALUE("01/01/2024"),L344&lt;DATEVALUE("01/01/2027")),"On Hand",IF(L344="In Transit","In Transit",IF(L344="Cancelled PO","Cancelled PO","On Order"))))</f>
        <v>Done - Invoiced</v>
      </c>
      <c r="Y344" s="15" t="s">
        <v>460</v>
      </c>
      <c r="Z344" s="13">
        <v>45847</v>
      </c>
      <c r="AA344" s="13">
        <v>45847</v>
      </c>
      <c r="AB344" s="13">
        <v>45852</v>
      </c>
      <c r="AC344" s="14" t="s">
        <v>859</v>
      </c>
      <c r="AD344" s="13">
        <v>45838</v>
      </c>
      <c r="AE344" s="56">
        <v>6</v>
      </c>
      <c r="AF344" s="56">
        <v>1717</v>
      </c>
      <c r="AG344" s="56">
        <f>AE344*AF344</f>
        <v>10302</v>
      </c>
      <c r="AH344" s="56">
        <v>0</v>
      </c>
      <c r="AI344" s="56">
        <f>AG344+AH344</f>
        <v>10302</v>
      </c>
      <c r="AJ344" s="56"/>
      <c r="AK344" s="56"/>
    </row>
    <row r="345" spans="1:37" ht="10.5" hidden="1" customHeight="1" x14ac:dyDescent="0.2">
      <c r="A345" s="37">
        <v>2367235</v>
      </c>
      <c r="B345" s="15" t="s">
        <v>355</v>
      </c>
      <c r="C345" s="15" t="s">
        <v>52</v>
      </c>
      <c r="D345" s="13">
        <v>45603</v>
      </c>
      <c r="E345" s="15" t="s">
        <v>277</v>
      </c>
      <c r="F345" s="14">
        <v>3222350111</v>
      </c>
      <c r="G345" s="14">
        <v>3222350111</v>
      </c>
      <c r="H345" s="15" t="s">
        <v>87</v>
      </c>
      <c r="I345" s="14">
        <v>1</v>
      </c>
      <c r="J345" s="16">
        <v>3042</v>
      </c>
      <c r="K345" s="16">
        <f>I345*J345</f>
        <v>3042</v>
      </c>
      <c r="L345" s="13">
        <v>45698</v>
      </c>
      <c r="M345" s="13"/>
      <c r="N345" s="14"/>
      <c r="O345" s="14"/>
      <c r="P345" s="14"/>
      <c r="Q345" s="71"/>
      <c r="R345" s="13">
        <v>45701</v>
      </c>
      <c r="S345" s="13">
        <f>+R345+365</f>
        <v>46066</v>
      </c>
      <c r="T345" s="14">
        <f ca="1">$W$1-R345</f>
        <v>196</v>
      </c>
      <c r="U345" s="14">
        <f ca="1">365-T345</f>
        <v>169</v>
      </c>
      <c r="V345" s="15"/>
      <c r="W345" s="15"/>
      <c r="X345" s="14" t="str">
        <f>IF(AND(O345&gt;40410001,O345&lt;424000000),"Done - Invoiced",IF(AND(L345&gt;DATEVALUE("01/01/2024"),L345&lt;DATEVALUE("01/01/2027")),"On Hand",IF(L345="In Transit","In Transit",IF(L345="Cancelled PO","Cancelled PO","On Order"))))</f>
        <v>On Hand</v>
      </c>
      <c r="Y345" s="15" t="s">
        <v>460</v>
      </c>
      <c r="Z345" s="13">
        <v>45693</v>
      </c>
      <c r="AA345" s="13">
        <v>45693</v>
      </c>
      <c r="AB345" s="13">
        <v>45698</v>
      </c>
      <c r="AC345" s="14"/>
      <c r="AD345" s="13"/>
      <c r="AE345" s="56">
        <v>2</v>
      </c>
      <c r="AF345" s="56">
        <v>3042</v>
      </c>
      <c r="AG345" s="56">
        <f>AE345*AF345</f>
        <v>6084</v>
      </c>
      <c r="AH345" s="56"/>
      <c r="AI345" s="56">
        <f>AG345+AH345</f>
        <v>6084</v>
      </c>
      <c r="AJ345" s="56"/>
    </row>
    <row r="346" spans="1:37" ht="10.5" hidden="1" customHeight="1" x14ac:dyDescent="0.2">
      <c r="A346" s="37">
        <v>2795561</v>
      </c>
      <c r="B346" s="47" t="s">
        <v>433</v>
      </c>
      <c r="C346" s="27" t="s">
        <v>52</v>
      </c>
      <c r="D346" s="31">
        <v>45685</v>
      </c>
      <c r="E346" s="28" t="s">
        <v>400</v>
      </c>
      <c r="F346" s="29">
        <v>3222323933</v>
      </c>
      <c r="G346" s="29">
        <v>3222323933</v>
      </c>
      <c r="H346" s="27" t="s">
        <v>157</v>
      </c>
      <c r="I346" s="29">
        <v>3</v>
      </c>
      <c r="J346" s="30">
        <v>1717</v>
      </c>
      <c r="K346" s="30">
        <f>I346*J346</f>
        <v>5151</v>
      </c>
      <c r="L346" s="31">
        <v>45775</v>
      </c>
      <c r="M346" s="31">
        <v>45810</v>
      </c>
      <c r="N346" s="32">
        <v>2002405491</v>
      </c>
      <c r="O346" s="32">
        <v>404100343</v>
      </c>
      <c r="P346" s="33">
        <v>45810</v>
      </c>
      <c r="Q346" s="49"/>
      <c r="R346" s="13">
        <v>45779</v>
      </c>
      <c r="S346" s="13">
        <f>+R346+365</f>
        <v>46144</v>
      </c>
      <c r="T346" s="14">
        <f ca="1">$W$1-R346</f>
        <v>118</v>
      </c>
      <c r="U346" s="14">
        <f ca="1">365-T346</f>
        <v>247</v>
      </c>
      <c r="V346" s="15"/>
      <c r="W346" s="15"/>
      <c r="X346" s="14" t="str">
        <f>IF(AND(O346&gt;40410001,O346&lt;424000000),"Done - Invoiced",IF(AND(L346&gt;DATEVALUE("01/01/2024"),L346&lt;DATEVALUE("01/01/2027")),"On Hand",IF(L346="In Transit","In Transit",IF(L346="Cancelled PO","Cancelled PO","On Order"))))</f>
        <v>Done - Invoiced</v>
      </c>
      <c r="Y346" s="15" t="s">
        <v>460</v>
      </c>
      <c r="Z346" s="13">
        <v>45763</v>
      </c>
      <c r="AA346" s="13">
        <v>45763</v>
      </c>
      <c r="AB346" s="13">
        <v>45768</v>
      </c>
      <c r="AC346" s="14"/>
      <c r="AD346" s="13"/>
      <c r="AE346" s="56">
        <v>3</v>
      </c>
      <c r="AF346" s="56">
        <v>1717</v>
      </c>
      <c r="AG346" s="56">
        <f>AE346*AF346</f>
        <v>5151</v>
      </c>
      <c r="AH346" s="56"/>
      <c r="AI346" s="56">
        <f>AG346+AH346</f>
        <v>5151</v>
      </c>
      <c r="AJ346" s="56"/>
    </row>
    <row r="347" spans="1:37" ht="10.5" hidden="1" customHeight="1" x14ac:dyDescent="0.2">
      <c r="A347" s="37">
        <v>2367234</v>
      </c>
      <c r="B347" s="37" t="s">
        <v>432</v>
      </c>
      <c r="C347" s="37" t="s">
        <v>52</v>
      </c>
      <c r="D347" s="35">
        <v>45603</v>
      </c>
      <c r="E347" s="37" t="s">
        <v>277</v>
      </c>
      <c r="F347" s="14">
        <v>3222347853</v>
      </c>
      <c r="G347" s="36">
        <v>3222347853</v>
      </c>
      <c r="H347" s="37" t="s">
        <v>81</v>
      </c>
      <c r="I347" s="36">
        <v>3</v>
      </c>
      <c r="J347" s="70">
        <v>1917</v>
      </c>
      <c r="K347" s="70">
        <f>I347*J347</f>
        <v>5751</v>
      </c>
      <c r="L347" s="35">
        <v>45700</v>
      </c>
      <c r="M347" s="35"/>
      <c r="N347" s="36"/>
      <c r="O347" s="36"/>
      <c r="P347" s="36"/>
      <c r="Q347" s="68"/>
      <c r="R347" s="13">
        <v>45701</v>
      </c>
      <c r="S347" s="13">
        <f>+R347+365</f>
        <v>46066</v>
      </c>
      <c r="T347" s="14">
        <f ca="1">$W$1-R347</f>
        <v>196</v>
      </c>
      <c r="U347" s="14">
        <f ca="1">365-T347</f>
        <v>169</v>
      </c>
      <c r="V347" s="15"/>
      <c r="W347" s="15"/>
      <c r="X347" s="14" t="str">
        <f>IF(AND(O347&gt;40410001,O347&lt;424000000),"Done - Invoiced",IF(AND(L347&gt;DATEVALUE("01/01/2024"),L347&lt;DATEVALUE("01/01/2027")),"On Hand",IF(L347="In Transit","In Transit",IF(L347="Cancelled PO","Cancelled PO","On Order"))))</f>
        <v>On Hand</v>
      </c>
      <c r="Y347" s="15" t="s">
        <v>460</v>
      </c>
      <c r="Z347" s="13">
        <v>45693</v>
      </c>
      <c r="AA347" s="13">
        <v>45693</v>
      </c>
      <c r="AB347" s="13">
        <v>45698</v>
      </c>
      <c r="AC347" s="14"/>
      <c r="AD347" s="13"/>
      <c r="AE347" s="56">
        <v>3</v>
      </c>
      <c r="AF347" s="56">
        <v>1917</v>
      </c>
      <c r="AG347" s="56">
        <f>AE347*AF347</f>
        <v>5751</v>
      </c>
      <c r="AH347" s="56"/>
      <c r="AI347" s="56">
        <f>AG347+AH347</f>
        <v>5751</v>
      </c>
      <c r="AJ347" s="56"/>
    </row>
    <row r="348" spans="1:37" ht="10.5" hidden="1" customHeight="1" x14ac:dyDescent="0.2">
      <c r="A348" s="37">
        <v>2795561</v>
      </c>
      <c r="B348" s="19" t="s">
        <v>433</v>
      </c>
      <c r="C348" s="27" t="s">
        <v>52</v>
      </c>
      <c r="D348" s="31">
        <v>45685</v>
      </c>
      <c r="E348" s="28" t="s">
        <v>400</v>
      </c>
      <c r="F348" s="29">
        <v>3222323933</v>
      </c>
      <c r="G348" s="29">
        <v>3222323933</v>
      </c>
      <c r="H348" s="27" t="s">
        <v>157</v>
      </c>
      <c r="I348" s="29">
        <v>3</v>
      </c>
      <c r="J348" s="30">
        <v>1717</v>
      </c>
      <c r="K348" s="30">
        <f>I348*J348</f>
        <v>5151</v>
      </c>
      <c r="L348" s="31">
        <v>45775</v>
      </c>
      <c r="M348" s="31">
        <v>45817</v>
      </c>
      <c r="N348" s="32">
        <v>2002412095</v>
      </c>
      <c r="O348" s="32">
        <v>404100364</v>
      </c>
      <c r="P348" s="33">
        <v>45817</v>
      </c>
      <c r="Q348" s="49"/>
      <c r="R348" s="13">
        <v>45779</v>
      </c>
      <c r="S348" s="13">
        <f>+R348+365</f>
        <v>46144</v>
      </c>
      <c r="T348" s="14">
        <f ca="1">$W$1-R348</f>
        <v>118</v>
      </c>
      <c r="U348" s="14">
        <f ca="1">365-T348</f>
        <v>247</v>
      </c>
      <c r="V348" s="15"/>
      <c r="W348" s="15"/>
      <c r="X348" s="14" t="str">
        <f>IF(AND(O348&gt;40410001,O348&lt;424000000),"Done - Invoiced",IF(AND(L348&gt;DATEVALUE("01/01/2024"),L348&lt;DATEVALUE("01/01/2027")),"On Hand",IF(L348="In Transit","In Transit",IF(L348="Cancelled PO","Cancelled PO","On Order"))))</f>
        <v>Done - Invoiced</v>
      </c>
      <c r="Y348" s="15" t="s">
        <v>460</v>
      </c>
      <c r="Z348" s="13">
        <v>45763</v>
      </c>
      <c r="AA348" s="13">
        <v>45763</v>
      </c>
      <c r="AB348" s="13">
        <v>45768</v>
      </c>
      <c r="AC348" s="14"/>
      <c r="AD348" s="13"/>
      <c r="AE348" s="56">
        <v>3</v>
      </c>
      <c r="AF348" s="56">
        <v>1717</v>
      </c>
      <c r="AG348" s="56">
        <f>AE348*AF348</f>
        <v>5151</v>
      </c>
      <c r="AH348" s="56"/>
      <c r="AI348" s="56">
        <f>AG348+AH348</f>
        <v>5151</v>
      </c>
      <c r="AJ348" s="56"/>
    </row>
    <row r="349" spans="1:37" ht="10.5" hidden="1" customHeight="1" x14ac:dyDescent="0.2">
      <c r="A349" s="37">
        <v>2997415</v>
      </c>
      <c r="B349" s="27" t="s">
        <v>574</v>
      </c>
      <c r="C349" s="27" t="s">
        <v>525</v>
      </c>
      <c r="D349" s="31">
        <v>45721</v>
      </c>
      <c r="E349" s="28" t="s">
        <v>549</v>
      </c>
      <c r="F349" s="29">
        <v>1193316</v>
      </c>
      <c r="G349" s="29">
        <v>3316101411</v>
      </c>
      <c r="H349" s="27" t="s">
        <v>575</v>
      </c>
      <c r="I349" s="29">
        <v>2</v>
      </c>
      <c r="J349" s="30">
        <v>5167.2</v>
      </c>
      <c r="K349" s="30">
        <f>I349*J349</f>
        <v>10334.4</v>
      </c>
      <c r="L349" s="31">
        <v>45825</v>
      </c>
      <c r="M349" s="31">
        <v>45846</v>
      </c>
      <c r="N349" s="32">
        <v>2002452893</v>
      </c>
      <c r="O349" s="32">
        <v>404100415</v>
      </c>
      <c r="P349" s="33">
        <v>45846</v>
      </c>
      <c r="Q349" s="49"/>
      <c r="R349" s="13">
        <v>45827</v>
      </c>
      <c r="S349" s="13">
        <f>+R349+365</f>
        <v>46192</v>
      </c>
      <c r="T349" s="14">
        <f ca="1">$W$1-R349</f>
        <v>70</v>
      </c>
      <c r="U349" s="14">
        <f ca="1">365-T349</f>
        <v>295</v>
      </c>
      <c r="V349" s="15"/>
      <c r="W349" s="15"/>
      <c r="X349" s="14" t="str">
        <f>IF(AND(O349&gt;40410001,O349&lt;424000000),"Done - Invoiced",IF(AND(L349&gt;DATEVALUE("01/01/2024"),L349&lt;DATEVALUE("01/01/2027")),"On Hand",IF(L349="In Transit","In Transit",IF(L349="Cancelled PO","Cancelled PO","On Order"))))</f>
        <v>Done - Invoiced</v>
      </c>
      <c r="Y349" s="15" t="s">
        <v>460</v>
      </c>
      <c r="Z349" s="13">
        <v>45800</v>
      </c>
      <c r="AA349" s="13">
        <v>45823</v>
      </c>
      <c r="AB349" s="13">
        <v>45827</v>
      </c>
      <c r="AC349" s="14" t="s">
        <v>873</v>
      </c>
      <c r="AD349" s="13">
        <v>45824</v>
      </c>
      <c r="AE349" s="56">
        <v>2</v>
      </c>
      <c r="AF349" s="56">
        <v>5167.2</v>
      </c>
      <c r="AG349" s="56">
        <f>AE349*AF349</f>
        <v>10334.4</v>
      </c>
      <c r="AH349" s="56">
        <v>200</v>
      </c>
      <c r="AI349" s="56">
        <f>AG349+AH349</f>
        <v>10534.4</v>
      </c>
      <c r="AJ349" s="56"/>
    </row>
    <row r="350" spans="1:37" ht="10.5" hidden="1" customHeight="1" x14ac:dyDescent="0.2">
      <c r="A350" s="37">
        <v>2367258</v>
      </c>
      <c r="B350" s="47" t="s">
        <v>430</v>
      </c>
      <c r="C350" s="27" t="s">
        <v>52</v>
      </c>
      <c r="D350" s="31">
        <v>45603</v>
      </c>
      <c r="E350" s="27" t="s">
        <v>303</v>
      </c>
      <c r="F350" s="29">
        <v>3222351449</v>
      </c>
      <c r="G350" s="29">
        <v>3222351449</v>
      </c>
      <c r="H350" s="27" t="s">
        <v>85</v>
      </c>
      <c r="I350" s="29">
        <v>1</v>
      </c>
      <c r="J350" s="30">
        <v>977</v>
      </c>
      <c r="K350" s="30">
        <f>I350*J350</f>
        <v>977</v>
      </c>
      <c r="L350" s="31">
        <v>45727</v>
      </c>
      <c r="M350" s="31">
        <v>45817</v>
      </c>
      <c r="N350" s="32">
        <v>2002414474</v>
      </c>
      <c r="O350" s="32">
        <v>404100366</v>
      </c>
      <c r="P350" s="33">
        <v>45817</v>
      </c>
      <c r="Q350" s="49"/>
      <c r="R350" s="13">
        <v>45729</v>
      </c>
      <c r="S350" s="13">
        <f>+R350+365</f>
        <v>46094</v>
      </c>
      <c r="T350" s="14">
        <f ca="1">$W$1-R350</f>
        <v>168</v>
      </c>
      <c r="U350" s="14">
        <f ca="1">365-T350</f>
        <v>197</v>
      </c>
      <c r="V350" s="15"/>
      <c r="W350" s="15"/>
      <c r="X350" s="14" t="str">
        <f>IF(AND(O350&gt;40410001,O350&lt;424000000),"Done - Invoiced",IF(AND(L350&gt;DATEVALUE("01/01/2024"),L350&lt;DATEVALUE("01/01/2027")),"On Hand",IF(L350="In Transit","In Transit",IF(L350="Cancelled PO","Cancelled PO","On Order"))))</f>
        <v>Done - Invoiced</v>
      </c>
      <c r="Y350" s="15" t="s">
        <v>460</v>
      </c>
      <c r="Z350" s="13">
        <v>45714</v>
      </c>
      <c r="AA350" s="13">
        <v>45714</v>
      </c>
      <c r="AB350" s="13">
        <v>45719</v>
      </c>
      <c r="AC350" s="14"/>
      <c r="AD350" s="13"/>
      <c r="AE350" s="56">
        <v>1</v>
      </c>
      <c r="AF350" s="56">
        <v>977</v>
      </c>
      <c r="AG350" s="56">
        <f>AE350*AF350</f>
        <v>977</v>
      </c>
      <c r="AH350" s="56"/>
      <c r="AI350" s="56">
        <f>AG350+AH350</f>
        <v>977</v>
      </c>
      <c r="AJ350" s="56"/>
    </row>
    <row r="351" spans="1:37" ht="10.5" hidden="1" customHeight="1" x14ac:dyDescent="0.2">
      <c r="A351" s="37">
        <v>2846398</v>
      </c>
      <c r="B351" s="19" t="s">
        <v>442</v>
      </c>
      <c r="C351" s="27" t="s">
        <v>52</v>
      </c>
      <c r="D351" s="31">
        <v>45695</v>
      </c>
      <c r="E351" s="28" t="s">
        <v>99</v>
      </c>
      <c r="F351" s="29">
        <v>3222323933</v>
      </c>
      <c r="G351" s="29">
        <v>3222323933</v>
      </c>
      <c r="H351" s="27" t="s">
        <v>157</v>
      </c>
      <c r="I351" s="29">
        <v>3</v>
      </c>
      <c r="J351" s="30">
        <v>1717</v>
      </c>
      <c r="K351" s="30">
        <f>I351*J351</f>
        <v>5151</v>
      </c>
      <c r="L351" s="31">
        <v>45783</v>
      </c>
      <c r="M351" s="31">
        <v>45817</v>
      </c>
      <c r="N351" s="32">
        <v>2002412095</v>
      </c>
      <c r="O351" s="32">
        <v>404100364</v>
      </c>
      <c r="P351" s="33">
        <v>45817</v>
      </c>
      <c r="Q351" s="49"/>
      <c r="R351" s="13">
        <v>45786</v>
      </c>
      <c r="S351" s="13">
        <f>+R351+365</f>
        <v>46151</v>
      </c>
      <c r="T351" s="14">
        <f ca="1">$W$1-R351</f>
        <v>111</v>
      </c>
      <c r="U351" s="14">
        <f ca="1">365-T351</f>
        <v>254</v>
      </c>
      <c r="V351" s="15"/>
      <c r="W351" s="15"/>
      <c r="X351" s="14" t="str">
        <f>IF(AND(O351&gt;40410001,O351&lt;424000000),"Done - Invoiced",IF(AND(L351&gt;DATEVALUE("01/01/2024"),L351&lt;DATEVALUE("01/01/2027")),"On Hand",IF(L351="In Transit","In Transit",IF(L351="Cancelled PO","Cancelled PO","On Order"))))</f>
        <v>Done - Invoiced</v>
      </c>
      <c r="Y351" s="15" t="s">
        <v>460</v>
      </c>
      <c r="Z351" s="13">
        <v>45763</v>
      </c>
      <c r="AA351" s="13">
        <v>45770</v>
      </c>
      <c r="AB351" s="13">
        <v>45775</v>
      </c>
      <c r="AC351" s="14"/>
      <c r="AD351" s="13"/>
      <c r="AE351" s="56">
        <v>3</v>
      </c>
      <c r="AF351" s="56">
        <v>1717</v>
      </c>
      <c r="AG351" s="56">
        <f>AE351*AF351</f>
        <v>5151</v>
      </c>
      <c r="AH351" s="56"/>
      <c r="AI351" s="56">
        <f>AG351+AH351</f>
        <v>5151</v>
      </c>
      <c r="AJ351" s="56"/>
    </row>
    <row r="352" spans="1:37" ht="10.5" hidden="1" customHeight="1" x14ac:dyDescent="0.2">
      <c r="A352" s="37">
        <v>2737683</v>
      </c>
      <c r="B352" s="27" t="s">
        <v>422</v>
      </c>
      <c r="C352" s="27" t="s">
        <v>52</v>
      </c>
      <c r="D352" s="31">
        <v>45674</v>
      </c>
      <c r="E352" s="28" t="s">
        <v>99</v>
      </c>
      <c r="F352" s="29">
        <v>3222323999</v>
      </c>
      <c r="G352" s="29">
        <v>3222324558</v>
      </c>
      <c r="H352" s="27" t="s">
        <v>87</v>
      </c>
      <c r="I352" s="29">
        <v>6</v>
      </c>
      <c r="J352" s="30">
        <v>3108</v>
      </c>
      <c r="K352" s="30">
        <f>I352*J352</f>
        <v>18648</v>
      </c>
      <c r="L352" s="31">
        <v>45783</v>
      </c>
      <c r="M352" s="31">
        <v>45832</v>
      </c>
      <c r="N352" s="32">
        <v>2002428907</v>
      </c>
      <c r="O352" s="32">
        <v>404100369</v>
      </c>
      <c r="P352" s="33">
        <v>45832</v>
      </c>
      <c r="Q352" s="49"/>
      <c r="R352" s="13">
        <v>45786</v>
      </c>
      <c r="S352" s="13">
        <f>+R352+365</f>
        <v>46151</v>
      </c>
      <c r="T352" s="14">
        <f ca="1">$W$1-R352</f>
        <v>111</v>
      </c>
      <c r="U352" s="14">
        <f ca="1">365-T352</f>
        <v>254</v>
      </c>
      <c r="V352" s="15"/>
      <c r="W352" s="15"/>
      <c r="X352" s="14" t="str">
        <f>IF(AND(O352&gt;40410001,O352&lt;424000000),"Done - Invoiced",IF(AND(L352&gt;DATEVALUE("01/01/2024"),L352&lt;DATEVALUE("01/01/2027")),"On Hand",IF(L352="In Transit","In Transit",IF(L352="Cancelled PO","Cancelled PO","On Order"))))</f>
        <v>Done - Invoiced</v>
      </c>
      <c r="Y352" s="15" t="s">
        <v>460</v>
      </c>
      <c r="Z352" s="13">
        <v>45770</v>
      </c>
      <c r="AA352" s="13">
        <v>45770</v>
      </c>
      <c r="AB352" s="13">
        <v>45775</v>
      </c>
      <c r="AC352" s="14"/>
      <c r="AD352" s="13"/>
      <c r="AE352" s="56">
        <v>6</v>
      </c>
      <c r="AF352" s="56">
        <v>3108</v>
      </c>
      <c r="AG352" s="56">
        <f>AE352*AF352</f>
        <v>18648</v>
      </c>
      <c r="AH352" s="56"/>
      <c r="AI352" s="56">
        <f>AG352+AH352</f>
        <v>18648</v>
      </c>
      <c r="AJ352" s="56"/>
    </row>
    <row r="353" spans="1:37" ht="10.5" customHeight="1" x14ac:dyDescent="0.2">
      <c r="A353" s="37">
        <v>2523398</v>
      </c>
      <c r="B353" s="47" t="s">
        <v>402</v>
      </c>
      <c r="C353" s="27" t="s">
        <v>52</v>
      </c>
      <c r="D353" s="31">
        <v>45632</v>
      </c>
      <c r="E353" s="27" t="s">
        <v>344</v>
      </c>
      <c r="F353" s="29">
        <v>3222323999</v>
      </c>
      <c r="G353" s="29">
        <v>3222323999</v>
      </c>
      <c r="H353" s="27" t="s">
        <v>157</v>
      </c>
      <c r="I353" s="29">
        <v>3</v>
      </c>
      <c r="J353" s="30">
        <v>1518</v>
      </c>
      <c r="K353" s="30">
        <f>I353*J353</f>
        <v>4554</v>
      </c>
      <c r="L353" s="31">
        <v>45749</v>
      </c>
      <c r="M353" s="31">
        <v>45791</v>
      </c>
      <c r="N353" s="53">
        <v>2002386790</v>
      </c>
      <c r="O353" s="32">
        <v>404100322</v>
      </c>
      <c r="P353" s="33">
        <v>45791</v>
      </c>
      <c r="Q353" s="49"/>
      <c r="R353" s="13">
        <v>45758</v>
      </c>
      <c r="S353" s="13">
        <f>+R353+365</f>
        <v>46123</v>
      </c>
      <c r="T353" s="14">
        <f ca="1">$W$1-R353</f>
        <v>139</v>
      </c>
      <c r="U353" s="14">
        <f ca="1">365-T353</f>
        <v>226</v>
      </c>
      <c r="V353" s="15"/>
      <c r="W353" s="15"/>
      <c r="X353" s="14" t="str">
        <f>IF(AND(O353&gt;40410001,O353&lt;424000000),"Done - Invoiced",IF(AND(L353&gt;DATEVALUE("01/01/2024"),L353&lt;DATEVALUE("01/01/2027")),"On Hand",IF(L353="In Transit","In Transit",IF(L353="Cancelled PO","Cancelled PO","On Order"))))</f>
        <v>Done - Invoiced</v>
      </c>
      <c r="Y353" s="15" t="s">
        <v>460</v>
      </c>
      <c r="Z353" s="13">
        <v>45742</v>
      </c>
      <c r="AA353" s="13">
        <v>45742</v>
      </c>
      <c r="AB353" s="13">
        <v>45747</v>
      </c>
      <c r="AC353" s="14"/>
      <c r="AD353" s="13"/>
      <c r="AE353" s="56">
        <v>3</v>
      </c>
      <c r="AF353" s="56">
        <v>1518</v>
      </c>
      <c r="AG353" s="56">
        <f>AE353*AF353</f>
        <v>4554</v>
      </c>
      <c r="AH353" s="56"/>
      <c r="AI353" s="56">
        <f>AG353+AH353</f>
        <v>4554</v>
      </c>
      <c r="AJ353" s="56"/>
    </row>
    <row r="354" spans="1:37" ht="10.5" customHeight="1" x14ac:dyDescent="0.2">
      <c r="A354" s="37">
        <v>2737673</v>
      </c>
      <c r="B354" s="141" t="s">
        <v>367</v>
      </c>
      <c r="C354" s="27" t="s">
        <v>52</v>
      </c>
      <c r="D354" s="31">
        <v>45674</v>
      </c>
      <c r="E354" s="27" t="s">
        <v>198</v>
      </c>
      <c r="F354" s="29">
        <v>3222323999</v>
      </c>
      <c r="G354" s="29">
        <v>3222323999</v>
      </c>
      <c r="H354" s="27" t="s">
        <v>157</v>
      </c>
      <c r="I354" s="29">
        <v>3</v>
      </c>
      <c r="J354" s="30">
        <v>1518</v>
      </c>
      <c r="K354" s="30">
        <f>I354*J354</f>
        <v>4554</v>
      </c>
      <c r="L354" s="31">
        <v>45763</v>
      </c>
      <c r="M354" s="31">
        <v>45791</v>
      </c>
      <c r="N354" s="53">
        <v>2002386790</v>
      </c>
      <c r="O354" s="32">
        <v>404100322</v>
      </c>
      <c r="P354" s="33">
        <v>45791</v>
      </c>
      <c r="Q354" s="49"/>
      <c r="R354" s="13">
        <v>45764</v>
      </c>
      <c r="S354" s="13">
        <f>+R354+365</f>
        <v>46129</v>
      </c>
      <c r="T354" s="14">
        <f ca="1">$W$1-R354</f>
        <v>133</v>
      </c>
      <c r="U354" s="14">
        <f ca="1">365-T354</f>
        <v>232</v>
      </c>
      <c r="V354" s="15"/>
      <c r="W354" s="15"/>
      <c r="X354" s="14" t="str">
        <f>IF(AND(O354&gt;40410001,O354&lt;424000000),"Done - Invoiced",IF(AND(L354&gt;DATEVALUE("01/01/2024"),L354&lt;DATEVALUE("01/01/2027")),"On Hand",IF(L354="In Transit","In Transit",IF(L354="Cancelled PO","Cancelled PO","On Order"))))</f>
        <v>Done - Invoiced</v>
      </c>
      <c r="Y354" s="15" t="s">
        <v>460</v>
      </c>
      <c r="Z354" s="13">
        <v>45742</v>
      </c>
      <c r="AA354" s="13">
        <v>45749</v>
      </c>
      <c r="AB354" s="13">
        <v>45754</v>
      </c>
      <c r="AC354" s="14"/>
      <c r="AD354" s="13"/>
      <c r="AE354" s="56">
        <v>3</v>
      </c>
      <c r="AF354" s="56">
        <v>1518</v>
      </c>
      <c r="AG354" s="56">
        <f>AE354*AF354</f>
        <v>4554</v>
      </c>
      <c r="AH354" s="56"/>
      <c r="AI354" s="56">
        <f>AG354+AH354</f>
        <v>4554</v>
      </c>
      <c r="AJ354" s="56"/>
    </row>
    <row r="355" spans="1:37" ht="10.5" hidden="1" customHeight="1" x14ac:dyDescent="0.2">
      <c r="A355" s="37">
        <v>2367258</v>
      </c>
      <c r="B355" s="19" t="s">
        <v>430</v>
      </c>
      <c r="C355" s="27" t="s">
        <v>52</v>
      </c>
      <c r="D355" s="60">
        <v>45603</v>
      </c>
      <c r="E355" s="27" t="s">
        <v>303</v>
      </c>
      <c r="F355" s="62">
        <v>3222351449</v>
      </c>
      <c r="G355" s="29">
        <v>3222351449</v>
      </c>
      <c r="H355" s="27" t="s">
        <v>85</v>
      </c>
      <c r="I355" s="29">
        <v>1</v>
      </c>
      <c r="J355" s="30">
        <v>977</v>
      </c>
      <c r="K355" s="30">
        <f>I355*J355</f>
        <v>977</v>
      </c>
      <c r="L355" s="31">
        <v>45727</v>
      </c>
      <c r="M355" s="31">
        <v>45839</v>
      </c>
      <c r="N355" s="32">
        <v>2002458797</v>
      </c>
      <c r="O355" s="32">
        <v>404100408</v>
      </c>
      <c r="P355" s="33">
        <v>45839</v>
      </c>
      <c r="Q355" s="49"/>
      <c r="R355" s="13">
        <v>45729</v>
      </c>
      <c r="S355" s="13">
        <f>+R355+365</f>
        <v>46094</v>
      </c>
      <c r="T355" s="14">
        <f ca="1">$W$1-R355</f>
        <v>168</v>
      </c>
      <c r="U355" s="14">
        <f ca="1">365-T355</f>
        <v>197</v>
      </c>
      <c r="V355" s="15"/>
      <c r="W355" s="15"/>
      <c r="X355" s="14" t="str">
        <f>IF(AND(O355&gt;40410001,O355&lt;424000000),"Done - Invoiced",IF(AND(L355&gt;DATEVALUE("01/01/2024"),L355&lt;DATEVALUE("01/01/2027")),"On Hand",IF(L355="In Transit","In Transit",IF(L355="Cancelled PO","Cancelled PO","On Order"))))</f>
        <v>Done - Invoiced</v>
      </c>
      <c r="Y355" s="15" t="s">
        <v>460</v>
      </c>
      <c r="Z355" s="13">
        <v>45714</v>
      </c>
      <c r="AA355" s="13">
        <v>45714</v>
      </c>
      <c r="AB355" s="13">
        <v>45719</v>
      </c>
      <c r="AC355" s="14"/>
      <c r="AD355" s="13"/>
      <c r="AE355" s="56">
        <v>1</v>
      </c>
      <c r="AF355" s="56">
        <v>977</v>
      </c>
      <c r="AG355" s="56">
        <f>AE355*AF355</f>
        <v>977</v>
      </c>
      <c r="AH355" s="56"/>
      <c r="AI355" s="56">
        <f>AG355+AH355</f>
        <v>977</v>
      </c>
      <c r="AJ355" s="56"/>
    </row>
    <row r="356" spans="1:37" ht="10.5" customHeight="1" x14ac:dyDescent="0.2">
      <c r="A356" s="37">
        <v>2737673</v>
      </c>
      <c r="B356" s="47" t="s">
        <v>367</v>
      </c>
      <c r="C356" s="27" t="s">
        <v>52</v>
      </c>
      <c r="D356" s="31">
        <v>45674</v>
      </c>
      <c r="E356" s="27" t="s">
        <v>198</v>
      </c>
      <c r="F356" s="29">
        <v>3222323999</v>
      </c>
      <c r="G356" s="29">
        <v>3222323999</v>
      </c>
      <c r="H356" s="27" t="s">
        <v>157</v>
      </c>
      <c r="I356" s="29">
        <v>3</v>
      </c>
      <c r="J356" s="30">
        <v>1518</v>
      </c>
      <c r="K356" s="30">
        <f>I356*J356</f>
        <v>4554</v>
      </c>
      <c r="L356" s="31">
        <v>45763</v>
      </c>
      <c r="M356" s="31">
        <v>45797</v>
      </c>
      <c r="N356" s="32">
        <v>2002395479</v>
      </c>
      <c r="O356" s="32">
        <v>404100331</v>
      </c>
      <c r="P356" s="33">
        <v>45797</v>
      </c>
      <c r="Q356" s="49"/>
      <c r="R356" s="13">
        <v>45764</v>
      </c>
      <c r="S356" s="13">
        <f>+R356+365</f>
        <v>46129</v>
      </c>
      <c r="T356" s="14">
        <f ca="1">$W$1-R356</f>
        <v>133</v>
      </c>
      <c r="U356" s="14">
        <f ca="1">365-T356</f>
        <v>232</v>
      </c>
      <c r="V356" s="15"/>
      <c r="W356" s="15"/>
      <c r="X356" s="14" t="str">
        <f>IF(AND(O356&gt;40410001,O356&lt;424000000),"Done - Invoiced",IF(AND(L356&gt;DATEVALUE("01/01/2024"),L356&lt;DATEVALUE("01/01/2027")),"On Hand",IF(L356="In Transit","In Transit",IF(L356="Cancelled PO","Cancelled PO","On Order"))))</f>
        <v>Done - Invoiced</v>
      </c>
      <c r="Y356" s="15" t="s">
        <v>460</v>
      </c>
      <c r="Z356" s="13">
        <v>45742</v>
      </c>
      <c r="AA356" s="13">
        <v>45749</v>
      </c>
      <c r="AB356" s="13">
        <v>45754</v>
      </c>
      <c r="AC356" s="14"/>
      <c r="AD356" s="13"/>
      <c r="AE356" s="56">
        <v>3</v>
      </c>
      <c r="AF356" s="56">
        <v>1518</v>
      </c>
      <c r="AG356" s="56">
        <f>AE356*AF356</f>
        <v>4554</v>
      </c>
      <c r="AH356" s="56"/>
      <c r="AI356" s="56">
        <f>AG356+AH356</f>
        <v>4554</v>
      </c>
      <c r="AJ356" s="56"/>
    </row>
    <row r="357" spans="1:37" ht="10.5" hidden="1" customHeight="1" x14ac:dyDescent="0.2">
      <c r="A357" s="37">
        <v>2795564</v>
      </c>
      <c r="B357" s="27" t="s">
        <v>436</v>
      </c>
      <c r="C357" s="27" t="s">
        <v>52</v>
      </c>
      <c r="D357" s="31">
        <v>45685</v>
      </c>
      <c r="E357" s="28" t="s">
        <v>320</v>
      </c>
      <c r="F357" s="29">
        <v>3222324558</v>
      </c>
      <c r="G357" s="29">
        <v>3222324558</v>
      </c>
      <c r="H357" s="27" t="s">
        <v>87</v>
      </c>
      <c r="I357" s="29">
        <v>6</v>
      </c>
      <c r="J357" s="30">
        <v>3108</v>
      </c>
      <c r="K357" s="30">
        <f>I357*J357</f>
        <v>18648</v>
      </c>
      <c r="L357" s="31">
        <v>45789</v>
      </c>
      <c r="M357" s="31">
        <v>45810</v>
      </c>
      <c r="N357" s="32">
        <v>2002408264</v>
      </c>
      <c r="O357" s="32">
        <v>404100350</v>
      </c>
      <c r="P357" s="33">
        <v>45810</v>
      </c>
      <c r="Q357" s="49"/>
      <c r="R357" s="13">
        <v>45793</v>
      </c>
      <c r="S357" s="13">
        <f>+R357+365</f>
        <v>46158</v>
      </c>
      <c r="T357" s="14">
        <f ca="1">$W$1-R357</f>
        <v>104</v>
      </c>
      <c r="U357" s="14">
        <f ca="1">365-T357</f>
        <v>261</v>
      </c>
      <c r="V357" s="15"/>
      <c r="W357" s="15"/>
      <c r="X357" s="14" t="str">
        <f>IF(AND(O357&gt;40410001,O357&lt;424000000),"Done - Invoiced",IF(AND(L357&gt;DATEVALUE("01/01/2024"),L357&lt;DATEVALUE("01/01/2027")),"On Hand",IF(L357="In Transit","In Transit",IF(L357="Cancelled PO","Cancelled PO","On Order"))))</f>
        <v>Done - Invoiced</v>
      </c>
      <c r="Y357" s="15" t="s">
        <v>460</v>
      </c>
      <c r="Z357" s="13">
        <v>45777</v>
      </c>
      <c r="AA357" s="13">
        <v>45777</v>
      </c>
      <c r="AB357" s="13">
        <v>45782</v>
      </c>
      <c r="AC357" s="14"/>
      <c r="AD357" s="13"/>
      <c r="AE357" s="56">
        <v>6</v>
      </c>
      <c r="AF357" s="56">
        <v>3108</v>
      </c>
      <c r="AG357" s="56">
        <f>AE357*AF357</f>
        <v>18648</v>
      </c>
      <c r="AH357" s="56"/>
      <c r="AI357" s="56">
        <f>AG357+AH357</f>
        <v>18648</v>
      </c>
      <c r="AJ357" s="56"/>
    </row>
    <row r="358" spans="1:37" ht="10.5" hidden="1" customHeight="1" x14ac:dyDescent="0.2">
      <c r="A358" s="37">
        <v>2846401</v>
      </c>
      <c r="B358" s="27" t="s">
        <v>444</v>
      </c>
      <c r="C358" s="27" t="s">
        <v>52</v>
      </c>
      <c r="D358" s="31">
        <v>45695</v>
      </c>
      <c r="E358" s="28" t="s">
        <v>386</v>
      </c>
      <c r="F358" s="29">
        <v>3222362915</v>
      </c>
      <c r="G358" s="29">
        <v>3222362915</v>
      </c>
      <c r="H358" s="27" t="s">
        <v>87</v>
      </c>
      <c r="I358" s="29">
        <v>6</v>
      </c>
      <c r="J358" s="30">
        <v>2315</v>
      </c>
      <c r="K358" s="30">
        <f>I358*J358</f>
        <v>13890</v>
      </c>
      <c r="L358" s="31">
        <v>45798</v>
      </c>
      <c r="M358" s="31">
        <v>45825</v>
      </c>
      <c r="N358" s="32">
        <v>2002424264</v>
      </c>
      <c r="O358" s="32">
        <v>404100373</v>
      </c>
      <c r="P358" s="33">
        <v>45825</v>
      </c>
      <c r="Q358" s="49"/>
      <c r="R358" s="13">
        <v>45800</v>
      </c>
      <c r="S358" s="13">
        <f>+R358+365</f>
        <v>46165</v>
      </c>
      <c r="T358" s="14">
        <f ca="1">$W$1-R358</f>
        <v>97</v>
      </c>
      <c r="U358" s="14">
        <f ca="1">365-T358</f>
        <v>268</v>
      </c>
      <c r="V358" s="15"/>
      <c r="W358" s="15"/>
      <c r="X358" s="14" t="str">
        <f>IF(AND(O358&gt;40410001,O358&lt;424000000),"Done - Invoiced",IF(AND(L358&gt;DATEVALUE("01/01/2024"),L358&lt;DATEVALUE("01/01/2027")),"On Hand",IF(L358="In Transit","In Transit",IF(L358="Cancelled PO","Cancelled PO","On Order"))))</f>
        <v>Done - Invoiced</v>
      </c>
      <c r="Y358" s="15" t="s">
        <v>460</v>
      </c>
      <c r="Z358" s="13">
        <v>45777</v>
      </c>
      <c r="AA358" s="13">
        <v>45777</v>
      </c>
      <c r="AB358" s="13">
        <v>45782</v>
      </c>
      <c r="AC358" s="14"/>
      <c r="AD358" s="13"/>
      <c r="AE358" s="56">
        <v>6</v>
      </c>
      <c r="AF358" s="56">
        <v>2315</v>
      </c>
      <c r="AG358" s="56">
        <f>AE358*AF358</f>
        <v>13890</v>
      </c>
      <c r="AH358" s="56"/>
      <c r="AI358" s="56">
        <f>AG358+AH358</f>
        <v>13890</v>
      </c>
      <c r="AJ358" s="56"/>
    </row>
    <row r="359" spans="1:37" ht="10.5" hidden="1" customHeight="1" x14ac:dyDescent="0.2">
      <c r="A359" s="37">
        <v>2846398</v>
      </c>
      <c r="B359" s="27" t="s">
        <v>442</v>
      </c>
      <c r="C359" s="27" t="s">
        <v>52</v>
      </c>
      <c r="D359" s="31">
        <v>45695</v>
      </c>
      <c r="E359" s="28" t="s">
        <v>99</v>
      </c>
      <c r="F359" s="29">
        <v>3222323933</v>
      </c>
      <c r="G359" s="29">
        <v>3222323933</v>
      </c>
      <c r="H359" s="27" t="s">
        <v>157</v>
      </c>
      <c r="I359" s="29">
        <v>3</v>
      </c>
      <c r="J359" s="30">
        <v>1717</v>
      </c>
      <c r="K359" s="30">
        <f>I359*J359</f>
        <v>5151</v>
      </c>
      <c r="L359" s="31">
        <v>45783</v>
      </c>
      <c r="M359" s="31">
        <v>45825</v>
      </c>
      <c r="N359" s="53">
        <v>2002433284</v>
      </c>
      <c r="O359" s="32">
        <v>404100375</v>
      </c>
      <c r="P359" s="33">
        <v>45825</v>
      </c>
      <c r="Q359" s="49"/>
      <c r="R359" s="13">
        <v>45786</v>
      </c>
      <c r="S359" s="13">
        <f>+R359+365</f>
        <v>46151</v>
      </c>
      <c r="T359" s="14">
        <f ca="1">$W$1-R359</f>
        <v>111</v>
      </c>
      <c r="U359" s="14">
        <f ca="1">365-T359</f>
        <v>254</v>
      </c>
      <c r="V359" s="15"/>
      <c r="W359" s="15"/>
      <c r="X359" s="14" t="str">
        <f>IF(AND(O359&gt;40410001,O359&lt;424000000),"Done - Invoiced",IF(AND(L359&gt;DATEVALUE("01/01/2024"),L359&lt;DATEVALUE("01/01/2027")),"On Hand",IF(L359="In Transit","In Transit",IF(L359="Cancelled PO","Cancelled PO","On Order"))))</f>
        <v>Done - Invoiced</v>
      </c>
      <c r="Y359" s="15" t="s">
        <v>460</v>
      </c>
      <c r="Z359" s="13">
        <v>45763</v>
      </c>
      <c r="AA359" s="13">
        <v>45770</v>
      </c>
      <c r="AB359" s="13">
        <v>45775</v>
      </c>
      <c r="AC359" s="14"/>
      <c r="AD359" s="13"/>
      <c r="AE359" s="56">
        <v>3</v>
      </c>
      <c r="AF359" s="56">
        <v>1717</v>
      </c>
      <c r="AG359" s="56">
        <f>AE359*AF359</f>
        <v>5151</v>
      </c>
      <c r="AH359" s="56"/>
      <c r="AI359" s="56">
        <f>AG359+AH359</f>
        <v>5151</v>
      </c>
      <c r="AJ359" s="56"/>
    </row>
    <row r="360" spans="1:37" ht="10.5" customHeight="1" x14ac:dyDescent="0.2">
      <c r="A360" s="37">
        <v>2737676</v>
      </c>
      <c r="B360" s="47" t="s">
        <v>397</v>
      </c>
      <c r="C360" s="27" t="s">
        <v>52</v>
      </c>
      <c r="D360" s="31">
        <v>45674</v>
      </c>
      <c r="E360" s="28" t="s">
        <v>378</v>
      </c>
      <c r="F360" s="29">
        <v>3222323999</v>
      </c>
      <c r="G360" s="29">
        <v>3222323999</v>
      </c>
      <c r="H360" s="27" t="s">
        <v>157</v>
      </c>
      <c r="I360" s="29">
        <v>3</v>
      </c>
      <c r="J360" s="30">
        <v>1531</v>
      </c>
      <c r="K360" s="30">
        <f>I360*J360</f>
        <v>4593</v>
      </c>
      <c r="L360" s="31">
        <v>45772</v>
      </c>
      <c r="M360" s="31">
        <v>45797</v>
      </c>
      <c r="N360" s="32">
        <v>2002395479</v>
      </c>
      <c r="O360" s="32">
        <v>404100331</v>
      </c>
      <c r="P360" s="33">
        <v>45797</v>
      </c>
      <c r="Q360" s="49"/>
      <c r="R360" s="13">
        <v>45772</v>
      </c>
      <c r="S360" s="13">
        <f>+R360+365</f>
        <v>46137</v>
      </c>
      <c r="T360" s="14">
        <f ca="1">$W$1-R360</f>
        <v>125</v>
      </c>
      <c r="U360" s="14">
        <f ca="1">365-T360</f>
        <v>240</v>
      </c>
      <c r="V360" s="15"/>
      <c r="W360" s="15"/>
      <c r="X360" s="14" t="str">
        <f>IF(AND(O360&gt;40410001,O360&lt;424000000),"Done - Invoiced",IF(AND(L360&gt;DATEVALUE("01/01/2024"),L360&lt;DATEVALUE("01/01/2027")),"On Hand",IF(L360="In Transit","In Transit",IF(L360="Cancelled PO","Cancelled PO","On Order"))))</f>
        <v>Done - Invoiced</v>
      </c>
      <c r="Y360" s="15" t="s">
        <v>460</v>
      </c>
      <c r="Z360" s="13">
        <v>45749</v>
      </c>
      <c r="AA360" s="13">
        <v>45756</v>
      </c>
      <c r="AB360" s="13">
        <v>45761</v>
      </c>
      <c r="AC360" s="14"/>
      <c r="AD360" s="13"/>
      <c r="AE360" s="56">
        <v>3</v>
      </c>
      <c r="AF360" s="56">
        <v>1531</v>
      </c>
      <c r="AG360" s="56">
        <f>AE360*AF360</f>
        <v>4593</v>
      </c>
      <c r="AH360" s="56"/>
      <c r="AI360" s="56">
        <f>AG360+AH360</f>
        <v>4593</v>
      </c>
      <c r="AJ360" s="56"/>
    </row>
    <row r="361" spans="1:37" ht="10.5" customHeight="1" x14ac:dyDescent="0.2">
      <c r="A361" s="37">
        <v>2737676</v>
      </c>
      <c r="B361" s="27" t="s">
        <v>397</v>
      </c>
      <c r="C361" s="27" t="s">
        <v>52</v>
      </c>
      <c r="D361" s="31">
        <v>45674</v>
      </c>
      <c r="E361" s="28" t="s">
        <v>378</v>
      </c>
      <c r="F361" s="29">
        <v>3222323999</v>
      </c>
      <c r="G361" s="29">
        <v>3222323999</v>
      </c>
      <c r="H361" s="27" t="s">
        <v>157</v>
      </c>
      <c r="I361" s="29">
        <v>3</v>
      </c>
      <c r="J361" s="30">
        <v>1531</v>
      </c>
      <c r="K361" s="30">
        <f>I361*J361</f>
        <v>4593</v>
      </c>
      <c r="L361" s="31">
        <v>45772</v>
      </c>
      <c r="M361" s="31">
        <v>45810</v>
      </c>
      <c r="N361" s="32">
        <v>2002405493</v>
      </c>
      <c r="O361" s="32">
        <v>404100344</v>
      </c>
      <c r="P361" s="33">
        <v>45810</v>
      </c>
      <c r="Q361" s="49"/>
      <c r="R361" s="13">
        <v>45772</v>
      </c>
      <c r="S361" s="13">
        <f>+R361+365</f>
        <v>46137</v>
      </c>
      <c r="T361" s="14">
        <f ca="1">$W$1-R361</f>
        <v>125</v>
      </c>
      <c r="U361" s="14">
        <f ca="1">365-T361</f>
        <v>240</v>
      </c>
      <c r="V361" s="15"/>
      <c r="W361" s="15"/>
      <c r="X361" s="14" t="str">
        <f>IF(AND(O361&gt;40410001,O361&lt;424000000),"Done - Invoiced",IF(AND(L361&gt;DATEVALUE("01/01/2024"),L361&lt;DATEVALUE("01/01/2027")),"On Hand",IF(L361="In Transit","In Transit",IF(L361="Cancelled PO","Cancelled PO","On Order"))))</f>
        <v>Done - Invoiced</v>
      </c>
      <c r="Y361" s="15" t="s">
        <v>460</v>
      </c>
      <c r="Z361" s="13">
        <v>45749</v>
      </c>
      <c r="AA361" s="13">
        <v>45756</v>
      </c>
      <c r="AB361" s="13">
        <v>45761</v>
      </c>
      <c r="AC361" s="14"/>
      <c r="AD361" s="13"/>
      <c r="AE361" s="56">
        <v>3</v>
      </c>
      <c r="AF361" s="56">
        <v>1531</v>
      </c>
      <c r="AG361" s="56">
        <f>AE361*AF361</f>
        <v>4593</v>
      </c>
      <c r="AH361" s="56"/>
      <c r="AI361" s="56">
        <f>AG361+AH361</f>
        <v>4593</v>
      </c>
      <c r="AJ361" s="56"/>
    </row>
    <row r="362" spans="1:37" ht="10.5" hidden="1" customHeight="1" x14ac:dyDescent="0.2">
      <c r="A362" s="37">
        <v>1935242</v>
      </c>
      <c r="B362" s="27" t="s">
        <v>403</v>
      </c>
      <c r="C362" s="27" t="s">
        <v>52</v>
      </c>
      <c r="D362" s="31">
        <v>45512</v>
      </c>
      <c r="E362" s="27" t="s">
        <v>234</v>
      </c>
      <c r="F362" s="29">
        <v>3222347789</v>
      </c>
      <c r="G362" s="29">
        <v>3222347789</v>
      </c>
      <c r="H362" s="27" t="s">
        <v>79</v>
      </c>
      <c r="I362" s="29">
        <v>1</v>
      </c>
      <c r="J362" s="30">
        <v>1864</v>
      </c>
      <c r="K362" s="30">
        <f>I362*J362</f>
        <v>1864</v>
      </c>
      <c r="L362" s="31">
        <v>45607</v>
      </c>
      <c r="M362" s="31">
        <v>45810</v>
      </c>
      <c r="N362" s="32">
        <v>2002405496</v>
      </c>
      <c r="O362" s="32">
        <v>404100345</v>
      </c>
      <c r="P362" s="33">
        <v>45810</v>
      </c>
      <c r="Q362" s="49"/>
      <c r="R362" s="13">
        <v>45610</v>
      </c>
      <c r="S362" s="13">
        <f>+R362+365</f>
        <v>45975</v>
      </c>
      <c r="T362" s="14">
        <f ca="1">$W$1-R362</f>
        <v>287</v>
      </c>
      <c r="U362" s="14">
        <f ca="1">365-T362</f>
        <v>78</v>
      </c>
      <c r="V362" s="15"/>
      <c r="W362" s="15"/>
      <c r="X362" s="14" t="str">
        <f>IF(AND(O362&gt;40410001,O362&lt;424000000),"Done - Invoiced",IF(AND(L362&gt;DATEVALUE("01/01/2024"),L362&lt;DATEVALUE("01/01/2027")),"On Hand",IF(L362="In Transit","In Transit",IF(L362="Cancelled PO","Cancelled PO","On Order"))))</f>
        <v>Done - Invoiced</v>
      </c>
      <c r="Y362" s="15" t="s">
        <v>460</v>
      </c>
      <c r="Z362" s="13">
        <v>45602</v>
      </c>
      <c r="AA362" s="13">
        <v>45603</v>
      </c>
      <c r="AB362" s="13">
        <v>45608</v>
      </c>
      <c r="AC362" s="14"/>
      <c r="AD362" s="13"/>
      <c r="AE362" s="56">
        <v>1</v>
      </c>
      <c r="AF362" s="56">
        <v>1864</v>
      </c>
      <c r="AG362" s="56">
        <f>AE362*AF362</f>
        <v>1864</v>
      </c>
      <c r="AH362" s="56"/>
      <c r="AI362" s="56">
        <f>AG362+AH362</f>
        <v>1864</v>
      </c>
      <c r="AJ362" s="56"/>
    </row>
    <row r="363" spans="1:37" ht="10.5" customHeight="1" x14ac:dyDescent="0.2">
      <c r="A363" s="37">
        <v>2808085</v>
      </c>
      <c r="B363" s="141" t="s">
        <v>439</v>
      </c>
      <c r="C363" s="27" t="s">
        <v>52</v>
      </c>
      <c r="D363" s="31">
        <v>45687</v>
      </c>
      <c r="E363" s="28" t="s">
        <v>400</v>
      </c>
      <c r="F363" s="29">
        <v>3222323999</v>
      </c>
      <c r="G363" s="29">
        <v>3222323999</v>
      </c>
      <c r="H363" s="27" t="s">
        <v>157</v>
      </c>
      <c r="I363" s="29">
        <v>3</v>
      </c>
      <c r="J363" s="30">
        <v>1531</v>
      </c>
      <c r="K363" s="30">
        <f>I363*J363</f>
        <v>4593</v>
      </c>
      <c r="L363" s="31">
        <v>45775</v>
      </c>
      <c r="M363" s="31">
        <v>45810</v>
      </c>
      <c r="N363" s="136">
        <v>2002405493</v>
      </c>
      <c r="O363" s="32">
        <v>404100344</v>
      </c>
      <c r="P363" s="33">
        <v>45810</v>
      </c>
      <c r="Q363" s="49"/>
      <c r="R363" s="13">
        <v>45779</v>
      </c>
      <c r="S363" s="13">
        <f>+R363+365</f>
        <v>46144</v>
      </c>
      <c r="T363" s="14">
        <f ca="1">$W$1-R363</f>
        <v>118</v>
      </c>
      <c r="U363" s="14">
        <f ca="1">365-T363</f>
        <v>247</v>
      </c>
      <c r="V363" s="15"/>
      <c r="W363" s="15"/>
      <c r="X363" s="14" t="str">
        <f>IF(AND(O363&gt;40410001,O363&lt;424000000),"Done - Invoiced",IF(AND(L363&gt;DATEVALUE("01/01/2024"),L363&lt;DATEVALUE("01/01/2027")),"On Hand",IF(L363="In Transit","In Transit",IF(L363="Cancelled PO","Cancelled PO","On Order"))))</f>
        <v>Done - Invoiced</v>
      </c>
      <c r="Y363" s="15" t="s">
        <v>460</v>
      </c>
      <c r="Z363" s="13">
        <v>45763</v>
      </c>
      <c r="AA363" s="13">
        <v>45763</v>
      </c>
      <c r="AB363" s="13">
        <v>45768</v>
      </c>
      <c r="AC363" s="14"/>
      <c r="AD363" s="13"/>
      <c r="AE363" s="56">
        <v>3</v>
      </c>
      <c r="AF363" s="56">
        <v>1531</v>
      </c>
      <c r="AG363" s="56">
        <f>AE363*AF363</f>
        <v>4593</v>
      </c>
      <c r="AH363" s="56"/>
      <c r="AI363" s="56">
        <f>AG363+AH363</f>
        <v>4593</v>
      </c>
      <c r="AJ363" s="56"/>
    </row>
    <row r="364" spans="1:37" ht="10.5" customHeight="1" x14ac:dyDescent="0.2">
      <c r="A364" s="37">
        <v>2808085</v>
      </c>
      <c r="B364" s="27" t="s">
        <v>439</v>
      </c>
      <c r="C364" s="27" t="s">
        <v>52</v>
      </c>
      <c r="D364" s="31">
        <v>45687</v>
      </c>
      <c r="E364" s="28" t="s">
        <v>400</v>
      </c>
      <c r="F364" s="29">
        <v>3222323999</v>
      </c>
      <c r="G364" s="29">
        <v>3222323999</v>
      </c>
      <c r="H364" s="27" t="s">
        <v>157</v>
      </c>
      <c r="I364" s="29">
        <v>3</v>
      </c>
      <c r="J364" s="30">
        <v>1531</v>
      </c>
      <c r="K364" s="30">
        <f>I364*J364</f>
        <v>4593</v>
      </c>
      <c r="L364" s="31">
        <v>45775</v>
      </c>
      <c r="M364" s="31">
        <v>45817</v>
      </c>
      <c r="N364" s="32">
        <v>2002412098</v>
      </c>
      <c r="O364" s="32">
        <v>404100365</v>
      </c>
      <c r="P364" s="33">
        <v>45817</v>
      </c>
      <c r="Q364" s="49"/>
      <c r="R364" s="13">
        <v>45779</v>
      </c>
      <c r="S364" s="13">
        <f>+R364+365</f>
        <v>46144</v>
      </c>
      <c r="T364" s="14">
        <f ca="1">$W$1-R364</f>
        <v>118</v>
      </c>
      <c r="U364" s="14">
        <f ca="1">365-T364</f>
        <v>247</v>
      </c>
      <c r="V364" s="15"/>
      <c r="W364" s="15"/>
      <c r="X364" s="14" t="str">
        <f>IF(AND(O364&gt;40410001,O364&lt;424000000),"Done - Invoiced",IF(AND(L364&gt;DATEVALUE("01/01/2024"),L364&lt;DATEVALUE("01/01/2027")),"On Hand",IF(L364="In Transit","In Transit",IF(L364="Cancelled PO","Cancelled PO","On Order"))))</f>
        <v>Done - Invoiced</v>
      </c>
      <c r="Y364" s="15" t="s">
        <v>460</v>
      </c>
      <c r="Z364" s="13">
        <v>45763</v>
      </c>
      <c r="AA364" s="13">
        <v>45763</v>
      </c>
      <c r="AB364" s="13">
        <v>45768</v>
      </c>
      <c r="AC364" s="14"/>
      <c r="AD364" s="13"/>
      <c r="AE364" s="56">
        <v>3</v>
      </c>
      <c r="AF364" s="56">
        <v>1531</v>
      </c>
      <c r="AG364" s="56">
        <f>AE364*AF364</f>
        <v>4593</v>
      </c>
      <c r="AH364" s="56"/>
      <c r="AI364" s="56">
        <f>AG364+AH364</f>
        <v>4593</v>
      </c>
      <c r="AJ364" s="56"/>
    </row>
    <row r="365" spans="1:37" ht="10.5" customHeight="1" x14ac:dyDescent="0.2">
      <c r="A365" s="37">
        <v>2846399</v>
      </c>
      <c r="B365" s="27" t="s">
        <v>156</v>
      </c>
      <c r="C365" s="27" t="s">
        <v>52</v>
      </c>
      <c r="D365" s="31">
        <v>45695</v>
      </c>
      <c r="E365" s="28" t="s">
        <v>99</v>
      </c>
      <c r="F365" s="29">
        <v>3222323999</v>
      </c>
      <c r="G365" s="29">
        <v>3222323999</v>
      </c>
      <c r="H365" s="27" t="s">
        <v>157</v>
      </c>
      <c r="I365" s="29">
        <v>3</v>
      </c>
      <c r="J365" s="30">
        <v>1531</v>
      </c>
      <c r="K365" s="30">
        <f>I365*J365</f>
        <v>4593</v>
      </c>
      <c r="L365" s="31">
        <v>45783</v>
      </c>
      <c r="M365" s="31">
        <v>45817</v>
      </c>
      <c r="N365" s="32">
        <v>2002412098</v>
      </c>
      <c r="O365" s="32">
        <v>404100365</v>
      </c>
      <c r="P365" s="33">
        <v>45817</v>
      </c>
      <c r="Q365" s="49"/>
      <c r="R365" s="13">
        <v>45786</v>
      </c>
      <c r="S365" s="13">
        <f>+R365+365</f>
        <v>46151</v>
      </c>
      <c r="T365" s="14">
        <f ca="1">$W$1-R365</f>
        <v>111</v>
      </c>
      <c r="U365" s="14">
        <f ca="1">365-T365</f>
        <v>254</v>
      </c>
      <c r="V365" s="15"/>
      <c r="W365" s="15"/>
      <c r="X365" s="14" t="str">
        <f>IF(AND(O365&gt;40410001,O365&lt;424000000),"Done - Invoiced",IF(AND(L365&gt;DATEVALUE("01/01/2024"),L365&lt;DATEVALUE("01/01/2027")),"On Hand",IF(L365="In Transit","In Transit",IF(L365="Cancelled PO","Cancelled PO","On Order"))))</f>
        <v>Done - Invoiced</v>
      </c>
      <c r="Y365" s="15" t="s">
        <v>460</v>
      </c>
      <c r="Z365" s="13">
        <v>45763</v>
      </c>
      <c r="AA365" s="13">
        <v>45770</v>
      </c>
      <c r="AB365" s="13">
        <v>45775</v>
      </c>
      <c r="AC365" s="14"/>
      <c r="AD365" s="13"/>
      <c r="AE365" s="56">
        <v>3</v>
      </c>
      <c r="AF365" s="56">
        <v>1531</v>
      </c>
      <c r="AG365" s="56">
        <f>AE365*AF365</f>
        <v>4593</v>
      </c>
      <c r="AH365" s="56"/>
      <c r="AI365" s="56">
        <f>AG365+AH365</f>
        <v>4593</v>
      </c>
      <c r="AJ365" s="56"/>
      <c r="AK365" s="56"/>
    </row>
    <row r="366" spans="1:37" ht="10.5" hidden="1" customHeight="1" x14ac:dyDescent="0.2">
      <c r="A366" s="37">
        <v>2523402</v>
      </c>
      <c r="B366" s="19" t="s">
        <v>406</v>
      </c>
      <c r="C366" s="27" t="s">
        <v>52</v>
      </c>
      <c r="D366" s="31">
        <v>45632</v>
      </c>
      <c r="E366" s="27" t="s">
        <v>347</v>
      </c>
      <c r="F366" s="29">
        <v>3316101255</v>
      </c>
      <c r="G366" s="29">
        <v>3316101255</v>
      </c>
      <c r="H366" s="27" t="s">
        <v>83</v>
      </c>
      <c r="I366" s="29">
        <v>4</v>
      </c>
      <c r="J366" s="30">
        <v>3928</v>
      </c>
      <c r="K366" s="30">
        <f>I366*J366</f>
        <v>15712</v>
      </c>
      <c r="L366" s="31">
        <v>45733</v>
      </c>
      <c r="M366" s="31">
        <v>45793</v>
      </c>
      <c r="N366" s="32">
        <v>2002386811</v>
      </c>
      <c r="O366" s="32">
        <v>404100326</v>
      </c>
      <c r="P366" s="33">
        <v>45793</v>
      </c>
      <c r="Q366" s="49"/>
      <c r="R366" s="13">
        <v>45736</v>
      </c>
      <c r="S366" s="13">
        <f>+R366+365</f>
        <v>46101</v>
      </c>
      <c r="T366" s="14">
        <f ca="1">$W$1-R366</f>
        <v>161</v>
      </c>
      <c r="U366" s="14">
        <f ca="1">365-T366</f>
        <v>204</v>
      </c>
      <c r="V366" s="15"/>
      <c r="W366" s="15"/>
      <c r="X366" s="14" t="str">
        <f>IF(AND(O366&gt;40410001,O366&lt;424000000),"Done - Invoiced",IF(AND(L366&gt;DATEVALUE("01/01/2024"),L366&lt;DATEVALUE("01/01/2027")),"On Hand",IF(L366="In Transit","In Transit",IF(L366="Cancelled PO","Cancelled PO","On Order"))))</f>
        <v>Done - Invoiced</v>
      </c>
      <c r="Y366" s="15" t="s">
        <v>460</v>
      </c>
      <c r="Z366" s="13">
        <v>45728</v>
      </c>
      <c r="AA366" s="13">
        <v>45728</v>
      </c>
      <c r="AB366" s="13">
        <v>45733</v>
      </c>
      <c r="AC366" s="14"/>
      <c r="AD366" s="13"/>
      <c r="AE366" s="56">
        <v>4</v>
      </c>
      <c r="AF366" s="56">
        <v>3928</v>
      </c>
      <c r="AG366" s="56">
        <f>AE366*AF366</f>
        <v>15712</v>
      </c>
      <c r="AH366" s="56"/>
      <c r="AI366" s="56">
        <f>AG366+AH366</f>
        <v>15712</v>
      </c>
      <c r="AJ366" s="56"/>
    </row>
    <row r="367" spans="1:37" ht="10.5" hidden="1" customHeight="1" x14ac:dyDescent="0.2">
      <c r="A367" s="37">
        <v>2523387</v>
      </c>
      <c r="B367" s="27" t="s">
        <v>407</v>
      </c>
      <c r="C367" s="27" t="s">
        <v>52</v>
      </c>
      <c r="D367" s="22">
        <v>45632</v>
      </c>
      <c r="E367" s="27" t="s">
        <v>383</v>
      </c>
      <c r="F367" s="20">
        <v>3316100968</v>
      </c>
      <c r="G367" s="29">
        <v>3316100968</v>
      </c>
      <c r="H367" s="27" t="s">
        <v>62</v>
      </c>
      <c r="I367" s="29">
        <v>4</v>
      </c>
      <c r="J367" s="30">
        <v>2074</v>
      </c>
      <c r="K367" s="30">
        <f>I367*J367</f>
        <v>8296</v>
      </c>
      <c r="L367" s="31">
        <v>45750</v>
      </c>
      <c r="M367" s="59">
        <v>45835</v>
      </c>
      <c r="N367" s="32">
        <v>2002457079</v>
      </c>
      <c r="O367" s="32">
        <v>404100393</v>
      </c>
      <c r="P367" s="33">
        <v>45835</v>
      </c>
      <c r="Q367" s="49"/>
      <c r="R367" s="13">
        <v>45750</v>
      </c>
      <c r="S367" s="13">
        <f>+R367+365</f>
        <v>46115</v>
      </c>
      <c r="T367" s="14">
        <f ca="1">$W$1-R367</f>
        <v>147</v>
      </c>
      <c r="U367" s="14">
        <f ca="1">365-T367</f>
        <v>218</v>
      </c>
      <c r="V367" s="15"/>
      <c r="W367" s="15"/>
      <c r="X367" s="14" t="str">
        <f>IF(AND(O367&gt;40410001,O367&lt;424000000),"Done - Invoiced",IF(AND(L367&gt;DATEVALUE("01/01/2024"),L367&lt;DATEVALUE("01/01/2027")),"On Hand",IF(L367="In Transit","In Transit",IF(L367="Cancelled PO","Cancelled PO","On Order"))))</f>
        <v>Done - Invoiced</v>
      </c>
      <c r="Y367" s="15" t="s">
        <v>460</v>
      </c>
      <c r="Z367" s="13">
        <v>45742</v>
      </c>
      <c r="AA367" s="13">
        <v>45742</v>
      </c>
      <c r="AB367" s="13">
        <v>45747</v>
      </c>
      <c r="AC367" s="14"/>
      <c r="AD367" s="13"/>
      <c r="AE367" s="56">
        <v>4</v>
      </c>
      <c r="AF367" s="56">
        <v>2074</v>
      </c>
      <c r="AG367" s="56">
        <f>AE367*AF367</f>
        <v>8296</v>
      </c>
      <c r="AH367" s="56"/>
      <c r="AI367" s="56">
        <f>AG367+AH367</f>
        <v>8296</v>
      </c>
      <c r="AJ367" s="56"/>
    </row>
    <row r="368" spans="1:37" ht="10.5" hidden="1" customHeight="1" x14ac:dyDescent="0.2">
      <c r="A368" s="37">
        <v>2737679</v>
      </c>
      <c r="B368" s="27" t="s">
        <v>409</v>
      </c>
      <c r="C368" s="27" t="s">
        <v>52</v>
      </c>
      <c r="D368" s="31">
        <v>45674</v>
      </c>
      <c r="E368" s="27" t="s">
        <v>344</v>
      </c>
      <c r="F368" s="29">
        <v>3316100931</v>
      </c>
      <c r="G368" s="29">
        <v>3316100931</v>
      </c>
      <c r="H368" s="27" t="s">
        <v>83</v>
      </c>
      <c r="I368" s="29">
        <v>4</v>
      </c>
      <c r="J368" s="30">
        <v>3975</v>
      </c>
      <c r="K368" s="30">
        <f>I368*J368</f>
        <v>15900</v>
      </c>
      <c r="L368" s="31">
        <v>45749</v>
      </c>
      <c r="M368" s="31">
        <v>45810</v>
      </c>
      <c r="N368" s="32">
        <v>2002397646</v>
      </c>
      <c r="O368" s="32">
        <v>404100342</v>
      </c>
      <c r="P368" s="33">
        <v>45810</v>
      </c>
      <c r="Q368" s="49"/>
      <c r="R368" s="13">
        <v>45758</v>
      </c>
      <c r="S368" s="13">
        <f>+R368+365</f>
        <v>46123</v>
      </c>
      <c r="T368" s="14">
        <f ca="1">$W$1-R368</f>
        <v>139</v>
      </c>
      <c r="U368" s="14">
        <f ca="1">365-T368</f>
        <v>226</v>
      </c>
      <c r="V368" s="15"/>
      <c r="W368" s="15"/>
      <c r="X368" s="14" t="str">
        <f>IF(AND(O368&gt;40410001,O368&lt;424000000),"Done - Invoiced",IF(AND(L368&gt;DATEVALUE("01/01/2024"),L368&lt;DATEVALUE("01/01/2027")),"On Hand",IF(L368="In Transit","In Transit",IF(L368="Cancelled PO","Cancelled PO","On Order"))))</f>
        <v>Done - Invoiced</v>
      </c>
      <c r="Y368" s="15" t="s">
        <v>460</v>
      </c>
      <c r="Z368" s="13">
        <v>45742</v>
      </c>
      <c r="AA368" s="13">
        <v>45742</v>
      </c>
      <c r="AB368" s="13">
        <v>45747</v>
      </c>
      <c r="AC368" s="14"/>
      <c r="AD368" s="13"/>
      <c r="AE368" s="56">
        <v>4</v>
      </c>
      <c r="AF368" s="56">
        <v>3975</v>
      </c>
      <c r="AG368" s="56">
        <f>AE368*AF368</f>
        <v>15900</v>
      </c>
      <c r="AH368" s="56"/>
      <c r="AI368" s="56">
        <f>AG368+AH368</f>
        <v>15900</v>
      </c>
      <c r="AJ368" s="56"/>
    </row>
    <row r="369" spans="1:37" ht="10.5" hidden="1" customHeight="1" x14ac:dyDescent="0.2">
      <c r="A369" s="37">
        <v>2523386</v>
      </c>
      <c r="B369" s="48" t="s">
        <v>365</v>
      </c>
      <c r="C369" s="48" t="s">
        <v>52</v>
      </c>
      <c r="D369" s="59">
        <v>45632</v>
      </c>
      <c r="E369" s="48" t="s">
        <v>286</v>
      </c>
      <c r="F369" s="61">
        <v>3316100931</v>
      </c>
      <c r="G369" s="61">
        <v>3316100931</v>
      </c>
      <c r="H369" s="48" t="s">
        <v>83</v>
      </c>
      <c r="I369" s="61">
        <v>4</v>
      </c>
      <c r="J369" s="95">
        <v>3975</v>
      </c>
      <c r="K369" s="95">
        <f>I369*J369</f>
        <v>15900</v>
      </c>
      <c r="L369" s="59">
        <v>45719</v>
      </c>
      <c r="M369" s="59">
        <v>45740</v>
      </c>
      <c r="N369" s="52">
        <v>2002296573</v>
      </c>
      <c r="O369" s="52">
        <v>404100259</v>
      </c>
      <c r="P369" s="64">
        <v>45740</v>
      </c>
      <c r="Q369" s="65"/>
      <c r="R369" s="13">
        <v>45723</v>
      </c>
      <c r="S369" s="13">
        <f>+R369+365</f>
        <v>46088</v>
      </c>
      <c r="T369" s="14">
        <f ca="1">$W$1-R369</f>
        <v>174</v>
      </c>
      <c r="U369" s="14">
        <f ca="1">365-T369</f>
        <v>191</v>
      </c>
      <c r="V369" s="15"/>
      <c r="W369" s="15"/>
      <c r="X369" s="14" t="str">
        <f>IF(AND(O369&gt;40410001,O369&lt;424000000),"Done - Invoiced",IF(AND(L369&gt;DATEVALUE("01/01/2024"),L369&lt;DATEVALUE("01/01/2027")),"On Hand",IF(L369="In Transit","In Transit",IF(L369="Cancelled PO","Cancelled PO","On Order"))))</f>
        <v>Done - Invoiced</v>
      </c>
      <c r="Y369" s="15" t="s">
        <v>460</v>
      </c>
      <c r="Z369" s="13">
        <v>45714</v>
      </c>
      <c r="AA369" s="13">
        <v>45714</v>
      </c>
      <c r="AB369" s="13">
        <v>45719</v>
      </c>
      <c r="AC369" s="14"/>
      <c r="AD369" s="13"/>
      <c r="AE369" s="56">
        <v>4</v>
      </c>
      <c r="AF369" s="56">
        <v>3975</v>
      </c>
      <c r="AG369" s="56">
        <f>AE369*AF369</f>
        <v>15900</v>
      </c>
      <c r="AH369" s="56"/>
      <c r="AI369" s="56">
        <f>AG369+AH369</f>
        <v>15900</v>
      </c>
      <c r="AJ369" s="56"/>
    </row>
    <row r="370" spans="1:37" ht="10.5" hidden="1" customHeight="1" x14ac:dyDescent="0.2">
      <c r="A370" s="37">
        <v>2367243</v>
      </c>
      <c r="B370" s="15" t="s">
        <v>426</v>
      </c>
      <c r="C370" s="15" t="s">
        <v>52</v>
      </c>
      <c r="D370" s="13">
        <v>45603</v>
      </c>
      <c r="E370" s="15" t="s">
        <v>340</v>
      </c>
      <c r="F370" s="36">
        <v>3222347789</v>
      </c>
      <c r="G370" s="14">
        <v>3222347789</v>
      </c>
      <c r="H370" s="15" t="s">
        <v>79</v>
      </c>
      <c r="I370" s="14">
        <v>3</v>
      </c>
      <c r="J370" s="16">
        <v>1864</v>
      </c>
      <c r="K370" s="16">
        <f>I370*J370</f>
        <v>5592</v>
      </c>
      <c r="L370" s="13">
        <v>45715</v>
      </c>
      <c r="M370" s="13"/>
      <c r="N370" s="14"/>
      <c r="O370" s="14"/>
      <c r="P370" s="14"/>
      <c r="Q370" s="56"/>
      <c r="R370" s="13">
        <v>45716</v>
      </c>
      <c r="S370" s="13">
        <f>+R370+365</f>
        <v>46081</v>
      </c>
      <c r="T370" s="14">
        <f ca="1">$W$1-R370</f>
        <v>181</v>
      </c>
      <c r="U370" s="14">
        <f ca="1">365-T370</f>
        <v>184</v>
      </c>
      <c r="V370" s="15"/>
      <c r="W370" s="15"/>
      <c r="X370" s="14" t="str">
        <f>IF(AND(O370&gt;40410001,O370&lt;424000000),"Done - Invoiced",IF(AND(L370&gt;DATEVALUE("01/01/2024"),L370&lt;DATEVALUE("01/01/2027")),"On Hand",IF(L370="In Transit","In Transit",IF(L370="Cancelled PO","Cancelled PO","On Order"))))</f>
        <v>On Hand</v>
      </c>
      <c r="Y370" s="15" t="s">
        <v>460</v>
      </c>
      <c r="Z370" s="13">
        <v>45700</v>
      </c>
      <c r="AA370" s="13">
        <v>45700</v>
      </c>
      <c r="AB370" s="13">
        <v>45705</v>
      </c>
      <c r="AC370" s="14"/>
      <c r="AD370" s="13"/>
      <c r="AE370" s="56">
        <v>3</v>
      </c>
      <c r="AF370" s="56">
        <v>1864</v>
      </c>
      <c r="AG370" s="56">
        <f>AE370*AF370</f>
        <v>5592</v>
      </c>
      <c r="AH370" s="56"/>
      <c r="AI370" s="56">
        <f>AG370+AH370</f>
        <v>5592</v>
      </c>
      <c r="AJ370" s="56"/>
    </row>
    <row r="371" spans="1:37" ht="10.5" hidden="1" customHeight="1" x14ac:dyDescent="0.2">
      <c r="A371" s="37">
        <v>2523393</v>
      </c>
      <c r="B371" s="48" t="s">
        <v>374</v>
      </c>
      <c r="C371" s="27" t="s">
        <v>52</v>
      </c>
      <c r="D371" s="31">
        <v>45632</v>
      </c>
      <c r="E371" s="27" t="s">
        <v>303</v>
      </c>
      <c r="F371" s="29">
        <v>3316100931</v>
      </c>
      <c r="G371" s="29">
        <v>3316100931</v>
      </c>
      <c r="H371" s="27" t="s">
        <v>83</v>
      </c>
      <c r="I371" s="29">
        <v>4</v>
      </c>
      <c r="J371" s="30">
        <v>3975</v>
      </c>
      <c r="K371" s="30">
        <f>I371*J371</f>
        <v>15900</v>
      </c>
      <c r="L371" s="31">
        <v>45726</v>
      </c>
      <c r="M371" s="31">
        <v>45758</v>
      </c>
      <c r="N371" s="52">
        <v>2002324564</v>
      </c>
      <c r="O371" s="32">
        <v>404100278</v>
      </c>
      <c r="P371" s="33">
        <v>45758</v>
      </c>
      <c r="Q371" s="49"/>
      <c r="R371" s="13">
        <v>45729</v>
      </c>
      <c r="S371" s="13">
        <f>+R371+365</f>
        <v>46094</v>
      </c>
      <c r="T371" s="14">
        <f ca="1">$W$1-R371</f>
        <v>168</v>
      </c>
      <c r="U371" s="14">
        <f ca="1">365-T371</f>
        <v>197</v>
      </c>
      <c r="V371" s="15"/>
      <c r="W371" s="15"/>
      <c r="X371" s="14" t="str">
        <f>IF(AND(O371&gt;40410001,O371&lt;424000000),"Done - Invoiced",IF(AND(L371&gt;DATEVALUE("01/01/2024"),L371&lt;DATEVALUE("01/01/2027")),"On Hand",IF(L371="In Transit","In Transit",IF(L371="Cancelled PO","Cancelled PO","On Order"))))</f>
        <v>Done - Invoiced</v>
      </c>
      <c r="Y371" s="15" t="s">
        <v>460</v>
      </c>
      <c r="Z371" s="13">
        <v>45721</v>
      </c>
      <c r="AA371" s="13">
        <v>45721</v>
      </c>
      <c r="AB371" s="13">
        <v>45726</v>
      </c>
      <c r="AC371" s="14"/>
      <c r="AD371" s="13"/>
      <c r="AE371" s="56">
        <v>4</v>
      </c>
      <c r="AF371" s="56">
        <v>3975</v>
      </c>
      <c r="AG371" s="56">
        <f>AE371*AF371</f>
        <v>15900</v>
      </c>
      <c r="AH371" s="56"/>
      <c r="AI371" s="56">
        <f>AG371+AH371</f>
        <v>15900</v>
      </c>
      <c r="AJ371" s="56"/>
    </row>
    <row r="372" spans="1:37" ht="10.5" hidden="1" customHeight="1" x14ac:dyDescent="0.2">
      <c r="A372" s="37">
        <v>2737679</v>
      </c>
      <c r="B372" s="27" t="s">
        <v>409</v>
      </c>
      <c r="C372" s="27" t="s">
        <v>52</v>
      </c>
      <c r="D372" s="31">
        <v>45674</v>
      </c>
      <c r="E372" s="27" t="s">
        <v>344</v>
      </c>
      <c r="F372" s="29">
        <v>3316100931</v>
      </c>
      <c r="G372" s="29">
        <v>3316100931</v>
      </c>
      <c r="H372" s="27" t="s">
        <v>83</v>
      </c>
      <c r="I372" s="29">
        <v>4</v>
      </c>
      <c r="J372" s="30">
        <v>3975</v>
      </c>
      <c r="K372" s="30">
        <f>I372*J372</f>
        <v>15900</v>
      </c>
      <c r="L372" s="31">
        <v>45749</v>
      </c>
      <c r="M372" s="31">
        <v>45797</v>
      </c>
      <c r="N372" s="32">
        <v>2002386796</v>
      </c>
      <c r="O372" s="32">
        <v>404100328</v>
      </c>
      <c r="P372" s="33">
        <v>45797</v>
      </c>
      <c r="Q372" s="49"/>
      <c r="R372" s="13">
        <v>45758</v>
      </c>
      <c r="S372" s="13">
        <f>+R372+365</f>
        <v>46123</v>
      </c>
      <c r="T372" s="14">
        <f ca="1">$W$1-R372</f>
        <v>139</v>
      </c>
      <c r="U372" s="14">
        <f ca="1">365-T372</f>
        <v>226</v>
      </c>
      <c r="V372" s="15"/>
      <c r="W372" s="15"/>
      <c r="X372" s="14" t="str">
        <f>IF(AND(O372&gt;40410001,O372&lt;424000000),"Done - Invoiced",IF(AND(L372&gt;DATEVALUE("01/01/2024"),L372&lt;DATEVALUE("01/01/2027")),"On Hand",IF(L372="In Transit","In Transit",IF(L372="Cancelled PO","Cancelled PO","On Order"))))</f>
        <v>Done - Invoiced</v>
      </c>
      <c r="Y372" s="15" t="s">
        <v>460</v>
      </c>
      <c r="Z372" s="13">
        <v>45742</v>
      </c>
      <c r="AA372" s="13">
        <v>45742</v>
      </c>
      <c r="AB372" s="13">
        <v>45747</v>
      </c>
      <c r="AC372" s="14"/>
      <c r="AD372" s="13"/>
      <c r="AE372" s="56">
        <v>4</v>
      </c>
      <c r="AF372" s="56">
        <v>3975</v>
      </c>
      <c r="AG372" s="56">
        <f>AE372*AF372</f>
        <v>15900</v>
      </c>
      <c r="AH372" s="56"/>
      <c r="AI372" s="56">
        <f>AG372+AH372</f>
        <v>15900</v>
      </c>
      <c r="AJ372" s="56"/>
    </row>
    <row r="373" spans="1:37" ht="10.5" hidden="1" customHeight="1" x14ac:dyDescent="0.2">
      <c r="A373" s="37">
        <v>2523394</v>
      </c>
      <c r="B373" s="27" t="s">
        <v>412</v>
      </c>
      <c r="C373" s="27" t="s">
        <v>52</v>
      </c>
      <c r="D373" s="22">
        <v>45632</v>
      </c>
      <c r="E373" s="27" t="s">
        <v>198</v>
      </c>
      <c r="F373" s="20">
        <v>3316100968</v>
      </c>
      <c r="G373" s="29">
        <v>3316100968</v>
      </c>
      <c r="H373" s="27" t="s">
        <v>62</v>
      </c>
      <c r="I373" s="29">
        <v>4</v>
      </c>
      <c r="J373" s="30">
        <v>2074</v>
      </c>
      <c r="K373" s="30">
        <f>I373*J373</f>
        <v>8296</v>
      </c>
      <c r="L373" s="31">
        <v>45763</v>
      </c>
      <c r="M373" s="59">
        <v>45835</v>
      </c>
      <c r="N373" s="32">
        <v>2002457079</v>
      </c>
      <c r="O373" s="32">
        <v>404100393</v>
      </c>
      <c r="P373" s="33">
        <v>45835</v>
      </c>
      <c r="Q373" s="49"/>
      <c r="R373" s="13">
        <v>45764</v>
      </c>
      <c r="S373" s="13">
        <f>+R373+365</f>
        <v>46129</v>
      </c>
      <c r="T373" s="14">
        <f ca="1">$W$1-R373</f>
        <v>133</v>
      </c>
      <c r="U373" s="14">
        <f ca="1">365-T373</f>
        <v>232</v>
      </c>
      <c r="V373" s="15"/>
      <c r="W373" s="15"/>
      <c r="X373" s="14" t="str">
        <f>IF(AND(O373&gt;40410001,O373&lt;424000000),"Done - Invoiced",IF(AND(L373&gt;DATEVALUE("01/01/2024"),L373&lt;DATEVALUE("01/01/2027")),"On Hand",IF(L373="In Transit","In Transit",IF(L373="Cancelled PO","Cancelled PO","On Order"))))</f>
        <v>Done - Invoiced</v>
      </c>
      <c r="Y373" s="15" t="s">
        <v>460</v>
      </c>
      <c r="Z373" s="13">
        <v>45749</v>
      </c>
      <c r="AA373" s="13">
        <v>45749</v>
      </c>
      <c r="AB373" s="13">
        <v>45754</v>
      </c>
      <c r="AC373" s="14"/>
      <c r="AD373" s="13"/>
      <c r="AE373" s="56">
        <v>4</v>
      </c>
      <c r="AF373" s="56">
        <v>2074</v>
      </c>
      <c r="AG373" s="56">
        <f>AE373*AF373</f>
        <v>8296</v>
      </c>
      <c r="AH373" s="56"/>
      <c r="AI373" s="56">
        <f>AG373+AH373</f>
        <v>8296</v>
      </c>
      <c r="AJ373" s="56"/>
    </row>
    <row r="374" spans="1:37" ht="10.5" hidden="1" customHeight="1" x14ac:dyDescent="0.2">
      <c r="A374" s="37">
        <v>2367244</v>
      </c>
      <c r="B374" s="37" t="s">
        <v>339</v>
      </c>
      <c r="C374" s="37" t="s">
        <v>52</v>
      </c>
      <c r="D374" s="35">
        <v>45603</v>
      </c>
      <c r="E374" s="37" t="s">
        <v>340</v>
      </c>
      <c r="F374" s="36">
        <v>3222351328</v>
      </c>
      <c r="G374" s="36">
        <v>3222351328</v>
      </c>
      <c r="H374" s="37" t="s">
        <v>85</v>
      </c>
      <c r="I374" s="36">
        <v>1</v>
      </c>
      <c r="J374" s="70">
        <v>2125</v>
      </c>
      <c r="K374" s="70">
        <f>I374*J374</f>
        <v>2125</v>
      </c>
      <c r="L374" s="35">
        <v>45715</v>
      </c>
      <c r="M374" s="35"/>
      <c r="N374" s="36"/>
      <c r="O374" s="36"/>
      <c r="P374" s="36"/>
      <c r="Q374" s="68"/>
      <c r="R374" s="35">
        <v>45716</v>
      </c>
      <c r="S374" s="13">
        <f>+R374+365</f>
        <v>46081</v>
      </c>
      <c r="T374" s="14">
        <f ca="1">$W$1-R374</f>
        <v>181</v>
      </c>
      <c r="U374" s="14">
        <f ca="1">365-T374</f>
        <v>184</v>
      </c>
      <c r="V374" s="37"/>
      <c r="W374" s="37"/>
      <c r="X374" s="14" t="str">
        <f>IF(AND(O374&gt;40410001,O374&lt;424000000),"Done - Invoiced",IF(AND(L374&gt;DATEVALUE("01/01/2024"),L374&lt;DATEVALUE("01/01/2027")),"On Hand",IF(L374="In Transit","In Transit",IF(L374="Cancelled PO","Cancelled PO","On Order"))))</f>
        <v>On Hand</v>
      </c>
      <c r="Y374" s="37" t="s">
        <v>460</v>
      </c>
      <c r="Z374" s="13">
        <v>45700</v>
      </c>
      <c r="AA374" s="35">
        <v>45700</v>
      </c>
      <c r="AB374" s="35">
        <v>45705</v>
      </c>
      <c r="AC374" s="14"/>
      <c r="AD374" s="13"/>
      <c r="AE374" s="56">
        <v>1</v>
      </c>
      <c r="AF374" s="56">
        <v>2125</v>
      </c>
      <c r="AG374" s="56">
        <f>AE374*AF374</f>
        <v>2125</v>
      </c>
      <c r="AH374" s="56"/>
      <c r="AI374" s="56">
        <f>AG374+AH374</f>
        <v>2125</v>
      </c>
      <c r="AJ374" s="56"/>
    </row>
    <row r="375" spans="1:37" ht="10.5" customHeight="1" x14ac:dyDescent="0.2">
      <c r="A375" s="37">
        <v>2846399</v>
      </c>
      <c r="B375" s="27" t="s">
        <v>156</v>
      </c>
      <c r="C375" s="27" t="s">
        <v>52</v>
      </c>
      <c r="D375" s="31">
        <v>45695</v>
      </c>
      <c r="E375" s="28" t="s">
        <v>99</v>
      </c>
      <c r="F375" s="29">
        <v>3222323999</v>
      </c>
      <c r="G375" s="29">
        <v>3222323999</v>
      </c>
      <c r="H375" s="27" t="s">
        <v>157</v>
      </c>
      <c r="I375" s="29">
        <v>3</v>
      </c>
      <c r="J375" s="30">
        <v>1531</v>
      </c>
      <c r="K375" s="30">
        <f>I375*J375</f>
        <v>4593</v>
      </c>
      <c r="L375" s="31">
        <v>45783</v>
      </c>
      <c r="M375" s="31">
        <v>45831</v>
      </c>
      <c r="N375" s="32">
        <v>2002433286</v>
      </c>
      <c r="O375" s="32">
        <v>404100382</v>
      </c>
      <c r="P375" s="33">
        <v>45831</v>
      </c>
      <c r="Q375" s="49"/>
      <c r="R375" s="13">
        <v>45786</v>
      </c>
      <c r="S375" s="13">
        <f>+R375+365</f>
        <v>46151</v>
      </c>
      <c r="T375" s="14">
        <f ca="1">$W$1-R375</f>
        <v>111</v>
      </c>
      <c r="U375" s="14">
        <f ca="1">365-T375</f>
        <v>254</v>
      </c>
      <c r="V375" s="15"/>
      <c r="W375" s="15"/>
      <c r="X375" s="14" t="str">
        <f>IF(AND(O375&gt;40410001,O375&lt;424000000),"Done - Invoiced",IF(AND(L375&gt;DATEVALUE("01/01/2024"),L375&lt;DATEVALUE("01/01/2027")),"On Hand",IF(L375="In Transit","In Transit",IF(L375="Cancelled PO","Cancelled PO","On Order"))))</f>
        <v>Done - Invoiced</v>
      </c>
      <c r="Y375" s="15" t="s">
        <v>460</v>
      </c>
      <c r="Z375" s="13">
        <v>45763</v>
      </c>
      <c r="AA375" s="13">
        <v>45770</v>
      </c>
      <c r="AB375" s="13">
        <v>45775</v>
      </c>
      <c r="AC375" s="14"/>
      <c r="AD375" s="13"/>
      <c r="AE375" s="56">
        <v>3</v>
      </c>
      <c r="AF375" s="56">
        <v>1531</v>
      </c>
      <c r="AG375" s="56">
        <f>AE375*AF375</f>
        <v>4593</v>
      </c>
      <c r="AH375" s="56"/>
      <c r="AI375" s="56">
        <f>AG375+AH375</f>
        <v>4593</v>
      </c>
      <c r="AJ375" s="56"/>
      <c r="AK375" s="56"/>
    </row>
    <row r="376" spans="1:37" ht="10.5" hidden="1" customHeight="1" x14ac:dyDescent="0.2">
      <c r="A376" s="37">
        <v>2523386</v>
      </c>
      <c r="B376" s="27" t="s">
        <v>365</v>
      </c>
      <c r="C376" s="27" t="s">
        <v>52</v>
      </c>
      <c r="D376" s="59">
        <v>45632</v>
      </c>
      <c r="E376" s="27" t="s">
        <v>286</v>
      </c>
      <c r="F376" s="61">
        <v>3316100931</v>
      </c>
      <c r="G376" s="29">
        <v>3316100931</v>
      </c>
      <c r="H376" s="27" t="s">
        <v>83</v>
      </c>
      <c r="I376" s="29">
        <v>4</v>
      </c>
      <c r="J376" s="30">
        <v>3975</v>
      </c>
      <c r="K376" s="30">
        <f>I376*J376</f>
        <v>15900</v>
      </c>
      <c r="L376" s="31">
        <v>45719</v>
      </c>
      <c r="M376" s="59">
        <v>45755</v>
      </c>
      <c r="N376" s="52">
        <v>2002318404</v>
      </c>
      <c r="O376" s="32">
        <v>404100270</v>
      </c>
      <c r="P376" s="33">
        <v>45755</v>
      </c>
      <c r="Q376" s="49"/>
      <c r="R376" s="13">
        <v>45723</v>
      </c>
      <c r="S376" s="13">
        <f>+R376+365</f>
        <v>46088</v>
      </c>
      <c r="T376" s="14">
        <f ca="1">$W$1-R376</f>
        <v>174</v>
      </c>
      <c r="U376" s="14">
        <f ca="1">365-T376</f>
        <v>191</v>
      </c>
      <c r="V376" s="15"/>
      <c r="W376" s="15"/>
      <c r="X376" s="14" t="str">
        <f>IF(AND(O376&gt;40410001,O376&lt;424000000),"Done - Invoiced",IF(AND(L376&gt;DATEVALUE("01/01/2024"),L376&lt;DATEVALUE("01/01/2027")),"On Hand",IF(L376="In Transit","In Transit",IF(L376="Cancelled PO","Cancelled PO","On Order"))))</f>
        <v>Done - Invoiced</v>
      </c>
      <c r="Y376" s="15" t="s">
        <v>460</v>
      </c>
      <c r="Z376" s="13">
        <v>45714</v>
      </c>
      <c r="AA376" s="13">
        <v>45714</v>
      </c>
      <c r="AB376" s="13">
        <v>45719</v>
      </c>
      <c r="AC376" s="14"/>
      <c r="AD376" s="13"/>
      <c r="AE376" s="56">
        <v>4</v>
      </c>
      <c r="AF376" s="56">
        <v>3975</v>
      </c>
      <c r="AG376" s="56">
        <f>AE376*AF376</f>
        <v>15900</v>
      </c>
      <c r="AH376" s="56"/>
      <c r="AI376" s="56">
        <f>AG376+AH376</f>
        <v>15900</v>
      </c>
      <c r="AJ376" s="56"/>
    </row>
    <row r="377" spans="1:37" ht="10.5" hidden="1" customHeight="1" x14ac:dyDescent="0.2">
      <c r="A377" s="37">
        <v>616116</v>
      </c>
      <c r="B377" s="27" t="s">
        <v>416</v>
      </c>
      <c r="C377" s="27" t="s">
        <v>52</v>
      </c>
      <c r="D377" s="31">
        <v>45400</v>
      </c>
      <c r="E377" s="27" t="s">
        <v>417</v>
      </c>
      <c r="F377" s="29">
        <v>3316100968</v>
      </c>
      <c r="G377" s="29">
        <v>3316100968</v>
      </c>
      <c r="H377" s="27" t="s">
        <v>62</v>
      </c>
      <c r="I377" s="29">
        <v>4</v>
      </c>
      <c r="J377" s="30">
        <v>2087</v>
      </c>
      <c r="K377" s="30">
        <f>I377*J377</f>
        <v>8348</v>
      </c>
      <c r="L377" s="31" t="s">
        <v>64</v>
      </c>
      <c r="M377" s="31">
        <v>45385</v>
      </c>
      <c r="N377" s="32">
        <v>2001905068</v>
      </c>
      <c r="O377" s="32">
        <v>40410003</v>
      </c>
      <c r="P377" s="33">
        <v>45385</v>
      </c>
      <c r="Q377" s="49"/>
      <c r="R377" s="13">
        <v>45385</v>
      </c>
      <c r="S377" s="13">
        <f>+R377+365</f>
        <v>45750</v>
      </c>
      <c r="T377" s="14">
        <f ca="1">$W$1-R377</f>
        <v>512</v>
      </c>
      <c r="U377" s="14">
        <f ca="1">365-T377</f>
        <v>-147</v>
      </c>
      <c r="V377" s="15"/>
      <c r="W377" s="15"/>
      <c r="X377" s="14" t="str">
        <f>IF(AND(O377&gt;40410001,O377&lt;424000000),"Done - Invoiced",IF(AND(L377&gt;DATEVALUE("01/01/2024"),L377&lt;DATEVALUE("01/01/2027")),"On Hand",IF(L377="In Transit","In Transit",IF(L377="Cancelled PO","Cancelled PO","On Order"))))</f>
        <v>Done - Invoiced</v>
      </c>
      <c r="Y377" s="15" t="s">
        <v>460</v>
      </c>
      <c r="Z377" s="13" t="s">
        <v>64</v>
      </c>
      <c r="AA377" s="13" t="s">
        <v>64</v>
      </c>
      <c r="AB377" s="13"/>
      <c r="AC377" s="14"/>
      <c r="AD377" s="13"/>
      <c r="AE377" s="56">
        <v>4</v>
      </c>
      <c r="AF377" s="56">
        <v>2087</v>
      </c>
      <c r="AG377" s="56">
        <f>AE377*AF377</f>
        <v>8348</v>
      </c>
      <c r="AH377" s="56"/>
      <c r="AI377" s="56">
        <f>AG377+AH377</f>
        <v>8348</v>
      </c>
      <c r="AJ377" s="56"/>
    </row>
    <row r="378" spans="1:37" ht="10.5" hidden="1" customHeight="1" x14ac:dyDescent="0.2">
      <c r="A378" s="37">
        <v>2367274</v>
      </c>
      <c r="B378" s="37" t="s">
        <v>454</v>
      </c>
      <c r="C378" s="37" t="s">
        <v>52</v>
      </c>
      <c r="D378" s="13">
        <v>45603</v>
      </c>
      <c r="E378" s="37" t="s">
        <v>347</v>
      </c>
      <c r="F378" s="14">
        <v>3222351328</v>
      </c>
      <c r="G378" s="36">
        <v>3222351328</v>
      </c>
      <c r="H378" s="37" t="s">
        <v>85</v>
      </c>
      <c r="I378" s="36">
        <v>4</v>
      </c>
      <c r="J378" s="70">
        <v>2125</v>
      </c>
      <c r="K378" s="70">
        <f>I378*J378</f>
        <v>8500</v>
      </c>
      <c r="L378" s="35">
        <v>45733</v>
      </c>
      <c r="M378" s="35"/>
      <c r="N378" s="14"/>
      <c r="O378" s="36"/>
      <c r="P378" s="36"/>
      <c r="Q378" s="68"/>
      <c r="R378" s="13">
        <v>45736</v>
      </c>
      <c r="S378" s="13">
        <f>+R378+365</f>
        <v>46101</v>
      </c>
      <c r="T378" s="14">
        <f ca="1">$W$1-R378</f>
        <v>161</v>
      </c>
      <c r="U378" s="14">
        <f ca="1">365-T378</f>
        <v>204</v>
      </c>
      <c r="V378" s="15"/>
      <c r="W378" s="15"/>
      <c r="X378" s="14" t="str">
        <f>IF(AND(O378&gt;40410001,O378&lt;424000000),"Done - Invoiced",IF(AND(L378&gt;DATEVALUE("01/01/2024"),L378&lt;DATEVALUE("01/01/2027")),"On Hand",IF(L378="In Transit","In Transit",IF(L378="Cancelled PO","Cancelled PO","On Order"))))</f>
        <v>On Hand</v>
      </c>
      <c r="Y378" s="15" t="s">
        <v>460</v>
      </c>
      <c r="Z378" s="13">
        <v>45728</v>
      </c>
      <c r="AA378" s="13">
        <v>45728</v>
      </c>
      <c r="AB378" s="13">
        <v>45733</v>
      </c>
      <c r="AC378" s="14"/>
      <c r="AD378" s="13"/>
      <c r="AE378" s="56">
        <v>4</v>
      </c>
      <c r="AF378" s="56">
        <v>2125</v>
      </c>
      <c r="AG378" s="56">
        <f>AE378*AF378</f>
        <v>8500</v>
      </c>
      <c r="AH378" s="56"/>
      <c r="AI378" s="56">
        <f>AG378+AH378</f>
        <v>8500</v>
      </c>
      <c r="AJ378" s="56"/>
    </row>
    <row r="379" spans="1:37" ht="10.5" hidden="1" customHeight="1" x14ac:dyDescent="0.2">
      <c r="A379" s="37">
        <v>2367272</v>
      </c>
      <c r="B379" s="37" t="s">
        <v>441</v>
      </c>
      <c r="C379" s="37" t="s">
        <v>52</v>
      </c>
      <c r="D379" s="35">
        <v>45603</v>
      </c>
      <c r="E379" s="37" t="s">
        <v>342</v>
      </c>
      <c r="F379" s="36">
        <v>3222347853</v>
      </c>
      <c r="G379" s="36">
        <v>3222347853</v>
      </c>
      <c r="H379" s="37" t="s">
        <v>81</v>
      </c>
      <c r="I379" s="36">
        <v>3</v>
      </c>
      <c r="J379" s="70">
        <v>1917</v>
      </c>
      <c r="K379" s="70">
        <f>I379*J379</f>
        <v>5751</v>
      </c>
      <c r="L379" s="35">
        <v>45741</v>
      </c>
      <c r="M379" s="35"/>
      <c r="N379" s="36"/>
      <c r="O379" s="36"/>
      <c r="P379" s="36"/>
      <c r="Q379" s="68"/>
      <c r="R379" s="35">
        <v>45743</v>
      </c>
      <c r="S379" s="13">
        <f>+R379+365</f>
        <v>46108</v>
      </c>
      <c r="T379" s="14">
        <f ca="1">$W$1-R379</f>
        <v>154</v>
      </c>
      <c r="U379" s="14">
        <f ca="1">365-T379</f>
        <v>211</v>
      </c>
      <c r="V379" s="37"/>
      <c r="W379" s="37"/>
      <c r="X379" s="14" t="str">
        <f>IF(AND(O379&gt;40410001,O379&lt;424000000),"Done - Invoiced",IF(AND(L379&gt;DATEVALUE("01/01/2024"),L379&lt;DATEVALUE("01/01/2027")),"On Hand",IF(L379="In Transit","In Transit",IF(L379="Cancelled PO","Cancelled PO","On Order"))))</f>
        <v>On Hand</v>
      </c>
      <c r="Y379" s="37" t="s">
        <v>460</v>
      </c>
      <c r="Z379" s="13">
        <v>45728</v>
      </c>
      <c r="AA379" s="35">
        <v>45735</v>
      </c>
      <c r="AB379" s="35">
        <v>45740</v>
      </c>
      <c r="AC379" s="14"/>
      <c r="AD379" s="13"/>
      <c r="AE379" s="56">
        <v>3</v>
      </c>
      <c r="AF379" s="56">
        <v>1917</v>
      </c>
      <c r="AG379" s="56">
        <f>AE379*AF379</f>
        <v>5751</v>
      </c>
      <c r="AH379" s="56"/>
      <c r="AI379" s="56">
        <f>AG379+AH379</f>
        <v>5751</v>
      </c>
      <c r="AJ379" s="56"/>
    </row>
    <row r="380" spans="1:37" ht="10.5" hidden="1" customHeight="1" x14ac:dyDescent="0.2">
      <c r="A380" s="37">
        <v>2737682</v>
      </c>
      <c r="B380" s="27" t="s">
        <v>420</v>
      </c>
      <c r="C380" s="27" t="s">
        <v>52</v>
      </c>
      <c r="D380" s="31">
        <v>45674</v>
      </c>
      <c r="E380" s="27" t="s">
        <v>383</v>
      </c>
      <c r="F380" s="29">
        <v>3316101255</v>
      </c>
      <c r="G380" s="29">
        <v>3316101255</v>
      </c>
      <c r="H380" s="27" t="s">
        <v>83</v>
      </c>
      <c r="I380" s="29">
        <v>4</v>
      </c>
      <c r="J380" s="30">
        <v>3928</v>
      </c>
      <c r="K380" s="30">
        <f>I380*J380</f>
        <v>15712</v>
      </c>
      <c r="L380" s="31">
        <v>45750</v>
      </c>
      <c r="M380" s="31">
        <v>45805</v>
      </c>
      <c r="N380" s="32">
        <v>2002395487</v>
      </c>
      <c r="O380" s="32">
        <v>404100340</v>
      </c>
      <c r="P380" s="33">
        <v>45805</v>
      </c>
      <c r="Q380" s="49"/>
      <c r="R380" s="13">
        <v>45750</v>
      </c>
      <c r="S380" s="13">
        <f>+R380+365</f>
        <v>46115</v>
      </c>
      <c r="T380" s="14">
        <f ca="1">$W$1-R380</f>
        <v>147</v>
      </c>
      <c r="U380" s="14">
        <f ca="1">365-T380</f>
        <v>218</v>
      </c>
      <c r="V380" s="15"/>
      <c r="W380" s="15"/>
      <c r="X380" s="14" t="str">
        <f>IF(AND(O380&gt;40410001,O380&lt;424000000),"Done - Invoiced",IF(AND(L380&gt;DATEVALUE("01/01/2024"),L380&lt;DATEVALUE("01/01/2027")),"On Hand",IF(L380="In Transit","In Transit",IF(L380="Cancelled PO","Cancelled PO","On Order"))))</f>
        <v>Done - Invoiced</v>
      </c>
      <c r="Y380" s="15" t="s">
        <v>460</v>
      </c>
      <c r="Z380" s="13">
        <v>45742</v>
      </c>
      <c r="AA380" s="13">
        <v>45742</v>
      </c>
      <c r="AB380" s="13">
        <v>45747</v>
      </c>
      <c r="AC380" s="14"/>
      <c r="AD380" s="13"/>
      <c r="AE380" s="56">
        <v>4</v>
      </c>
      <c r="AF380" s="56">
        <v>3928</v>
      </c>
      <c r="AG380" s="56">
        <f>AE380*AF380</f>
        <v>15712</v>
      </c>
      <c r="AH380" s="56"/>
      <c r="AI380" s="56">
        <f>AG380+AH380</f>
        <v>15712</v>
      </c>
      <c r="AJ380" s="56"/>
    </row>
    <row r="381" spans="1:37" ht="10.5" hidden="1" customHeight="1" x14ac:dyDescent="0.2">
      <c r="A381" s="37">
        <v>616117</v>
      </c>
      <c r="B381" s="27" t="s">
        <v>421</v>
      </c>
      <c r="C381" s="27" t="s">
        <v>52</v>
      </c>
      <c r="D381" s="31">
        <v>45379</v>
      </c>
      <c r="E381" s="27" t="s">
        <v>417</v>
      </c>
      <c r="F381" s="29">
        <v>3316100969</v>
      </c>
      <c r="G381" s="29">
        <v>3316100969</v>
      </c>
      <c r="H381" s="27" t="s">
        <v>62</v>
      </c>
      <c r="I381" s="29">
        <v>4</v>
      </c>
      <c r="J381" s="30">
        <v>2087</v>
      </c>
      <c r="K381" s="30">
        <f>I381*J381</f>
        <v>8348</v>
      </c>
      <c r="L381" s="31" t="s">
        <v>64</v>
      </c>
      <c r="M381" s="31">
        <v>45385</v>
      </c>
      <c r="N381" s="32">
        <v>2001905233</v>
      </c>
      <c r="O381" s="32">
        <v>40410004</v>
      </c>
      <c r="P381" s="33">
        <v>45385</v>
      </c>
      <c r="Q381" s="49"/>
      <c r="R381" s="13">
        <v>45385</v>
      </c>
      <c r="S381" s="13">
        <f>+R381+365</f>
        <v>45750</v>
      </c>
      <c r="T381" s="14">
        <f ca="1">$W$1-R381</f>
        <v>512</v>
      </c>
      <c r="U381" s="14">
        <f ca="1">365-T381</f>
        <v>-147</v>
      </c>
      <c r="V381" s="15"/>
      <c r="W381" s="15"/>
      <c r="X381" s="14" t="str">
        <f>IF(AND(O381&gt;40410001,O381&lt;424000000),"Done - Invoiced",IF(AND(L381&gt;DATEVALUE("01/01/2024"),L381&lt;DATEVALUE("01/01/2027")),"On Hand",IF(L381="In Transit","In Transit",IF(L381="Cancelled PO","Cancelled PO","On Order"))))</f>
        <v>Done - Invoiced</v>
      </c>
      <c r="Y381" s="15" t="s">
        <v>460</v>
      </c>
      <c r="Z381" s="13" t="s">
        <v>64</v>
      </c>
      <c r="AA381" s="13" t="s">
        <v>64</v>
      </c>
      <c r="AB381" s="13"/>
      <c r="AC381" s="14"/>
      <c r="AD381" s="13"/>
      <c r="AE381" s="56">
        <v>4</v>
      </c>
      <c r="AF381" s="56">
        <v>2087</v>
      </c>
      <c r="AG381" s="56">
        <f>AE381*AF381</f>
        <v>8348</v>
      </c>
      <c r="AH381" s="56"/>
      <c r="AI381" s="56">
        <f>AG381+AH381</f>
        <v>8348</v>
      </c>
      <c r="AJ381" s="56"/>
    </row>
    <row r="382" spans="1:37" ht="10.5" hidden="1" customHeight="1" x14ac:dyDescent="0.2">
      <c r="A382" s="37">
        <v>2846400</v>
      </c>
      <c r="B382" s="27" t="s">
        <v>385</v>
      </c>
      <c r="C382" s="27" t="s">
        <v>52</v>
      </c>
      <c r="D382" s="31">
        <v>45695</v>
      </c>
      <c r="E382" s="28" t="s">
        <v>386</v>
      </c>
      <c r="F382" s="29">
        <v>3222324558</v>
      </c>
      <c r="G382" s="29">
        <v>3222324558</v>
      </c>
      <c r="H382" s="27" t="s">
        <v>87</v>
      </c>
      <c r="I382" s="29">
        <v>6</v>
      </c>
      <c r="J382" s="30">
        <v>3108</v>
      </c>
      <c r="K382" s="30">
        <f>I382*J382</f>
        <v>18648</v>
      </c>
      <c r="L382" s="31">
        <v>45798</v>
      </c>
      <c r="M382" s="31">
        <v>45832</v>
      </c>
      <c r="N382" s="32">
        <v>2002442645</v>
      </c>
      <c r="O382" s="32">
        <v>404100384</v>
      </c>
      <c r="P382" s="33">
        <v>45832</v>
      </c>
      <c r="Q382" s="49"/>
      <c r="R382" s="13">
        <v>45800</v>
      </c>
      <c r="S382" s="13">
        <f>+R382+365</f>
        <v>46165</v>
      </c>
      <c r="T382" s="14">
        <f ca="1">$W$1-R382</f>
        <v>97</v>
      </c>
      <c r="U382" s="14">
        <f ca="1">365-T382</f>
        <v>268</v>
      </c>
      <c r="V382" s="15"/>
      <c r="W382" s="15"/>
      <c r="X382" s="14" t="str">
        <f>IF(AND(O382&gt;40410001,O382&lt;424000000),"Done - Invoiced",IF(AND(L382&gt;DATEVALUE("01/01/2024"),L382&lt;DATEVALUE("01/01/2027")),"On Hand",IF(L382="In Transit","In Transit",IF(L382="Cancelled PO","Cancelled PO","On Order"))))</f>
        <v>Done - Invoiced</v>
      </c>
      <c r="Y382" s="15" t="s">
        <v>460</v>
      </c>
      <c r="Z382" s="13">
        <v>45777</v>
      </c>
      <c r="AA382" s="13">
        <v>45777</v>
      </c>
      <c r="AB382" s="13">
        <v>45782</v>
      </c>
      <c r="AC382" s="14"/>
      <c r="AD382" s="13"/>
      <c r="AE382" s="56">
        <v>6</v>
      </c>
      <c r="AF382" s="56">
        <v>3108</v>
      </c>
      <c r="AG382" s="56">
        <f>AE382*AF382</f>
        <v>18648</v>
      </c>
      <c r="AH382" s="56"/>
      <c r="AI382" s="56">
        <f>AG382+AH382</f>
        <v>18648</v>
      </c>
      <c r="AJ382" s="56"/>
    </row>
    <row r="383" spans="1:37" ht="10.5" hidden="1" customHeight="1" x14ac:dyDescent="0.2">
      <c r="A383" s="37">
        <v>2921415</v>
      </c>
      <c r="B383" s="27" t="s">
        <v>352</v>
      </c>
      <c r="C383" s="27" t="s">
        <v>52</v>
      </c>
      <c r="D383" s="31">
        <v>45708</v>
      </c>
      <c r="E383" s="28" t="s">
        <v>353</v>
      </c>
      <c r="F383" s="29">
        <v>3222362915</v>
      </c>
      <c r="G383" s="29">
        <v>3222362915</v>
      </c>
      <c r="H383" s="27" t="s">
        <v>87</v>
      </c>
      <c r="I383" s="29">
        <v>6</v>
      </c>
      <c r="J383" s="30">
        <v>2315</v>
      </c>
      <c r="K383" s="30">
        <f>I383*J383</f>
        <v>13890</v>
      </c>
      <c r="L383" s="31">
        <v>45804</v>
      </c>
      <c r="M383" s="31">
        <v>45832</v>
      </c>
      <c r="N383" s="32">
        <v>2002436801</v>
      </c>
      <c r="O383" s="32">
        <v>404100383</v>
      </c>
      <c r="P383" s="33">
        <v>45832</v>
      </c>
      <c r="Q383" s="49"/>
      <c r="R383" s="13">
        <v>45810</v>
      </c>
      <c r="S383" s="13">
        <f>+R383+365</f>
        <v>46175</v>
      </c>
      <c r="T383" s="14">
        <f ca="1">$W$1-R383</f>
        <v>87</v>
      </c>
      <c r="U383" s="14">
        <f ca="1">365-T383</f>
        <v>278</v>
      </c>
      <c r="V383" s="15"/>
      <c r="W383" s="15"/>
      <c r="X383" s="14" t="str">
        <f>IF(AND(O383&gt;40410001,O383&lt;424000000),"Done - Invoiced",IF(AND(L383&gt;DATEVALUE("01/01/2024"),L383&lt;DATEVALUE("01/01/2027")),"On Hand",IF(L383="In Transit","In Transit",IF(L383="Cancelled PO","Cancelled PO","On Order"))))</f>
        <v>Done - Invoiced</v>
      </c>
      <c r="Y383" s="15" t="s">
        <v>460</v>
      </c>
      <c r="Z383" s="13">
        <v>45784</v>
      </c>
      <c r="AA383" s="13">
        <v>45784</v>
      </c>
      <c r="AB383" s="13">
        <v>45789</v>
      </c>
      <c r="AC383" s="14"/>
      <c r="AD383" s="13"/>
      <c r="AE383" s="56">
        <v>6</v>
      </c>
      <c r="AF383" s="56">
        <v>2315</v>
      </c>
      <c r="AG383" s="56">
        <f>AE383*AF383</f>
        <v>13890</v>
      </c>
      <c r="AH383" s="56"/>
      <c r="AI383" s="56">
        <f>AG383+AH383</f>
        <v>13890</v>
      </c>
      <c r="AJ383" s="56"/>
    </row>
    <row r="384" spans="1:37" ht="10.5" hidden="1" customHeight="1" x14ac:dyDescent="0.2">
      <c r="A384" s="37">
        <v>2737685</v>
      </c>
      <c r="B384" s="27" t="s">
        <v>424</v>
      </c>
      <c r="C384" s="27" t="s">
        <v>52</v>
      </c>
      <c r="D384" s="31">
        <v>45674</v>
      </c>
      <c r="E384" s="27" t="s">
        <v>198</v>
      </c>
      <c r="F384" s="29">
        <v>3316100931</v>
      </c>
      <c r="G384" s="29">
        <v>3316100931</v>
      </c>
      <c r="H384" s="27" t="s">
        <v>83</v>
      </c>
      <c r="I384" s="29">
        <v>4</v>
      </c>
      <c r="J384" s="30">
        <v>3975</v>
      </c>
      <c r="K384" s="30">
        <f>I384*J384</f>
        <v>15900</v>
      </c>
      <c r="L384" s="31">
        <v>45763</v>
      </c>
      <c r="M384" s="31">
        <v>45812</v>
      </c>
      <c r="N384" s="32">
        <v>2002408239</v>
      </c>
      <c r="O384" s="32">
        <v>404100357</v>
      </c>
      <c r="P384" s="33">
        <v>45812</v>
      </c>
      <c r="Q384" s="49"/>
      <c r="R384" s="13">
        <v>45764</v>
      </c>
      <c r="S384" s="13">
        <f>+R384+365</f>
        <v>46129</v>
      </c>
      <c r="T384" s="14">
        <f ca="1">$W$1-R384</f>
        <v>133</v>
      </c>
      <c r="U384" s="14">
        <f ca="1">365-T384</f>
        <v>232</v>
      </c>
      <c r="V384" s="15"/>
      <c r="W384" s="15"/>
      <c r="X384" s="14" t="str">
        <f>IF(AND(O384&gt;40410001,O384&lt;424000000),"Done - Invoiced",IF(AND(L384&gt;DATEVALUE("01/01/2024"),L384&lt;DATEVALUE("01/01/2027")),"On Hand",IF(L384="In Transit","In Transit",IF(L384="Cancelled PO","Cancelled PO","On Order"))))</f>
        <v>Done - Invoiced</v>
      </c>
      <c r="Y384" s="15" t="s">
        <v>460</v>
      </c>
      <c r="Z384" s="13">
        <v>45749</v>
      </c>
      <c r="AA384" s="13">
        <v>45749</v>
      </c>
      <c r="AB384" s="13">
        <v>45754</v>
      </c>
      <c r="AC384" s="14"/>
      <c r="AD384" s="13"/>
      <c r="AE384" s="56">
        <v>4</v>
      </c>
      <c r="AF384" s="56">
        <v>3975</v>
      </c>
      <c r="AG384" s="56">
        <f>AE384*AF384</f>
        <v>15900</v>
      </c>
      <c r="AH384" s="56"/>
      <c r="AI384" s="56">
        <f>AG384+AH384</f>
        <v>15900</v>
      </c>
      <c r="AJ384" s="56"/>
    </row>
    <row r="385" spans="1:37" ht="10.5" customHeight="1" x14ac:dyDescent="0.2">
      <c r="A385" s="37">
        <v>2846404</v>
      </c>
      <c r="B385" s="141" t="s">
        <v>319</v>
      </c>
      <c r="C385" s="27" t="s">
        <v>52</v>
      </c>
      <c r="D385" s="31">
        <v>45695</v>
      </c>
      <c r="E385" s="28" t="s">
        <v>320</v>
      </c>
      <c r="F385" s="29">
        <v>3222323999</v>
      </c>
      <c r="G385" s="29">
        <v>3222323999</v>
      </c>
      <c r="H385" s="27" t="s">
        <v>157</v>
      </c>
      <c r="I385" s="29">
        <v>3</v>
      </c>
      <c r="J385" s="30">
        <v>1531</v>
      </c>
      <c r="K385" s="30">
        <f>I385*J385</f>
        <v>4593</v>
      </c>
      <c r="L385" s="31">
        <v>45789</v>
      </c>
      <c r="M385" s="31">
        <v>45831</v>
      </c>
      <c r="N385" s="32">
        <v>2002433286</v>
      </c>
      <c r="O385" s="32">
        <v>404100382</v>
      </c>
      <c r="P385" s="33">
        <v>45831</v>
      </c>
      <c r="Q385" s="49"/>
      <c r="R385" s="13">
        <v>45793</v>
      </c>
      <c r="S385" s="13">
        <f>+R385+365</f>
        <v>46158</v>
      </c>
      <c r="T385" s="14">
        <f ca="1">$W$1-R385</f>
        <v>104</v>
      </c>
      <c r="U385" s="14">
        <f ca="1">365-T385</f>
        <v>261</v>
      </c>
      <c r="V385" s="15"/>
      <c r="W385" s="15"/>
      <c r="X385" s="14" t="str">
        <f>IF(AND(O385&gt;40410001,O385&lt;424000000),"Done - Invoiced",IF(AND(L385&gt;DATEVALUE("01/01/2024"),L385&lt;DATEVALUE("01/01/2027")),"On Hand",IF(L385="In Transit","In Transit",IF(L385="Cancelled PO","Cancelled PO","On Order"))))</f>
        <v>Done - Invoiced</v>
      </c>
      <c r="Y385" s="15" t="s">
        <v>460</v>
      </c>
      <c r="Z385" s="13">
        <v>45777</v>
      </c>
      <c r="AA385" s="13">
        <v>45777</v>
      </c>
      <c r="AB385" s="13">
        <v>45782</v>
      </c>
      <c r="AC385" s="14"/>
      <c r="AD385" s="13"/>
      <c r="AE385" s="56">
        <v>3</v>
      </c>
      <c r="AF385" s="56">
        <v>1531</v>
      </c>
      <c r="AG385" s="56">
        <f>AE385*AF385</f>
        <v>4593</v>
      </c>
      <c r="AH385" s="56"/>
      <c r="AI385" s="56">
        <f>AG385+AH385</f>
        <v>4593</v>
      </c>
      <c r="AJ385" s="56"/>
      <c r="AK385" s="56"/>
    </row>
    <row r="386" spans="1:37" ht="10.5" hidden="1" customHeight="1" x14ac:dyDescent="0.2">
      <c r="A386" s="37">
        <v>2367235</v>
      </c>
      <c r="B386" s="15" t="s">
        <v>355</v>
      </c>
      <c r="C386" s="15" t="s">
        <v>52</v>
      </c>
      <c r="D386" s="13">
        <v>45603</v>
      </c>
      <c r="E386" s="15" t="s">
        <v>278</v>
      </c>
      <c r="F386" s="14">
        <v>3222350111</v>
      </c>
      <c r="G386" s="14">
        <v>3222350111</v>
      </c>
      <c r="H386" s="15" t="s">
        <v>87</v>
      </c>
      <c r="I386" s="14">
        <v>1</v>
      </c>
      <c r="J386" s="16">
        <v>3042</v>
      </c>
      <c r="K386" s="16">
        <f>I386*J386</f>
        <v>3042</v>
      </c>
      <c r="L386" s="13">
        <v>45706</v>
      </c>
      <c r="M386" s="13"/>
      <c r="N386" s="14"/>
      <c r="O386" s="14"/>
      <c r="P386" s="14"/>
      <c r="Q386" s="71"/>
      <c r="R386" s="13">
        <v>45708</v>
      </c>
      <c r="S386" s="13">
        <f>+R386+365</f>
        <v>46073</v>
      </c>
      <c r="T386" s="14">
        <f ca="1">$W$1-R386</f>
        <v>189</v>
      </c>
      <c r="U386" s="14">
        <f ca="1">365-T386</f>
        <v>176</v>
      </c>
      <c r="V386" s="15"/>
      <c r="W386" s="15"/>
      <c r="X386" s="14" t="str">
        <f>IF(AND(O386&gt;40410001,O386&lt;424000000),"Done - Invoiced",IF(AND(L386&gt;DATEVALUE("01/01/2024"),L386&lt;DATEVALUE("01/01/2027")),"On Hand",IF(L386="In Transit","In Transit",IF(L386="Cancelled PO","Cancelled PO","On Order"))))</f>
        <v>On Hand</v>
      </c>
      <c r="Y386" s="15" t="s">
        <v>460</v>
      </c>
      <c r="Z386" s="13">
        <v>45693</v>
      </c>
      <c r="AA386" s="13">
        <v>45693</v>
      </c>
      <c r="AB386" s="13">
        <v>45698</v>
      </c>
      <c r="AC386" s="14"/>
      <c r="AD386" s="13"/>
      <c r="AE386" s="56">
        <v>1</v>
      </c>
      <c r="AF386" s="56">
        <v>3042</v>
      </c>
      <c r="AG386" s="56">
        <f>AE386*AF386</f>
        <v>3042</v>
      </c>
      <c r="AH386" s="56"/>
      <c r="AI386" s="56">
        <f>AG386+AH386</f>
        <v>3042</v>
      </c>
      <c r="AJ386" s="56"/>
    </row>
    <row r="387" spans="1:37" ht="10.5" hidden="1" customHeight="1" x14ac:dyDescent="0.2">
      <c r="A387" s="37">
        <v>2737685</v>
      </c>
      <c r="B387" s="19" t="s">
        <v>424</v>
      </c>
      <c r="C387" s="27" t="s">
        <v>52</v>
      </c>
      <c r="D387" s="31">
        <v>45674</v>
      </c>
      <c r="E387" s="27" t="s">
        <v>198</v>
      </c>
      <c r="F387" s="29">
        <v>3316100931</v>
      </c>
      <c r="G387" s="29">
        <v>3316100931</v>
      </c>
      <c r="H387" s="27" t="s">
        <v>83</v>
      </c>
      <c r="I387" s="29">
        <v>4</v>
      </c>
      <c r="J387" s="30">
        <v>3975</v>
      </c>
      <c r="K387" s="30">
        <f>I387*J387</f>
        <v>15900</v>
      </c>
      <c r="L387" s="31">
        <v>45763</v>
      </c>
      <c r="M387" s="31">
        <v>45825</v>
      </c>
      <c r="N387" s="32">
        <v>2002424416</v>
      </c>
      <c r="O387" s="32">
        <v>404100374</v>
      </c>
      <c r="P387" s="33">
        <v>45825</v>
      </c>
      <c r="Q387" s="49"/>
      <c r="R387" s="13">
        <v>45764</v>
      </c>
      <c r="S387" s="13">
        <f>+R387+365</f>
        <v>46129</v>
      </c>
      <c r="T387" s="14">
        <f ca="1">$W$1-R387</f>
        <v>133</v>
      </c>
      <c r="U387" s="14">
        <f ca="1">365-T387</f>
        <v>232</v>
      </c>
      <c r="V387" s="15"/>
      <c r="W387" s="15"/>
      <c r="X387" s="14" t="str">
        <f>IF(AND(O387&gt;40410001,O387&lt;424000000),"Done - Invoiced",IF(AND(L387&gt;DATEVALUE("01/01/2024"),L387&lt;DATEVALUE("01/01/2027")),"On Hand",IF(L387="In Transit","In Transit",IF(L387="Cancelled PO","Cancelled PO","On Order"))))</f>
        <v>Done - Invoiced</v>
      </c>
      <c r="Y387" s="15" t="s">
        <v>460</v>
      </c>
      <c r="Z387" s="13">
        <v>45749</v>
      </c>
      <c r="AA387" s="13">
        <v>45749</v>
      </c>
      <c r="AB387" s="13">
        <v>45754</v>
      </c>
      <c r="AC387" s="14"/>
      <c r="AD387" s="13"/>
      <c r="AE387" s="56">
        <v>4</v>
      </c>
      <c r="AF387" s="56">
        <v>3975</v>
      </c>
      <c r="AG387" s="56">
        <f>AE387*AF387</f>
        <v>15900</v>
      </c>
      <c r="AH387" s="56"/>
      <c r="AI387" s="56">
        <f>AG387+AH387</f>
        <v>15900</v>
      </c>
      <c r="AJ387" s="56"/>
    </row>
    <row r="388" spans="1:37" ht="10.5" hidden="1" customHeight="1" x14ac:dyDescent="0.2">
      <c r="A388" s="37">
        <v>2523380</v>
      </c>
      <c r="B388" s="48" t="s">
        <v>372</v>
      </c>
      <c r="C388" s="48" t="s">
        <v>52</v>
      </c>
      <c r="D388" s="59">
        <v>45632</v>
      </c>
      <c r="E388" s="94" t="s">
        <v>340</v>
      </c>
      <c r="F388" s="61">
        <v>3316101255</v>
      </c>
      <c r="G388" s="61">
        <v>3316101255</v>
      </c>
      <c r="H388" s="48" t="s">
        <v>83</v>
      </c>
      <c r="I388" s="61">
        <v>4</v>
      </c>
      <c r="J388" s="95">
        <v>3928</v>
      </c>
      <c r="K388" s="95">
        <f>I388*J388</f>
        <v>15712</v>
      </c>
      <c r="L388" s="59">
        <v>45715</v>
      </c>
      <c r="M388" s="59">
        <v>45762</v>
      </c>
      <c r="N388" s="52">
        <v>2002330008</v>
      </c>
      <c r="O388" s="52">
        <v>404100280</v>
      </c>
      <c r="P388" s="64">
        <v>45762</v>
      </c>
      <c r="Q388" s="65"/>
      <c r="R388" s="13">
        <v>45716</v>
      </c>
      <c r="S388" s="13">
        <f>+R388+365</f>
        <v>46081</v>
      </c>
      <c r="T388" s="14">
        <f ca="1">$W$1-R388</f>
        <v>181</v>
      </c>
      <c r="U388" s="14">
        <f ca="1">365-T388</f>
        <v>184</v>
      </c>
      <c r="V388" s="15"/>
      <c r="W388" s="15"/>
      <c r="X388" s="14" t="str">
        <f>IF(AND(O388&gt;40410001,O388&lt;424000000),"Done - Invoiced",IF(AND(L388&gt;DATEVALUE("01/01/2024"),L388&lt;DATEVALUE("01/01/2027")),"On Hand",IF(L388="In Transit","In Transit",IF(L388="Cancelled PO","Cancelled PO","On Order"))))</f>
        <v>Done - Invoiced</v>
      </c>
      <c r="Y388" s="15" t="s">
        <v>460</v>
      </c>
      <c r="Z388" s="13">
        <v>45700</v>
      </c>
      <c r="AA388" s="13">
        <v>45700</v>
      </c>
      <c r="AB388" s="13">
        <v>45705</v>
      </c>
      <c r="AC388" s="14"/>
      <c r="AD388" s="13"/>
      <c r="AE388" s="56">
        <v>4</v>
      </c>
      <c r="AF388" s="56">
        <v>3928</v>
      </c>
      <c r="AG388" s="56">
        <f>AE388*AF388</f>
        <v>15712</v>
      </c>
      <c r="AH388" s="56"/>
      <c r="AI388" s="56">
        <f>AG388+AH388</f>
        <v>15712</v>
      </c>
      <c r="AJ388" s="56"/>
    </row>
    <row r="389" spans="1:37" ht="10.5" hidden="1" customHeight="1" x14ac:dyDescent="0.2">
      <c r="A389" s="37">
        <v>2367273</v>
      </c>
      <c r="B389" s="37" t="s">
        <v>371</v>
      </c>
      <c r="C389" s="37" t="s">
        <v>52</v>
      </c>
      <c r="D389" s="35">
        <v>45603</v>
      </c>
      <c r="E389" s="37" t="s">
        <v>342</v>
      </c>
      <c r="F389" s="36">
        <v>3222350111</v>
      </c>
      <c r="G389" s="36">
        <v>3222350111</v>
      </c>
      <c r="H389" s="37" t="s">
        <v>87</v>
      </c>
      <c r="I389" s="36">
        <v>1</v>
      </c>
      <c r="J389" s="70">
        <v>3042</v>
      </c>
      <c r="K389" s="70">
        <f>I389*J389</f>
        <v>3042</v>
      </c>
      <c r="L389" s="35">
        <v>45736</v>
      </c>
      <c r="M389" s="35"/>
      <c r="N389" s="36"/>
      <c r="O389" s="36"/>
      <c r="P389" s="36"/>
      <c r="Q389" s="68"/>
      <c r="R389" s="35">
        <v>45743</v>
      </c>
      <c r="S389" s="13">
        <f>+R389+365</f>
        <v>46108</v>
      </c>
      <c r="T389" s="14">
        <f ca="1">$W$1-R389</f>
        <v>154</v>
      </c>
      <c r="U389" s="14">
        <f ca="1">365-T389</f>
        <v>211</v>
      </c>
      <c r="V389" s="37"/>
      <c r="W389" s="37"/>
      <c r="X389" s="14" t="str">
        <f>IF(AND(O389&gt;40410001,O389&lt;424000000),"Done - Invoiced",IF(AND(L389&gt;DATEVALUE("01/01/2024"),L389&lt;DATEVALUE("01/01/2027")),"On Hand",IF(L389="In Transit","In Transit",IF(L389="Cancelled PO","Cancelled PO","On Order"))))</f>
        <v>On Hand</v>
      </c>
      <c r="Y389" s="37" t="s">
        <v>460</v>
      </c>
      <c r="Z389" s="13">
        <v>45728</v>
      </c>
      <c r="AA389" s="35">
        <v>45728</v>
      </c>
      <c r="AB389" s="35">
        <v>45733</v>
      </c>
      <c r="AC389" s="14"/>
      <c r="AD389" s="13"/>
      <c r="AE389" s="56">
        <v>1</v>
      </c>
      <c r="AF389" s="56">
        <v>3042</v>
      </c>
      <c r="AG389" s="56">
        <f>AE389*AF389</f>
        <v>3042</v>
      </c>
      <c r="AH389" s="56"/>
      <c r="AI389" s="56">
        <f>AG389+AH389</f>
        <v>3042</v>
      </c>
      <c r="AJ389" s="56"/>
    </row>
    <row r="390" spans="1:37" ht="10.5" hidden="1" customHeight="1" x14ac:dyDescent="0.2">
      <c r="A390" s="37">
        <v>1868155</v>
      </c>
      <c r="B390" s="26" t="s">
        <v>323</v>
      </c>
      <c r="C390" s="19" t="s">
        <v>56</v>
      </c>
      <c r="D390" s="22">
        <v>45497</v>
      </c>
      <c r="E390" s="19" t="s">
        <v>194</v>
      </c>
      <c r="F390" s="62" t="s">
        <v>92</v>
      </c>
      <c r="G390" s="20">
        <v>3717002079</v>
      </c>
      <c r="H390" s="19" t="s">
        <v>93</v>
      </c>
      <c r="I390" s="20">
        <v>1</v>
      </c>
      <c r="J390" s="21">
        <v>418.11</v>
      </c>
      <c r="K390" s="21">
        <f>I390*J390</f>
        <v>418.11</v>
      </c>
      <c r="L390" s="22">
        <v>45594</v>
      </c>
      <c r="M390" s="22"/>
      <c r="N390" s="52">
        <v>2002526661</v>
      </c>
      <c r="O390" s="52">
        <v>404100488</v>
      </c>
      <c r="P390" s="64">
        <v>45890</v>
      </c>
      <c r="Q390" s="65"/>
      <c r="R390" s="24">
        <v>45527</v>
      </c>
      <c r="S390" s="24">
        <f>+R390+365</f>
        <v>45892</v>
      </c>
      <c r="T390" s="23">
        <f ca="1">$W$1-R390</f>
        <v>370</v>
      </c>
      <c r="U390" s="23">
        <f ca="1">365-T390</f>
        <v>-5</v>
      </c>
      <c r="V390" s="15"/>
      <c r="W390" s="15"/>
      <c r="X390" s="14" t="str">
        <f>IF(AND(O390&gt;40410001,O390&lt;424000000),"Done - Invoiced",IF(AND(L390&gt;DATEVALUE("01/01/2024"),L390&lt;DATEVALUE("01/01/2027")),"On Hand",IF(L390="In Transit","In Transit",IF(L390="Cancelled PO","Cancelled PO","On Order"))))</f>
        <v>Done - Invoiced</v>
      </c>
      <c r="Y390" s="15" t="s">
        <v>460</v>
      </c>
      <c r="Z390" s="13">
        <v>45551</v>
      </c>
      <c r="AA390" s="13">
        <v>45520</v>
      </c>
      <c r="AB390" s="13">
        <v>45626</v>
      </c>
      <c r="AC390" s="14"/>
      <c r="AD390" s="13"/>
      <c r="AE390" s="56">
        <v>1</v>
      </c>
      <c r="AF390" s="56">
        <v>418.11</v>
      </c>
      <c r="AG390" s="56">
        <f>AE390*AF390</f>
        <v>418.11</v>
      </c>
      <c r="AH390" s="56"/>
      <c r="AI390" s="56">
        <f>AG390+AH390</f>
        <v>418.11</v>
      </c>
      <c r="AJ390" s="56"/>
      <c r="AK390" s="56"/>
    </row>
    <row r="391" spans="1:37" ht="10.5" hidden="1" customHeight="1" x14ac:dyDescent="0.2">
      <c r="A391" s="37">
        <v>1868162</v>
      </c>
      <c r="B391" s="47" t="s">
        <v>215</v>
      </c>
      <c r="C391" s="47" t="s">
        <v>56</v>
      </c>
      <c r="D391" s="60">
        <v>45497</v>
      </c>
      <c r="E391" s="47" t="s">
        <v>216</v>
      </c>
      <c r="F391" s="62">
        <v>3717004421</v>
      </c>
      <c r="G391" s="62">
        <v>3717004421</v>
      </c>
      <c r="H391" s="47" t="s">
        <v>169</v>
      </c>
      <c r="I391" s="62">
        <v>1</v>
      </c>
      <c r="J391" s="63">
        <v>6887.38</v>
      </c>
      <c r="K391" s="63">
        <f>I391*J391</f>
        <v>6887.38</v>
      </c>
      <c r="L391" s="60">
        <v>45680</v>
      </c>
      <c r="M391" s="60"/>
      <c r="N391" s="32">
        <v>2002530328</v>
      </c>
      <c r="O391" s="32">
        <v>404100490</v>
      </c>
      <c r="P391" s="33">
        <v>45890</v>
      </c>
      <c r="Q391" s="49"/>
      <c r="R391" s="35">
        <v>45670</v>
      </c>
      <c r="S391" s="13">
        <f>+R391+365</f>
        <v>46035</v>
      </c>
      <c r="T391" s="14">
        <f ca="1">$W$1-R391</f>
        <v>227</v>
      </c>
      <c r="U391" s="14">
        <f ca="1">365-T391</f>
        <v>138</v>
      </c>
      <c r="V391" s="37"/>
      <c r="W391" s="37"/>
      <c r="X391" s="14" t="str">
        <f>IF(AND(O391&gt;40410001,O391&lt;424000000),"Done - Invoiced",IF(AND(L391&gt;DATEVALUE("01/01/2024"),L391&lt;DATEVALUE("01/01/2027")),"On Hand",IF(L391="In Transit","In Transit",IF(L391="Cancelled PO","Cancelled PO","On Order"))))</f>
        <v>Done - Invoiced</v>
      </c>
      <c r="Y391" s="37" t="s">
        <v>460</v>
      </c>
      <c r="Z391" s="13">
        <v>45614</v>
      </c>
      <c r="AA391" s="35">
        <v>45614</v>
      </c>
      <c r="AB391" s="35">
        <v>45720</v>
      </c>
      <c r="AC391" s="14"/>
      <c r="AD391" s="13"/>
      <c r="AE391" s="56">
        <v>1</v>
      </c>
      <c r="AF391" s="56">
        <v>6887.38</v>
      </c>
      <c r="AG391" s="56">
        <f>AE391*AF391</f>
        <v>6887.38</v>
      </c>
      <c r="AH391" s="56"/>
      <c r="AI391" s="56">
        <f>AG391+AH391</f>
        <v>6887.38</v>
      </c>
      <c r="AJ391" s="56"/>
      <c r="AK391" s="56"/>
    </row>
    <row r="392" spans="1:37" ht="10.5" hidden="1" customHeight="1" x14ac:dyDescent="0.2">
      <c r="A392" s="37">
        <v>2997392</v>
      </c>
      <c r="B392" s="48" t="s">
        <v>545</v>
      </c>
      <c r="C392" s="27" t="s">
        <v>525</v>
      </c>
      <c r="D392" s="59">
        <v>45721</v>
      </c>
      <c r="E392" s="27" t="s">
        <v>546</v>
      </c>
      <c r="F392" s="61">
        <v>1185363</v>
      </c>
      <c r="G392" s="29">
        <v>3222351355</v>
      </c>
      <c r="H392" s="27" t="s">
        <v>526</v>
      </c>
      <c r="I392" s="29">
        <v>8</v>
      </c>
      <c r="J392" s="30">
        <v>458.8</v>
      </c>
      <c r="K392" s="30">
        <f>I392*J392</f>
        <v>3670.4</v>
      </c>
      <c r="L392" s="31">
        <v>45796</v>
      </c>
      <c r="M392" s="59">
        <v>45835</v>
      </c>
      <c r="N392" s="32">
        <v>2002450811</v>
      </c>
      <c r="O392" s="32">
        <v>404100394</v>
      </c>
      <c r="P392" s="33">
        <v>45835</v>
      </c>
      <c r="Q392" s="49"/>
      <c r="R392" s="13">
        <v>45793</v>
      </c>
      <c r="S392" s="13">
        <f>+R392+365</f>
        <v>46158</v>
      </c>
      <c r="T392" s="14">
        <f ca="1">$W$1-R392</f>
        <v>104</v>
      </c>
      <c r="U392" s="14">
        <f ca="1">365-T392</f>
        <v>261</v>
      </c>
      <c r="V392" s="15"/>
      <c r="W392" s="15"/>
      <c r="X392" s="14" t="str">
        <f>IF(AND(O392&gt;40410001,O392&lt;424000000),"Done - Invoiced",IF(AND(L392&gt;DATEVALUE("01/01/2024"),L392&lt;DATEVALUE("01/01/2027")),"On Hand",IF(L392="In Transit","In Transit",IF(L392="Cancelled PO","Cancelled PO","On Order"))))</f>
        <v>Done - Invoiced</v>
      </c>
      <c r="Y392" s="15" t="s">
        <v>460</v>
      </c>
      <c r="Z392" s="13">
        <v>45800</v>
      </c>
      <c r="AA392" s="13">
        <v>45786</v>
      </c>
      <c r="AB392" s="13">
        <v>45790</v>
      </c>
      <c r="AC392" s="14"/>
      <c r="AD392" s="13"/>
      <c r="AE392" s="56">
        <v>8</v>
      </c>
      <c r="AF392" s="56">
        <v>458.8</v>
      </c>
      <c r="AG392" s="56">
        <f>AE392*AF392</f>
        <v>3670.4</v>
      </c>
      <c r="AH392" s="56"/>
      <c r="AI392" s="56">
        <f>AG392+AH392</f>
        <v>3670.4</v>
      </c>
      <c r="AJ392" s="56"/>
    </row>
    <row r="393" spans="1:37" ht="10.5" hidden="1" customHeight="1" x14ac:dyDescent="0.2">
      <c r="A393" s="37">
        <v>2367273</v>
      </c>
      <c r="B393" s="15" t="s">
        <v>371</v>
      </c>
      <c r="C393" s="15" t="s">
        <v>52</v>
      </c>
      <c r="D393" s="13">
        <v>45603</v>
      </c>
      <c r="E393" s="15" t="s">
        <v>342</v>
      </c>
      <c r="F393" s="14">
        <v>3222350111</v>
      </c>
      <c r="G393" s="14">
        <v>3222350111</v>
      </c>
      <c r="H393" s="15" t="s">
        <v>87</v>
      </c>
      <c r="I393" s="14">
        <v>1</v>
      </c>
      <c r="J393" s="16">
        <v>3042</v>
      </c>
      <c r="K393" s="16">
        <f>I393*J393</f>
        <v>3042</v>
      </c>
      <c r="L393" s="13">
        <v>45741</v>
      </c>
      <c r="M393" s="13"/>
      <c r="N393" s="14"/>
      <c r="O393" s="14"/>
      <c r="P393" s="14"/>
      <c r="Q393" s="71"/>
      <c r="R393" s="13">
        <v>45743</v>
      </c>
      <c r="S393" s="13">
        <f>+R393+365</f>
        <v>46108</v>
      </c>
      <c r="T393" s="14">
        <f ca="1">$W$1-R393</f>
        <v>154</v>
      </c>
      <c r="U393" s="14">
        <f ca="1">365-T393</f>
        <v>211</v>
      </c>
      <c r="V393" s="15"/>
      <c r="W393" s="15"/>
      <c r="X393" s="14" t="str">
        <f>IF(AND(O393&gt;40410001,O393&lt;424000000),"Done - Invoiced",IF(AND(L393&gt;DATEVALUE("01/01/2024"),L393&lt;DATEVALUE("01/01/2027")),"On Hand",IF(L393="In Transit","In Transit",IF(L393="Cancelled PO","Cancelled PO","On Order"))))</f>
        <v>On Hand</v>
      </c>
      <c r="Y393" s="15" t="s">
        <v>460</v>
      </c>
      <c r="Z393" s="13">
        <v>45728</v>
      </c>
      <c r="AA393" s="13">
        <v>45728</v>
      </c>
      <c r="AB393" s="13">
        <v>45733</v>
      </c>
      <c r="AC393" s="14"/>
      <c r="AD393" s="13"/>
      <c r="AE393" s="56">
        <v>1</v>
      </c>
      <c r="AF393" s="56">
        <v>3042</v>
      </c>
      <c r="AG393" s="56">
        <f>AE393*AF393</f>
        <v>3042</v>
      </c>
      <c r="AH393" s="56"/>
      <c r="AI393" s="56">
        <f>AG393+AH393</f>
        <v>3042</v>
      </c>
      <c r="AJ393" s="56"/>
    </row>
    <row r="394" spans="1:37" ht="10.5" hidden="1" customHeight="1" x14ac:dyDescent="0.2">
      <c r="A394" s="37">
        <v>2953548</v>
      </c>
      <c r="B394" s="15" t="s">
        <v>443</v>
      </c>
      <c r="C394" s="19" t="s">
        <v>52</v>
      </c>
      <c r="D394" s="22">
        <v>45714</v>
      </c>
      <c r="E394" s="26" t="s">
        <v>378</v>
      </c>
      <c r="F394" s="20">
        <v>3222351449</v>
      </c>
      <c r="G394" s="20">
        <v>3222351449</v>
      </c>
      <c r="H394" s="19" t="s">
        <v>85</v>
      </c>
      <c r="I394" s="20">
        <v>1</v>
      </c>
      <c r="J394" s="21">
        <v>1003</v>
      </c>
      <c r="K394" s="21">
        <f>I394*J394</f>
        <v>1003</v>
      </c>
      <c r="L394" s="22">
        <v>45772</v>
      </c>
      <c r="M394" s="22"/>
      <c r="N394" s="32">
        <v>2002532012</v>
      </c>
      <c r="O394" s="32">
        <v>404100497</v>
      </c>
      <c r="P394" s="33">
        <v>45891</v>
      </c>
      <c r="Q394" s="49"/>
      <c r="R394" s="13">
        <v>45772</v>
      </c>
      <c r="S394" s="13">
        <f>+R394+365</f>
        <v>46137</v>
      </c>
      <c r="T394" s="14">
        <f ca="1">$W$1-R394</f>
        <v>125</v>
      </c>
      <c r="U394" s="14">
        <f ca="1">365-T394</f>
        <v>240</v>
      </c>
      <c r="V394" s="15"/>
      <c r="W394" s="15"/>
      <c r="X394" s="14" t="str">
        <f>IF(AND(O394&gt;40410001,O394&lt;424000000),"Done - Invoiced",IF(AND(L394&gt;DATEVALUE("01/01/2024"),L394&lt;DATEVALUE("01/01/2027")),"On Hand",IF(L394="In Transit","In Transit",IF(L394="Cancelled PO","Cancelled PO","On Order"))))</f>
        <v>Done - Invoiced</v>
      </c>
      <c r="Y394" s="15" t="s">
        <v>460</v>
      </c>
      <c r="Z394" s="13">
        <v>45755</v>
      </c>
      <c r="AA394" s="13">
        <v>45756</v>
      </c>
      <c r="AB394" s="13">
        <v>45761</v>
      </c>
      <c r="AC394" s="14"/>
      <c r="AD394" s="13"/>
      <c r="AE394" s="56">
        <v>1</v>
      </c>
      <c r="AF394" s="56">
        <v>1003</v>
      </c>
      <c r="AG394" s="56">
        <f>AE394*AF394</f>
        <v>1003</v>
      </c>
      <c r="AH394" s="56"/>
      <c r="AI394" s="56">
        <f>AG394+AH394</f>
        <v>1003</v>
      </c>
      <c r="AJ394" s="56"/>
    </row>
    <row r="395" spans="1:37" ht="10.5" hidden="1" customHeight="1" x14ac:dyDescent="0.2">
      <c r="A395" s="37">
        <v>2846403</v>
      </c>
      <c r="B395" s="48" t="s">
        <v>446</v>
      </c>
      <c r="C395" s="27" t="s">
        <v>52</v>
      </c>
      <c r="D395" s="31">
        <v>45695</v>
      </c>
      <c r="E395" s="28" t="s">
        <v>320</v>
      </c>
      <c r="F395" s="29">
        <v>3222323933</v>
      </c>
      <c r="G395" s="29">
        <v>3222323933</v>
      </c>
      <c r="H395" s="27" t="s">
        <v>157</v>
      </c>
      <c r="I395" s="29">
        <v>3</v>
      </c>
      <c r="J395" s="30">
        <v>1717</v>
      </c>
      <c r="K395" s="30">
        <f>I395*J395</f>
        <v>5151</v>
      </c>
      <c r="L395" s="31">
        <v>45789</v>
      </c>
      <c r="M395" s="31">
        <v>45838</v>
      </c>
      <c r="N395" s="32">
        <v>2002452885</v>
      </c>
      <c r="O395" s="32">
        <v>404100406</v>
      </c>
      <c r="P395" s="33">
        <v>45838</v>
      </c>
      <c r="Q395" s="49"/>
      <c r="R395" s="13">
        <v>45793</v>
      </c>
      <c r="S395" s="13">
        <f>+R395+365</f>
        <v>46158</v>
      </c>
      <c r="T395" s="14">
        <f ca="1">$W$1-R395</f>
        <v>104</v>
      </c>
      <c r="U395" s="14">
        <f ca="1">365-T395</f>
        <v>261</v>
      </c>
      <c r="V395" s="15"/>
      <c r="W395" s="15"/>
      <c r="X395" s="14" t="str">
        <f>IF(AND(O395&gt;40410001,O395&lt;424000000),"Done - Invoiced",IF(AND(L395&gt;DATEVALUE("01/01/2024"),L395&lt;DATEVALUE("01/01/2027")),"On Hand",IF(L395="In Transit","In Transit",IF(L395="Cancelled PO","Cancelled PO","On Order"))))</f>
        <v>Done - Invoiced</v>
      </c>
      <c r="Y395" s="15" t="s">
        <v>460</v>
      </c>
      <c r="Z395" s="13">
        <v>45777</v>
      </c>
      <c r="AA395" s="13">
        <v>45777</v>
      </c>
      <c r="AB395" s="13">
        <v>45782</v>
      </c>
      <c r="AC395" s="14"/>
      <c r="AD395" s="13"/>
      <c r="AE395" s="56">
        <v>3</v>
      </c>
      <c r="AF395" s="56">
        <v>1717</v>
      </c>
      <c r="AG395" s="56">
        <f>AE395*AF395</f>
        <v>5151</v>
      </c>
      <c r="AH395" s="56"/>
      <c r="AI395" s="56">
        <f>AG395+AH395</f>
        <v>5151</v>
      </c>
      <c r="AJ395" s="56"/>
    </row>
    <row r="396" spans="1:37" ht="10.5" hidden="1" customHeight="1" x14ac:dyDescent="0.2">
      <c r="A396" s="37">
        <v>2846403</v>
      </c>
      <c r="B396" s="48" t="s">
        <v>446</v>
      </c>
      <c r="C396" s="27" t="s">
        <v>52</v>
      </c>
      <c r="D396" s="31">
        <v>45695</v>
      </c>
      <c r="E396" s="28" t="s">
        <v>320</v>
      </c>
      <c r="F396" s="29">
        <v>3222323933</v>
      </c>
      <c r="G396" s="29">
        <v>3222323933</v>
      </c>
      <c r="H396" s="27" t="s">
        <v>157</v>
      </c>
      <c r="I396" s="29">
        <v>3</v>
      </c>
      <c r="J396" s="30">
        <v>1717</v>
      </c>
      <c r="K396" s="30">
        <f>I396*J396</f>
        <v>5151</v>
      </c>
      <c r="L396" s="31">
        <v>45789</v>
      </c>
      <c r="M396" s="31">
        <v>45825</v>
      </c>
      <c r="N396" s="53">
        <v>2002433284</v>
      </c>
      <c r="O396" s="32">
        <v>404100375</v>
      </c>
      <c r="P396" s="33">
        <v>45825</v>
      </c>
      <c r="Q396" s="49"/>
      <c r="R396" s="13">
        <v>45793</v>
      </c>
      <c r="S396" s="13">
        <f>+R396+365</f>
        <v>46158</v>
      </c>
      <c r="T396" s="14">
        <f ca="1">$W$1-R396</f>
        <v>104</v>
      </c>
      <c r="U396" s="14">
        <f ca="1">365-T396</f>
        <v>261</v>
      </c>
      <c r="V396" s="15"/>
      <c r="W396" s="15"/>
      <c r="X396" s="14" t="str">
        <f>IF(AND(O396&gt;40410001,O396&lt;424000000),"Done - Invoiced",IF(AND(L396&gt;DATEVALUE("01/01/2024"),L396&lt;DATEVALUE("01/01/2027")),"On Hand",IF(L396="In Transit","In Transit",IF(L396="Cancelled PO","Cancelled PO","On Order"))))</f>
        <v>Done - Invoiced</v>
      </c>
      <c r="Y396" s="15" t="s">
        <v>460</v>
      </c>
      <c r="Z396" s="13">
        <v>45777</v>
      </c>
      <c r="AA396" s="13">
        <v>45777</v>
      </c>
      <c r="AB396" s="13">
        <v>45782</v>
      </c>
      <c r="AC396" s="14"/>
      <c r="AD396" s="13"/>
      <c r="AE396" s="56">
        <v>3</v>
      </c>
      <c r="AF396" s="56">
        <v>1717</v>
      </c>
      <c r="AG396" s="56">
        <f>AE396*AF396</f>
        <v>5151</v>
      </c>
      <c r="AH396" s="56"/>
      <c r="AI396" s="56">
        <f>AG396+AH396</f>
        <v>5151</v>
      </c>
      <c r="AJ396" s="56"/>
    </row>
    <row r="397" spans="1:37" ht="10.5" hidden="1" customHeight="1" x14ac:dyDescent="0.2">
      <c r="A397" s="37">
        <v>1868165</v>
      </c>
      <c r="B397" s="47" t="s">
        <v>209</v>
      </c>
      <c r="C397" s="47" t="s">
        <v>56</v>
      </c>
      <c r="D397" s="60">
        <v>45497</v>
      </c>
      <c r="E397" s="47" t="s">
        <v>194</v>
      </c>
      <c r="F397" s="62" t="s">
        <v>92</v>
      </c>
      <c r="G397" s="62">
        <v>3717002079</v>
      </c>
      <c r="H397" s="47" t="s">
        <v>93</v>
      </c>
      <c r="I397" s="62">
        <v>1</v>
      </c>
      <c r="J397" s="63">
        <v>418.11</v>
      </c>
      <c r="K397" s="63">
        <f>I397*J397</f>
        <v>418.11</v>
      </c>
      <c r="L397" s="60">
        <v>45594</v>
      </c>
      <c r="M397" s="60"/>
      <c r="N397" s="32">
        <v>2002537246</v>
      </c>
      <c r="O397" s="32">
        <v>404100491</v>
      </c>
      <c r="P397" s="33">
        <v>45890</v>
      </c>
      <c r="Q397" s="49"/>
      <c r="R397" s="73">
        <v>45527</v>
      </c>
      <c r="S397" s="24">
        <f>+R397+365</f>
        <v>45892</v>
      </c>
      <c r="T397" s="23">
        <f ca="1">$W$1-R397</f>
        <v>370</v>
      </c>
      <c r="U397" s="23">
        <f ca="1">365-T397</f>
        <v>-5</v>
      </c>
      <c r="V397" s="37"/>
      <c r="W397" s="37"/>
      <c r="X397" s="14" t="str">
        <f>IF(AND(O397&gt;40410001,O397&lt;424000000),"Done - Invoiced",IF(AND(L397&gt;DATEVALUE("01/01/2024"),L397&lt;DATEVALUE("01/01/2027")),"On Hand",IF(L397="In Transit","In Transit",IF(L397="Cancelled PO","Cancelled PO","On Order"))))</f>
        <v>Done - Invoiced</v>
      </c>
      <c r="Y397" s="37" t="s">
        <v>460</v>
      </c>
      <c r="Z397" s="13">
        <v>45586</v>
      </c>
      <c r="AA397" s="35">
        <v>45520</v>
      </c>
      <c r="AB397" s="35">
        <v>45626</v>
      </c>
      <c r="AC397" s="14"/>
      <c r="AD397" s="13"/>
      <c r="AE397" s="56">
        <v>1</v>
      </c>
      <c r="AF397" s="56">
        <v>418.11</v>
      </c>
      <c r="AG397" s="56">
        <f>AE397*AF397</f>
        <v>418.11</v>
      </c>
      <c r="AH397" s="56"/>
      <c r="AI397" s="56">
        <f>AG397+AH397</f>
        <v>418.11</v>
      </c>
      <c r="AJ397" s="56"/>
      <c r="AK397" s="56"/>
    </row>
    <row r="398" spans="1:37" ht="10.5" hidden="1" customHeight="1" x14ac:dyDescent="0.2">
      <c r="A398" s="37">
        <v>1868158</v>
      </c>
      <c r="B398" s="47" t="s">
        <v>301</v>
      </c>
      <c r="C398" s="47" t="s">
        <v>56</v>
      </c>
      <c r="D398" s="60">
        <v>45497</v>
      </c>
      <c r="E398" s="47" t="s">
        <v>194</v>
      </c>
      <c r="F398" s="62">
        <v>3717000350</v>
      </c>
      <c r="G398" s="62">
        <v>3717000350</v>
      </c>
      <c r="H398" s="47" t="s">
        <v>179</v>
      </c>
      <c r="I398" s="62">
        <v>1</v>
      </c>
      <c r="J398" s="63">
        <v>26862.080000000002</v>
      </c>
      <c r="K398" s="63">
        <f>I398*J398</f>
        <v>26862.080000000002</v>
      </c>
      <c r="L398" s="60">
        <v>45594</v>
      </c>
      <c r="M398" s="60"/>
      <c r="N398" s="32">
        <v>2002537249</v>
      </c>
      <c r="O398" s="32">
        <v>404100493</v>
      </c>
      <c r="P398" s="33">
        <v>45890</v>
      </c>
      <c r="Q398" s="49"/>
      <c r="R398" s="35">
        <v>45527</v>
      </c>
      <c r="S398" s="13">
        <f>+R398+365</f>
        <v>45892</v>
      </c>
      <c r="T398" s="14">
        <f ca="1">$W$1-R398</f>
        <v>370</v>
      </c>
      <c r="U398" s="14">
        <f ca="1">365-T398</f>
        <v>-5</v>
      </c>
      <c r="V398" s="37"/>
      <c r="W398" s="37"/>
      <c r="X398" s="14" t="str">
        <f>IF(AND(O398&gt;40410001,O398&lt;424000000),"Done - Invoiced",IF(AND(L398&gt;DATEVALUE("01/01/2024"),L398&lt;DATEVALUE("01/01/2027")),"On Hand",IF(L398="In Transit","In Transit",IF(L398="Cancelled PO","Cancelled PO","On Order"))))</f>
        <v>Done - Invoiced</v>
      </c>
      <c r="Y398" s="37" t="s">
        <v>460</v>
      </c>
      <c r="Z398" s="13">
        <v>45621</v>
      </c>
      <c r="AA398" s="35">
        <v>45520</v>
      </c>
      <c r="AB398" s="35">
        <v>45626</v>
      </c>
      <c r="AC398" s="14"/>
      <c r="AD398" s="13"/>
      <c r="AE398" s="56">
        <v>1</v>
      </c>
      <c r="AF398" s="56">
        <v>26862.080000000002</v>
      </c>
      <c r="AG398" s="56">
        <f>AE398*AF398</f>
        <v>26862.080000000002</v>
      </c>
      <c r="AH398" s="56"/>
      <c r="AI398" s="56">
        <f>AG398+AH398</f>
        <v>26862.080000000002</v>
      </c>
      <c r="AJ398" s="56"/>
      <c r="AK398" s="56"/>
    </row>
    <row r="399" spans="1:37" ht="10.5" hidden="1" customHeight="1" x14ac:dyDescent="0.2">
      <c r="A399" s="37">
        <v>2846400</v>
      </c>
      <c r="B399" s="47" t="s">
        <v>385</v>
      </c>
      <c r="C399" s="47" t="s">
        <v>52</v>
      </c>
      <c r="D399" s="60">
        <v>45695</v>
      </c>
      <c r="E399" s="81" t="s">
        <v>353</v>
      </c>
      <c r="F399" s="62">
        <v>3222324558</v>
      </c>
      <c r="G399" s="62">
        <v>3222324558</v>
      </c>
      <c r="H399" s="47" t="s">
        <v>87</v>
      </c>
      <c r="I399" s="62">
        <v>6</v>
      </c>
      <c r="J399" s="63">
        <v>3108</v>
      </c>
      <c r="K399" s="63">
        <v>18648</v>
      </c>
      <c r="L399" s="60">
        <v>45799</v>
      </c>
      <c r="M399" s="31">
        <v>45846</v>
      </c>
      <c r="N399" s="32">
        <v>2002466398</v>
      </c>
      <c r="O399" s="32">
        <v>404100416</v>
      </c>
      <c r="P399" s="33">
        <v>45846</v>
      </c>
      <c r="Q399" s="49"/>
      <c r="R399" s="13">
        <v>45810</v>
      </c>
      <c r="S399" s="13">
        <f>+R399+365</f>
        <v>46175</v>
      </c>
      <c r="T399" s="14">
        <f ca="1">$W$1-R399</f>
        <v>87</v>
      </c>
      <c r="U399" s="14">
        <f ca="1">365-T399</f>
        <v>278</v>
      </c>
      <c r="V399" s="15"/>
      <c r="W399" s="15"/>
      <c r="X399" s="14" t="str">
        <f>IF(AND(O399&gt;40410001,O399&lt;424000000),"Done - Invoiced",IF(AND(L399&gt;DATEVALUE("01/01/2024"),L399&lt;DATEVALUE("01/01/2027")),"On Hand",IF(L399="In Transit","In Transit",IF(L399="Cancelled PO","Cancelled PO","On Order"))))</f>
        <v>Done - Invoiced</v>
      </c>
      <c r="Y399" s="15" t="s">
        <v>460</v>
      </c>
      <c r="Z399" s="13">
        <v>45777</v>
      </c>
      <c r="AA399" s="13">
        <v>45777</v>
      </c>
      <c r="AB399" s="13">
        <v>45782</v>
      </c>
      <c r="AC399" s="14"/>
      <c r="AD399" s="13"/>
      <c r="AE399" s="56">
        <v>6</v>
      </c>
      <c r="AF399" s="56">
        <v>3108</v>
      </c>
      <c r="AG399" s="56">
        <f>AE399*AF399</f>
        <v>18648</v>
      </c>
      <c r="AH399" s="56"/>
      <c r="AI399" s="56">
        <f>AG399+AH399</f>
        <v>18648</v>
      </c>
      <c r="AJ399" s="56"/>
      <c r="AK399" s="56"/>
    </row>
    <row r="400" spans="1:37" ht="10.5" hidden="1" customHeight="1" x14ac:dyDescent="0.2">
      <c r="A400" s="37">
        <v>3143062</v>
      </c>
      <c r="B400" s="15" t="s">
        <v>470</v>
      </c>
      <c r="C400" s="15" t="s">
        <v>52</v>
      </c>
      <c r="D400" s="13">
        <v>45748</v>
      </c>
      <c r="E400" s="17" t="s">
        <v>320</v>
      </c>
      <c r="F400" s="14">
        <v>3222351444</v>
      </c>
      <c r="G400" s="14">
        <v>3222351444</v>
      </c>
      <c r="H400" s="15" t="s">
        <v>85</v>
      </c>
      <c r="I400" s="14">
        <v>2</v>
      </c>
      <c r="J400" s="16">
        <v>1111</v>
      </c>
      <c r="K400" s="16">
        <f>I400*J400</f>
        <v>2222</v>
      </c>
      <c r="L400" s="13">
        <v>45789</v>
      </c>
      <c r="M400" s="13"/>
      <c r="N400" s="14"/>
      <c r="O400" s="14"/>
      <c r="P400" s="14"/>
      <c r="Q400" s="56"/>
      <c r="R400" s="13">
        <v>45793</v>
      </c>
      <c r="S400" s="13">
        <f>+R400+365</f>
        <v>46158</v>
      </c>
      <c r="T400" s="14">
        <f ca="1">$W$1-R400</f>
        <v>104</v>
      </c>
      <c r="U400" s="14">
        <f ca="1">365-T400</f>
        <v>261</v>
      </c>
      <c r="V400" s="15"/>
      <c r="W400" s="15"/>
      <c r="X400" s="14" t="str">
        <f>IF(AND(O400&gt;40410001,O400&lt;424000000),"Done - Invoiced",IF(AND(L400&gt;DATEVALUE("01/01/2024"),L400&lt;DATEVALUE("01/01/2027")),"On Hand",IF(L400="In Transit","In Transit",IF(L400="Cancelled PO","Cancelled PO","On Order"))))</f>
        <v>On Hand</v>
      </c>
      <c r="Y400" s="15" t="s">
        <v>460</v>
      </c>
      <c r="Z400" s="13">
        <v>45770</v>
      </c>
      <c r="AA400" s="13">
        <v>45777</v>
      </c>
      <c r="AB400" s="13">
        <v>45782</v>
      </c>
      <c r="AC400" s="14"/>
      <c r="AD400" s="13"/>
      <c r="AE400" s="56">
        <v>2</v>
      </c>
      <c r="AF400" s="56">
        <v>1111</v>
      </c>
      <c r="AG400" s="56">
        <f>AE400*AF400</f>
        <v>2222</v>
      </c>
      <c r="AH400" s="56"/>
      <c r="AI400" s="56">
        <f>AG400+AH400</f>
        <v>2222</v>
      </c>
      <c r="AJ400" s="56"/>
      <c r="AK400" s="56"/>
    </row>
    <row r="401" spans="1:37" ht="10.5" hidden="1" customHeight="1" x14ac:dyDescent="0.2">
      <c r="A401" s="37">
        <v>2953548</v>
      </c>
      <c r="B401" s="19" t="s">
        <v>443</v>
      </c>
      <c r="C401" s="48" t="s">
        <v>52</v>
      </c>
      <c r="D401" s="22">
        <v>45714</v>
      </c>
      <c r="E401" s="94" t="s">
        <v>378</v>
      </c>
      <c r="F401" s="20">
        <v>3222351449</v>
      </c>
      <c r="G401" s="61">
        <v>3222351449</v>
      </c>
      <c r="H401" s="48" t="s">
        <v>85</v>
      </c>
      <c r="I401" s="61">
        <v>1</v>
      </c>
      <c r="J401" s="95">
        <v>1003</v>
      </c>
      <c r="K401" s="95">
        <f>I401*J401</f>
        <v>1003</v>
      </c>
      <c r="L401" s="59">
        <v>45772</v>
      </c>
      <c r="M401" s="59">
        <v>45839</v>
      </c>
      <c r="N401" s="52">
        <v>2002458797</v>
      </c>
      <c r="O401" s="52">
        <v>404100408</v>
      </c>
      <c r="P401" s="64">
        <v>45839</v>
      </c>
      <c r="Q401" s="65"/>
      <c r="R401" s="13">
        <v>45772</v>
      </c>
      <c r="S401" s="13">
        <f>+R401+365</f>
        <v>46137</v>
      </c>
      <c r="T401" s="14">
        <f ca="1">$W$1-R401</f>
        <v>125</v>
      </c>
      <c r="U401" s="14">
        <f ca="1">365-T401</f>
        <v>240</v>
      </c>
      <c r="V401" s="15"/>
      <c r="W401" s="15"/>
      <c r="X401" s="14" t="str">
        <f>IF(AND(O401&gt;40410001,O401&lt;424000000),"Done - Invoiced",IF(AND(L401&gt;DATEVALUE("01/01/2024"),L401&lt;DATEVALUE("01/01/2027")),"On Hand",IF(L401="In Transit","In Transit",IF(L401="Cancelled PO","Cancelled PO","On Order"))))</f>
        <v>Done - Invoiced</v>
      </c>
      <c r="Y401" s="15" t="s">
        <v>460</v>
      </c>
      <c r="Z401" s="13">
        <v>45755</v>
      </c>
      <c r="AA401" s="13">
        <v>45756</v>
      </c>
      <c r="AB401" s="13">
        <v>45761</v>
      </c>
      <c r="AC401" s="14"/>
      <c r="AD401" s="13"/>
      <c r="AE401" s="56">
        <v>1</v>
      </c>
      <c r="AF401" s="56">
        <v>1003</v>
      </c>
      <c r="AG401" s="56">
        <f>AE401*AF401</f>
        <v>1003</v>
      </c>
      <c r="AH401" s="56"/>
      <c r="AI401" s="56">
        <f>AG401+AH401</f>
        <v>1003</v>
      </c>
      <c r="AJ401" s="56"/>
      <c r="AK401" s="56"/>
    </row>
    <row r="402" spans="1:37" ht="10.5" customHeight="1" x14ac:dyDescent="0.2">
      <c r="A402" s="37">
        <v>2846404</v>
      </c>
      <c r="B402" s="27" t="s">
        <v>319</v>
      </c>
      <c r="C402" s="27" t="s">
        <v>52</v>
      </c>
      <c r="D402" s="31">
        <v>45695</v>
      </c>
      <c r="E402" s="28" t="s">
        <v>320</v>
      </c>
      <c r="F402" s="29">
        <v>3222323999</v>
      </c>
      <c r="G402" s="29">
        <v>3222323999</v>
      </c>
      <c r="H402" s="27" t="s">
        <v>157</v>
      </c>
      <c r="I402" s="29">
        <v>3</v>
      </c>
      <c r="J402" s="30">
        <v>1531</v>
      </c>
      <c r="K402" s="30">
        <f>I402*J402</f>
        <v>4593</v>
      </c>
      <c r="L402" s="31">
        <v>45789</v>
      </c>
      <c r="M402" s="31">
        <v>45839</v>
      </c>
      <c r="N402" s="32">
        <v>2002452889</v>
      </c>
      <c r="O402" s="32">
        <v>404100407</v>
      </c>
      <c r="P402" s="33">
        <v>45839</v>
      </c>
      <c r="Q402" s="49"/>
      <c r="R402" s="13">
        <v>45793</v>
      </c>
      <c r="S402" s="13">
        <f>+R402+365</f>
        <v>46158</v>
      </c>
      <c r="T402" s="14">
        <f ca="1">$W$1-R402</f>
        <v>104</v>
      </c>
      <c r="U402" s="14">
        <f ca="1">365-T402</f>
        <v>261</v>
      </c>
      <c r="V402" s="15"/>
      <c r="W402" s="15"/>
      <c r="X402" s="14" t="str">
        <f>IF(AND(O402&gt;40410001,O402&lt;424000000),"Done - Invoiced",IF(AND(L402&gt;DATEVALUE("01/01/2024"),L402&lt;DATEVALUE("01/01/2027")),"On Hand",IF(L402="In Transit","In Transit",IF(L402="Cancelled PO","Cancelled PO","On Order"))))</f>
        <v>Done - Invoiced</v>
      </c>
      <c r="Y402" s="15" t="s">
        <v>460</v>
      </c>
      <c r="Z402" s="13">
        <v>45777</v>
      </c>
      <c r="AA402" s="13">
        <v>45777</v>
      </c>
      <c r="AB402" s="13">
        <v>45782</v>
      </c>
      <c r="AC402" s="14"/>
      <c r="AD402" s="13"/>
      <c r="AE402" s="56">
        <v>3</v>
      </c>
      <c r="AF402" s="56">
        <v>1531</v>
      </c>
      <c r="AG402" s="56">
        <f>AE402*AF402</f>
        <v>4593</v>
      </c>
      <c r="AH402" s="56"/>
      <c r="AI402" s="56">
        <f>AG402+AH402</f>
        <v>4593</v>
      </c>
      <c r="AJ402" s="56"/>
      <c r="AK402" s="56"/>
    </row>
    <row r="403" spans="1:37" ht="10.5" hidden="1" customHeight="1" x14ac:dyDescent="0.2">
      <c r="A403" s="37">
        <v>2997434</v>
      </c>
      <c r="B403" s="15" t="s">
        <v>596</v>
      </c>
      <c r="C403" s="15" t="s">
        <v>525</v>
      </c>
      <c r="D403" s="13">
        <v>45721</v>
      </c>
      <c r="E403" s="15" t="s">
        <v>597</v>
      </c>
      <c r="F403" s="14">
        <v>1181774</v>
      </c>
      <c r="G403" s="14">
        <v>3719016976</v>
      </c>
      <c r="H403" s="15" t="s">
        <v>526</v>
      </c>
      <c r="I403" s="14">
        <v>5</v>
      </c>
      <c r="J403" s="16">
        <v>1789.7</v>
      </c>
      <c r="K403" s="16">
        <f>I403*J403</f>
        <v>8948.5</v>
      </c>
      <c r="L403" s="13">
        <v>45798</v>
      </c>
      <c r="M403" s="13"/>
      <c r="N403" s="14"/>
      <c r="O403" s="14"/>
      <c r="P403" s="14"/>
      <c r="Q403" s="56"/>
      <c r="R403" s="13">
        <v>45800</v>
      </c>
      <c r="S403" s="13">
        <f>+R403+365</f>
        <v>46165</v>
      </c>
      <c r="T403" s="14">
        <f ca="1">$W$1-R403</f>
        <v>97</v>
      </c>
      <c r="U403" s="14">
        <f ca="1">365-T403</f>
        <v>268</v>
      </c>
      <c r="V403" s="15"/>
      <c r="W403" s="15"/>
      <c r="X403" s="14" t="str">
        <f>IF(AND(O403&gt;40410001,O403&lt;424000000),"Done - Invoiced",IF(AND(L403&gt;DATEVALUE("01/01/2024"),L403&lt;DATEVALUE("01/01/2027")),"On Hand",IF(L403="In Transit","In Transit",IF(L403="Cancelled PO","Cancelled PO","On Order"))))</f>
        <v>On Hand</v>
      </c>
      <c r="Y403" s="15" t="s">
        <v>460</v>
      </c>
      <c r="Z403" s="13">
        <v>45800</v>
      </c>
      <c r="AA403" s="13">
        <v>45793</v>
      </c>
      <c r="AB403" s="13">
        <v>45797</v>
      </c>
      <c r="AC403" s="14"/>
      <c r="AD403" s="13"/>
      <c r="AE403" s="56">
        <v>5</v>
      </c>
      <c r="AF403" s="56">
        <v>1789.7</v>
      </c>
      <c r="AG403" s="56">
        <f>AE403*AF403</f>
        <v>8948.5</v>
      </c>
      <c r="AH403" s="56"/>
      <c r="AI403" s="56">
        <f>AG403+AH403</f>
        <v>8948.5</v>
      </c>
      <c r="AJ403" s="56"/>
      <c r="AK403" s="56"/>
    </row>
    <row r="404" spans="1:37" ht="10.5" hidden="1" customHeight="1" x14ac:dyDescent="0.2">
      <c r="A404" s="37">
        <v>2737678</v>
      </c>
      <c r="B404" s="48" t="s">
        <v>405</v>
      </c>
      <c r="C404" s="48" t="s">
        <v>52</v>
      </c>
      <c r="D404" s="59">
        <v>45674</v>
      </c>
      <c r="E404" s="48" t="s">
        <v>342</v>
      </c>
      <c r="F404" s="61">
        <v>3316100931</v>
      </c>
      <c r="G404" s="61">
        <v>3316100931</v>
      </c>
      <c r="H404" s="48" t="s">
        <v>83</v>
      </c>
      <c r="I404" s="61">
        <v>4</v>
      </c>
      <c r="J404" s="95">
        <v>3975</v>
      </c>
      <c r="K404" s="95">
        <f>I404*J404</f>
        <v>15900</v>
      </c>
      <c r="L404" s="59">
        <v>45741</v>
      </c>
      <c r="M404" s="59">
        <v>45791</v>
      </c>
      <c r="N404" s="52">
        <v>2002381642</v>
      </c>
      <c r="O404" s="52">
        <v>404100321</v>
      </c>
      <c r="P404" s="64">
        <v>45791</v>
      </c>
      <c r="Q404" s="65"/>
      <c r="R404" s="13">
        <v>45743</v>
      </c>
      <c r="S404" s="13">
        <f>+R404+365</f>
        <v>46108</v>
      </c>
      <c r="T404" s="14">
        <f ca="1">$W$1-R404</f>
        <v>154</v>
      </c>
      <c r="U404" s="14">
        <f ca="1">365-T404</f>
        <v>211</v>
      </c>
      <c r="V404" s="15"/>
      <c r="W404" s="15"/>
      <c r="X404" s="14" t="str">
        <f>IF(AND(O404&gt;40410001,O404&lt;424000000),"Done - Invoiced",IF(AND(L404&gt;DATEVALUE("01/01/2024"),L404&lt;DATEVALUE("01/01/2027")),"On Hand",IF(L404="In Transit","In Transit",IF(L404="Cancelled PO","Cancelled PO","On Order"))))</f>
        <v>Done - Invoiced</v>
      </c>
      <c r="Y404" s="15" t="s">
        <v>460</v>
      </c>
      <c r="Z404" s="13">
        <v>45735</v>
      </c>
      <c r="AA404" s="13">
        <v>45735</v>
      </c>
      <c r="AB404" s="13">
        <v>45740</v>
      </c>
      <c r="AC404" s="14"/>
      <c r="AD404" s="13"/>
      <c r="AE404" s="56">
        <v>4</v>
      </c>
      <c r="AF404" s="56">
        <v>3975</v>
      </c>
      <c r="AG404" s="56">
        <f>AE404*AF404</f>
        <v>15900</v>
      </c>
      <c r="AH404" s="56"/>
      <c r="AI404" s="56">
        <f>AG404+AH404</f>
        <v>15900</v>
      </c>
      <c r="AJ404" s="56"/>
      <c r="AK404" s="56"/>
    </row>
    <row r="405" spans="1:37" ht="10.5" customHeight="1" x14ac:dyDescent="0.2">
      <c r="A405" s="37">
        <v>2921419</v>
      </c>
      <c r="B405" s="27" t="s">
        <v>458</v>
      </c>
      <c r="C405" s="27" t="s">
        <v>52</v>
      </c>
      <c r="D405" s="31">
        <v>45708</v>
      </c>
      <c r="E405" s="28" t="s">
        <v>353</v>
      </c>
      <c r="F405" s="29">
        <v>3222323999</v>
      </c>
      <c r="G405" s="29">
        <v>3222323999</v>
      </c>
      <c r="H405" s="27" t="s">
        <v>157</v>
      </c>
      <c r="I405" s="29">
        <v>3</v>
      </c>
      <c r="J405" s="30">
        <v>1531</v>
      </c>
      <c r="K405" s="30">
        <f>I405*J405</f>
        <v>4593</v>
      </c>
      <c r="L405" s="31">
        <v>45804</v>
      </c>
      <c r="M405" s="31">
        <v>45839</v>
      </c>
      <c r="N405" s="32">
        <v>2002452889</v>
      </c>
      <c r="O405" s="32">
        <v>404100407</v>
      </c>
      <c r="P405" s="33">
        <v>45839</v>
      </c>
      <c r="Q405" s="49"/>
      <c r="R405" s="13">
        <v>45810</v>
      </c>
      <c r="S405" s="13">
        <f>+R405+365</f>
        <v>46175</v>
      </c>
      <c r="T405" s="14">
        <f ca="1">$W$1-R405</f>
        <v>87</v>
      </c>
      <c r="U405" s="14">
        <f ca="1">365-T405</f>
        <v>278</v>
      </c>
      <c r="V405" s="15"/>
      <c r="W405" s="15"/>
      <c r="X405" s="14" t="str">
        <f>IF(AND(O405&gt;40410001,O405&lt;424000000),"Done - Invoiced",IF(AND(L405&gt;DATEVALUE("01/01/2024"),L405&lt;DATEVALUE("01/01/2027")),"On Hand",IF(L405="In Transit","In Transit",IF(L405="Cancelled PO","Cancelled PO","On Order"))))</f>
        <v>Done - Invoiced</v>
      </c>
      <c r="Y405" s="15" t="s">
        <v>460</v>
      </c>
      <c r="Z405" s="13">
        <v>45791</v>
      </c>
      <c r="AA405" s="13">
        <v>45791</v>
      </c>
      <c r="AB405" s="13">
        <v>45796</v>
      </c>
      <c r="AC405" s="14"/>
      <c r="AD405" s="13"/>
      <c r="AE405" s="56">
        <v>3</v>
      </c>
      <c r="AF405" s="56">
        <v>1531</v>
      </c>
      <c r="AG405" s="56">
        <f>AE405*AF405</f>
        <v>4593</v>
      </c>
      <c r="AH405" s="56"/>
      <c r="AI405" s="56">
        <f>AG405+AH405</f>
        <v>4593</v>
      </c>
      <c r="AJ405" s="56"/>
      <c r="AK405" s="56"/>
    </row>
    <row r="406" spans="1:37" ht="10.5" hidden="1" customHeight="1" x14ac:dyDescent="0.2">
      <c r="A406" s="37">
        <v>3268550</v>
      </c>
      <c r="B406" s="19" t="s">
        <v>604</v>
      </c>
      <c r="C406" s="47" t="s">
        <v>525</v>
      </c>
      <c r="D406" s="60">
        <v>45771</v>
      </c>
      <c r="E406" s="28" t="s">
        <v>858</v>
      </c>
      <c r="F406" s="62">
        <v>1193314</v>
      </c>
      <c r="G406" s="62">
        <v>3316101412</v>
      </c>
      <c r="H406" s="47" t="s">
        <v>584</v>
      </c>
      <c r="I406" s="62">
        <v>2</v>
      </c>
      <c r="J406" s="63">
        <v>7701.8</v>
      </c>
      <c r="K406" s="63">
        <f>I406*J406</f>
        <v>15403.6</v>
      </c>
      <c r="L406" s="60">
        <v>45833</v>
      </c>
      <c r="M406" s="60"/>
      <c r="N406" s="53">
        <v>2002464727</v>
      </c>
      <c r="O406" s="53">
        <v>404100449</v>
      </c>
      <c r="P406" s="73">
        <v>45877</v>
      </c>
      <c r="Q406" s="49"/>
      <c r="R406" s="13">
        <v>45842</v>
      </c>
      <c r="S406" s="13">
        <f>+R406+365</f>
        <v>46207</v>
      </c>
      <c r="T406" s="14">
        <f ca="1">$W$1-R406</f>
        <v>55</v>
      </c>
      <c r="U406" s="14">
        <f ca="1">365-T406</f>
        <v>310</v>
      </c>
      <c r="V406" s="15"/>
      <c r="W406" s="15"/>
      <c r="X406" s="14" t="str">
        <f>IF(AND(O406&gt;40410001,O406&lt;424000000),"Done - Invoiced",IF(AND(L406&gt;DATEVALUE("01/01/2024"),L406&lt;DATEVALUE("01/01/2027")),"On Hand",IF(L406="In Transit","In Transit",IF(L406="Cancelled PO","Cancelled PO","On Order"))))</f>
        <v>Done - Invoiced</v>
      </c>
      <c r="Y406" s="15" t="s">
        <v>460</v>
      </c>
      <c r="Z406" s="13">
        <v>45827</v>
      </c>
      <c r="AA406" s="13">
        <v>45827</v>
      </c>
      <c r="AB406" s="13">
        <v>45831</v>
      </c>
      <c r="AC406" s="14" t="s">
        <v>830</v>
      </c>
      <c r="AD406" s="13">
        <v>45832</v>
      </c>
      <c r="AE406" s="56">
        <v>2</v>
      </c>
      <c r="AF406" s="56">
        <v>7701.8</v>
      </c>
      <c r="AG406" s="56">
        <f>AE406*AF406</f>
        <v>15403.6</v>
      </c>
      <c r="AH406" s="56">
        <v>0</v>
      </c>
      <c r="AI406" s="56">
        <f>AG406+AH406</f>
        <v>15403.6</v>
      </c>
      <c r="AJ406" s="56"/>
      <c r="AK406" s="56"/>
    </row>
    <row r="407" spans="1:37" ht="10.5" hidden="1" customHeight="1" x14ac:dyDescent="0.2">
      <c r="A407" s="37">
        <v>2523396</v>
      </c>
      <c r="B407" s="48" t="s">
        <v>401</v>
      </c>
      <c r="C407" s="27" t="s">
        <v>52</v>
      </c>
      <c r="D407" s="31">
        <v>45632</v>
      </c>
      <c r="E407" s="27" t="s">
        <v>303</v>
      </c>
      <c r="F407" s="29">
        <v>3316101255</v>
      </c>
      <c r="G407" s="29">
        <v>3316101255</v>
      </c>
      <c r="H407" s="27" t="s">
        <v>83</v>
      </c>
      <c r="I407" s="29">
        <v>4</v>
      </c>
      <c r="J407" s="30">
        <v>3928</v>
      </c>
      <c r="K407" s="30">
        <f>I407*J407</f>
        <v>15712</v>
      </c>
      <c r="L407" s="31">
        <v>45726</v>
      </c>
      <c r="M407" s="31">
        <v>45789</v>
      </c>
      <c r="N407" s="32">
        <v>2002374598</v>
      </c>
      <c r="O407" s="32">
        <v>404100320</v>
      </c>
      <c r="P407" s="33">
        <v>45791</v>
      </c>
      <c r="Q407" s="49"/>
      <c r="R407" s="13">
        <v>45729</v>
      </c>
      <c r="S407" s="13">
        <f>+R407+365</f>
        <v>46094</v>
      </c>
      <c r="T407" s="14">
        <f ca="1">$W$1-R407</f>
        <v>168</v>
      </c>
      <c r="U407" s="14">
        <f ca="1">365-T407</f>
        <v>197</v>
      </c>
      <c r="V407" s="15"/>
      <c r="W407" s="15"/>
      <c r="X407" s="14" t="str">
        <f>IF(AND(O407&gt;40410001,O407&lt;424000000),"Done - Invoiced",IF(AND(L407&gt;DATEVALUE("01/01/2024"),L407&lt;DATEVALUE("01/01/2027")),"On Hand",IF(L407="In Transit","In Transit",IF(L407="Cancelled PO","Cancelled PO","On Order"))))</f>
        <v>Done - Invoiced</v>
      </c>
      <c r="Y407" s="15" t="s">
        <v>460</v>
      </c>
      <c r="Z407" s="13">
        <v>45721</v>
      </c>
      <c r="AA407" s="13">
        <v>45721</v>
      </c>
      <c r="AB407" s="13">
        <v>45726</v>
      </c>
      <c r="AC407" s="14"/>
      <c r="AD407" s="13"/>
      <c r="AE407" s="56">
        <v>4</v>
      </c>
      <c r="AF407" s="56">
        <v>3928</v>
      </c>
      <c r="AG407" s="56">
        <f>AE407*AF407</f>
        <v>15712</v>
      </c>
      <c r="AH407" s="56"/>
      <c r="AI407" s="56">
        <f>AG407+AH407</f>
        <v>15712</v>
      </c>
      <c r="AJ407" s="56"/>
      <c r="AK407" s="56"/>
    </row>
    <row r="408" spans="1:37" ht="10.5" hidden="1" customHeight="1" x14ac:dyDescent="0.2">
      <c r="A408" s="37">
        <v>2997435</v>
      </c>
      <c r="B408" s="15" t="s">
        <v>598</v>
      </c>
      <c r="C408" s="15" t="s">
        <v>525</v>
      </c>
      <c r="D408" s="13">
        <v>45721</v>
      </c>
      <c r="E408" s="15" t="s">
        <v>597</v>
      </c>
      <c r="F408" s="14">
        <v>1182627</v>
      </c>
      <c r="G408" s="14">
        <v>3719016979</v>
      </c>
      <c r="H408" s="15" t="s">
        <v>526</v>
      </c>
      <c r="I408" s="14">
        <v>4</v>
      </c>
      <c r="J408" s="16">
        <v>600.4</v>
      </c>
      <c r="K408" s="16">
        <f>I408*J408</f>
        <v>2401.6</v>
      </c>
      <c r="L408" s="13">
        <v>45798</v>
      </c>
      <c r="M408" s="13"/>
      <c r="N408" s="14"/>
      <c r="O408" s="14"/>
      <c r="P408" s="14"/>
      <c r="Q408" s="56"/>
      <c r="R408" s="13">
        <v>45800</v>
      </c>
      <c r="S408" s="13">
        <f>+R408+365</f>
        <v>46165</v>
      </c>
      <c r="T408" s="14">
        <f ca="1">$W$1-R408</f>
        <v>97</v>
      </c>
      <c r="U408" s="14">
        <f ca="1">365-T408</f>
        <v>268</v>
      </c>
      <c r="V408" s="15"/>
      <c r="W408" s="15"/>
      <c r="X408" s="14" t="str">
        <f>IF(AND(O408&gt;40410001,O408&lt;424000000),"Done - Invoiced",IF(AND(L408&gt;DATEVALUE("01/01/2024"),L408&lt;DATEVALUE("01/01/2027")),"On Hand",IF(L408="In Transit","In Transit",IF(L408="Cancelled PO","Cancelled PO","On Order"))))</f>
        <v>On Hand</v>
      </c>
      <c r="Y408" s="15" t="s">
        <v>460</v>
      </c>
      <c r="Z408" s="13">
        <v>45800</v>
      </c>
      <c r="AA408" s="13">
        <v>45793</v>
      </c>
      <c r="AB408" s="13">
        <v>45797</v>
      </c>
      <c r="AC408" s="14"/>
      <c r="AD408" s="13"/>
      <c r="AE408" s="56">
        <v>4</v>
      </c>
      <c r="AF408" s="56">
        <v>600.4</v>
      </c>
      <c r="AG408" s="56">
        <f>AE408*AF408</f>
        <v>2401.6</v>
      </c>
      <c r="AH408" s="56"/>
      <c r="AI408" s="56">
        <f>AG408+AH408</f>
        <v>2401.6</v>
      </c>
      <c r="AJ408" s="56"/>
      <c r="AK408" s="56"/>
    </row>
    <row r="409" spans="1:37" ht="10.5" hidden="1" customHeight="1" x14ac:dyDescent="0.2">
      <c r="A409" s="37">
        <v>2921418</v>
      </c>
      <c r="B409" s="27" t="s">
        <v>457</v>
      </c>
      <c r="C409" s="27" t="s">
        <v>52</v>
      </c>
      <c r="D409" s="31">
        <v>45708</v>
      </c>
      <c r="E409" s="28" t="s">
        <v>353</v>
      </c>
      <c r="F409" s="29">
        <v>3222323933</v>
      </c>
      <c r="G409" s="29">
        <v>3222323933</v>
      </c>
      <c r="H409" s="27" t="s">
        <v>157</v>
      </c>
      <c r="I409" s="29">
        <v>3</v>
      </c>
      <c r="J409" s="30">
        <v>1717</v>
      </c>
      <c r="K409" s="30">
        <f>I409*J409</f>
        <v>5151</v>
      </c>
      <c r="L409" s="31">
        <v>45804</v>
      </c>
      <c r="M409" s="31">
        <v>45838</v>
      </c>
      <c r="N409" s="52">
        <v>2002452885</v>
      </c>
      <c r="O409" s="32">
        <v>404100406</v>
      </c>
      <c r="P409" s="33">
        <v>45838</v>
      </c>
      <c r="Q409" s="49"/>
      <c r="R409" s="13">
        <v>45810</v>
      </c>
      <c r="S409" s="13">
        <f>+R409+365</f>
        <v>46175</v>
      </c>
      <c r="T409" s="14">
        <f ca="1">$W$1-R409</f>
        <v>87</v>
      </c>
      <c r="U409" s="14">
        <f ca="1">365-T409</f>
        <v>278</v>
      </c>
      <c r="V409" s="15"/>
      <c r="W409" s="15"/>
      <c r="X409" s="14" t="str">
        <f>IF(AND(O409&gt;40410001,O409&lt;424000000),"Done - Invoiced",IF(AND(L409&gt;DATEVALUE("01/01/2024"),L409&lt;DATEVALUE("01/01/2027")),"On Hand",IF(L409="In Transit","In Transit",IF(L409="Cancelled PO","Cancelled PO","On Order"))))</f>
        <v>Done - Invoiced</v>
      </c>
      <c r="Y409" s="15" t="s">
        <v>460</v>
      </c>
      <c r="Z409" s="13">
        <v>45791</v>
      </c>
      <c r="AA409" s="13">
        <v>45791</v>
      </c>
      <c r="AB409" s="13">
        <v>45796</v>
      </c>
      <c r="AC409" s="14"/>
      <c r="AD409" s="13"/>
      <c r="AE409" s="56">
        <v>3</v>
      </c>
      <c r="AF409" s="56">
        <v>1717</v>
      </c>
      <c r="AG409" s="56">
        <f>AE409*AF409</f>
        <v>5151</v>
      </c>
      <c r="AH409" s="56"/>
      <c r="AI409" s="56">
        <f>AG409+AH409</f>
        <v>5151</v>
      </c>
      <c r="AJ409" s="56"/>
      <c r="AK409" s="56"/>
    </row>
    <row r="410" spans="1:37" ht="10.5" customHeight="1" x14ac:dyDescent="0.2">
      <c r="A410" s="37">
        <v>2921419</v>
      </c>
      <c r="B410" s="47" t="s">
        <v>458</v>
      </c>
      <c r="C410" s="47" t="s">
        <v>52</v>
      </c>
      <c r="D410" s="60">
        <v>45708</v>
      </c>
      <c r="E410" s="81" t="s">
        <v>353</v>
      </c>
      <c r="F410" s="62">
        <v>3222323999</v>
      </c>
      <c r="G410" s="62">
        <v>3222323999</v>
      </c>
      <c r="H410" s="47" t="s">
        <v>157</v>
      </c>
      <c r="I410" s="62">
        <v>3</v>
      </c>
      <c r="J410" s="63">
        <v>1531</v>
      </c>
      <c r="K410" s="63">
        <f>I410*J410</f>
        <v>4593</v>
      </c>
      <c r="L410" s="60">
        <v>45804</v>
      </c>
      <c r="M410" s="60"/>
      <c r="N410" s="32">
        <v>2002466374</v>
      </c>
      <c r="O410" s="32">
        <v>404100468</v>
      </c>
      <c r="P410" s="33">
        <v>45883</v>
      </c>
      <c r="Q410" s="98"/>
      <c r="R410" s="13">
        <v>45810</v>
      </c>
      <c r="S410" s="13">
        <f>+R410+365</f>
        <v>46175</v>
      </c>
      <c r="T410" s="14">
        <f ca="1">$W$1-R410</f>
        <v>87</v>
      </c>
      <c r="U410" s="14">
        <f ca="1">365-T410</f>
        <v>278</v>
      </c>
      <c r="V410" s="15"/>
      <c r="W410" s="15"/>
      <c r="X410" s="14" t="str">
        <f>IF(AND(O410&gt;40410001,O410&lt;424000000),"Done - Invoiced",IF(AND(L410&gt;DATEVALUE("01/01/2024"),L410&lt;DATEVALUE("01/01/2027")),"On Hand",IF(L410="In Transit","In Transit",IF(L410="Cancelled PO","Cancelled PO","On Order"))))</f>
        <v>Done - Invoiced</v>
      </c>
      <c r="Y410" s="15" t="s">
        <v>460</v>
      </c>
      <c r="Z410" s="13">
        <v>45791</v>
      </c>
      <c r="AA410" s="13">
        <v>45791</v>
      </c>
      <c r="AB410" s="13">
        <v>45796</v>
      </c>
      <c r="AC410" s="14"/>
      <c r="AD410" s="13"/>
      <c r="AE410" s="56">
        <v>3</v>
      </c>
      <c r="AF410" s="56">
        <v>1531</v>
      </c>
      <c r="AG410" s="56">
        <f>AE410*AF410</f>
        <v>4593</v>
      </c>
      <c r="AH410" s="56"/>
      <c r="AI410" s="56">
        <f>AG410+AH410</f>
        <v>4593</v>
      </c>
      <c r="AJ410" s="56"/>
      <c r="AK410" s="56"/>
    </row>
    <row r="411" spans="1:37" ht="10.5" hidden="1" customHeight="1" x14ac:dyDescent="0.2">
      <c r="A411" s="37">
        <v>2367273</v>
      </c>
      <c r="B411" s="37" t="s">
        <v>371</v>
      </c>
      <c r="C411" s="37" t="s">
        <v>52</v>
      </c>
      <c r="D411" s="35">
        <v>45603</v>
      </c>
      <c r="E411" s="37" t="s">
        <v>383</v>
      </c>
      <c r="F411" s="14">
        <v>3222350111</v>
      </c>
      <c r="G411" s="36">
        <v>3222350111</v>
      </c>
      <c r="H411" s="37" t="s">
        <v>87</v>
      </c>
      <c r="I411" s="36">
        <v>1</v>
      </c>
      <c r="J411" s="70">
        <v>3042</v>
      </c>
      <c r="K411" s="70">
        <f>I411*J411</f>
        <v>3042</v>
      </c>
      <c r="L411" s="35">
        <v>45742</v>
      </c>
      <c r="M411" s="35"/>
      <c r="N411" s="36"/>
      <c r="O411" s="36"/>
      <c r="P411" s="36"/>
      <c r="Q411" s="68"/>
      <c r="R411" s="13">
        <v>45750</v>
      </c>
      <c r="S411" s="13">
        <f>+R411+365</f>
        <v>46115</v>
      </c>
      <c r="T411" s="14">
        <f ca="1">$W$1-R411</f>
        <v>147</v>
      </c>
      <c r="U411" s="14">
        <f ca="1">365-T411</f>
        <v>218</v>
      </c>
      <c r="V411" s="15"/>
      <c r="W411" s="15"/>
      <c r="X411" s="14" t="str">
        <f>IF(AND(O411&gt;40410001,O411&lt;424000000),"Done - Invoiced",IF(AND(L411&gt;DATEVALUE("01/01/2024"),L411&lt;DATEVALUE("01/01/2027")),"On Hand",IF(L411="In Transit","In Transit",IF(L411="Cancelled PO","Cancelled PO","On Order"))))</f>
        <v>On Hand</v>
      </c>
      <c r="Y411" s="15" t="s">
        <v>460</v>
      </c>
      <c r="Z411" s="13">
        <v>45728</v>
      </c>
      <c r="AA411" s="13">
        <v>45728</v>
      </c>
      <c r="AB411" s="13">
        <v>45733</v>
      </c>
      <c r="AC411" s="14"/>
      <c r="AD411" s="13"/>
      <c r="AE411" s="56">
        <v>1</v>
      </c>
      <c r="AF411" s="56">
        <v>3042</v>
      </c>
      <c r="AG411" s="56">
        <f>AE411*AF411</f>
        <v>3042</v>
      </c>
      <c r="AH411" s="56"/>
      <c r="AI411" s="56">
        <f>AG411+AH411</f>
        <v>3042</v>
      </c>
      <c r="AJ411" s="56"/>
    </row>
    <row r="412" spans="1:37" ht="10.5" hidden="1" customHeight="1" x14ac:dyDescent="0.2">
      <c r="A412" s="37">
        <v>1993415</v>
      </c>
      <c r="B412" s="15" t="s">
        <v>384</v>
      </c>
      <c r="C412" s="37" t="s">
        <v>56</v>
      </c>
      <c r="D412" s="35">
        <v>45525</v>
      </c>
      <c r="E412" s="37" t="s">
        <v>298</v>
      </c>
      <c r="F412" s="36" t="s">
        <v>161</v>
      </c>
      <c r="G412" s="36">
        <v>3222340954</v>
      </c>
      <c r="H412" s="37" t="s">
        <v>162</v>
      </c>
      <c r="I412" s="36">
        <v>1</v>
      </c>
      <c r="J412" s="70">
        <v>318.11</v>
      </c>
      <c r="K412" s="70">
        <f>I412*J412</f>
        <v>318.11</v>
      </c>
      <c r="L412" s="35">
        <v>45680</v>
      </c>
      <c r="M412" s="35"/>
      <c r="N412" s="36"/>
      <c r="O412" s="36"/>
      <c r="P412" s="36"/>
      <c r="Q412" s="68"/>
      <c r="R412" s="13">
        <v>45595</v>
      </c>
      <c r="S412" s="13">
        <f>+R412+365</f>
        <v>45960</v>
      </c>
      <c r="T412" s="14">
        <f ca="1">$W$1-R412</f>
        <v>302</v>
      </c>
      <c r="U412" s="14">
        <f ca="1">365-T412</f>
        <v>63</v>
      </c>
      <c r="V412" s="15"/>
      <c r="W412" s="15"/>
      <c r="X412" s="14" t="str">
        <f>IF(AND(O412&gt;40410001,O412&lt;424000000),"Done - Invoiced",IF(AND(L412&gt;DATEVALUE("01/01/2024"),L412&lt;DATEVALUE("01/01/2027")),"On Hand",IF(L412="In Transit","In Transit",IF(L412="Cancelled PO","Cancelled PO","On Order"))))</f>
        <v>On Hand</v>
      </c>
      <c r="Y412" s="15" t="s">
        <v>460</v>
      </c>
      <c r="Z412" s="13">
        <v>45592</v>
      </c>
      <c r="AA412" s="13">
        <v>45589</v>
      </c>
      <c r="AB412" s="13">
        <v>45695</v>
      </c>
      <c r="AC412" s="14"/>
      <c r="AD412" s="13"/>
      <c r="AE412" s="56">
        <v>1</v>
      </c>
      <c r="AF412" s="56">
        <v>318.11</v>
      </c>
      <c r="AG412" s="56">
        <f>AE412*AF412</f>
        <v>318.11</v>
      </c>
      <c r="AH412" s="56"/>
      <c r="AI412" s="56">
        <f>AG412+AH412</f>
        <v>318.11</v>
      </c>
      <c r="AJ412" s="56"/>
    </row>
    <row r="413" spans="1:37" ht="10.5" hidden="1" customHeight="1" x14ac:dyDescent="0.2">
      <c r="A413" s="37">
        <v>2921418</v>
      </c>
      <c r="B413" s="19" t="s">
        <v>457</v>
      </c>
      <c r="C413" s="47" t="s">
        <v>52</v>
      </c>
      <c r="D413" s="22">
        <v>45708</v>
      </c>
      <c r="E413" s="81" t="s">
        <v>353</v>
      </c>
      <c r="F413" s="20">
        <v>3222323933</v>
      </c>
      <c r="G413" s="62">
        <v>3222323933</v>
      </c>
      <c r="H413" s="47" t="s">
        <v>157</v>
      </c>
      <c r="I413" s="62">
        <v>3</v>
      </c>
      <c r="J413" s="63">
        <v>1717</v>
      </c>
      <c r="K413" s="63">
        <f>I413*J413</f>
        <v>5151</v>
      </c>
      <c r="L413" s="60">
        <v>45804</v>
      </c>
      <c r="M413" s="22"/>
      <c r="N413" s="32">
        <v>2002466371</v>
      </c>
      <c r="O413" s="32">
        <v>404100467</v>
      </c>
      <c r="P413" s="64">
        <v>45883</v>
      </c>
      <c r="Q413" s="49"/>
      <c r="R413" s="13">
        <v>45810</v>
      </c>
      <c r="S413" s="13">
        <f>+R413+365</f>
        <v>46175</v>
      </c>
      <c r="T413" s="14">
        <f ca="1">$W$1-R413</f>
        <v>87</v>
      </c>
      <c r="U413" s="14">
        <f ca="1">365-T413</f>
        <v>278</v>
      </c>
      <c r="V413" s="15"/>
      <c r="W413" s="15"/>
      <c r="X413" s="14" t="str">
        <f>IF(AND(O413&gt;40410001,O413&lt;424000000),"Done - Invoiced",IF(AND(L413&gt;DATEVALUE("01/01/2024"),L413&lt;DATEVALUE("01/01/2027")),"On Hand",IF(L413="In Transit","In Transit",IF(L413="Cancelled PO","Cancelled PO","On Order"))))</f>
        <v>Done - Invoiced</v>
      </c>
      <c r="Y413" s="15" t="s">
        <v>460</v>
      </c>
      <c r="Z413" s="13">
        <v>45791</v>
      </c>
      <c r="AA413" s="13">
        <v>45791</v>
      </c>
      <c r="AB413" s="13">
        <v>45796</v>
      </c>
      <c r="AC413" s="14"/>
      <c r="AD413" s="13"/>
      <c r="AE413" s="56">
        <v>3</v>
      </c>
      <c r="AF413" s="56">
        <v>1717</v>
      </c>
      <c r="AG413" s="56">
        <f>AE413*AF413</f>
        <v>5151</v>
      </c>
      <c r="AH413" s="56"/>
      <c r="AI413" s="56">
        <f>AG413+AH413</f>
        <v>5151</v>
      </c>
      <c r="AJ413" s="56"/>
      <c r="AK413" s="56"/>
    </row>
    <row r="414" spans="1:37" ht="10.5" hidden="1" customHeight="1" x14ac:dyDescent="0.2">
      <c r="A414" s="37">
        <v>2997436</v>
      </c>
      <c r="B414" s="15" t="s">
        <v>599</v>
      </c>
      <c r="C414" s="15" t="s">
        <v>525</v>
      </c>
      <c r="D414" s="13">
        <v>45721</v>
      </c>
      <c r="E414" s="15" t="s">
        <v>597</v>
      </c>
      <c r="F414" s="14">
        <v>1182627</v>
      </c>
      <c r="G414" s="14">
        <v>3719016979</v>
      </c>
      <c r="H414" s="15" t="s">
        <v>526</v>
      </c>
      <c r="I414" s="14">
        <v>4</v>
      </c>
      <c r="J414" s="16">
        <v>600.4</v>
      </c>
      <c r="K414" s="16">
        <f>I414*J414</f>
        <v>2401.6</v>
      </c>
      <c r="L414" s="13">
        <v>45798</v>
      </c>
      <c r="M414" s="13"/>
      <c r="N414" s="14"/>
      <c r="O414" s="14"/>
      <c r="P414" s="14"/>
      <c r="Q414" s="56"/>
      <c r="R414" s="13">
        <v>45800</v>
      </c>
      <c r="S414" s="13">
        <f>+R414+365</f>
        <v>46165</v>
      </c>
      <c r="T414" s="14">
        <f ca="1">$W$1-R414</f>
        <v>97</v>
      </c>
      <c r="U414" s="14">
        <f ca="1">365-T414</f>
        <v>268</v>
      </c>
      <c r="V414" s="15"/>
      <c r="W414" s="15"/>
      <c r="X414" s="14" t="str">
        <f>IF(AND(O414&gt;40410001,O414&lt;424000000),"Done - Invoiced",IF(AND(L414&gt;DATEVALUE("01/01/2024"),L414&lt;DATEVALUE("01/01/2027")),"On Hand",IF(L414="In Transit","In Transit",IF(L414="Cancelled PO","Cancelled PO","On Order"))))</f>
        <v>On Hand</v>
      </c>
      <c r="Y414" s="15" t="s">
        <v>460</v>
      </c>
      <c r="Z414" s="13">
        <v>45800</v>
      </c>
      <c r="AA414" s="13">
        <v>45793</v>
      </c>
      <c r="AB414" s="13">
        <v>45797</v>
      </c>
      <c r="AC414" s="14"/>
      <c r="AD414" s="13"/>
      <c r="AE414" s="56">
        <v>4</v>
      </c>
      <c r="AF414" s="56">
        <v>600.4</v>
      </c>
      <c r="AG414" s="56">
        <f>AE414*AF414</f>
        <v>2401.6</v>
      </c>
      <c r="AH414" s="56"/>
      <c r="AI414" s="56">
        <f>AG414+AH414</f>
        <v>2401.6</v>
      </c>
      <c r="AJ414" s="56"/>
      <c r="AK414" s="56"/>
    </row>
    <row r="415" spans="1:37" ht="10.5" hidden="1" customHeight="1" x14ac:dyDescent="0.2">
      <c r="A415" s="37">
        <v>2953549</v>
      </c>
      <c r="B415" s="19" t="s">
        <v>465</v>
      </c>
      <c r="C415" s="19" t="s">
        <v>52</v>
      </c>
      <c r="D415" s="22">
        <v>45714</v>
      </c>
      <c r="E415" s="26" t="s">
        <v>452</v>
      </c>
      <c r="F415" s="20">
        <v>3222323933</v>
      </c>
      <c r="G415" s="20">
        <v>3222323933</v>
      </c>
      <c r="H415" s="19" t="s">
        <v>157</v>
      </c>
      <c r="I415" s="20">
        <v>3</v>
      </c>
      <c r="J415" s="21">
        <v>1717</v>
      </c>
      <c r="K415" s="21">
        <f>I415*J415</f>
        <v>5151</v>
      </c>
      <c r="L415" s="22">
        <v>45810</v>
      </c>
      <c r="M415" s="22"/>
      <c r="N415" s="32">
        <v>2002466371</v>
      </c>
      <c r="O415" s="32">
        <v>404100467</v>
      </c>
      <c r="P415" s="64">
        <v>45883</v>
      </c>
      <c r="Q415" s="49"/>
      <c r="R415" s="13">
        <v>45813</v>
      </c>
      <c r="S415" s="13">
        <f>+R415+365</f>
        <v>46178</v>
      </c>
      <c r="T415" s="14">
        <f ca="1">$W$1-R415</f>
        <v>84</v>
      </c>
      <c r="U415" s="14">
        <f ca="1">365-T415</f>
        <v>281</v>
      </c>
      <c r="V415" s="15"/>
      <c r="W415" s="15"/>
      <c r="X415" s="14" t="str">
        <f>IF(AND(O415&gt;40410001,O415&lt;424000000),"Done - Invoiced",IF(AND(L415&gt;DATEVALUE("01/01/2024"),L415&lt;DATEVALUE("01/01/2027")),"On Hand",IF(L415="In Transit","In Transit",IF(L415="Cancelled PO","Cancelled PO","On Order"))))</f>
        <v>Done - Invoiced</v>
      </c>
      <c r="Y415" s="15" t="s">
        <v>460</v>
      </c>
      <c r="Z415" s="13">
        <v>45798</v>
      </c>
      <c r="AA415" s="13">
        <v>45798</v>
      </c>
      <c r="AB415" s="13">
        <v>45803</v>
      </c>
      <c r="AC415" s="14"/>
      <c r="AD415" s="13"/>
      <c r="AE415" s="56">
        <v>3</v>
      </c>
      <c r="AF415" s="56">
        <v>1717</v>
      </c>
      <c r="AG415" s="56">
        <f>AE415*AF415</f>
        <v>5151</v>
      </c>
      <c r="AH415" s="56"/>
      <c r="AI415" s="56">
        <f>AG415+AH415</f>
        <v>5151</v>
      </c>
      <c r="AJ415" s="56"/>
      <c r="AK415" s="56"/>
    </row>
    <row r="416" spans="1:37" ht="10.5" customHeight="1" x14ac:dyDescent="0.2">
      <c r="A416" s="37">
        <v>2953550</v>
      </c>
      <c r="B416" s="47" t="s">
        <v>466</v>
      </c>
      <c r="C416" s="47" t="s">
        <v>52</v>
      </c>
      <c r="D416" s="60">
        <v>45714</v>
      </c>
      <c r="E416" s="81" t="s">
        <v>452</v>
      </c>
      <c r="F416" s="62">
        <v>3222323999</v>
      </c>
      <c r="G416" s="62">
        <v>3222323999</v>
      </c>
      <c r="H416" s="47" t="s">
        <v>157</v>
      </c>
      <c r="I416" s="62">
        <v>3</v>
      </c>
      <c r="J416" s="63">
        <v>1531</v>
      </c>
      <c r="K416" s="63">
        <f>I416*J416</f>
        <v>4593</v>
      </c>
      <c r="L416" s="60">
        <v>45810</v>
      </c>
      <c r="M416" s="60"/>
      <c r="N416" s="32">
        <v>2002466374</v>
      </c>
      <c r="O416" s="32">
        <v>404100468</v>
      </c>
      <c r="P416" s="33">
        <v>45883</v>
      </c>
      <c r="Q416" s="98"/>
      <c r="R416" s="13">
        <v>45813</v>
      </c>
      <c r="S416" s="13">
        <f>+R416+365</f>
        <v>46178</v>
      </c>
      <c r="T416" s="14">
        <f ca="1">$W$1-R416</f>
        <v>84</v>
      </c>
      <c r="U416" s="14">
        <f ca="1">365-T416</f>
        <v>281</v>
      </c>
      <c r="V416" s="15"/>
      <c r="W416" s="15"/>
      <c r="X416" s="14" t="str">
        <f>IF(AND(O416&gt;40410001,O416&lt;424000000),"Done - Invoiced",IF(AND(L416&gt;DATEVALUE("01/01/2024"),L416&lt;DATEVALUE("01/01/2027")),"On Hand",IF(L416="In Transit","In Transit",IF(L416="Cancelled PO","Cancelled PO","On Order"))))</f>
        <v>Done - Invoiced</v>
      </c>
      <c r="Y416" s="15" t="s">
        <v>460</v>
      </c>
      <c r="Z416" s="13">
        <v>45798</v>
      </c>
      <c r="AA416" s="13">
        <v>45798</v>
      </c>
      <c r="AB416" s="13">
        <v>45803</v>
      </c>
      <c r="AC416" s="14"/>
      <c r="AD416" s="13"/>
      <c r="AE416" s="56">
        <v>3</v>
      </c>
      <c r="AF416" s="56">
        <v>1531</v>
      </c>
      <c r="AG416" s="56">
        <f>AE416*AF416</f>
        <v>4593</v>
      </c>
      <c r="AH416" s="56"/>
      <c r="AI416" s="56">
        <f>AG416+AH416</f>
        <v>4593</v>
      </c>
      <c r="AJ416" s="56"/>
      <c r="AK416" s="56"/>
    </row>
    <row r="417" spans="1:37" ht="10.5" hidden="1" customHeight="1" x14ac:dyDescent="0.2">
      <c r="A417" s="37">
        <v>2846402</v>
      </c>
      <c r="B417" s="27" t="s">
        <v>445</v>
      </c>
      <c r="C417" s="27" t="s">
        <v>52</v>
      </c>
      <c r="D417" s="31">
        <v>45695</v>
      </c>
      <c r="E417" s="28" t="s">
        <v>378</v>
      </c>
      <c r="F417" s="29">
        <v>3316101255</v>
      </c>
      <c r="G417" s="29">
        <v>3316101255</v>
      </c>
      <c r="H417" s="27" t="s">
        <v>83</v>
      </c>
      <c r="I417" s="29">
        <v>4</v>
      </c>
      <c r="J417" s="30">
        <v>3945</v>
      </c>
      <c r="K417" s="30">
        <f>I417*J417</f>
        <v>15780</v>
      </c>
      <c r="L417" s="31">
        <v>45772</v>
      </c>
      <c r="M417" s="31">
        <v>45813</v>
      </c>
      <c r="N417" s="32">
        <v>2002405521</v>
      </c>
      <c r="O417" s="32">
        <v>404100358</v>
      </c>
      <c r="P417" s="33">
        <v>45813</v>
      </c>
      <c r="Q417" s="49"/>
      <c r="R417" s="13">
        <v>45772</v>
      </c>
      <c r="S417" s="13">
        <f>+R417+365</f>
        <v>46137</v>
      </c>
      <c r="T417" s="14">
        <f ca="1">$W$1-R417</f>
        <v>125</v>
      </c>
      <c r="U417" s="14">
        <f ca="1">365-T417</f>
        <v>240</v>
      </c>
      <c r="V417" s="15"/>
      <c r="W417" s="15"/>
      <c r="X417" s="14" t="str">
        <f>IF(AND(O417&gt;40410001,O417&lt;424000000),"Done - Invoiced",IF(AND(L417&gt;DATEVALUE("01/01/2024"),L417&lt;DATEVALUE("01/01/2027")),"On Hand",IF(L417="In Transit","In Transit",IF(L417="Cancelled PO","Cancelled PO","On Order"))))</f>
        <v>Done - Invoiced</v>
      </c>
      <c r="Y417" s="15" t="s">
        <v>460</v>
      </c>
      <c r="Z417" s="13">
        <v>45756</v>
      </c>
      <c r="AA417" s="13">
        <v>45756</v>
      </c>
      <c r="AB417" s="13">
        <v>45761</v>
      </c>
      <c r="AC417" s="14"/>
      <c r="AD417" s="13"/>
      <c r="AE417" s="56">
        <v>4</v>
      </c>
      <c r="AF417" s="56">
        <v>3945</v>
      </c>
      <c r="AG417" s="56">
        <f>AE417*AF417</f>
        <v>15780</v>
      </c>
      <c r="AH417" s="56"/>
      <c r="AI417" s="56">
        <f>AG417+AH417</f>
        <v>15780</v>
      </c>
      <c r="AJ417" s="56"/>
      <c r="AK417" s="56"/>
    </row>
    <row r="418" spans="1:37" ht="10.5" hidden="1" customHeight="1" x14ac:dyDescent="0.2">
      <c r="A418" s="37">
        <v>2953549</v>
      </c>
      <c r="B418" s="47" t="s">
        <v>465</v>
      </c>
      <c r="C418" s="47" t="s">
        <v>52</v>
      </c>
      <c r="D418" s="60">
        <v>45714</v>
      </c>
      <c r="E418" s="81" t="s">
        <v>452</v>
      </c>
      <c r="F418" s="62">
        <v>3222323933</v>
      </c>
      <c r="G418" s="62">
        <v>3222323933</v>
      </c>
      <c r="H418" s="47" t="s">
        <v>157</v>
      </c>
      <c r="I418" s="62">
        <v>3</v>
      </c>
      <c r="J418" s="63">
        <v>1717</v>
      </c>
      <c r="K418" s="63">
        <f>I418*J418</f>
        <v>5151</v>
      </c>
      <c r="L418" s="60">
        <v>45810</v>
      </c>
      <c r="M418" s="60"/>
      <c r="N418" s="52">
        <v>2002466373</v>
      </c>
      <c r="O418" s="53">
        <v>404100454</v>
      </c>
      <c r="P418" s="73">
        <v>45881</v>
      </c>
      <c r="Q418" s="50"/>
      <c r="R418" s="13">
        <v>45813</v>
      </c>
      <c r="S418" s="13">
        <f>+R418+365</f>
        <v>46178</v>
      </c>
      <c r="T418" s="14">
        <f ca="1">$W$1-R418</f>
        <v>84</v>
      </c>
      <c r="U418" s="14">
        <f ca="1">365-T418</f>
        <v>281</v>
      </c>
      <c r="V418" s="15"/>
      <c r="W418" s="15"/>
      <c r="X418" s="14" t="str">
        <f>IF(AND(O418&gt;40410001,O418&lt;424000000),"Done - Invoiced",IF(AND(L418&gt;DATEVALUE("01/01/2024"),L418&lt;DATEVALUE("01/01/2027")),"On Hand",IF(L418="In Transit","In Transit",IF(L418="Cancelled PO","Cancelled PO","On Order"))))</f>
        <v>Done - Invoiced</v>
      </c>
      <c r="Y418" s="15" t="s">
        <v>460</v>
      </c>
      <c r="Z418" s="13">
        <v>45798</v>
      </c>
      <c r="AA418" s="13">
        <v>45798</v>
      </c>
      <c r="AB418" s="13">
        <v>45803</v>
      </c>
      <c r="AC418" s="14"/>
      <c r="AD418" s="13"/>
      <c r="AE418" s="56">
        <v>3</v>
      </c>
      <c r="AF418" s="56">
        <v>1717</v>
      </c>
      <c r="AG418" s="56">
        <f>AE418*AF418</f>
        <v>5151</v>
      </c>
      <c r="AH418" s="56"/>
      <c r="AI418" s="56">
        <f>AG418+AH418</f>
        <v>5151</v>
      </c>
      <c r="AJ418" s="56"/>
      <c r="AK418" s="56"/>
    </row>
    <row r="419" spans="1:37" ht="10.5" hidden="1" customHeight="1" x14ac:dyDescent="0.2">
      <c r="A419" s="37">
        <v>3190603</v>
      </c>
      <c r="B419" s="47" t="s">
        <v>472</v>
      </c>
      <c r="C419" s="47" t="s">
        <v>52</v>
      </c>
      <c r="D419" s="60">
        <v>45756</v>
      </c>
      <c r="E419" s="81" t="s">
        <v>844</v>
      </c>
      <c r="F419" s="62">
        <v>3222323933</v>
      </c>
      <c r="G419" s="62">
        <v>3222323933</v>
      </c>
      <c r="H419" s="47" t="s">
        <v>157</v>
      </c>
      <c r="I419" s="62">
        <v>3</v>
      </c>
      <c r="J419" s="63">
        <v>1717</v>
      </c>
      <c r="K419" s="63">
        <f>I419*J419</f>
        <v>5151</v>
      </c>
      <c r="L419" s="60">
        <v>45820</v>
      </c>
      <c r="M419" s="22"/>
      <c r="N419" s="32">
        <v>2002466373</v>
      </c>
      <c r="O419" s="53">
        <v>404100454</v>
      </c>
      <c r="P419" s="73">
        <v>45881</v>
      </c>
      <c r="Q419" s="50"/>
      <c r="R419" s="13">
        <v>45835</v>
      </c>
      <c r="S419" s="13">
        <f>+R419+365</f>
        <v>46200</v>
      </c>
      <c r="T419" s="14">
        <f ca="1">$W$1-R419</f>
        <v>62</v>
      </c>
      <c r="U419" s="14">
        <f ca="1">365-T419</f>
        <v>303</v>
      </c>
      <c r="V419" s="15"/>
      <c r="W419" s="15"/>
      <c r="X419" s="14" t="str">
        <f>IF(AND(O419&gt;40410001,O419&lt;424000000),"Done - Invoiced",IF(AND(L419&gt;DATEVALUE("01/01/2024"),L419&lt;DATEVALUE("01/01/2027")),"On Hand",IF(L419="In Transit","In Transit",IF(L419="Cancelled PO","Cancelled PO","On Order"))))</f>
        <v>Done - Invoiced</v>
      </c>
      <c r="Y419" s="15" t="s">
        <v>460</v>
      </c>
      <c r="Z419" s="13">
        <v>45812</v>
      </c>
      <c r="AA419" s="13">
        <v>45812</v>
      </c>
      <c r="AB419" s="13">
        <v>45817</v>
      </c>
      <c r="AC419" s="14" t="s">
        <v>846</v>
      </c>
      <c r="AD419" s="13">
        <v>45817</v>
      </c>
      <c r="AE419" s="56">
        <v>3</v>
      </c>
      <c r="AF419" s="56">
        <v>1717</v>
      </c>
      <c r="AG419" s="56">
        <f>AE419*AF419</f>
        <v>5151</v>
      </c>
      <c r="AH419" s="56">
        <v>90</v>
      </c>
      <c r="AI419" s="56">
        <f>AG419+AH419</f>
        <v>5241</v>
      </c>
      <c r="AJ419" s="56"/>
      <c r="AK419" s="56"/>
    </row>
    <row r="420" spans="1:37" ht="10.5" hidden="1" customHeight="1" x14ac:dyDescent="0.2">
      <c r="A420" s="37">
        <v>1935242</v>
      </c>
      <c r="B420" s="27" t="s">
        <v>403</v>
      </c>
      <c r="C420" s="27" t="s">
        <v>52</v>
      </c>
      <c r="D420" s="31">
        <v>45512</v>
      </c>
      <c r="E420" s="27" t="s">
        <v>234</v>
      </c>
      <c r="F420" s="29">
        <v>3222347789</v>
      </c>
      <c r="G420" s="29">
        <v>3222347789</v>
      </c>
      <c r="H420" s="27" t="s">
        <v>79</v>
      </c>
      <c r="I420" s="29">
        <v>2</v>
      </c>
      <c r="J420" s="30">
        <v>1864</v>
      </c>
      <c r="K420" s="30">
        <f>I420*J420</f>
        <v>3728</v>
      </c>
      <c r="L420" s="31">
        <v>45607</v>
      </c>
      <c r="M420" s="31">
        <v>45832</v>
      </c>
      <c r="N420" s="32">
        <v>2002448604</v>
      </c>
      <c r="O420" s="32">
        <v>404100388</v>
      </c>
      <c r="P420" s="33">
        <v>45832</v>
      </c>
      <c r="Q420" s="49"/>
      <c r="R420" s="13">
        <v>45610</v>
      </c>
      <c r="S420" s="13">
        <f>+R420+365</f>
        <v>45975</v>
      </c>
      <c r="T420" s="14">
        <f ca="1">$W$1-R420</f>
        <v>287</v>
      </c>
      <c r="U420" s="14">
        <f ca="1">365-T420</f>
        <v>78</v>
      </c>
      <c r="V420" s="15"/>
      <c r="W420" s="15"/>
      <c r="X420" s="14" t="str">
        <f>IF(AND(O420&gt;40410001,O420&lt;424000000),"Done - Invoiced",IF(AND(L420&gt;DATEVALUE("01/01/2024"),L420&lt;DATEVALUE("01/01/2027")),"On Hand",IF(L420="In Transit","In Transit",IF(L420="Cancelled PO","Cancelled PO","On Order"))))</f>
        <v>Done - Invoiced</v>
      </c>
      <c r="Y420" s="15" t="s">
        <v>460</v>
      </c>
      <c r="Z420" s="13">
        <v>45602</v>
      </c>
      <c r="AA420" s="13">
        <v>45603</v>
      </c>
      <c r="AB420" s="13">
        <v>45608</v>
      </c>
      <c r="AC420" s="14"/>
      <c r="AD420" s="13"/>
      <c r="AE420" s="56">
        <v>2</v>
      </c>
      <c r="AF420" s="56">
        <v>1864</v>
      </c>
      <c r="AG420" s="56">
        <f>AE420*AF420</f>
        <v>3728</v>
      </c>
      <c r="AH420" s="56"/>
      <c r="AI420" s="56">
        <f>AG420+AH420</f>
        <v>3728</v>
      </c>
      <c r="AJ420" s="56"/>
      <c r="AK420" s="56"/>
    </row>
    <row r="421" spans="1:37" ht="10.5" customHeight="1" x14ac:dyDescent="0.2">
      <c r="A421" s="37">
        <v>2953550</v>
      </c>
      <c r="B421" s="47" t="s">
        <v>466</v>
      </c>
      <c r="C421" s="47" t="s">
        <v>52</v>
      </c>
      <c r="D421" s="60">
        <v>45714</v>
      </c>
      <c r="E421" s="81" t="s">
        <v>452</v>
      </c>
      <c r="F421" s="62">
        <v>3222323999</v>
      </c>
      <c r="G421" s="62">
        <v>3222323999</v>
      </c>
      <c r="H421" s="47" t="s">
        <v>157</v>
      </c>
      <c r="I421" s="62">
        <v>3</v>
      </c>
      <c r="J421" s="63">
        <v>1531</v>
      </c>
      <c r="K421" s="63">
        <f>I421*J421</f>
        <v>4593</v>
      </c>
      <c r="L421" s="60">
        <v>45810</v>
      </c>
      <c r="M421" s="130"/>
      <c r="N421" s="32">
        <v>2002466396</v>
      </c>
      <c r="O421" s="53">
        <v>404100455</v>
      </c>
      <c r="P421" s="73">
        <v>45881</v>
      </c>
      <c r="Q421" s="49">
        <f ca="1">TODAY()-P421</f>
        <v>16</v>
      </c>
      <c r="R421" s="13">
        <v>45813</v>
      </c>
      <c r="S421" s="13">
        <f>+R421+365</f>
        <v>46178</v>
      </c>
      <c r="T421" s="14">
        <f ca="1">$W$1-R421</f>
        <v>84</v>
      </c>
      <c r="U421" s="14">
        <f ca="1">365-T421</f>
        <v>281</v>
      </c>
      <c r="V421" s="15"/>
      <c r="W421" s="15"/>
      <c r="X421" s="14" t="str">
        <f>IF(AND(O421&gt;40410001,O421&lt;424000000),"Done - Invoiced",IF(AND(L421&gt;DATEVALUE("01/01/2024"),L421&lt;DATEVALUE("01/01/2027")),"On Hand",IF(L421="In Transit","In Transit",IF(L421="Cancelled PO","Cancelled PO","On Order"))))</f>
        <v>Done - Invoiced</v>
      </c>
      <c r="Y421" s="15" t="s">
        <v>460</v>
      </c>
      <c r="Z421" s="13">
        <v>45798</v>
      </c>
      <c r="AA421" s="13">
        <v>45798</v>
      </c>
      <c r="AB421" s="13">
        <v>45803</v>
      </c>
      <c r="AC421" s="14"/>
      <c r="AD421" s="13"/>
      <c r="AE421" s="56">
        <v>3</v>
      </c>
      <c r="AF421" s="56">
        <v>1531</v>
      </c>
      <c r="AG421" s="56">
        <f>AE421*AF421</f>
        <v>4593</v>
      </c>
      <c r="AH421" s="56"/>
      <c r="AI421" s="56">
        <f>AG421+AH421</f>
        <v>4593</v>
      </c>
      <c r="AJ421" s="56"/>
      <c r="AK421" s="56"/>
    </row>
    <row r="422" spans="1:37" ht="10.5" hidden="1" customHeight="1" x14ac:dyDescent="0.2">
      <c r="A422" s="37">
        <v>2846405</v>
      </c>
      <c r="B422" s="27" t="s">
        <v>447</v>
      </c>
      <c r="C422" s="27" t="s">
        <v>52</v>
      </c>
      <c r="D422" s="31">
        <v>45695</v>
      </c>
      <c r="E422" s="28" t="s">
        <v>378</v>
      </c>
      <c r="F422" s="20">
        <v>3316101255</v>
      </c>
      <c r="G422" s="29">
        <v>3316101255</v>
      </c>
      <c r="H422" s="27" t="s">
        <v>83</v>
      </c>
      <c r="I422" s="29">
        <v>4</v>
      </c>
      <c r="J422" s="30">
        <v>3945</v>
      </c>
      <c r="K422" s="30">
        <f>I422*J422</f>
        <v>15780</v>
      </c>
      <c r="L422" s="31">
        <v>45772</v>
      </c>
      <c r="M422" s="31">
        <v>45832</v>
      </c>
      <c r="N422" s="32">
        <v>2002424274</v>
      </c>
      <c r="O422" s="32">
        <v>404100368</v>
      </c>
      <c r="P422" s="33">
        <v>45832</v>
      </c>
      <c r="Q422" s="49"/>
      <c r="R422" s="13">
        <v>45772</v>
      </c>
      <c r="S422" s="13">
        <f>+R422+365</f>
        <v>46137</v>
      </c>
      <c r="T422" s="14">
        <f ca="1">$W$1-R422</f>
        <v>125</v>
      </c>
      <c r="U422" s="14">
        <f ca="1">365-T422</f>
        <v>240</v>
      </c>
      <c r="V422" s="15"/>
      <c r="W422" s="15"/>
      <c r="X422" s="14" t="str">
        <f>IF(AND(O422&gt;40410001,O422&lt;424000000),"Done - Invoiced",IF(AND(L422&gt;DATEVALUE("01/01/2024"),L422&lt;DATEVALUE("01/01/2027")),"On Hand",IF(L422="In Transit","In Transit",IF(L422="Cancelled PO","Cancelled PO","On Order"))))</f>
        <v>Done - Invoiced</v>
      </c>
      <c r="Y422" s="15" t="s">
        <v>460</v>
      </c>
      <c r="Z422" s="13">
        <v>45763</v>
      </c>
      <c r="AA422" s="13">
        <v>45763</v>
      </c>
      <c r="AB422" s="13">
        <v>45768</v>
      </c>
      <c r="AC422" s="14"/>
      <c r="AD422" s="13"/>
      <c r="AE422" s="56">
        <v>4</v>
      </c>
      <c r="AF422" s="56">
        <v>3945</v>
      </c>
      <c r="AG422" s="56">
        <f>AE422*AF422</f>
        <v>15780</v>
      </c>
      <c r="AH422" s="56"/>
      <c r="AI422" s="56">
        <f>AG422+AH422</f>
        <v>15780</v>
      </c>
      <c r="AJ422" s="56"/>
      <c r="AK422" s="56"/>
    </row>
    <row r="423" spans="1:37" ht="10.5" hidden="1" customHeight="1" x14ac:dyDescent="0.2">
      <c r="A423" s="37">
        <v>2997387</v>
      </c>
      <c r="B423" s="19" t="s">
        <v>538</v>
      </c>
      <c r="C423" s="19" t="s">
        <v>525</v>
      </c>
      <c r="D423" s="22">
        <v>45721</v>
      </c>
      <c r="E423" s="19" t="s">
        <v>539</v>
      </c>
      <c r="F423" s="20">
        <v>1029193</v>
      </c>
      <c r="G423" s="20">
        <v>3222345307</v>
      </c>
      <c r="H423" s="19" t="s">
        <v>526</v>
      </c>
      <c r="I423" s="20">
        <v>5</v>
      </c>
      <c r="J423" s="21">
        <v>804.1</v>
      </c>
      <c r="K423" s="21">
        <f>I423*J423</f>
        <v>4020.5</v>
      </c>
      <c r="L423" s="22">
        <v>45786</v>
      </c>
      <c r="M423" s="22"/>
      <c r="N423" s="23">
        <v>2002473866</v>
      </c>
      <c r="O423" s="23">
        <v>404100473</v>
      </c>
      <c r="P423" s="64">
        <v>45883</v>
      </c>
      <c r="Q423" s="69"/>
      <c r="R423" s="13">
        <v>45786</v>
      </c>
      <c r="S423" s="13">
        <f>+R423+365</f>
        <v>46151</v>
      </c>
      <c r="T423" s="14">
        <f ca="1">$W$1-R423</f>
        <v>111</v>
      </c>
      <c r="U423" s="14">
        <f ca="1">365-T423</f>
        <v>254</v>
      </c>
      <c r="V423" s="15"/>
      <c r="W423" s="15"/>
      <c r="X423" s="14" t="str">
        <f>IF(AND(O423&gt;40410001,O423&lt;424000000),"Done - Invoiced",IF(AND(L423&gt;DATEVALUE("01/01/2024"),L423&lt;DATEVALUE("01/01/2027")),"On Hand",IF(L423="In Transit","In Transit",IF(L423="Cancelled PO","Cancelled PO","On Order"))))</f>
        <v>Done - Invoiced</v>
      </c>
      <c r="Y423" s="15" t="s">
        <v>460</v>
      </c>
      <c r="Z423" s="13">
        <v>45800</v>
      </c>
      <c r="AA423" s="13">
        <v>45782</v>
      </c>
      <c r="AB423" s="13">
        <v>45786</v>
      </c>
      <c r="AC423" s="14"/>
      <c r="AD423" s="13"/>
      <c r="AE423" s="56">
        <v>5</v>
      </c>
      <c r="AF423" s="56">
        <v>804.1</v>
      </c>
      <c r="AG423" s="56">
        <f>AE423*AF423</f>
        <v>4020.5</v>
      </c>
      <c r="AH423" s="56"/>
      <c r="AI423" s="56">
        <f>AG423+AH423</f>
        <v>4020.5</v>
      </c>
      <c r="AJ423" s="56"/>
      <c r="AK423" s="56"/>
    </row>
    <row r="424" spans="1:37" ht="10.5" hidden="1" customHeight="1" x14ac:dyDescent="0.2">
      <c r="A424" s="37">
        <v>2523389</v>
      </c>
      <c r="B424" s="48" t="s">
        <v>398</v>
      </c>
      <c r="C424" s="48" t="s">
        <v>52</v>
      </c>
      <c r="D424" s="59">
        <v>45632</v>
      </c>
      <c r="E424" s="48" t="s">
        <v>286</v>
      </c>
      <c r="F424" s="61">
        <v>3316101255</v>
      </c>
      <c r="G424" s="61">
        <v>3316101255</v>
      </c>
      <c r="H424" s="48" t="s">
        <v>83</v>
      </c>
      <c r="I424" s="61">
        <v>4</v>
      </c>
      <c r="J424" s="95">
        <v>3928</v>
      </c>
      <c r="K424" s="95">
        <f>I424*J424</f>
        <v>15712</v>
      </c>
      <c r="L424" s="59">
        <v>45719</v>
      </c>
      <c r="M424" s="59">
        <v>45779</v>
      </c>
      <c r="N424" s="52">
        <v>2002357974</v>
      </c>
      <c r="O424" s="52">
        <v>404100305</v>
      </c>
      <c r="P424" s="64">
        <v>45782</v>
      </c>
      <c r="Q424" s="65"/>
      <c r="R424" s="13">
        <v>45723</v>
      </c>
      <c r="S424" s="13">
        <f>+R424+365</f>
        <v>46088</v>
      </c>
      <c r="T424" s="14">
        <f ca="1">$W$1-R424</f>
        <v>174</v>
      </c>
      <c r="U424" s="14">
        <f ca="1">365-T424</f>
        <v>191</v>
      </c>
      <c r="V424" s="15"/>
      <c r="W424" s="15"/>
      <c r="X424" s="14" t="str">
        <f>IF(AND(O424&gt;40410001,O424&lt;424000000),"Done - Invoiced",IF(AND(L424&gt;DATEVALUE("01/01/2024"),L424&lt;DATEVALUE("01/01/2027")),"On Hand",IF(L424="In Transit","In Transit",IF(L424="Cancelled PO","Cancelled PO","On Order"))))</f>
        <v>Done - Invoiced</v>
      </c>
      <c r="Y424" s="15" t="s">
        <v>460</v>
      </c>
      <c r="Z424" s="13">
        <v>45714</v>
      </c>
      <c r="AA424" s="13">
        <v>45714</v>
      </c>
      <c r="AB424" s="13">
        <v>45719</v>
      </c>
      <c r="AC424" s="14"/>
      <c r="AD424" s="13"/>
      <c r="AE424" s="56">
        <v>4</v>
      </c>
      <c r="AF424" s="56">
        <v>3928</v>
      </c>
      <c r="AG424" s="56">
        <f>AE424*AF424</f>
        <v>15712</v>
      </c>
      <c r="AH424" s="56"/>
      <c r="AI424" s="56">
        <f>AG424+AH424</f>
        <v>15712</v>
      </c>
      <c r="AJ424" s="56"/>
      <c r="AK424" s="56"/>
    </row>
    <row r="425" spans="1:37" ht="10.5" hidden="1" customHeight="1" x14ac:dyDescent="0.2">
      <c r="A425" s="37">
        <v>1993417</v>
      </c>
      <c r="B425" s="37" t="s">
        <v>380</v>
      </c>
      <c r="C425" s="37" t="s">
        <v>56</v>
      </c>
      <c r="D425" s="35">
        <v>45525</v>
      </c>
      <c r="E425" s="37" t="s">
        <v>216</v>
      </c>
      <c r="F425" s="36" t="s">
        <v>155</v>
      </c>
      <c r="G425" s="36">
        <v>3222360123</v>
      </c>
      <c r="H425" s="37" t="s">
        <v>59</v>
      </c>
      <c r="I425" s="36">
        <v>1</v>
      </c>
      <c r="J425" s="70">
        <v>70345.69</v>
      </c>
      <c r="K425" s="70">
        <f>I425*J425</f>
        <v>70345.69</v>
      </c>
      <c r="L425" s="35">
        <v>45722</v>
      </c>
      <c r="M425" s="35"/>
      <c r="N425" s="36"/>
      <c r="O425" s="36"/>
      <c r="P425" s="36"/>
      <c r="Q425" s="68"/>
      <c r="R425" s="13">
        <v>45670</v>
      </c>
      <c r="S425" s="13">
        <f>+R425+365</f>
        <v>46035</v>
      </c>
      <c r="T425" s="14">
        <f ca="1">$W$1-R425</f>
        <v>227</v>
      </c>
      <c r="U425" s="14">
        <f ca="1">365-T425</f>
        <v>138</v>
      </c>
      <c r="V425" s="15"/>
      <c r="W425" s="15"/>
      <c r="X425" s="14" t="str">
        <f>IF(AND(O425&gt;40410001,O425&lt;424000000),"Done - Invoiced",IF(AND(L425&gt;DATEVALUE("01/01/2024"),L425&lt;DATEVALUE("01/01/2027")),"On Hand",IF(L425="In Transit","In Transit",IF(L425="Cancelled PO","Cancelled PO","On Order"))))</f>
        <v>On Hand</v>
      </c>
      <c r="Y425" s="15" t="s">
        <v>460</v>
      </c>
      <c r="Z425" s="13">
        <v>45620</v>
      </c>
      <c r="AA425" s="13">
        <v>45618</v>
      </c>
      <c r="AB425" s="13">
        <v>45724</v>
      </c>
      <c r="AC425" s="14"/>
      <c r="AD425" s="13"/>
      <c r="AE425" s="56">
        <v>1</v>
      </c>
      <c r="AF425" s="56">
        <v>70345.69</v>
      </c>
      <c r="AG425" s="56">
        <f>AE425*AF425</f>
        <v>70345.69</v>
      </c>
      <c r="AH425" s="56"/>
      <c r="AI425" s="56">
        <f>AG425+AH425</f>
        <v>70345.69</v>
      </c>
      <c r="AJ425" s="56"/>
    </row>
    <row r="426" spans="1:37" ht="10.5" customHeight="1" x14ac:dyDescent="0.2">
      <c r="A426" s="37">
        <v>3190604</v>
      </c>
      <c r="B426" s="47" t="s">
        <v>473</v>
      </c>
      <c r="C426" s="47" t="s">
        <v>52</v>
      </c>
      <c r="D426" s="60">
        <v>45756</v>
      </c>
      <c r="E426" s="81" t="s">
        <v>844</v>
      </c>
      <c r="F426" s="62">
        <v>3222323999</v>
      </c>
      <c r="G426" s="62">
        <v>3222323999</v>
      </c>
      <c r="H426" s="47" t="s">
        <v>157</v>
      </c>
      <c r="I426" s="62">
        <v>3</v>
      </c>
      <c r="J426" s="63">
        <v>1531</v>
      </c>
      <c r="K426" s="63">
        <f>I426*J426</f>
        <v>4593</v>
      </c>
      <c r="L426" s="60">
        <v>45820</v>
      </c>
      <c r="M426" s="22"/>
      <c r="N426" s="32">
        <v>2002466396</v>
      </c>
      <c r="O426" s="53">
        <v>404100455</v>
      </c>
      <c r="P426" s="138">
        <v>45881</v>
      </c>
      <c r="Q426" s="49">
        <f ca="1">TODAY()-P426</f>
        <v>16</v>
      </c>
      <c r="R426" s="13">
        <v>45835</v>
      </c>
      <c r="S426" s="13">
        <f>+R426+365</f>
        <v>46200</v>
      </c>
      <c r="T426" s="14">
        <f ca="1">$W$1-R426</f>
        <v>62</v>
      </c>
      <c r="U426" s="14">
        <f ca="1">365-T426</f>
        <v>303</v>
      </c>
      <c r="V426" s="15"/>
      <c r="W426" s="15"/>
      <c r="X426" s="14" t="str">
        <f>IF(AND(O426&gt;40410001,O426&lt;424000000),"Done - Invoiced",IF(AND(L426&gt;DATEVALUE("01/01/2024"),L426&lt;DATEVALUE("01/01/2027")),"On Hand",IF(L426="In Transit","In Transit",IF(L426="Cancelled PO","Cancelled PO","On Order"))))</f>
        <v>Done - Invoiced</v>
      </c>
      <c r="Y426" s="15" t="s">
        <v>460</v>
      </c>
      <c r="Z426" s="13">
        <v>45812</v>
      </c>
      <c r="AA426" s="13">
        <v>45812</v>
      </c>
      <c r="AB426" s="13">
        <v>45817</v>
      </c>
      <c r="AC426" s="14" t="s">
        <v>846</v>
      </c>
      <c r="AD426" s="13">
        <v>45817</v>
      </c>
      <c r="AE426" s="56">
        <v>3</v>
      </c>
      <c r="AF426" s="56">
        <v>1531</v>
      </c>
      <c r="AG426" s="56">
        <f>AE426*AF426</f>
        <v>4593</v>
      </c>
      <c r="AH426" s="56">
        <v>0</v>
      </c>
      <c r="AI426" s="56">
        <f>AG426+AH426</f>
        <v>4593</v>
      </c>
      <c r="AJ426" s="56"/>
      <c r="AK426" s="56"/>
    </row>
    <row r="427" spans="1:37" ht="10.5" hidden="1" customHeight="1" x14ac:dyDescent="0.2">
      <c r="A427" s="37">
        <v>2921417</v>
      </c>
      <c r="B427" s="27" t="s">
        <v>453</v>
      </c>
      <c r="C427" s="27" t="s">
        <v>52</v>
      </c>
      <c r="D427" s="31">
        <v>45708</v>
      </c>
      <c r="E427" s="28" t="s">
        <v>400</v>
      </c>
      <c r="F427" s="20">
        <v>3316100931</v>
      </c>
      <c r="G427" s="29">
        <v>3316100931</v>
      </c>
      <c r="H427" s="27" t="s">
        <v>83</v>
      </c>
      <c r="I427" s="29">
        <v>4</v>
      </c>
      <c r="J427" s="30">
        <v>3992</v>
      </c>
      <c r="K427" s="30">
        <f>I427*J427</f>
        <v>15968</v>
      </c>
      <c r="L427" s="31">
        <v>45775</v>
      </c>
      <c r="M427" s="31">
        <v>45833</v>
      </c>
      <c r="N427" s="32">
        <v>2002424417</v>
      </c>
      <c r="O427" s="32">
        <v>404100391</v>
      </c>
      <c r="P427" s="33">
        <v>45833</v>
      </c>
      <c r="Q427" s="49"/>
      <c r="R427" s="13">
        <v>45779</v>
      </c>
      <c r="S427" s="13">
        <f>+R427+365</f>
        <v>46144</v>
      </c>
      <c r="T427" s="14">
        <f ca="1">$W$1-R427</f>
        <v>118</v>
      </c>
      <c r="U427" s="14">
        <f ca="1">365-T427</f>
        <v>247</v>
      </c>
      <c r="V427" s="15"/>
      <c r="W427" s="15"/>
      <c r="X427" s="14" t="str">
        <f>IF(AND(O427&gt;40410001,O427&lt;424000000),"Done - Invoiced",IF(AND(L427&gt;DATEVALUE("01/01/2024"),L427&lt;DATEVALUE("01/01/2027")),"On Hand",IF(L427="In Transit","In Transit",IF(L427="Cancelled PO","Cancelled PO","On Order"))))</f>
        <v>Done - Invoiced</v>
      </c>
      <c r="Y427" s="15" t="s">
        <v>460</v>
      </c>
      <c r="Z427" s="13">
        <v>45770</v>
      </c>
      <c r="AA427" s="13">
        <v>45770</v>
      </c>
      <c r="AB427" s="13">
        <v>45775</v>
      </c>
      <c r="AC427" s="14"/>
      <c r="AD427" s="13"/>
      <c r="AE427" s="56">
        <v>4</v>
      </c>
      <c r="AF427" s="56">
        <v>3992</v>
      </c>
      <c r="AG427" s="56">
        <f>AE427*AF427</f>
        <v>15968</v>
      </c>
      <c r="AH427" s="56"/>
      <c r="AI427" s="56">
        <f>AG427+AH427</f>
        <v>15968</v>
      </c>
      <c r="AJ427" s="56"/>
      <c r="AK427" s="56"/>
    </row>
    <row r="428" spans="1:37" ht="10.5" customHeight="1" x14ac:dyDescent="0.2">
      <c r="A428" s="37">
        <v>3190604</v>
      </c>
      <c r="B428" s="132" t="s">
        <v>473</v>
      </c>
      <c r="C428" s="129" t="s">
        <v>52</v>
      </c>
      <c r="D428" s="130">
        <v>45756</v>
      </c>
      <c r="E428" s="140" t="s">
        <v>844</v>
      </c>
      <c r="F428" s="133">
        <v>3222323999</v>
      </c>
      <c r="G428" s="133">
        <v>3222323999</v>
      </c>
      <c r="H428" s="129" t="s">
        <v>157</v>
      </c>
      <c r="I428" s="133">
        <v>3</v>
      </c>
      <c r="J428" s="134">
        <v>1531</v>
      </c>
      <c r="K428" s="134">
        <f>I428*J428</f>
        <v>4593</v>
      </c>
      <c r="L428" s="130">
        <v>45820</v>
      </c>
      <c r="M428" s="130"/>
      <c r="N428" s="136">
        <v>2002523853</v>
      </c>
      <c r="O428" s="32">
        <v>404100484</v>
      </c>
      <c r="P428" s="137">
        <v>45889</v>
      </c>
      <c r="Q428" s="65"/>
      <c r="R428" s="13">
        <v>45835</v>
      </c>
      <c r="S428" s="13">
        <f>+R428+365</f>
        <v>46200</v>
      </c>
      <c r="T428" s="14">
        <f ca="1">$W$1-R428</f>
        <v>62</v>
      </c>
      <c r="U428" s="14">
        <f ca="1">365-T428</f>
        <v>303</v>
      </c>
      <c r="V428" s="15"/>
      <c r="W428" s="15"/>
      <c r="X428" s="14" t="str">
        <f>IF(AND(O428&gt;40410001,O428&lt;424000000),"Done - Invoiced",IF(AND(L428&gt;DATEVALUE("01/01/2024"),L428&lt;DATEVALUE("01/01/2027")),"On Hand",IF(L428="In Transit","In Transit",IF(L428="Cancelled PO","Cancelled PO","On Order"))))</f>
        <v>Done - Invoiced</v>
      </c>
      <c r="Y428" s="15" t="s">
        <v>460</v>
      </c>
      <c r="Z428" s="13">
        <v>45812</v>
      </c>
      <c r="AA428" s="13">
        <v>45812</v>
      </c>
      <c r="AB428" s="13">
        <v>45817</v>
      </c>
      <c r="AC428" s="14" t="s">
        <v>846</v>
      </c>
      <c r="AD428" s="13">
        <v>45817</v>
      </c>
      <c r="AE428" s="56">
        <v>3</v>
      </c>
      <c r="AF428" s="56">
        <v>1531</v>
      </c>
      <c r="AG428" s="56">
        <f>AE428*AF428</f>
        <v>4593</v>
      </c>
      <c r="AH428" s="56">
        <v>0</v>
      </c>
      <c r="AI428" s="56">
        <f>AG428+AH428</f>
        <v>4593</v>
      </c>
      <c r="AJ428" s="56"/>
    </row>
    <row r="429" spans="1:37" ht="10.5" customHeight="1" x14ac:dyDescent="0.2">
      <c r="A429" s="37">
        <v>3273158</v>
      </c>
      <c r="B429" s="15" t="s">
        <v>487</v>
      </c>
      <c r="C429" s="19" t="s">
        <v>52</v>
      </c>
      <c r="D429" s="22">
        <v>45772</v>
      </c>
      <c r="E429" s="26" t="s">
        <v>844</v>
      </c>
      <c r="F429" s="20">
        <v>3222323999</v>
      </c>
      <c r="G429" s="20">
        <v>3222323999</v>
      </c>
      <c r="H429" s="19" t="s">
        <v>157</v>
      </c>
      <c r="I429" s="20">
        <v>3</v>
      </c>
      <c r="J429" s="21">
        <v>1531</v>
      </c>
      <c r="K429" s="21">
        <f>I429*J429</f>
        <v>4593</v>
      </c>
      <c r="L429" s="22">
        <v>45831</v>
      </c>
      <c r="M429" s="22"/>
      <c r="N429" s="136">
        <v>2002523853</v>
      </c>
      <c r="O429" s="136">
        <v>404100484</v>
      </c>
      <c r="P429" s="137">
        <v>45889</v>
      </c>
      <c r="Q429" s="65"/>
      <c r="R429" s="13">
        <v>45835</v>
      </c>
      <c r="S429" s="13">
        <f>+R429+365</f>
        <v>46200</v>
      </c>
      <c r="T429" s="14">
        <f ca="1">$W$1-R429</f>
        <v>62</v>
      </c>
      <c r="U429" s="14">
        <f ca="1">365-T429</f>
        <v>303</v>
      </c>
      <c r="V429" s="15"/>
      <c r="W429" s="15"/>
      <c r="X429" s="14" t="str">
        <f>IF(AND(O429&gt;40410001,O429&lt;424000000),"Done - Invoiced",IF(AND(L429&gt;DATEVALUE("01/01/2024"),L429&lt;DATEVALUE("01/01/2027")),"On Hand",IF(L429="In Transit","In Transit",IF(L429="Cancelled PO","Cancelled PO","On Order"))))</f>
        <v>Done - Invoiced</v>
      </c>
      <c r="Y429" s="15" t="s">
        <v>460</v>
      </c>
      <c r="Z429" s="13">
        <v>45826</v>
      </c>
      <c r="AA429" s="13">
        <v>45826</v>
      </c>
      <c r="AB429" s="13">
        <v>45831</v>
      </c>
      <c r="AC429" s="14" t="s">
        <v>847</v>
      </c>
      <c r="AD429" s="13">
        <v>45827</v>
      </c>
      <c r="AE429" s="56">
        <v>6</v>
      </c>
      <c r="AF429" s="56">
        <v>1531</v>
      </c>
      <c r="AG429" s="56">
        <f>AE429*AF429</f>
        <v>9186</v>
      </c>
      <c r="AH429" s="56">
        <v>0</v>
      </c>
      <c r="AI429" s="56">
        <f>AG429+AH429</f>
        <v>9186</v>
      </c>
      <c r="AJ429" s="56"/>
    </row>
    <row r="430" spans="1:37" ht="10.5" customHeight="1" x14ac:dyDescent="0.2">
      <c r="A430" s="37">
        <v>3273158</v>
      </c>
      <c r="B430" s="37" t="s">
        <v>487</v>
      </c>
      <c r="C430" s="47" t="s">
        <v>52</v>
      </c>
      <c r="D430" s="60">
        <v>45772</v>
      </c>
      <c r="E430" s="81" t="s">
        <v>844</v>
      </c>
      <c r="F430" s="62">
        <v>3222323999</v>
      </c>
      <c r="G430" s="62">
        <v>3222323999</v>
      </c>
      <c r="H430" s="47" t="s">
        <v>157</v>
      </c>
      <c r="I430" s="62">
        <v>3</v>
      </c>
      <c r="J430" s="63">
        <v>1531</v>
      </c>
      <c r="K430" s="63">
        <f>I430*J430</f>
        <v>4593</v>
      </c>
      <c r="L430" s="60">
        <v>45831</v>
      </c>
      <c r="M430" s="60"/>
      <c r="N430" s="136">
        <v>2002534398</v>
      </c>
      <c r="O430" s="32">
        <v>404100500</v>
      </c>
      <c r="P430" s="33">
        <v>45895</v>
      </c>
      <c r="Q430" s="65"/>
      <c r="R430" s="13">
        <v>45835</v>
      </c>
      <c r="S430" s="13">
        <f>+R430+365</f>
        <v>46200</v>
      </c>
      <c r="T430" s="14">
        <f ca="1">$W$1-R430</f>
        <v>62</v>
      </c>
      <c r="U430" s="14">
        <f ca="1">365-T430</f>
        <v>303</v>
      </c>
      <c r="V430" s="15"/>
      <c r="W430" s="15"/>
      <c r="X430" s="14" t="str">
        <f>IF(AND(O430&gt;40410001,O430&lt;424000000),"Done - Invoiced",IF(AND(L430&gt;DATEVALUE("01/01/2024"),L430&lt;DATEVALUE("01/01/2027")),"On Hand",IF(L430="In Transit","In Transit",IF(L430="Cancelled PO","Cancelled PO","On Order"))))</f>
        <v>Done - Invoiced</v>
      </c>
      <c r="Y430" s="15" t="s">
        <v>460</v>
      </c>
      <c r="Z430" s="13">
        <v>45826</v>
      </c>
      <c r="AA430" s="13">
        <v>45826</v>
      </c>
      <c r="AB430" s="13">
        <v>45831</v>
      </c>
      <c r="AC430" s="14" t="s">
        <v>847</v>
      </c>
      <c r="AD430" s="13">
        <v>45827</v>
      </c>
      <c r="AE430" s="56">
        <v>6</v>
      </c>
      <c r="AF430" s="56">
        <v>1531</v>
      </c>
      <c r="AG430" s="56">
        <f>AE430*AF430</f>
        <v>9186</v>
      </c>
      <c r="AH430" s="56">
        <v>0</v>
      </c>
      <c r="AI430" s="56">
        <f>AG430+AH430</f>
        <v>9186</v>
      </c>
      <c r="AJ430" s="56"/>
      <c r="AK430" s="56"/>
    </row>
    <row r="431" spans="1:37" ht="10.5" hidden="1" customHeight="1" x14ac:dyDescent="0.2">
      <c r="A431" s="37">
        <v>656212</v>
      </c>
      <c r="B431" s="75" t="s">
        <v>109</v>
      </c>
      <c r="C431" s="47" t="s">
        <v>52</v>
      </c>
      <c r="D431" s="60">
        <v>45418</v>
      </c>
      <c r="E431" s="75" t="s">
        <v>61</v>
      </c>
      <c r="F431" s="36">
        <v>3222351337</v>
      </c>
      <c r="G431" s="62">
        <v>3222351337</v>
      </c>
      <c r="H431" s="47" t="s">
        <v>85</v>
      </c>
      <c r="I431" s="62">
        <v>6</v>
      </c>
      <c r="J431" s="63">
        <v>1295</v>
      </c>
      <c r="K431" s="63">
        <f>I431*J431</f>
        <v>7770</v>
      </c>
      <c r="L431" s="60">
        <v>45489</v>
      </c>
      <c r="M431" s="59">
        <v>45848</v>
      </c>
      <c r="N431" s="32">
        <v>2002477783</v>
      </c>
      <c r="O431" s="32">
        <v>404100419</v>
      </c>
      <c r="P431" s="33">
        <v>45848</v>
      </c>
      <c r="Q431" s="65"/>
      <c r="R431" s="13">
        <v>45496</v>
      </c>
      <c r="S431" s="13">
        <f>+R431+365</f>
        <v>45861</v>
      </c>
      <c r="T431" s="14">
        <f ca="1">$W$1-R431</f>
        <v>401</v>
      </c>
      <c r="U431" s="14">
        <f ca="1">365-T431</f>
        <v>-36</v>
      </c>
      <c r="V431" s="15"/>
      <c r="W431" s="15"/>
      <c r="X431" s="14" t="str">
        <f>IF(AND(O431&gt;40410001,O431&lt;424000000),"Done - Invoiced",IF(AND(L431&gt;DATEVALUE("01/01/2024"),L431&lt;DATEVALUE("01/01/2027")),"On Hand",IF(L431="In Transit","In Transit",IF(L431="Cancelled PO","Cancelled PO","On Order"))))</f>
        <v>Done - Invoiced</v>
      </c>
      <c r="Y431" s="15" t="s">
        <v>460</v>
      </c>
      <c r="Z431" s="13">
        <v>45485</v>
      </c>
      <c r="AA431" s="13">
        <v>45485</v>
      </c>
      <c r="AB431" s="13">
        <v>45490</v>
      </c>
      <c r="AC431" s="14"/>
      <c r="AD431" s="13"/>
      <c r="AE431" s="56">
        <v>6</v>
      </c>
      <c r="AF431" s="56">
        <v>1295</v>
      </c>
      <c r="AG431" s="56">
        <f>AE431*AF431</f>
        <v>7770</v>
      </c>
      <c r="AH431" s="56"/>
      <c r="AI431" s="56">
        <f>AG431+AH431</f>
        <v>7770</v>
      </c>
      <c r="AJ431" s="56"/>
      <c r="AK431" s="56"/>
    </row>
    <row r="432" spans="1:37" ht="10.5" customHeight="1" x14ac:dyDescent="0.2">
      <c r="A432" s="37">
        <v>3455810</v>
      </c>
      <c r="B432" s="15" t="s">
        <v>511</v>
      </c>
      <c r="C432" s="19" t="s">
        <v>52</v>
      </c>
      <c r="D432" s="22">
        <v>45806</v>
      </c>
      <c r="E432" s="26" t="s">
        <v>881</v>
      </c>
      <c r="F432" s="20" t="s">
        <v>512</v>
      </c>
      <c r="G432" s="20" t="s">
        <v>512</v>
      </c>
      <c r="H432" s="19" t="s">
        <v>157</v>
      </c>
      <c r="I432" s="20">
        <v>3</v>
      </c>
      <c r="J432" s="21">
        <v>1531</v>
      </c>
      <c r="K432" s="21">
        <f>I432*J432</f>
        <v>4593</v>
      </c>
      <c r="L432" s="22">
        <v>45842</v>
      </c>
      <c r="M432" s="22"/>
      <c r="N432" s="32">
        <v>2002534398</v>
      </c>
      <c r="O432" s="136">
        <v>404100500</v>
      </c>
      <c r="P432" s="137">
        <v>45895</v>
      </c>
      <c r="Q432" s="49"/>
      <c r="R432" s="13">
        <v>45849</v>
      </c>
      <c r="S432" s="13">
        <f>+R432+365</f>
        <v>46214</v>
      </c>
      <c r="T432" s="14">
        <f ca="1">$W$1-R432</f>
        <v>48</v>
      </c>
      <c r="U432" s="14">
        <f ca="1">365-T432</f>
        <v>317</v>
      </c>
      <c r="V432" s="15"/>
      <c r="W432" s="15"/>
      <c r="X432" s="14" t="str">
        <f>IF(AND(O432&gt;40410001,O432&lt;424000000),"Done - Invoiced",IF(AND(L432&gt;DATEVALUE("01/01/2024"),L432&lt;DATEVALUE("01/01/2027")),"On Hand",IF(L432="In Transit","In Transit",IF(L432="Cancelled PO","Cancelled PO","On Order"))))</f>
        <v>Done - Invoiced</v>
      </c>
      <c r="Y432" s="15" t="s">
        <v>460</v>
      </c>
      <c r="Z432" s="13">
        <v>45847</v>
      </c>
      <c r="AA432" s="13">
        <v>45847</v>
      </c>
      <c r="AB432" s="13">
        <v>45852</v>
      </c>
      <c r="AC432" s="14" t="s">
        <v>859</v>
      </c>
      <c r="AD432" s="13">
        <v>45838</v>
      </c>
      <c r="AE432" s="56">
        <v>6</v>
      </c>
      <c r="AF432" s="56">
        <v>1531</v>
      </c>
      <c r="AG432" s="56">
        <f>AE432*AF432</f>
        <v>9186</v>
      </c>
      <c r="AH432" s="56">
        <v>180</v>
      </c>
      <c r="AI432" s="56">
        <f>AG432+AH432</f>
        <v>9366</v>
      </c>
      <c r="AJ432" s="56"/>
      <c r="AK432" s="56"/>
    </row>
    <row r="433" spans="1:37" ht="10.5" hidden="1" customHeight="1" x14ac:dyDescent="0.2">
      <c r="A433" s="37">
        <v>2523388</v>
      </c>
      <c r="B433" s="27" t="s">
        <v>415</v>
      </c>
      <c r="C433" s="27" t="s">
        <v>52</v>
      </c>
      <c r="D433" s="60">
        <v>45632</v>
      </c>
      <c r="E433" s="27" t="s">
        <v>383</v>
      </c>
      <c r="F433" s="62">
        <v>3316100969</v>
      </c>
      <c r="G433" s="29">
        <v>3316100969</v>
      </c>
      <c r="H433" s="27" t="s">
        <v>62</v>
      </c>
      <c r="I433" s="29">
        <v>4</v>
      </c>
      <c r="J433" s="30">
        <v>2074</v>
      </c>
      <c r="K433" s="30">
        <f>I433*J433</f>
        <v>8296</v>
      </c>
      <c r="L433" s="31">
        <v>45750</v>
      </c>
      <c r="M433" s="59">
        <v>45835</v>
      </c>
      <c r="N433" s="53">
        <v>2002457080</v>
      </c>
      <c r="O433" s="32">
        <v>404100398</v>
      </c>
      <c r="P433" s="33">
        <v>45835</v>
      </c>
      <c r="Q433" s="49"/>
      <c r="R433" s="13">
        <v>45750</v>
      </c>
      <c r="S433" s="13">
        <f>+R433+365</f>
        <v>46115</v>
      </c>
      <c r="T433" s="14">
        <f ca="1">$W$1-R433</f>
        <v>147</v>
      </c>
      <c r="U433" s="14">
        <f ca="1">365-T433</f>
        <v>218</v>
      </c>
      <c r="V433" s="15"/>
      <c r="W433" s="15"/>
      <c r="X433" s="14" t="str">
        <f>IF(AND(O433&gt;40410001,O433&lt;424000000),"Done - Invoiced",IF(AND(L433&gt;DATEVALUE("01/01/2024"),L433&lt;DATEVALUE("01/01/2027")),"On Hand",IF(L433="In Transit","In Transit",IF(L433="Cancelled PO","Cancelled PO","On Order"))))</f>
        <v>Done - Invoiced</v>
      </c>
      <c r="Y433" s="15" t="s">
        <v>460</v>
      </c>
      <c r="Z433" s="13">
        <v>45742</v>
      </c>
      <c r="AA433" s="13">
        <v>45742</v>
      </c>
      <c r="AB433" s="13">
        <v>45747</v>
      </c>
      <c r="AC433" s="14"/>
      <c r="AD433" s="13"/>
      <c r="AE433" s="56">
        <v>4</v>
      </c>
      <c r="AF433" s="56">
        <v>2074</v>
      </c>
      <c r="AG433" s="56">
        <f>AE433*AF433</f>
        <v>8296</v>
      </c>
      <c r="AH433" s="56"/>
      <c r="AI433" s="56">
        <f>AG433+AH433</f>
        <v>8296</v>
      </c>
      <c r="AJ433" s="56"/>
      <c r="AK433" s="56"/>
    </row>
    <row r="434" spans="1:37" ht="10.5" hidden="1" customHeight="1" x14ac:dyDescent="0.2">
      <c r="A434" s="37">
        <v>2795560</v>
      </c>
      <c r="B434" s="15" t="s">
        <v>464</v>
      </c>
      <c r="C434" s="15" t="s">
        <v>52</v>
      </c>
      <c r="D434" s="13">
        <v>45685</v>
      </c>
      <c r="E434" s="17" t="s">
        <v>386</v>
      </c>
      <c r="F434" s="14">
        <v>3222351449</v>
      </c>
      <c r="G434" s="14">
        <v>3222351449</v>
      </c>
      <c r="H434" s="15" t="s">
        <v>85</v>
      </c>
      <c r="I434" s="14">
        <v>3</v>
      </c>
      <c r="J434" s="16">
        <v>1003</v>
      </c>
      <c r="K434" s="16">
        <f>I434*J434</f>
        <v>3009</v>
      </c>
      <c r="L434" s="13">
        <v>45798</v>
      </c>
      <c r="M434" s="13"/>
      <c r="N434" s="36"/>
      <c r="O434" s="36"/>
      <c r="P434" s="36"/>
      <c r="Q434" s="68"/>
      <c r="R434" s="13">
        <v>45800</v>
      </c>
      <c r="S434" s="13">
        <f>+R434+365</f>
        <v>46165</v>
      </c>
      <c r="T434" s="14">
        <f ca="1">$W$1-R434</f>
        <v>97</v>
      </c>
      <c r="U434" s="14">
        <f ca="1">365-T434</f>
        <v>268</v>
      </c>
      <c r="V434" s="15"/>
      <c r="W434" s="15"/>
      <c r="X434" s="14" t="str">
        <f>IF(AND(O434&gt;40410001,O434&lt;424000000),"Done - Invoiced",IF(AND(L434&gt;DATEVALUE("01/01/2024"),L434&lt;DATEVALUE("01/01/2027")),"On Hand",IF(L434="In Transit","In Transit",IF(L434="Cancelled PO","Cancelled PO","On Order"))))</f>
        <v>On Hand</v>
      </c>
      <c r="Y434" s="15" t="s">
        <v>460</v>
      </c>
      <c r="Z434" s="13">
        <v>45770</v>
      </c>
      <c r="AA434" s="13">
        <v>45770</v>
      </c>
      <c r="AB434" s="13">
        <v>45775</v>
      </c>
      <c r="AC434" s="14"/>
      <c r="AD434" s="13"/>
      <c r="AE434" s="56">
        <v>4</v>
      </c>
      <c r="AF434" s="56">
        <v>1003</v>
      </c>
      <c r="AG434" s="56">
        <f>AE434*AF434</f>
        <v>4012</v>
      </c>
      <c r="AH434" s="56"/>
      <c r="AI434" s="56">
        <f>AG434+AH434</f>
        <v>4012</v>
      </c>
      <c r="AJ434" s="56"/>
      <c r="AK434" s="56"/>
    </row>
    <row r="435" spans="1:37" ht="10.5" hidden="1" customHeight="1" x14ac:dyDescent="0.2">
      <c r="A435" s="37">
        <v>2795560</v>
      </c>
      <c r="B435" s="19" t="s">
        <v>464</v>
      </c>
      <c r="C435" s="19" t="s">
        <v>52</v>
      </c>
      <c r="D435" s="22">
        <v>45685</v>
      </c>
      <c r="E435" s="26" t="s">
        <v>386</v>
      </c>
      <c r="F435" s="20">
        <v>3222351449</v>
      </c>
      <c r="G435" s="20">
        <v>3222351449</v>
      </c>
      <c r="H435" s="19" t="s">
        <v>85</v>
      </c>
      <c r="I435" s="20">
        <v>1</v>
      </c>
      <c r="J435" s="21">
        <v>1003</v>
      </c>
      <c r="K435" s="21">
        <f>I435*J435</f>
        <v>1003</v>
      </c>
      <c r="L435" s="22">
        <v>45798</v>
      </c>
      <c r="M435" s="22"/>
      <c r="N435" s="32">
        <v>2002532012</v>
      </c>
      <c r="O435" s="32">
        <v>404100497</v>
      </c>
      <c r="P435" s="33">
        <v>45891</v>
      </c>
      <c r="Q435" s="49"/>
      <c r="R435" s="13">
        <v>45800</v>
      </c>
      <c r="S435" s="13">
        <f>+R435+365</f>
        <v>46165</v>
      </c>
      <c r="T435" s="14">
        <f ca="1">$W$1-R435</f>
        <v>97</v>
      </c>
      <c r="U435" s="14">
        <f ca="1">365-T435</f>
        <v>268</v>
      </c>
      <c r="V435" s="15"/>
      <c r="W435" s="15"/>
      <c r="X435" s="14" t="str">
        <f>IF(AND(O435&gt;40410001,O435&lt;424000000),"Done - Invoiced",IF(AND(L435&gt;DATEVALUE("01/01/2024"),L435&lt;DATEVALUE("01/01/2027")),"On Hand",IF(L435="In Transit","In Transit",IF(L435="Cancelled PO","Cancelled PO","On Order"))))</f>
        <v>Done - Invoiced</v>
      </c>
      <c r="Y435" s="15" t="s">
        <v>460</v>
      </c>
      <c r="Z435" s="13">
        <v>45770</v>
      </c>
      <c r="AA435" s="13">
        <v>45770</v>
      </c>
      <c r="AB435" s="13">
        <v>45775</v>
      </c>
      <c r="AC435" s="14"/>
      <c r="AD435" s="13"/>
      <c r="AE435" s="56">
        <v>4</v>
      </c>
      <c r="AF435" s="56">
        <v>1003</v>
      </c>
      <c r="AG435" s="56">
        <f>AE435*AF435</f>
        <v>4012</v>
      </c>
      <c r="AH435" s="56"/>
      <c r="AI435" s="56">
        <f>AG435+AH435</f>
        <v>4012</v>
      </c>
      <c r="AJ435" s="56"/>
      <c r="AK435" s="56"/>
    </row>
    <row r="436" spans="1:37" ht="10.5" hidden="1" customHeight="1" x14ac:dyDescent="0.2">
      <c r="A436" s="37">
        <v>3190605</v>
      </c>
      <c r="B436" s="27" t="s">
        <v>474</v>
      </c>
      <c r="C436" s="27" t="s">
        <v>52</v>
      </c>
      <c r="D436" s="59">
        <v>45756</v>
      </c>
      <c r="E436" s="28" t="s">
        <v>353</v>
      </c>
      <c r="F436" s="61">
        <v>3316100931</v>
      </c>
      <c r="G436" s="29">
        <v>3316100931</v>
      </c>
      <c r="H436" s="27" t="s">
        <v>83</v>
      </c>
      <c r="I436" s="29">
        <v>4</v>
      </c>
      <c r="J436" s="30">
        <v>3992</v>
      </c>
      <c r="K436" s="30">
        <f>I436*J436</f>
        <v>15968</v>
      </c>
      <c r="L436" s="31">
        <v>45804</v>
      </c>
      <c r="M436" s="31"/>
      <c r="N436" s="32">
        <v>2002424310</v>
      </c>
      <c r="O436" s="32">
        <v>404100443</v>
      </c>
      <c r="P436" s="33">
        <v>45875</v>
      </c>
      <c r="Q436" s="49"/>
      <c r="R436" s="13">
        <v>45813</v>
      </c>
      <c r="S436" s="13">
        <f>+R436+365</f>
        <v>46178</v>
      </c>
      <c r="T436" s="14">
        <f ca="1">$W$1-R436</f>
        <v>84</v>
      </c>
      <c r="U436" s="14">
        <f ca="1">365-T436</f>
        <v>281</v>
      </c>
      <c r="V436" s="15"/>
      <c r="W436" s="15"/>
      <c r="X436" s="14" t="str">
        <f>IF(AND(O436&gt;40410001,O436&lt;424000000),"Done - Invoiced",IF(AND(L436&gt;DATEVALUE("01/01/2024"),L436&lt;DATEVALUE("01/01/2027")),"On Hand",IF(L436="In Transit","In Transit",IF(L436="Cancelled PO","Cancelled PO","On Order"))))</f>
        <v>Done - Invoiced</v>
      </c>
      <c r="Y436" s="15" t="s">
        <v>460</v>
      </c>
      <c r="Z436" s="13">
        <v>45798</v>
      </c>
      <c r="AA436" s="13">
        <v>45798</v>
      </c>
      <c r="AB436" s="13">
        <v>45803</v>
      </c>
      <c r="AC436" s="14"/>
      <c r="AD436" s="13"/>
      <c r="AE436" s="56">
        <v>4</v>
      </c>
      <c r="AF436" s="56">
        <v>3992</v>
      </c>
      <c r="AG436" s="56">
        <f>AE436*AF436</f>
        <v>15968</v>
      </c>
      <c r="AH436" s="56"/>
      <c r="AI436" s="56">
        <f>AG436+AH436</f>
        <v>15968</v>
      </c>
      <c r="AJ436" s="56"/>
      <c r="AK436" s="56"/>
    </row>
    <row r="437" spans="1:37" ht="10.5" hidden="1" customHeight="1" x14ac:dyDescent="0.2">
      <c r="A437" s="37">
        <v>2921421</v>
      </c>
      <c r="B437" s="27" t="s">
        <v>461</v>
      </c>
      <c r="C437" s="27" t="s">
        <v>52</v>
      </c>
      <c r="D437" s="31">
        <v>45708</v>
      </c>
      <c r="E437" s="28" t="s">
        <v>99</v>
      </c>
      <c r="F437" s="29">
        <v>3316100931</v>
      </c>
      <c r="G437" s="29">
        <v>3316100931</v>
      </c>
      <c r="H437" s="27" t="s">
        <v>83</v>
      </c>
      <c r="I437" s="29">
        <v>4</v>
      </c>
      <c r="J437" s="30">
        <v>3992</v>
      </c>
      <c r="K437" s="30">
        <f>I437*J437</f>
        <v>15968</v>
      </c>
      <c r="L437" s="31">
        <v>45783</v>
      </c>
      <c r="M437" s="59">
        <v>45842</v>
      </c>
      <c r="N437" s="32">
        <v>2002424419</v>
      </c>
      <c r="O437" s="32">
        <v>404100409</v>
      </c>
      <c r="P437" s="33">
        <v>45842</v>
      </c>
      <c r="Q437" s="49"/>
      <c r="R437" s="13">
        <v>45786</v>
      </c>
      <c r="S437" s="13">
        <f>+R437+365</f>
        <v>46151</v>
      </c>
      <c r="T437" s="14">
        <f ca="1">$W$1-R437</f>
        <v>111</v>
      </c>
      <c r="U437" s="14">
        <f ca="1">365-T437</f>
        <v>254</v>
      </c>
      <c r="V437" s="15"/>
      <c r="W437" s="15"/>
      <c r="X437" s="14" t="str">
        <f>IF(AND(O437&gt;40410001,O437&lt;424000000),"Done - Invoiced",IF(AND(L437&gt;DATEVALUE("01/01/2024"),L437&lt;DATEVALUE("01/01/2027")),"On Hand",IF(L437="In Transit","In Transit",IF(L437="Cancelled PO","Cancelled PO","On Order"))))</f>
        <v>Done - Invoiced</v>
      </c>
      <c r="Y437" s="15" t="s">
        <v>460</v>
      </c>
      <c r="Z437" s="13">
        <v>45777</v>
      </c>
      <c r="AA437" s="13">
        <v>45777</v>
      </c>
      <c r="AB437" s="13">
        <v>45782</v>
      </c>
      <c r="AC437" s="14"/>
      <c r="AD437" s="13"/>
      <c r="AE437" s="56">
        <v>4</v>
      </c>
      <c r="AF437" s="56">
        <v>3992</v>
      </c>
      <c r="AG437" s="56">
        <f>AE437*AF437</f>
        <v>15968</v>
      </c>
      <c r="AH437" s="56"/>
      <c r="AI437" s="56">
        <f>AG437+AH437</f>
        <v>15968</v>
      </c>
      <c r="AJ437" s="56"/>
      <c r="AK437" s="56"/>
    </row>
    <row r="438" spans="1:37" ht="10.5" hidden="1" customHeight="1" x14ac:dyDescent="0.2">
      <c r="A438" s="37">
        <v>655828</v>
      </c>
      <c r="B438" s="27" t="s">
        <v>462</v>
      </c>
      <c r="C438" s="27" t="s">
        <v>52</v>
      </c>
      <c r="D438" s="31">
        <v>45418</v>
      </c>
      <c r="E438" s="27" t="s">
        <v>96</v>
      </c>
      <c r="F438" s="29">
        <v>3222351337</v>
      </c>
      <c r="G438" s="29">
        <v>3222351337</v>
      </c>
      <c r="H438" s="27" t="s">
        <v>85</v>
      </c>
      <c r="I438" s="29">
        <v>6</v>
      </c>
      <c r="J438" s="30">
        <v>1295</v>
      </c>
      <c r="K438" s="30">
        <f>I438*J438</f>
        <v>7770</v>
      </c>
      <c r="L438" s="31">
        <v>45469</v>
      </c>
      <c r="M438" s="31">
        <v>45832</v>
      </c>
      <c r="N438" s="32">
        <v>2002453565</v>
      </c>
      <c r="O438" s="32">
        <v>404100390</v>
      </c>
      <c r="P438" s="33">
        <v>45832</v>
      </c>
      <c r="Q438" s="49"/>
      <c r="R438" s="13">
        <v>45470</v>
      </c>
      <c r="S438" s="13">
        <f>+R438+365</f>
        <v>45835</v>
      </c>
      <c r="T438" s="14">
        <f ca="1">$W$1-R438</f>
        <v>427</v>
      </c>
      <c r="U438" s="14">
        <f ca="1">365-T438</f>
        <v>-62</v>
      </c>
      <c r="V438" s="15"/>
      <c r="W438" s="15"/>
      <c r="X438" s="14" t="str">
        <f>IF(AND(O438&gt;40410001,O438&lt;424000000),"Done - Invoiced",IF(AND(L438&gt;DATEVALUE("01/01/2024"),L438&lt;DATEVALUE("01/01/2027")),"On Hand",IF(L438="In Transit","In Transit",IF(L438="Cancelled PO","Cancelled PO","On Order"))))</f>
        <v>Done - Invoiced</v>
      </c>
      <c r="Y438" s="15" t="s">
        <v>460</v>
      </c>
      <c r="Z438" s="13">
        <v>45464</v>
      </c>
      <c r="AA438" s="13">
        <v>45464</v>
      </c>
      <c r="AB438" s="13">
        <v>45469</v>
      </c>
      <c r="AC438" s="14"/>
      <c r="AD438" s="13"/>
      <c r="AE438" s="56">
        <v>6</v>
      </c>
      <c r="AF438" s="56">
        <v>1295</v>
      </c>
      <c r="AG438" s="56">
        <f>AE438*AF438</f>
        <v>7770</v>
      </c>
      <c r="AH438" s="56"/>
      <c r="AI438" s="56">
        <f>AG438+AH438</f>
        <v>7770</v>
      </c>
      <c r="AJ438" s="56"/>
      <c r="AK438" s="56"/>
    </row>
    <row r="439" spans="1:37" ht="10.5" hidden="1" customHeight="1" x14ac:dyDescent="0.2">
      <c r="A439" s="37">
        <v>2921423</v>
      </c>
      <c r="B439" s="27" t="s">
        <v>463</v>
      </c>
      <c r="C439" s="27" t="s">
        <v>52</v>
      </c>
      <c r="D439" s="31">
        <v>45708</v>
      </c>
      <c r="E439" s="28" t="s">
        <v>99</v>
      </c>
      <c r="F439" s="20">
        <v>3316101255</v>
      </c>
      <c r="G439" s="29">
        <v>3316101255</v>
      </c>
      <c r="H439" s="27" t="s">
        <v>83</v>
      </c>
      <c r="I439" s="29">
        <v>4</v>
      </c>
      <c r="J439" s="30">
        <v>3945</v>
      </c>
      <c r="K439" s="30">
        <f>I439*J439</f>
        <v>15780</v>
      </c>
      <c r="L439" s="31">
        <v>45783</v>
      </c>
      <c r="M439" s="31">
        <v>45833</v>
      </c>
      <c r="N439" s="32">
        <v>2002424277</v>
      </c>
      <c r="O439" s="32">
        <v>404100392</v>
      </c>
      <c r="P439" s="33">
        <v>45833</v>
      </c>
      <c r="Q439" s="49"/>
      <c r="R439" s="13">
        <v>45786</v>
      </c>
      <c r="S439" s="13">
        <f>+R439+365</f>
        <v>46151</v>
      </c>
      <c r="T439" s="14">
        <f ca="1">$W$1-R439</f>
        <v>111</v>
      </c>
      <c r="U439" s="14">
        <f ca="1">365-T439</f>
        <v>254</v>
      </c>
      <c r="V439" s="15"/>
      <c r="W439" s="15"/>
      <c r="X439" s="14" t="str">
        <f>IF(AND(O439&gt;40410001,O439&lt;424000000),"Done - Invoiced",IF(AND(L439&gt;DATEVALUE("01/01/2024"),L439&lt;DATEVALUE("01/01/2027")),"On Hand",IF(L439="In Transit","In Transit",IF(L439="Cancelled PO","Cancelled PO","On Order"))))</f>
        <v>Done - Invoiced</v>
      </c>
      <c r="Y439" s="15" t="s">
        <v>460</v>
      </c>
      <c r="Z439" s="13">
        <v>45777</v>
      </c>
      <c r="AA439" s="13">
        <v>45777</v>
      </c>
      <c r="AB439" s="13">
        <v>45782</v>
      </c>
      <c r="AC439" s="14"/>
      <c r="AD439" s="13"/>
      <c r="AE439" s="56">
        <v>4</v>
      </c>
      <c r="AF439" s="56">
        <v>3945</v>
      </c>
      <c r="AG439" s="56">
        <f>AE439*AF439</f>
        <v>15780</v>
      </c>
      <c r="AH439" s="56"/>
      <c r="AI439" s="56">
        <f>AG439+AH439</f>
        <v>15780</v>
      </c>
      <c r="AJ439" s="56"/>
      <c r="AK439" s="56"/>
    </row>
    <row r="440" spans="1:37" ht="10.5" hidden="1" customHeight="1" x14ac:dyDescent="0.2">
      <c r="A440" s="37">
        <v>1993418</v>
      </c>
      <c r="B440" s="37" t="s">
        <v>325</v>
      </c>
      <c r="C440" s="37" t="s">
        <v>56</v>
      </c>
      <c r="D440" s="35">
        <v>45525</v>
      </c>
      <c r="E440" s="37" t="s">
        <v>326</v>
      </c>
      <c r="F440" s="36" t="s">
        <v>58</v>
      </c>
      <c r="G440" s="36">
        <v>3316101287</v>
      </c>
      <c r="H440" s="37" t="s">
        <v>59</v>
      </c>
      <c r="I440" s="36">
        <v>1</v>
      </c>
      <c r="J440" s="70">
        <v>70256.649999999994</v>
      </c>
      <c r="K440" s="70">
        <f>I440*J440</f>
        <v>70256.649999999994</v>
      </c>
      <c r="L440" s="35">
        <v>45742</v>
      </c>
      <c r="M440" s="35"/>
      <c r="N440" s="36"/>
      <c r="O440" s="36"/>
      <c r="P440" s="36"/>
      <c r="Q440" s="68"/>
      <c r="R440" s="13">
        <v>45638</v>
      </c>
      <c r="S440" s="13">
        <f>+R440+365</f>
        <v>46003</v>
      </c>
      <c r="T440" s="14">
        <f ca="1">$W$1-R440</f>
        <v>259</v>
      </c>
      <c r="U440" s="14">
        <f ca="1">365-T440</f>
        <v>106</v>
      </c>
      <c r="V440" s="15"/>
      <c r="W440" s="15"/>
      <c r="X440" s="14" t="str">
        <f>IF(AND(O440&gt;40410001,O440&lt;424000000),"Done - Invoiced",IF(AND(L440&gt;DATEVALUE("01/01/2024"),L440&lt;DATEVALUE("01/01/2027")),"On Hand",IF(L440="In Transit","In Transit",IF(L440="Cancelled PO","Cancelled PO","On Order"))))</f>
        <v>On Hand</v>
      </c>
      <c r="Y440" s="15" t="s">
        <v>460</v>
      </c>
      <c r="Z440" s="13">
        <v>45634</v>
      </c>
      <c r="AA440" s="13">
        <v>45631</v>
      </c>
      <c r="AB440" s="13">
        <v>45737</v>
      </c>
      <c r="AC440" s="14"/>
      <c r="AD440" s="13"/>
      <c r="AE440" s="56">
        <v>1</v>
      </c>
      <c r="AF440" s="56">
        <v>70256.649999999994</v>
      </c>
      <c r="AG440" s="56">
        <f>AE440*AF440</f>
        <v>70256.649999999994</v>
      </c>
      <c r="AH440" s="56"/>
      <c r="AI440" s="56">
        <f>AG440+AH440</f>
        <v>70256.649999999994</v>
      </c>
      <c r="AJ440" s="56"/>
    </row>
    <row r="441" spans="1:37" ht="10.5" hidden="1" customHeight="1" x14ac:dyDescent="0.2">
      <c r="A441" s="37">
        <v>2997432</v>
      </c>
      <c r="B441" s="15" t="s">
        <v>593</v>
      </c>
      <c r="C441" s="15" t="s">
        <v>525</v>
      </c>
      <c r="D441" s="13">
        <v>45721</v>
      </c>
      <c r="E441" s="17" t="s">
        <v>541</v>
      </c>
      <c r="F441" s="14">
        <v>1030064</v>
      </c>
      <c r="G441" s="14">
        <v>3719000782</v>
      </c>
      <c r="H441" s="15" t="s">
        <v>594</v>
      </c>
      <c r="I441" s="14">
        <v>2</v>
      </c>
      <c r="J441" s="16">
        <v>1750.9</v>
      </c>
      <c r="K441" s="16">
        <f>I441*J441</f>
        <v>3501.8</v>
      </c>
      <c r="L441" s="13">
        <v>45810</v>
      </c>
      <c r="M441" s="13"/>
      <c r="N441" s="14"/>
      <c r="O441" s="14"/>
      <c r="P441" s="14"/>
      <c r="Q441" s="71"/>
      <c r="R441" s="13">
        <v>45810</v>
      </c>
      <c r="S441" s="13">
        <f>+R441+365</f>
        <v>46175</v>
      </c>
      <c r="T441" s="14">
        <f ca="1">$W$1-R441</f>
        <v>87</v>
      </c>
      <c r="U441" s="14">
        <f ca="1">365-T441</f>
        <v>278</v>
      </c>
      <c r="V441" s="15"/>
      <c r="W441" s="15"/>
      <c r="X441" s="14" t="str">
        <f>IF(AND(O441&gt;40410001,O441&lt;424000000),"Done - Invoiced",IF(AND(L441&gt;DATEVALUE("01/01/2024"),L441&lt;DATEVALUE("01/01/2027")),"On Hand",IF(L441="In Transit","In Transit",IF(L441="Cancelled PO","Cancelled PO","On Order"))))</f>
        <v>On Hand</v>
      </c>
      <c r="Y441" s="15" t="s">
        <v>460</v>
      </c>
      <c r="Z441" s="13">
        <v>45780</v>
      </c>
      <c r="AA441" s="13">
        <v>45805</v>
      </c>
      <c r="AB441" s="13">
        <v>45809</v>
      </c>
      <c r="AC441" s="14"/>
      <c r="AD441" s="13"/>
      <c r="AE441" s="56">
        <v>2</v>
      </c>
      <c r="AF441" s="56">
        <v>1750.9</v>
      </c>
      <c r="AG441" s="56">
        <f>AE441*AF441</f>
        <v>3501.8</v>
      </c>
      <c r="AH441" s="56"/>
      <c r="AI441" s="56">
        <f>AG441+AH441</f>
        <v>3501.8</v>
      </c>
      <c r="AJ441" s="56"/>
      <c r="AK441" s="56"/>
    </row>
    <row r="442" spans="1:37" ht="10.5" hidden="1" customHeight="1" x14ac:dyDescent="0.2">
      <c r="A442" s="37">
        <v>2921416</v>
      </c>
      <c r="B442" s="48" t="s">
        <v>451</v>
      </c>
      <c r="C442" s="48" t="s">
        <v>52</v>
      </c>
      <c r="D442" s="59">
        <v>45708</v>
      </c>
      <c r="E442" s="94" t="s">
        <v>452</v>
      </c>
      <c r="F442" s="61">
        <v>3222362915</v>
      </c>
      <c r="G442" s="61">
        <v>3222362915</v>
      </c>
      <c r="H442" s="48" t="s">
        <v>87</v>
      </c>
      <c r="I442" s="61">
        <v>6</v>
      </c>
      <c r="J442" s="95">
        <v>2315</v>
      </c>
      <c r="K442" s="95">
        <f>I442*J442</f>
        <v>13890</v>
      </c>
      <c r="L442" s="59">
        <v>45810</v>
      </c>
      <c r="M442" s="59">
        <v>45842</v>
      </c>
      <c r="N442" s="32">
        <v>2002450805</v>
      </c>
      <c r="O442" s="32">
        <v>404100410</v>
      </c>
      <c r="P442" s="33">
        <v>45842</v>
      </c>
      <c r="Q442" s="49"/>
      <c r="R442" s="13">
        <v>45813</v>
      </c>
      <c r="S442" s="13">
        <f>+R442+365</f>
        <v>46178</v>
      </c>
      <c r="T442" s="14">
        <f ca="1">$W$1-R442</f>
        <v>84</v>
      </c>
      <c r="U442" s="14">
        <f ca="1">365-T442</f>
        <v>281</v>
      </c>
      <c r="V442" s="15"/>
      <c r="W442" s="15"/>
      <c r="X442" s="14" t="str">
        <f>IF(AND(O442&gt;40410001,O442&lt;424000000),"Done - Invoiced",IF(AND(L442&gt;DATEVALUE("01/01/2024"),L442&lt;DATEVALUE("01/01/2027")),"On Hand",IF(L442="In Transit","In Transit",IF(L442="Cancelled PO","Cancelled PO","On Order"))))</f>
        <v>Done - Invoiced</v>
      </c>
      <c r="Y442" s="15" t="s">
        <v>460</v>
      </c>
      <c r="Z442" s="13">
        <v>45791</v>
      </c>
      <c r="AA442" s="13">
        <v>45791</v>
      </c>
      <c r="AB442" s="13">
        <v>45796</v>
      </c>
      <c r="AC442" s="14"/>
      <c r="AD442" s="13"/>
      <c r="AE442" s="56">
        <v>6</v>
      </c>
      <c r="AF442" s="56">
        <v>2315</v>
      </c>
      <c r="AG442" s="56">
        <f>AE442*AF442</f>
        <v>13890</v>
      </c>
      <c r="AH442" s="56"/>
      <c r="AI442" s="56">
        <f>AG442+AH442</f>
        <v>13890</v>
      </c>
      <c r="AJ442" s="56"/>
      <c r="AK442" s="56"/>
    </row>
    <row r="443" spans="1:37" ht="10.5" customHeight="1" x14ac:dyDescent="0.2">
      <c r="A443" s="37">
        <v>1807390</v>
      </c>
      <c r="B443" s="141" t="s">
        <v>191</v>
      </c>
      <c r="C443" s="141" t="s">
        <v>52</v>
      </c>
      <c r="D443" s="142">
        <v>45484</v>
      </c>
      <c r="E443" s="141" t="s">
        <v>186</v>
      </c>
      <c r="F443" s="143">
        <v>3222323999</v>
      </c>
      <c r="G443" s="143">
        <v>3222323999</v>
      </c>
      <c r="H443" s="141" t="s">
        <v>157</v>
      </c>
      <c r="I443" s="143">
        <v>2</v>
      </c>
      <c r="J443" s="144">
        <v>1539</v>
      </c>
      <c r="K443" s="144">
        <f>I443*J443</f>
        <v>3078</v>
      </c>
      <c r="L443" s="142">
        <v>45567</v>
      </c>
      <c r="M443" s="142">
        <v>45965</v>
      </c>
      <c r="N443" s="32" t="s">
        <v>187</v>
      </c>
      <c r="O443" s="32" t="s">
        <v>188</v>
      </c>
      <c r="P443" s="33">
        <v>45600</v>
      </c>
      <c r="Q443" s="49"/>
      <c r="R443" s="13">
        <v>45589</v>
      </c>
      <c r="S443" s="13">
        <f>+R443+365</f>
        <v>45954</v>
      </c>
      <c r="T443" s="14">
        <f ca="1">$W$1-R443</f>
        <v>308</v>
      </c>
      <c r="U443" s="14">
        <f ca="1">365-T443</f>
        <v>57</v>
      </c>
      <c r="V443" s="15"/>
      <c r="W443" s="15"/>
      <c r="X443" s="14" t="s">
        <v>851</v>
      </c>
      <c r="Y443" s="15" t="s">
        <v>460</v>
      </c>
      <c r="Z443" s="13">
        <v>45546</v>
      </c>
      <c r="AA443" s="13">
        <v>45548</v>
      </c>
      <c r="AB443" s="13">
        <v>45553</v>
      </c>
      <c r="AC443" s="14"/>
      <c r="AD443" s="13"/>
      <c r="AE443" s="56">
        <v>2</v>
      </c>
      <c r="AF443" s="56">
        <v>1539</v>
      </c>
      <c r="AG443" s="56">
        <f>AE443*AF443</f>
        <v>3078</v>
      </c>
      <c r="AH443" s="56"/>
      <c r="AI443" s="56">
        <f>AG443+AH443</f>
        <v>3078</v>
      </c>
      <c r="AJ443" s="56"/>
    </row>
    <row r="444" spans="1:37" ht="10.5" hidden="1" customHeight="1" x14ac:dyDescent="0.2">
      <c r="A444" s="37">
        <v>2997433</v>
      </c>
      <c r="B444" s="15" t="s">
        <v>595</v>
      </c>
      <c r="C444" s="15" t="s">
        <v>525</v>
      </c>
      <c r="D444" s="13">
        <v>45721</v>
      </c>
      <c r="E444" s="72" t="s">
        <v>541</v>
      </c>
      <c r="F444" s="14">
        <v>1030064</v>
      </c>
      <c r="G444" s="14">
        <v>3719000782</v>
      </c>
      <c r="H444" s="15" t="s">
        <v>594</v>
      </c>
      <c r="I444" s="14">
        <v>2</v>
      </c>
      <c r="J444" s="16">
        <v>1750.9</v>
      </c>
      <c r="K444" s="16">
        <f>I444*J444</f>
        <v>3501.8</v>
      </c>
      <c r="L444" s="13">
        <v>45810</v>
      </c>
      <c r="M444" s="13"/>
      <c r="N444" s="36"/>
      <c r="O444" s="36"/>
      <c r="P444" s="36"/>
      <c r="Q444" s="68"/>
      <c r="R444" s="13">
        <v>45810</v>
      </c>
      <c r="S444" s="13">
        <f>+R444+365</f>
        <v>46175</v>
      </c>
      <c r="T444" s="14">
        <f ca="1">$W$1-R444</f>
        <v>87</v>
      </c>
      <c r="U444" s="14">
        <f ca="1">365-T444</f>
        <v>278</v>
      </c>
      <c r="V444" s="15"/>
      <c r="W444" s="15"/>
      <c r="X444" s="14" t="str">
        <f>IF(AND(O444&gt;40410001,O444&lt;424000000),"Done - Invoiced",IF(AND(L444&gt;DATEVALUE("01/01/2024"),L444&lt;DATEVALUE("01/01/2027")),"On Hand",IF(L444="In Transit","In Transit",IF(L444="Cancelled PO","Cancelled PO","On Order"))))</f>
        <v>On Hand</v>
      </c>
      <c r="Y444" s="15" t="s">
        <v>460</v>
      </c>
      <c r="Z444" s="13">
        <v>45780</v>
      </c>
      <c r="AA444" s="13">
        <v>45805</v>
      </c>
      <c r="AB444" s="13">
        <v>45809</v>
      </c>
      <c r="AC444" s="14"/>
      <c r="AD444" s="13"/>
      <c r="AE444" s="56">
        <v>2</v>
      </c>
      <c r="AF444" s="56">
        <v>1750.9</v>
      </c>
      <c r="AG444" s="56">
        <f>AE444*AF444</f>
        <v>3501.8</v>
      </c>
      <c r="AH444" s="56"/>
      <c r="AI444" s="56">
        <f>AG444+AH444</f>
        <v>3501.8</v>
      </c>
      <c r="AJ444" s="56"/>
      <c r="AK444" s="56"/>
    </row>
    <row r="445" spans="1:37" ht="10.5" hidden="1" customHeight="1" x14ac:dyDescent="0.2">
      <c r="A445" s="37">
        <v>2523383</v>
      </c>
      <c r="B445" s="48" t="s">
        <v>396</v>
      </c>
      <c r="C445" s="48" t="s">
        <v>52</v>
      </c>
      <c r="D445" s="59">
        <v>45632</v>
      </c>
      <c r="E445" s="48" t="s">
        <v>340</v>
      </c>
      <c r="F445" s="61">
        <v>3316101255</v>
      </c>
      <c r="G445" s="61">
        <v>3316101255</v>
      </c>
      <c r="H445" s="48" t="s">
        <v>83</v>
      </c>
      <c r="I445" s="61">
        <v>4</v>
      </c>
      <c r="J445" s="95">
        <v>3928</v>
      </c>
      <c r="K445" s="95">
        <f>I445*J445</f>
        <v>15712</v>
      </c>
      <c r="L445" s="59">
        <v>45715</v>
      </c>
      <c r="M445" s="59">
        <v>45771</v>
      </c>
      <c r="N445" s="32">
        <v>2002345164</v>
      </c>
      <c r="O445" s="32">
        <v>404100289</v>
      </c>
      <c r="P445" s="33">
        <v>45771</v>
      </c>
      <c r="Q445" s="49"/>
      <c r="R445" s="13">
        <v>45716</v>
      </c>
      <c r="S445" s="13">
        <f>+R445+365</f>
        <v>46081</v>
      </c>
      <c r="T445" s="14">
        <f ca="1">$W$1-R445</f>
        <v>181</v>
      </c>
      <c r="U445" s="14">
        <f ca="1">365-T445</f>
        <v>184</v>
      </c>
      <c r="V445" s="15"/>
      <c r="W445" s="15"/>
      <c r="X445" s="14" t="str">
        <f>IF(AND(O445&gt;40410001,O445&lt;424000000),"Done - Invoiced",IF(AND(L445&gt;DATEVALUE("01/01/2024"),L445&lt;DATEVALUE("01/01/2027")),"On Hand",IF(L445="In Transit","In Transit",IF(L445="Cancelled PO","Cancelled PO","On Order"))))</f>
        <v>Done - Invoiced</v>
      </c>
      <c r="Y445" s="15" t="s">
        <v>460</v>
      </c>
      <c r="Z445" s="13">
        <v>45707</v>
      </c>
      <c r="AA445" s="13">
        <v>45707</v>
      </c>
      <c r="AB445" s="13">
        <v>45712</v>
      </c>
      <c r="AC445" s="14"/>
      <c r="AD445" s="13"/>
      <c r="AE445" s="56">
        <v>4</v>
      </c>
      <c r="AF445" s="56">
        <v>3928</v>
      </c>
      <c r="AG445" s="56">
        <f>AE445*AF445</f>
        <v>15712</v>
      </c>
      <c r="AH445" s="56"/>
      <c r="AI445" s="56">
        <f>AG445+AH445</f>
        <v>15712</v>
      </c>
      <c r="AJ445" s="56"/>
      <c r="AK445" s="56"/>
    </row>
    <row r="446" spans="1:37" ht="10.5" hidden="1" customHeight="1" x14ac:dyDescent="0.2">
      <c r="A446" s="37">
        <v>1993416</v>
      </c>
      <c r="B446" s="19" t="s">
        <v>381</v>
      </c>
      <c r="C446" s="19" t="s">
        <v>56</v>
      </c>
      <c r="D446" s="22">
        <v>45525</v>
      </c>
      <c r="E446" s="19" t="s">
        <v>298</v>
      </c>
      <c r="F446" s="20" t="s">
        <v>200</v>
      </c>
      <c r="G446" s="20">
        <v>3222332173</v>
      </c>
      <c r="H446" s="19" t="s">
        <v>201</v>
      </c>
      <c r="I446" s="20">
        <v>1</v>
      </c>
      <c r="J446" s="21">
        <v>21.07</v>
      </c>
      <c r="K446" s="21">
        <f>I446*J446</f>
        <v>21.07</v>
      </c>
      <c r="L446" s="22">
        <v>45680</v>
      </c>
      <c r="M446" s="22"/>
      <c r="N446" s="52">
        <v>2002530327</v>
      </c>
      <c r="O446" s="52">
        <v>404100489</v>
      </c>
      <c r="P446" s="64">
        <v>45890</v>
      </c>
      <c r="Q446" s="65"/>
      <c r="R446" s="13">
        <v>45595</v>
      </c>
      <c r="S446" s="13">
        <f>+R446+365</f>
        <v>45960</v>
      </c>
      <c r="T446" s="14">
        <f ca="1">$W$1-R446</f>
        <v>302</v>
      </c>
      <c r="U446" s="14">
        <f ca="1">365-T446</f>
        <v>63</v>
      </c>
      <c r="V446" s="15"/>
      <c r="W446" s="15"/>
      <c r="X446" s="14" t="str">
        <f>IF(AND(O446&gt;40410001,O446&lt;424000000),"Done - Invoiced",IF(AND(L446&gt;DATEVALUE("01/01/2024"),L446&lt;DATEVALUE("01/01/2027")),"On Hand",IF(L446="In Transit","In Transit",IF(L446="Cancelled PO","Cancelled PO","On Order"))))</f>
        <v>Done - Invoiced</v>
      </c>
      <c r="Y446" s="15" t="s">
        <v>460</v>
      </c>
      <c r="Z446" s="13">
        <v>45585</v>
      </c>
      <c r="AA446" s="13">
        <v>45589</v>
      </c>
      <c r="AB446" s="13">
        <v>45695</v>
      </c>
      <c r="AC446" s="14"/>
      <c r="AD446" s="13"/>
      <c r="AE446" s="56">
        <v>1</v>
      </c>
      <c r="AF446" s="56">
        <v>21.07</v>
      </c>
      <c r="AG446" s="56">
        <f>AE446*AF446</f>
        <v>21.07</v>
      </c>
      <c r="AH446" s="56"/>
      <c r="AI446" s="56">
        <f>AG446+AH446</f>
        <v>21.07</v>
      </c>
      <c r="AJ446" s="56"/>
      <c r="AK446" s="56"/>
    </row>
    <row r="447" spans="1:37" ht="10.5" hidden="1" customHeight="1" x14ac:dyDescent="0.2">
      <c r="A447" s="37">
        <v>3012774</v>
      </c>
      <c r="B447" s="19" t="s">
        <v>617</v>
      </c>
      <c r="C447" s="19" t="s">
        <v>618</v>
      </c>
      <c r="D447" s="22">
        <v>45723</v>
      </c>
      <c r="E447" s="19" t="s">
        <v>619</v>
      </c>
      <c r="F447" s="14">
        <v>3316101408</v>
      </c>
      <c r="G447" s="20">
        <v>3316101408</v>
      </c>
      <c r="H447" s="19" t="s">
        <v>620</v>
      </c>
      <c r="I447" s="20">
        <v>1</v>
      </c>
      <c r="J447" s="21">
        <v>18341</v>
      </c>
      <c r="K447" s="21">
        <f>I447*J447</f>
        <v>18341</v>
      </c>
      <c r="L447" s="22">
        <v>45805</v>
      </c>
      <c r="M447" s="22"/>
      <c r="N447" s="23">
        <v>2002473848</v>
      </c>
      <c r="O447" s="23">
        <v>404100465</v>
      </c>
      <c r="P447" s="24">
        <v>45882</v>
      </c>
      <c r="Q447" s="69">
        <f ca="1">TODAY()-P447</f>
        <v>15</v>
      </c>
      <c r="R447" s="13">
        <v>45810</v>
      </c>
      <c r="S447" s="13">
        <f>+R447+365</f>
        <v>46175</v>
      </c>
      <c r="T447" s="14">
        <f ca="1">$W$1-R447</f>
        <v>87</v>
      </c>
      <c r="U447" s="14">
        <f ca="1">365-T447</f>
        <v>278</v>
      </c>
      <c r="V447" s="15"/>
      <c r="W447" s="15"/>
      <c r="X447" s="14" t="str">
        <f>IF(AND(O447&gt;40410001,O447&lt;424000000),"Done - Invoiced",IF(AND(L447&gt;DATEVALUE("01/01/2024"),L447&lt;DATEVALUE("01/01/2027")),"On Hand",IF(L447="In Transit","In Transit",IF(L447="Cancelled PO","Cancelled PO","On Order"))))</f>
        <v>Done - Invoiced</v>
      </c>
      <c r="Y447" s="15" t="s">
        <v>460</v>
      </c>
      <c r="Z447" s="13">
        <v>45757</v>
      </c>
      <c r="AA447" s="13">
        <v>45798</v>
      </c>
      <c r="AB447" s="13">
        <v>45805</v>
      </c>
      <c r="AC447" s="14"/>
      <c r="AD447" s="13"/>
      <c r="AE447" s="56">
        <v>1</v>
      </c>
      <c r="AF447" s="56">
        <v>18341</v>
      </c>
      <c r="AG447" s="56">
        <f>AE447*AF447</f>
        <v>18341</v>
      </c>
      <c r="AH447" s="56"/>
      <c r="AI447" s="56">
        <f>AG447+AH447</f>
        <v>18341</v>
      </c>
      <c r="AJ447" s="56"/>
      <c r="AK447" s="56"/>
    </row>
    <row r="448" spans="1:37" ht="10.5" hidden="1" customHeight="1" x14ac:dyDescent="0.2">
      <c r="A448" s="37">
        <v>3012775</v>
      </c>
      <c r="B448" s="15" t="s">
        <v>621</v>
      </c>
      <c r="C448" s="15" t="s">
        <v>618</v>
      </c>
      <c r="D448" s="13">
        <v>45723</v>
      </c>
      <c r="E448" s="15" t="s">
        <v>622</v>
      </c>
      <c r="F448" s="14">
        <v>3316101408</v>
      </c>
      <c r="G448" s="14">
        <v>3316101408</v>
      </c>
      <c r="H448" s="15" t="s">
        <v>620</v>
      </c>
      <c r="I448" s="14">
        <v>1</v>
      </c>
      <c r="J448" s="16">
        <v>18341</v>
      </c>
      <c r="K448" s="16">
        <f>I448*J448</f>
        <v>18341</v>
      </c>
      <c r="L448" s="13">
        <v>45810</v>
      </c>
      <c r="M448" s="13"/>
      <c r="N448" s="14"/>
      <c r="O448" s="14"/>
      <c r="P448" s="14"/>
      <c r="Q448" s="56"/>
      <c r="R448" s="13">
        <v>45813</v>
      </c>
      <c r="S448" s="13">
        <f>+R448+365</f>
        <v>46178</v>
      </c>
      <c r="T448" s="14">
        <f ca="1">$W$1-R448</f>
        <v>84</v>
      </c>
      <c r="U448" s="14">
        <f ca="1">365-T448</f>
        <v>281</v>
      </c>
      <c r="V448" s="15"/>
      <c r="W448" s="15"/>
      <c r="X448" s="14" t="str">
        <f>IF(AND(O448&gt;40410001,O448&lt;424000000),"Done - Invoiced",IF(AND(L448&gt;DATEVALUE("01/01/2024"),L448&lt;DATEVALUE("01/01/2027")),"On Hand",IF(L448="In Transit","In Transit",IF(L448="Cancelled PO","Cancelled PO","On Order"))))</f>
        <v>On Hand</v>
      </c>
      <c r="Y448" s="15" t="s">
        <v>460</v>
      </c>
      <c r="Z448" s="13">
        <v>45757</v>
      </c>
      <c r="AA448" s="13">
        <v>45798</v>
      </c>
      <c r="AB448" s="13">
        <v>45805</v>
      </c>
      <c r="AC448" s="14"/>
      <c r="AD448" s="13"/>
      <c r="AE448" s="56">
        <v>1</v>
      </c>
      <c r="AF448" s="56">
        <v>18341</v>
      </c>
      <c r="AG448" s="56">
        <f>AE448*AF448</f>
        <v>18341</v>
      </c>
      <c r="AH448" s="56"/>
      <c r="AI448" s="56">
        <f>AG448+AH448</f>
        <v>18341</v>
      </c>
      <c r="AJ448" s="56"/>
      <c r="AK448" s="56"/>
    </row>
    <row r="449" spans="1:37" ht="10.5" hidden="1" customHeight="1" x14ac:dyDescent="0.2">
      <c r="A449" s="37">
        <v>3190602</v>
      </c>
      <c r="B449" s="27" t="s">
        <v>471</v>
      </c>
      <c r="C449" s="27" t="s">
        <v>52</v>
      </c>
      <c r="D449" s="31">
        <v>45756</v>
      </c>
      <c r="E449" s="28" t="s">
        <v>99</v>
      </c>
      <c r="F449" s="29">
        <v>3316100931</v>
      </c>
      <c r="G449" s="29">
        <v>3316100931</v>
      </c>
      <c r="H449" s="27" t="s">
        <v>83</v>
      </c>
      <c r="I449" s="29">
        <v>4</v>
      </c>
      <c r="J449" s="30">
        <v>3992</v>
      </c>
      <c r="K449" s="30">
        <f>I449*J449</f>
        <v>15968</v>
      </c>
      <c r="L449" s="31">
        <v>45783</v>
      </c>
      <c r="M449" s="29"/>
      <c r="N449" s="32">
        <v>2002424420</v>
      </c>
      <c r="O449" s="32">
        <v>404100437</v>
      </c>
      <c r="P449" s="33">
        <v>45868</v>
      </c>
      <c r="Q449" s="49"/>
      <c r="R449" s="13">
        <v>45786</v>
      </c>
      <c r="S449" s="13">
        <f>+R449+365</f>
        <v>46151</v>
      </c>
      <c r="T449" s="14">
        <f ca="1">$W$1-R449</f>
        <v>111</v>
      </c>
      <c r="U449" s="14">
        <f ca="1">365-T449</f>
        <v>254</v>
      </c>
      <c r="V449" s="15"/>
      <c r="W449" s="15"/>
      <c r="X449" s="14" t="str">
        <f>IF(AND(O449&gt;40410001,O449&lt;424000000),"Done - Invoiced",IF(AND(L449&gt;DATEVALUE("01/01/2024"),L449&lt;DATEVALUE("01/01/2027")),"On Hand",IF(L449="In Transit","In Transit",IF(L449="Cancelled PO","Cancelled PO","On Order"))))</f>
        <v>Done - Invoiced</v>
      </c>
      <c r="Y449" s="15" t="s">
        <v>460</v>
      </c>
      <c r="Z449" s="13">
        <v>45777</v>
      </c>
      <c r="AA449" s="13">
        <v>45777</v>
      </c>
      <c r="AB449" s="13">
        <v>45782</v>
      </c>
      <c r="AC449" s="14"/>
      <c r="AD449" s="13"/>
      <c r="AE449" s="56">
        <v>4</v>
      </c>
      <c r="AF449" s="56">
        <v>3992</v>
      </c>
      <c r="AG449" s="56">
        <f>AE449*AF449</f>
        <v>15968</v>
      </c>
      <c r="AH449" s="56"/>
      <c r="AI449" s="56">
        <f>AG449+AH449</f>
        <v>15968</v>
      </c>
      <c r="AJ449" s="56"/>
      <c r="AK449" s="56"/>
    </row>
    <row r="450" spans="1:37" ht="10.5" hidden="1" customHeight="1" x14ac:dyDescent="0.2">
      <c r="A450" s="37">
        <v>3012776</v>
      </c>
      <c r="B450" s="15" t="s">
        <v>623</v>
      </c>
      <c r="C450" s="15" t="s">
        <v>618</v>
      </c>
      <c r="D450" s="13">
        <v>45723</v>
      </c>
      <c r="E450" s="17" t="s">
        <v>1047</v>
      </c>
      <c r="F450" s="14">
        <v>3316101408</v>
      </c>
      <c r="G450" s="14">
        <v>3316101408</v>
      </c>
      <c r="H450" s="15" t="s">
        <v>620</v>
      </c>
      <c r="I450" s="14">
        <v>1</v>
      </c>
      <c r="J450" s="16">
        <v>18054</v>
      </c>
      <c r="K450" s="16">
        <f>I450*J450</f>
        <v>18054</v>
      </c>
      <c r="L450" s="13">
        <v>45842</v>
      </c>
      <c r="M450" s="13"/>
      <c r="N450" s="36"/>
      <c r="O450" s="36"/>
      <c r="P450" s="36"/>
      <c r="Q450" s="68"/>
      <c r="R450" s="13">
        <v>45884</v>
      </c>
      <c r="S450" s="13">
        <f>+R450+365</f>
        <v>46249</v>
      </c>
      <c r="T450" s="14">
        <f ca="1">$W$1-R450</f>
        <v>13</v>
      </c>
      <c r="U450" s="14">
        <f ca="1">365-T450</f>
        <v>352</v>
      </c>
      <c r="V450" s="15"/>
      <c r="W450" s="15"/>
      <c r="X450" s="14" t="str">
        <f>IF(AND(O450&gt;40410001,O450&lt;424000000),"Done - Invoiced",IF(AND(L450&gt;DATEVALUE("01/01/2024"),L450&lt;DATEVALUE("01/01/2027")),"On Hand",IF(L450="In Transit","In Transit",IF(L450="Cancelled PO","Cancelled PO","On Order"))))</f>
        <v>On Hand</v>
      </c>
      <c r="Y450" s="15" t="s">
        <v>460</v>
      </c>
      <c r="Z450" s="13">
        <v>45840</v>
      </c>
      <c r="AA450" s="13">
        <v>45840</v>
      </c>
      <c r="AB450" s="13">
        <v>45847</v>
      </c>
      <c r="AC450" s="14">
        <v>9251966</v>
      </c>
      <c r="AD450" s="13">
        <v>45840</v>
      </c>
      <c r="AE450" s="56">
        <v>1</v>
      </c>
      <c r="AF450" s="56">
        <v>18054</v>
      </c>
      <c r="AG450" s="56">
        <f>AE450*AF450</f>
        <v>18054</v>
      </c>
      <c r="AH450" s="56">
        <v>110</v>
      </c>
      <c r="AI450" s="56">
        <f>AG450+AH450</f>
        <v>18164</v>
      </c>
      <c r="AJ450" s="56"/>
      <c r="AK450" s="56"/>
    </row>
    <row r="451" spans="1:37" ht="10.5" hidden="1" customHeight="1" x14ac:dyDescent="0.2">
      <c r="A451" s="37">
        <v>2997410</v>
      </c>
      <c r="B451" s="48" t="s">
        <v>568</v>
      </c>
      <c r="C451" s="48" t="s">
        <v>525</v>
      </c>
      <c r="D451" s="59">
        <v>45721</v>
      </c>
      <c r="E451" s="94" t="s">
        <v>558</v>
      </c>
      <c r="F451" s="61">
        <v>1029231</v>
      </c>
      <c r="G451" s="61">
        <v>3316101360</v>
      </c>
      <c r="H451" s="48" t="s">
        <v>569</v>
      </c>
      <c r="I451" s="61">
        <v>2</v>
      </c>
      <c r="J451" s="95">
        <v>4774.3</v>
      </c>
      <c r="K451" s="95">
        <f>I451*J451</f>
        <v>9548.6</v>
      </c>
      <c r="L451" s="59">
        <v>45817</v>
      </c>
      <c r="M451" s="59">
        <v>45839</v>
      </c>
      <c r="N451" s="52">
        <v>2002450863</v>
      </c>
      <c r="O451" s="52">
        <v>404100404</v>
      </c>
      <c r="P451" s="64">
        <v>45839</v>
      </c>
      <c r="Q451" s="65"/>
      <c r="R451" s="13">
        <v>45821</v>
      </c>
      <c r="S451" s="13">
        <f>+R451+365</f>
        <v>46186</v>
      </c>
      <c r="T451" s="14">
        <f ca="1">$W$1-R451</f>
        <v>76</v>
      </c>
      <c r="U451" s="14">
        <f ca="1">365-T451</f>
        <v>289</v>
      </c>
      <c r="V451" s="15"/>
      <c r="W451" s="15"/>
      <c r="X451" s="14" t="str">
        <f>IF(AND(O451&gt;40410001,O451&lt;424000000),"Done - Invoiced",IF(AND(L451&gt;DATEVALUE("01/01/2024"),L451&lt;DATEVALUE("01/01/2027")),"On Hand",IF(L451="In Transit","In Transit",IF(L451="Cancelled PO","Cancelled PO","On Order"))))</f>
        <v>Done - Invoiced</v>
      </c>
      <c r="Y451" s="15" t="s">
        <v>460</v>
      </c>
      <c r="Z451" s="13">
        <v>45785</v>
      </c>
      <c r="AA451" s="13">
        <v>45819</v>
      </c>
      <c r="AB451" s="13">
        <v>45823</v>
      </c>
      <c r="AC451" s="14" t="s">
        <v>879</v>
      </c>
      <c r="AD451" s="13">
        <v>45814</v>
      </c>
      <c r="AE451" s="56">
        <v>2</v>
      </c>
      <c r="AF451" s="56">
        <v>4774.3</v>
      </c>
      <c r="AG451" s="56">
        <f>AE451*AF451</f>
        <v>9548.6</v>
      </c>
      <c r="AH451" s="56">
        <v>200</v>
      </c>
      <c r="AI451" s="56">
        <f>AG451+AH451</f>
        <v>9748.6</v>
      </c>
      <c r="AJ451" s="56"/>
      <c r="AK451" s="56"/>
    </row>
    <row r="452" spans="1:37" ht="10.5" hidden="1" customHeight="1" x14ac:dyDescent="0.2">
      <c r="A452" s="37">
        <v>2921420</v>
      </c>
      <c r="B452" s="48" t="s">
        <v>459</v>
      </c>
      <c r="C452" s="48" t="s">
        <v>52</v>
      </c>
      <c r="D452" s="22">
        <v>45708</v>
      </c>
      <c r="E452" s="94" t="s">
        <v>452</v>
      </c>
      <c r="F452" s="20">
        <v>3222362915</v>
      </c>
      <c r="G452" s="61">
        <v>3222362915</v>
      </c>
      <c r="H452" s="48" t="s">
        <v>87</v>
      </c>
      <c r="I452" s="61">
        <v>6</v>
      </c>
      <c r="J452" s="95">
        <v>2315</v>
      </c>
      <c r="K452" s="95">
        <f>I452*J452</f>
        <v>13890</v>
      </c>
      <c r="L452" s="59">
        <v>45810</v>
      </c>
      <c r="M452" s="59"/>
      <c r="N452" s="32">
        <v>2002458817</v>
      </c>
      <c r="O452" s="32">
        <v>404100444</v>
      </c>
      <c r="P452" s="33">
        <v>45875</v>
      </c>
      <c r="Q452" s="49"/>
      <c r="R452" s="13">
        <v>45813</v>
      </c>
      <c r="S452" s="13">
        <f>+R452+365</f>
        <v>46178</v>
      </c>
      <c r="T452" s="14">
        <f ca="1">$W$1-R452</f>
        <v>84</v>
      </c>
      <c r="U452" s="14">
        <f ca="1">365-T452</f>
        <v>281</v>
      </c>
      <c r="V452" s="15"/>
      <c r="W452" s="15"/>
      <c r="X452" s="14" t="str">
        <f>IF(AND(O452&gt;40410001,O452&lt;424000000),"Done - Invoiced",IF(AND(L452&gt;DATEVALUE("01/01/2024"),L452&lt;DATEVALUE("01/01/2027")),"On Hand",IF(L452="In Transit","In Transit",IF(L452="Cancelled PO","Cancelled PO","On Order"))))</f>
        <v>Done - Invoiced</v>
      </c>
      <c r="Y452" s="15" t="s">
        <v>460</v>
      </c>
      <c r="Z452" s="13">
        <v>45798</v>
      </c>
      <c r="AA452" s="13">
        <v>45798</v>
      </c>
      <c r="AB452" s="13">
        <v>45803</v>
      </c>
      <c r="AC452" s="14"/>
      <c r="AD452" s="13"/>
      <c r="AE452" s="56">
        <v>6</v>
      </c>
      <c r="AF452" s="56">
        <v>2315</v>
      </c>
      <c r="AG452" s="56">
        <f>AE452*AF452</f>
        <v>13890</v>
      </c>
      <c r="AH452" s="56"/>
      <c r="AI452" s="56">
        <f>AG452+AH452</f>
        <v>13890</v>
      </c>
      <c r="AJ452" s="56"/>
      <c r="AK452" s="56"/>
    </row>
    <row r="453" spans="1:37" ht="10.5" hidden="1" customHeight="1" x14ac:dyDescent="0.2">
      <c r="A453" s="37">
        <v>3263426</v>
      </c>
      <c r="B453" s="15" t="s">
        <v>702</v>
      </c>
      <c r="C453" s="15" t="s">
        <v>681</v>
      </c>
      <c r="D453" s="13">
        <v>45770</v>
      </c>
      <c r="E453" s="15" t="s">
        <v>703</v>
      </c>
      <c r="F453" s="14" t="s">
        <v>682</v>
      </c>
      <c r="G453" s="14">
        <v>3222377678</v>
      </c>
      <c r="H453" s="15" t="s">
        <v>694</v>
      </c>
      <c r="I453" s="14">
        <v>2</v>
      </c>
      <c r="J453" s="16">
        <v>11050</v>
      </c>
      <c r="K453" s="16">
        <f>I453*J453</f>
        <v>22100</v>
      </c>
      <c r="L453" s="13">
        <v>45848</v>
      </c>
      <c r="M453" s="13"/>
      <c r="N453" s="14"/>
      <c r="O453" s="14"/>
      <c r="P453" s="14"/>
      <c r="Q453" s="86"/>
      <c r="R453" s="13">
        <v>45813</v>
      </c>
      <c r="S453" s="13">
        <f>+R453+365</f>
        <v>46178</v>
      </c>
      <c r="T453" s="14">
        <f ca="1">$W$1-R453</f>
        <v>84</v>
      </c>
      <c r="U453" s="14">
        <f ca="1">365-T453</f>
        <v>281</v>
      </c>
      <c r="V453" s="15"/>
      <c r="W453" s="15"/>
      <c r="X453" s="14" t="str">
        <f>IF(AND(O453&gt;40410001,O453&lt;424000000),"Done - Invoiced",IF(AND(L453&gt;DATEVALUE("01/01/2024"),L453&lt;DATEVALUE("01/01/2027")),"On Hand",IF(L453="In Transit","In Transit",IF(L453="Cancelled PO","Cancelled PO","On Order"))))</f>
        <v>On Hand</v>
      </c>
      <c r="Y453" s="15" t="s">
        <v>460</v>
      </c>
      <c r="Z453" s="13">
        <v>45830</v>
      </c>
      <c r="AA453" s="13">
        <v>45831</v>
      </c>
      <c r="AB453" s="13">
        <v>45841</v>
      </c>
      <c r="AC453" s="14"/>
      <c r="AD453" s="13"/>
      <c r="AE453" s="56">
        <v>2</v>
      </c>
      <c r="AF453" s="56">
        <v>11050</v>
      </c>
      <c r="AG453" s="56">
        <f>AE453*AF453</f>
        <v>22100</v>
      </c>
      <c r="AH453" s="56"/>
      <c r="AI453" s="56">
        <f>AG453+AH453</f>
        <v>22100</v>
      </c>
      <c r="AJ453" s="56"/>
      <c r="AK453" s="56"/>
    </row>
    <row r="454" spans="1:37" ht="10.5" hidden="1" customHeight="1" x14ac:dyDescent="0.2">
      <c r="A454" s="37">
        <v>3225015</v>
      </c>
      <c r="B454" s="47" t="s">
        <v>476</v>
      </c>
      <c r="C454" s="47" t="s">
        <v>52</v>
      </c>
      <c r="D454" s="60">
        <v>45763</v>
      </c>
      <c r="E454" s="81" t="s">
        <v>468</v>
      </c>
      <c r="F454" s="62">
        <v>3222362915</v>
      </c>
      <c r="G454" s="62">
        <v>3222362915</v>
      </c>
      <c r="H454" s="47" t="s">
        <v>87</v>
      </c>
      <c r="I454" s="62">
        <v>6</v>
      </c>
      <c r="J454" s="63">
        <v>2315</v>
      </c>
      <c r="K454" s="63">
        <f>I454*J454</f>
        <v>13890</v>
      </c>
      <c r="L454" s="60">
        <v>45813</v>
      </c>
      <c r="M454" s="60"/>
      <c r="N454" s="32">
        <v>2002466401</v>
      </c>
      <c r="O454" s="32">
        <v>404100463</v>
      </c>
      <c r="P454" s="33">
        <v>45882</v>
      </c>
      <c r="Q454" s="49">
        <f ca="1">TODAY()-P454</f>
        <v>15</v>
      </c>
      <c r="R454" s="13">
        <v>45821</v>
      </c>
      <c r="S454" s="13">
        <f>+R454+365</f>
        <v>46186</v>
      </c>
      <c r="T454" s="14">
        <f ca="1">$W$1-R454</f>
        <v>76</v>
      </c>
      <c r="U454" s="14">
        <f ca="1">365-T454</f>
        <v>289</v>
      </c>
      <c r="V454" s="15"/>
      <c r="W454" s="15"/>
      <c r="X454" s="14" t="str">
        <f>IF(AND(O454&gt;40410001,O454&lt;424000000),"Done - Invoiced",IF(AND(L454&gt;DATEVALUE("01/01/2024"),L454&lt;DATEVALUE("01/01/2027")),"On Hand",IF(L454="In Transit","In Transit",IF(L454="Cancelled PO","Cancelled PO","On Order"))))</f>
        <v>Done - Invoiced</v>
      </c>
      <c r="Y454" s="15" t="s">
        <v>460</v>
      </c>
      <c r="Z454" s="13">
        <v>45819</v>
      </c>
      <c r="AA454" s="13">
        <v>45805</v>
      </c>
      <c r="AB454" s="13">
        <v>45810</v>
      </c>
      <c r="AC454" s="14" t="s">
        <v>875</v>
      </c>
      <c r="AD454" s="13">
        <v>45810</v>
      </c>
      <c r="AE454" s="56">
        <v>6</v>
      </c>
      <c r="AF454" s="56">
        <v>2315</v>
      </c>
      <c r="AG454" s="56">
        <f>AE454*AF454</f>
        <v>13890</v>
      </c>
      <c r="AH454" s="56">
        <v>360</v>
      </c>
      <c r="AI454" s="56">
        <f>AG454+AH454</f>
        <v>14250</v>
      </c>
      <c r="AJ454" s="56"/>
      <c r="AK454" s="56"/>
    </row>
    <row r="455" spans="1:37" ht="10.5" hidden="1" customHeight="1" x14ac:dyDescent="0.2">
      <c r="A455" s="37">
        <v>2056985</v>
      </c>
      <c r="B455" s="28" t="s">
        <v>450</v>
      </c>
      <c r="C455" s="27" t="s">
        <v>56</v>
      </c>
      <c r="D455" s="31">
        <v>45540</v>
      </c>
      <c r="E455" s="27" t="s">
        <v>298</v>
      </c>
      <c r="F455" s="61" t="s">
        <v>171</v>
      </c>
      <c r="G455" s="29">
        <v>3717007230</v>
      </c>
      <c r="H455" s="27" t="s">
        <v>172</v>
      </c>
      <c r="I455" s="29">
        <v>1</v>
      </c>
      <c r="J455" s="30">
        <v>3965.34</v>
      </c>
      <c r="K455" s="30">
        <f>I455*J455</f>
        <v>3965.34</v>
      </c>
      <c r="L455" s="31">
        <v>45680</v>
      </c>
      <c r="M455" s="31">
        <v>45832</v>
      </c>
      <c r="N455" s="32">
        <v>2002452882</v>
      </c>
      <c r="O455" s="32">
        <v>404100389</v>
      </c>
      <c r="P455" s="33">
        <v>45832</v>
      </c>
      <c r="Q455" s="49"/>
      <c r="R455" s="35">
        <v>45595</v>
      </c>
      <c r="S455" s="13">
        <f>+R455+365</f>
        <v>45960</v>
      </c>
      <c r="T455" s="14">
        <f ca="1">$W$1-R455</f>
        <v>302</v>
      </c>
      <c r="U455" s="14">
        <f ca="1">365-T455</f>
        <v>63</v>
      </c>
      <c r="V455" s="37"/>
      <c r="W455" s="37"/>
      <c r="X455" s="14" t="str">
        <f>IF(AND(O455&gt;40410001,O455&lt;424000000),"Done - Invoiced",IF(AND(L455&gt;DATEVALUE("01/01/2024"),L455&lt;DATEVALUE("01/01/2027")),"On Hand",IF(L455="In Transit","In Transit",IF(L455="Cancelled PO","Cancelled PO","On Order"))))</f>
        <v>Done - Invoiced</v>
      </c>
      <c r="Y455" s="15" t="s">
        <v>460</v>
      </c>
      <c r="Z455" s="13">
        <v>45592</v>
      </c>
      <c r="AA455" s="13">
        <v>45589</v>
      </c>
      <c r="AB455" s="13">
        <v>45695</v>
      </c>
      <c r="AC455" s="14"/>
      <c r="AD455" s="13"/>
      <c r="AE455" s="56">
        <v>1</v>
      </c>
      <c r="AF455" s="56">
        <v>3965.34</v>
      </c>
      <c r="AG455" s="56">
        <f>AE455*AF455</f>
        <v>3965.34</v>
      </c>
      <c r="AH455" s="56"/>
      <c r="AI455" s="56">
        <f>AG455+AH455</f>
        <v>3965.34</v>
      </c>
      <c r="AJ455" s="56"/>
      <c r="AK455" s="56"/>
    </row>
    <row r="456" spans="1:37" ht="10.5" hidden="1" customHeight="1" x14ac:dyDescent="0.2">
      <c r="A456" s="37">
        <v>2367244</v>
      </c>
      <c r="B456" s="19" t="s">
        <v>339</v>
      </c>
      <c r="C456" s="19" t="s">
        <v>52</v>
      </c>
      <c r="D456" s="22">
        <v>45603</v>
      </c>
      <c r="E456" s="19" t="s">
        <v>340</v>
      </c>
      <c r="F456" s="108">
        <v>3222351328</v>
      </c>
      <c r="G456" s="20">
        <v>3222351328</v>
      </c>
      <c r="H456" s="19" t="s">
        <v>85</v>
      </c>
      <c r="I456" s="20">
        <v>2</v>
      </c>
      <c r="J456" s="21">
        <v>2125</v>
      </c>
      <c r="K456" s="21">
        <f>I456*J456</f>
        <v>4250</v>
      </c>
      <c r="L456" s="22">
        <v>45715</v>
      </c>
      <c r="M456" s="22"/>
      <c r="N456" s="32">
        <v>2002469190</v>
      </c>
      <c r="O456" s="53">
        <v>404100456</v>
      </c>
      <c r="P456" s="73">
        <v>45881</v>
      </c>
      <c r="Q456" s="49">
        <f ca="1">TODAY()-P456</f>
        <v>16</v>
      </c>
      <c r="R456" s="13">
        <v>45716</v>
      </c>
      <c r="S456" s="13">
        <f>+R456+365</f>
        <v>46081</v>
      </c>
      <c r="T456" s="14">
        <f ca="1">$W$1-R456</f>
        <v>181</v>
      </c>
      <c r="U456" s="14">
        <f ca="1">365-T456</f>
        <v>184</v>
      </c>
      <c r="V456" s="15"/>
      <c r="W456" s="15"/>
      <c r="X456" s="14" t="str">
        <f>IF(AND(O456&gt;40410001,O456&lt;424000000),"Done - Invoiced",IF(AND(L456&gt;DATEVALUE("01/01/2024"),L456&lt;DATEVALUE("01/01/2027")),"On Hand",IF(L456="In Transit","In Transit",IF(L456="Cancelled PO","Cancelled PO","On Order"))))</f>
        <v>Done - Invoiced</v>
      </c>
      <c r="Y456" s="15" t="s">
        <v>460</v>
      </c>
      <c r="Z456" s="13">
        <v>45700</v>
      </c>
      <c r="AA456" s="13">
        <v>45700</v>
      </c>
      <c r="AB456" s="13">
        <v>45705</v>
      </c>
      <c r="AC456" s="14"/>
      <c r="AD456" s="13"/>
      <c r="AE456" s="56">
        <v>2</v>
      </c>
      <c r="AF456" s="56">
        <v>2125</v>
      </c>
      <c r="AG456" s="56">
        <f>AE456*AF456</f>
        <v>4250</v>
      </c>
      <c r="AH456" s="56"/>
      <c r="AI456" s="56">
        <f>AG456+AH456</f>
        <v>4250</v>
      </c>
      <c r="AJ456" s="56"/>
      <c r="AK456" s="56"/>
    </row>
    <row r="457" spans="1:37" ht="10.5" hidden="1" customHeight="1" x14ac:dyDescent="0.2">
      <c r="A457" s="37">
        <v>2306463</v>
      </c>
      <c r="B457" s="37" t="s">
        <v>387</v>
      </c>
      <c r="C457" s="37" t="s">
        <v>56</v>
      </c>
      <c r="D457" s="35">
        <v>45592</v>
      </c>
      <c r="E457" s="37" t="s">
        <v>216</v>
      </c>
      <c r="F457" s="14" t="s">
        <v>92</v>
      </c>
      <c r="G457" s="36">
        <v>3717002079</v>
      </c>
      <c r="H457" s="37" t="s">
        <v>93</v>
      </c>
      <c r="I457" s="36">
        <v>1</v>
      </c>
      <c r="J457" s="70">
        <v>418.11</v>
      </c>
      <c r="K457" s="70">
        <f>I457*J457</f>
        <v>418.11</v>
      </c>
      <c r="L457" s="35">
        <v>45722</v>
      </c>
      <c r="M457" s="35"/>
      <c r="N457" s="36"/>
      <c r="O457" s="36"/>
      <c r="P457" s="36"/>
      <c r="Q457" s="68"/>
      <c r="R457" s="35">
        <v>45670</v>
      </c>
      <c r="S457" s="13">
        <f>+R457+365</f>
        <v>46035</v>
      </c>
      <c r="T457" s="14">
        <f ca="1">$W$1-R457</f>
        <v>227</v>
      </c>
      <c r="U457" s="14">
        <f ca="1">365-T457</f>
        <v>138</v>
      </c>
      <c r="V457" s="37"/>
      <c r="W457" s="37"/>
      <c r="X457" s="14" t="str">
        <f>IF(AND(O457&gt;40410001,O457&lt;424000000),"Done - Invoiced",IF(AND(L457&gt;DATEVALUE("01/01/2024"),L457&lt;DATEVALUE("01/01/2027")),"On Hand",IF(L457="In Transit","In Transit",IF(L457="Cancelled PO","Cancelled PO","On Order"))))</f>
        <v>On Hand</v>
      </c>
      <c r="Y457" s="15" t="s">
        <v>460</v>
      </c>
      <c r="Z457" s="13">
        <v>45626</v>
      </c>
      <c r="AA457" s="13">
        <v>45626</v>
      </c>
      <c r="AB457" s="13">
        <v>45732</v>
      </c>
      <c r="AC457" s="14"/>
      <c r="AD457" s="13"/>
      <c r="AE457" s="56">
        <v>1</v>
      </c>
      <c r="AF457" s="56">
        <v>418.11</v>
      </c>
      <c r="AG457" s="56">
        <f>AE457*AF457</f>
        <v>418.11</v>
      </c>
      <c r="AH457" s="56"/>
      <c r="AI457" s="56">
        <f>AG457+AH457</f>
        <v>418.11</v>
      </c>
      <c r="AJ457" s="56"/>
    </row>
    <row r="458" spans="1:37" ht="10.5" hidden="1" customHeight="1" x14ac:dyDescent="0.2">
      <c r="A458" s="37">
        <v>2306362</v>
      </c>
      <c r="B458" s="37" t="s">
        <v>388</v>
      </c>
      <c r="C458" s="37" t="s">
        <v>56</v>
      </c>
      <c r="D458" s="35">
        <v>45592</v>
      </c>
      <c r="E458" s="37" t="s">
        <v>305</v>
      </c>
      <c r="F458" s="36" t="s">
        <v>153</v>
      </c>
      <c r="G458" s="36">
        <v>3717007745</v>
      </c>
      <c r="H458" s="37" t="s">
        <v>154</v>
      </c>
      <c r="I458" s="36">
        <v>1</v>
      </c>
      <c r="J458" s="70">
        <v>345.96</v>
      </c>
      <c r="K458" s="70">
        <f>I458*J458</f>
        <v>345.96</v>
      </c>
      <c r="L458" s="35">
        <v>45722</v>
      </c>
      <c r="M458" s="35"/>
      <c r="N458" s="36"/>
      <c r="O458" s="36"/>
      <c r="P458" s="36"/>
      <c r="Q458" s="68"/>
      <c r="R458" s="35">
        <v>45610</v>
      </c>
      <c r="S458" s="13">
        <f>+R458+365</f>
        <v>45975</v>
      </c>
      <c r="T458" s="14">
        <f ca="1">$W$1-R458</f>
        <v>287</v>
      </c>
      <c r="U458" s="14">
        <f ca="1">365-T458</f>
        <v>78</v>
      </c>
      <c r="V458" s="37"/>
      <c r="W458" s="37"/>
      <c r="X458" s="14" t="str">
        <f>IF(AND(O458&gt;40410001,O458&lt;424000000),"Done - Invoiced",IF(AND(L458&gt;DATEVALUE("01/01/2024"),L458&lt;DATEVALUE("01/01/2027")),"On Hand",IF(L458="In Transit","In Transit",IF(L458="Cancelled PO","Cancelled PO","On Order"))))</f>
        <v>On Hand</v>
      </c>
      <c r="Y458" s="15" t="s">
        <v>460</v>
      </c>
      <c r="Z458" s="13">
        <v>45612</v>
      </c>
      <c r="AA458" s="13">
        <v>45596</v>
      </c>
      <c r="AB458" s="13">
        <v>45702</v>
      </c>
      <c r="AC458" s="14"/>
      <c r="AD458" s="13"/>
      <c r="AE458" s="56">
        <v>1</v>
      </c>
      <c r="AF458" s="56">
        <v>345.96</v>
      </c>
      <c r="AG458" s="56">
        <f>AE458*AF458</f>
        <v>345.96</v>
      </c>
      <c r="AH458" s="56"/>
      <c r="AI458" s="56">
        <f>AG458+AH458</f>
        <v>345.96</v>
      </c>
      <c r="AJ458" s="56"/>
    </row>
    <row r="459" spans="1:37" ht="10.5" hidden="1" customHeight="1" x14ac:dyDescent="0.2">
      <c r="A459" s="37">
        <v>2997416</v>
      </c>
      <c r="B459" s="47" t="s">
        <v>576</v>
      </c>
      <c r="C459" s="47" t="s">
        <v>525</v>
      </c>
      <c r="D459" s="60">
        <v>45721</v>
      </c>
      <c r="E459" s="81" t="s">
        <v>549</v>
      </c>
      <c r="F459" s="20">
        <v>1193316</v>
      </c>
      <c r="G459" s="62">
        <v>3316101411</v>
      </c>
      <c r="H459" s="47" t="s">
        <v>575</v>
      </c>
      <c r="I459" s="62">
        <v>2</v>
      </c>
      <c r="J459" s="63">
        <v>5167.2</v>
      </c>
      <c r="K459" s="63">
        <f>I459*J459</f>
        <v>10334.4</v>
      </c>
      <c r="L459" s="60">
        <v>45825</v>
      </c>
      <c r="M459" s="60"/>
      <c r="N459" s="32">
        <v>2002464723</v>
      </c>
      <c r="O459" s="53">
        <v>404100452</v>
      </c>
      <c r="P459" s="73">
        <v>45881</v>
      </c>
      <c r="Q459" s="49">
        <f ca="1">TODAY()-P459</f>
        <v>16</v>
      </c>
      <c r="R459" s="35">
        <v>45827</v>
      </c>
      <c r="S459" s="13">
        <f>+R459+365</f>
        <v>46192</v>
      </c>
      <c r="T459" s="14">
        <f ca="1">$W$1-R459</f>
        <v>70</v>
      </c>
      <c r="U459" s="14">
        <f ca="1">365-T459</f>
        <v>295</v>
      </c>
      <c r="V459" s="37"/>
      <c r="W459" s="37"/>
      <c r="X459" s="14" t="str">
        <f>IF(AND(O459&gt;40410001,O459&lt;424000000),"Done - Invoiced",IF(AND(L459&gt;DATEVALUE("01/01/2024"),L459&lt;DATEVALUE("01/01/2027")),"On Hand",IF(L459="In Transit","In Transit",IF(L459="Cancelled PO","Cancelled PO","On Order"))))</f>
        <v>Done - Invoiced</v>
      </c>
      <c r="Y459" s="15" t="s">
        <v>460</v>
      </c>
      <c r="Z459" s="13">
        <v>45800</v>
      </c>
      <c r="AA459" s="13">
        <v>45823</v>
      </c>
      <c r="AB459" s="13">
        <v>45827</v>
      </c>
      <c r="AC459" s="14" t="s">
        <v>872</v>
      </c>
      <c r="AD459" s="13">
        <v>45824</v>
      </c>
      <c r="AE459" s="56">
        <v>2</v>
      </c>
      <c r="AF459" s="56">
        <v>5167.2</v>
      </c>
      <c r="AG459" s="56">
        <f>AE459*AF459</f>
        <v>10334.4</v>
      </c>
      <c r="AH459" s="56">
        <v>200</v>
      </c>
      <c r="AI459" s="56">
        <f>AG459+AH459</f>
        <v>10534.4</v>
      </c>
      <c r="AJ459" s="56"/>
      <c r="AK459" s="56"/>
    </row>
    <row r="460" spans="1:37" ht="10.5" hidden="1" customHeight="1" x14ac:dyDescent="0.2">
      <c r="A460" s="37">
        <v>2306360</v>
      </c>
      <c r="B460" s="37" t="s">
        <v>392</v>
      </c>
      <c r="C460" s="37" t="s">
        <v>56</v>
      </c>
      <c r="D460" s="35">
        <v>45592</v>
      </c>
      <c r="E460" s="37" t="s">
        <v>393</v>
      </c>
      <c r="F460" s="36" t="s">
        <v>170</v>
      </c>
      <c r="G460" s="36">
        <v>3717007085</v>
      </c>
      <c r="H460" s="37" t="s">
        <v>68</v>
      </c>
      <c r="I460" s="36">
        <v>1</v>
      </c>
      <c r="J460" s="70">
        <v>28961.040000000001</v>
      </c>
      <c r="K460" s="70">
        <f>I460*J460</f>
        <v>28961.040000000001</v>
      </c>
      <c r="L460" s="35">
        <v>45734</v>
      </c>
      <c r="M460" s="35"/>
      <c r="N460" s="36"/>
      <c r="O460" s="36"/>
      <c r="P460" s="36"/>
      <c r="Q460" s="68"/>
      <c r="R460" s="35">
        <v>45635</v>
      </c>
      <c r="S460" s="13">
        <f>+R460+365</f>
        <v>46000</v>
      </c>
      <c r="T460" s="14">
        <f ca="1">$W$1-R460</f>
        <v>262</v>
      </c>
      <c r="U460" s="14">
        <f ca="1">365-T460</f>
        <v>103</v>
      </c>
      <c r="V460" s="37"/>
      <c r="W460" s="37"/>
      <c r="X460" s="14" t="str">
        <f>IF(AND(O460&gt;40410001,O460&lt;424000000),"Done - Invoiced",IF(AND(L460&gt;DATEVALUE("01/01/2024"),L460&lt;DATEVALUE("01/01/2027")),"On Hand",IF(L460="In Transit","In Transit",IF(L460="Cancelled PO","Cancelled PO","On Order"))))</f>
        <v>On Hand</v>
      </c>
      <c r="Y460" s="37" t="s">
        <v>460</v>
      </c>
      <c r="Z460" s="13">
        <v>45598</v>
      </c>
      <c r="AA460" s="35">
        <v>45624</v>
      </c>
      <c r="AB460" s="35">
        <v>45730</v>
      </c>
      <c r="AC460" s="14"/>
      <c r="AD460" s="13"/>
      <c r="AE460" s="56">
        <v>1</v>
      </c>
      <c r="AF460" s="56">
        <v>28961.040000000001</v>
      </c>
      <c r="AG460" s="56">
        <f>AE460*AF460</f>
        <v>28961.040000000001</v>
      </c>
      <c r="AH460" s="56"/>
      <c r="AI460" s="56">
        <f>AG460+AH460</f>
        <v>28961.040000000001</v>
      </c>
      <c r="AJ460" s="56"/>
    </row>
    <row r="461" spans="1:37" ht="10.5" hidden="1" customHeight="1" x14ac:dyDescent="0.2">
      <c r="A461" s="37">
        <v>2306361</v>
      </c>
      <c r="B461" s="37" t="s">
        <v>389</v>
      </c>
      <c r="C461" s="37" t="s">
        <v>56</v>
      </c>
      <c r="D461" s="35">
        <v>45592</v>
      </c>
      <c r="E461" s="37" t="s">
        <v>326</v>
      </c>
      <c r="F461" s="36" t="s">
        <v>170</v>
      </c>
      <c r="G461" s="36">
        <v>3717007085</v>
      </c>
      <c r="H461" s="37" t="s">
        <v>68</v>
      </c>
      <c r="I461" s="36">
        <v>1</v>
      </c>
      <c r="J461" s="70">
        <v>28961.040000000001</v>
      </c>
      <c r="K461" s="70">
        <f>I461*J461</f>
        <v>28961.040000000001</v>
      </c>
      <c r="L461" s="35">
        <v>45742</v>
      </c>
      <c r="M461" s="35"/>
      <c r="N461" s="36"/>
      <c r="O461" s="36"/>
      <c r="P461" s="36"/>
      <c r="Q461" s="68"/>
      <c r="R461" s="35">
        <v>45638</v>
      </c>
      <c r="S461" s="13">
        <f>+R461+365</f>
        <v>46003</v>
      </c>
      <c r="T461" s="14">
        <f ca="1">$W$1-R461</f>
        <v>259</v>
      </c>
      <c r="U461" s="14">
        <f ca="1">365-T461</f>
        <v>106</v>
      </c>
      <c r="V461" s="37"/>
      <c r="W461" s="37"/>
      <c r="X461" s="14" t="str">
        <f>IF(AND(O461&gt;40410001,O461&lt;424000000),"Done - Invoiced",IF(AND(L461&gt;DATEVALUE("01/01/2024"),L461&lt;DATEVALUE("01/01/2027")),"On Hand",IF(L461="In Transit","In Transit",IF(L461="Cancelled PO","Cancelled PO","On Order"))))</f>
        <v>On Hand</v>
      </c>
      <c r="Y461" s="37" t="s">
        <v>460</v>
      </c>
      <c r="Z461" s="13">
        <v>45640</v>
      </c>
      <c r="AA461" s="35">
        <v>45631</v>
      </c>
      <c r="AB461" s="35">
        <v>45737</v>
      </c>
      <c r="AC461" s="14"/>
      <c r="AD461" s="13"/>
      <c r="AE461" s="56">
        <v>1</v>
      </c>
      <c r="AF461" s="56">
        <v>28961.040000000001</v>
      </c>
      <c r="AG461" s="56">
        <f>AE461*AF461</f>
        <v>28961.040000000001</v>
      </c>
      <c r="AH461" s="56"/>
      <c r="AI461" s="56">
        <f>AG461+AH461</f>
        <v>28961.040000000001</v>
      </c>
      <c r="AJ461" s="56"/>
    </row>
    <row r="462" spans="1:37" ht="10.5" hidden="1" customHeight="1" x14ac:dyDescent="0.2">
      <c r="A462" s="37">
        <v>3268553</v>
      </c>
      <c r="B462" s="27" t="s">
        <v>607</v>
      </c>
      <c r="C462" s="27" t="s">
        <v>525</v>
      </c>
      <c r="D462" s="31">
        <v>45771</v>
      </c>
      <c r="E462" s="27" t="s">
        <v>549</v>
      </c>
      <c r="F462" s="61">
        <v>1029229</v>
      </c>
      <c r="G462" s="29">
        <v>3316101350</v>
      </c>
      <c r="H462" s="27" t="s">
        <v>563</v>
      </c>
      <c r="I462" s="29">
        <v>2</v>
      </c>
      <c r="J462" s="30">
        <v>7634.9</v>
      </c>
      <c r="K462" s="30">
        <f>I462*J462</f>
        <v>15269.8</v>
      </c>
      <c r="L462" s="31">
        <v>45821</v>
      </c>
      <c r="M462" s="31">
        <v>45839</v>
      </c>
      <c r="N462" s="32">
        <v>2002450998</v>
      </c>
      <c r="O462" s="32">
        <v>404100405</v>
      </c>
      <c r="P462" s="33">
        <v>45839</v>
      </c>
      <c r="Q462" s="49"/>
      <c r="R462" s="35">
        <v>45827</v>
      </c>
      <c r="S462" s="13">
        <f>+R462+365</f>
        <v>46192</v>
      </c>
      <c r="T462" s="14">
        <f ca="1">$W$1-R462</f>
        <v>70</v>
      </c>
      <c r="U462" s="14">
        <f ca="1">365-T462</f>
        <v>295</v>
      </c>
      <c r="V462" s="37"/>
      <c r="W462" s="37"/>
      <c r="X462" s="14" t="str">
        <f>IF(AND(O462&gt;40410001,O462&lt;424000000),"Done - Invoiced",IF(AND(L462&gt;DATEVALUE("01/01/2024"),L462&lt;DATEVALUE("01/01/2027")),"On Hand",IF(L462="In Transit","In Transit",IF(L462="Cancelled PO","Cancelled PO","On Order"))))</f>
        <v>Done - Invoiced</v>
      </c>
      <c r="Y462" s="15" t="s">
        <v>460</v>
      </c>
      <c r="Z462" s="13">
        <v>45820</v>
      </c>
      <c r="AA462" s="13">
        <v>45820</v>
      </c>
      <c r="AB462" s="13">
        <v>45824</v>
      </c>
      <c r="AC462" s="14" t="s">
        <v>870</v>
      </c>
      <c r="AD462" s="13">
        <v>45820</v>
      </c>
      <c r="AE462" s="56">
        <v>2</v>
      </c>
      <c r="AF462" s="56">
        <v>7634.9</v>
      </c>
      <c r="AG462" s="56">
        <f>AE462*AF462</f>
        <v>15269.8</v>
      </c>
      <c r="AH462" s="56">
        <v>0</v>
      </c>
      <c r="AI462" s="56">
        <f>AG462+AH462</f>
        <v>15269.8</v>
      </c>
      <c r="AJ462" s="56"/>
      <c r="AK462" s="56"/>
    </row>
    <row r="463" spans="1:37" ht="10.5" hidden="1" customHeight="1" x14ac:dyDescent="0.2">
      <c r="A463" s="37">
        <v>2412336</v>
      </c>
      <c r="B463" s="37" t="s">
        <v>448</v>
      </c>
      <c r="C463" s="37" t="s">
        <v>56</v>
      </c>
      <c r="D463" s="35">
        <v>45611</v>
      </c>
      <c r="E463" s="37" t="s">
        <v>326</v>
      </c>
      <c r="F463" s="36" t="s">
        <v>92</v>
      </c>
      <c r="G463" s="36">
        <v>3717002079</v>
      </c>
      <c r="H463" s="37" t="s">
        <v>93</v>
      </c>
      <c r="I463" s="36">
        <v>1</v>
      </c>
      <c r="J463" s="70">
        <v>418.11</v>
      </c>
      <c r="K463" s="70">
        <f>I463*J463</f>
        <v>418.11</v>
      </c>
      <c r="L463" s="35">
        <v>45742</v>
      </c>
      <c r="M463" s="35"/>
      <c r="N463" s="36"/>
      <c r="O463" s="36"/>
      <c r="P463" s="36"/>
      <c r="Q463" s="68"/>
      <c r="R463" s="35">
        <v>45638</v>
      </c>
      <c r="S463" s="13">
        <f>+R463+365</f>
        <v>46003</v>
      </c>
      <c r="T463" s="14">
        <f ca="1">$W$1-R463</f>
        <v>259</v>
      </c>
      <c r="U463" s="14">
        <f ca="1">365-T463</f>
        <v>106</v>
      </c>
      <c r="V463" s="37"/>
      <c r="W463" s="37"/>
      <c r="X463" s="14" t="str">
        <f>IF(AND(O463&gt;40410001,O463&lt;424000000),"Done - Invoiced",IF(AND(L463&gt;DATEVALUE("01/01/2024"),L463&lt;DATEVALUE("01/01/2027")),"On Hand",IF(L463="In Transit","In Transit",IF(L463="Cancelled PO","Cancelled PO","On Order"))))</f>
        <v>On Hand</v>
      </c>
      <c r="Y463" s="37" t="s">
        <v>460</v>
      </c>
      <c r="Z463" s="13">
        <v>45662</v>
      </c>
      <c r="AA463" s="35">
        <v>45662</v>
      </c>
      <c r="AB463" s="35">
        <v>45768</v>
      </c>
      <c r="AC463" s="14"/>
      <c r="AD463" s="13"/>
      <c r="AE463" s="56">
        <v>1</v>
      </c>
      <c r="AF463" s="56">
        <v>418.11</v>
      </c>
      <c r="AG463" s="56">
        <f>AE463*AF463</f>
        <v>418.11</v>
      </c>
      <c r="AH463" s="56"/>
      <c r="AI463" s="56">
        <f>AG463+AH463</f>
        <v>418.11</v>
      </c>
      <c r="AJ463" s="56"/>
    </row>
    <row r="464" spans="1:37" ht="10.5" hidden="1" customHeight="1" x14ac:dyDescent="0.2">
      <c r="A464" s="37">
        <v>3268552</v>
      </c>
      <c r="B464" s="48" t="s">
        <v>606</v>
      </c>
      <c r="C464" s="48" t="s">
        <v>525</v>
      </c>
      <c r="D464" s="59">
        <v>45771</v>
      </c>
      <c r="E464" s="48" t="s">
        <v>549</v>
      </c>
      <c r="F464" s="61">
        <v>1029229</v>
      </c>
      <c r="G464" s="61">
        <v>3316101350</v>
      </c>
      <c r="H464" s="48" t="s">
        <v>563</v>
      </c>
      <c r="I464" s="61">
        <v>2</v>
      </c>
      <c r="J464" s="95">
        <v>7634.9</v>
      </c>
      <c r="K464" s="95">
        <f>I464*J464</f>
        <v>15269.8</v>
      </c>
      <c r="L464" s="59">
        <v>45821</v>
      </c>
      <c r="M464" s="59">
        <v>45835</v>
      </c>
      <c r="N464" s="52">
        <v>2002450996</v>
      </c>
      <c r="O464" s="52">
        <v>404100397</v>
      </c>
      <c r="P464" s="64">
        <v>45835</v>
      </c>
      <c r="Q464" s="65"/>
      <c r="R464" s="13">
        <v>45827</v>
      </c>
      <c r="S464" s="13">
        <f>+R464+365</f>
        <v>46192</v>
      </c>
      <c r="T464" s="14">
        <f ca="1">$W$1-R464</f>
        <v>70</v>
      </c>
      <c r="U464" s="14">
        <f ca="1">365-T464</f>
        <v>295</v>
      </c>
      <c r="V464" s="15"/>
      <c r="W464" s="15"/>
      <c r="X464" s="14" t="str">
        <f>IF(AND(O464&gt;40410001,O464&lt;424000000),"Done - Invoiced",IF(AND(L464&gt;DATEVALUE("01/01/2024"),L464&lt;DATEVALUE("01/01/2027")),"On Hand",IF(L464="In Transit","In Transit",IF(L464="Cancelled PO","Cancelled PO","On Order"))))</f>
        <v>Done - Invoiced</v>
      </c>
      <c r="Y464" s="15" t="s">
        <v>460</v>
      </c>
      <c r="Z464" s="13">
        <v>45820</v>
      </c>
      <c r="AA464" s="13">
        <v>45820</v>
      </c>
      <c r="AB464" s="13">
        <v>45824</v>
      </c>
      <c r="AC464" s="14" t="s">
        <v>869</v>
      </c>
      <c r="AD464" s="13">
        <v>45820</v>
      </c>
      <c r="AE464" s="56">
        <v>2</v>
      </c>
      <c r="AF464" s="56">
        <v>7634.9</v>
      </c>
      <c r="AG464" s="56">
        <f>AE464*AF464</f>
        <v>15269.8</v>
      </c>
      <c r="AH464" s="56">
        <v>0</v>
      </c>
      <c r="AI464" s="56">
        <f>AG464+AH464</f>
        <v>15269.8</v>
      </c>
      <c r="AJ464" s="56"/>
      <c r="AK464" s="56"/>
    </row>
    <row r="465" spans="1:37" ht="10.5" hidden="1" customHeight="1" x14ac:dyDescent="0.2">
      <c r="A465" s="37">
        <v>2921414</v>
      </c>
      <c r="B465" s="19" t="s">
        <v>449</v>
      </c>
      <c r="C465" s="19" t="s">
        <v>52</v>
      </c>
      <c r="D465" s="22">
        <v>45708</v>
      </c>
      <c r="E465" s="19" t="s">
        <v>198</v>
      </c>
      <c r="F465" s="20">
        <v>3222351444</v>
      </c>
      <c r="G465" s="20">
        <v>3222351444</v>
      </c>
      <c r="H465" s="19" t="s">
        <v>85</v>
      </c>
      <c r="I465" s="20">
        <v>2</v>
      </c>
      <c r="J465" s="21">
        <v>1090</v>
      </c>
      <c r="K465" s="21">
        <f>I465*J465</f>
        <v>2180</v>
      </c>
      <c r="L465" s="22">
        <v>45763</v>
      </c>
      <c r="M465" s="22"/>
      <c r="N465" s="52">
        <v>2002469191</v>
      </c>
      <c r="O465" s="53">
        <v>404100457</v>
      </c>
      <c r="P465" s="73">
        <v>45881</v>
      </c>
      <c r="Q465" s="65">
        <f ca="1">TODAY()-P465</f>
        <v>16</v>
      </c>
      <c r="R465" s="13">
        <v>45764</v>
      </c>
      <c r="S465" s="13">
        <f>+R465+365</f>
        <v>46129</v>
      </c>
      <c r="T465" s="14">
        <f ca="1">$W$1-R465</f>
        <v>133</v>
      </c>
      <c r="U465" s="14">
        <f ca="1">365-T465</f>
        <v>232</v>
      </c>
      <c r="V465" s="15"/>
      <c r="W465" s="15"/>
      <c r="X465" s="14" t="str">
        <f>IF(AND(O465&gt;40410001,O465&lt;424000000),"Done - Invoiced",IF(AND(L465&gt;DATEVALUE("01/01/2024"),L465&lt;DATEVALUE("01/01/2027")),"On Hand",IF(L465="In Transit","In Transit",IF(L465="Cancelled PO","Cancelled PO","On Order"))))</f>
        <v>Done - Invoiced</v>
      </c>
      <c r="Y465" s="15" t="s">
        <v>460</v>
      </c>
      <c r="Z465" s="13">
        <v>45749</v>
      </c>
      <c r="AA465" s="13">
        <v>45749</v>
      </c>
      <c r="AB465" s="13">
        <v>45754</v>
      </c>
      <c r="AC465" s="14"/>
      <c r="AD465" s="13"/>
      <c r="AE465" s="56">
        <v>2</v>
      </c>
      <c r="AF465" s="56">
        <v>1090</v>
      </c>
      <c r="AG465" s="56">
        <f>AE465*AF465</f>
        <v>2180</v>
      </c>
      <c r="AH465" s="56"/>
      <c r="AI465" s="56">
        <f>AG465+AH465</f>
        <v>2180</v>
      </c>
      <c r="AJ465" s="56"/>
      <c r="AK465" s="56"/>
    </row>
    <row r="466" spans="1:37" ht="10.5" hidden="1" customHeight="1" x14ac:dyDescent="0.2">
      <c r="A466" s="37">
        <v>2412340</v>
      </c>
      <c r="B466" s="37" t="s">
        <v>431</v>
      </c>
      <c r="C466" s="37" t="s">
        <v>56</v>
      </c>
      <c r="D466" s="35">
        <v>45611</v>
      </c>
      <c r="E466" s="37" t="s">
        <v>211</v>
      </c>
      <c r="F466" s="36" t="s">
        <v>92</v>
      </c>
      <c r="G466" s="36">
        <v>3717002079</v>
      </c>
      <c r="H466" s="37" t="s">
        <v>93</v>
      </c>
      <c r="I466" s="36">
        <v>1</v>
      </c>
      <c r="J466" s="70">
        <v>418.11</v>
      </c>
      <c r="K466" s="70">
        <f>I466*J466</f>
        <v>418.11</v>
      </c>
      <c r="L466" s="35">
        <v>45756</v>
      </c>
      <c r="M466" s="35"/>
      <c r="N466" s="36"/>
      <c r="O466" s="36"/>
      <c r="P466" s="36"/>
      <c r="Q466" s="68"/>
      <c r="R466" s="35">
        <v>45674</v>
      </c>
      <c r="S466" s="13">
        <f>+R466+365</f>
        <v>46039</v>
      </c>
      <c r="T466" s="14">
        <f ca="1">$W$1-R466</f>
        <v>223</v>
      </c>
      <c r="U466" s="14">
        <f ca="1">365-T466</f>
        <v>142</v>
      </c>
      <c r="V466" s="37"/>
      <c r="W466" s="37"/>
      <c r="X466" s="14" t="str">
        <f>IF(AND(O466&gt;40410001,O466&lt;424000000),"Done - Invoiced",IF(AND(L466&gt;DATEVALUE("01/01/2024"),L466&lt;DATEVALUE("01/01/2027")),"On Hand",IF(L466="In Transit","In Transit",IF(L466="Cancelled PO","Cancelled PO","On Order"))))</f>
        <v>On Hand</v>
      </c>
      <c r="Y466" s="37" t="s">
        <v>460</v>
      </c>
      <c r="Z466" s="13">
        <v>45704</v>
      </c>
      <c r="AA466" s="35">
        <v>45704</v>
      </c>
      <c r="AB466" s="35">
        <v>45810</v>
      </c>
      <c r="AC466" s="14"/>
      <c r="AD466" s="13"/>
      <c r="AE466" s="56">
        <v>1</v>
      </c>
      <c r="AF466" s="56">
        <v>418.11</v>
      </c>
      <c r="AG466" s="56">
        <f>AE466*AF466</f>
        <v>418.11</v>
      </c>
      <c r="AH466" s="56"/>
      <c r="AI466" s="56">
        <f>AG466+AH466</f>
        <v>418.11</v>
      </c>
      <c r="AJ466" s="56"/>
    </row>
    <row r="467" spans="1:37" ht="10.5" hidden="1" customHeight="1" x14ac:dyDescent="0.2">
      <c r="A467" s="37">
        <v>3307359</v>
      </c>
      <c r="B467" s="15" t="s">
        <v>489</v>
      </c>
      <c r="C467" s="15" t="s">
        <v>52</v>
      </c>
      <c r="D467" s="13">
        <v>45778</v>
      </c>
      <c r="E467" s="17" t="s">
        <v>490</v>
      </c>
      <c r="F467" s="14">
        <v>3222351449</v>
      </c>
      <c r="G467" s="14">
        <v>3222351449</v>
      </c>
      <c r="H467" s="15" t="s">
        <v>85</v>
      </c>
      <c r="I467" s="14">
        <v>2</v>
      </c>
      <c r="J467" s="16">
        <v>1003</v>
      </c>
      <c r="K467" s="16">
        <f>I467*J467</f>
        <v>2006</v>
      </c>
      <c r="L467" s="13">
        <v>45825</v>
      </c>
      <c r="M467" s="13"/>
      <c r="N467" s="14"/>
      <c r="O467" s="14"/>
      <c r="P467" s="14"/>
      <c r="Q467" s="56"/>
      <c r="R467" s="13">
        <v>45827</v>
      </c>
      <c r="S467" s="13">
        <f>+R467+365</f>
        <v>46192</v>
      </c>
      <c r="T467" s="14">
        <f ca="1">$W$1-R467</f>
        <v>70</v>
      </c>
      <c r="U467" s="14">
        <f ca="1">365-T467</f>
        <v>295</v>
      </c>
      <c r="V467" s="15"/>
      <c r="W467" s="15"/>
      <c r="X467" s="14" t="str">
        <f>IF(AND(O467&gt;40410001,O467&lt;424000000),"Done - Invoiced",IF(AND(L467&gt;DATEVALUE("01/01/2024"),L467&lt;DATEVALUE("01/01/2027")),"On Hand",IF(L467="In Transit","In Transit",IF(L467="Cancelled PO","Cancelled PO","On Order"))))</f>
        <v>On Hand</v>
      </c>
      <c r="Y467" s="15" t="s">
        <v>460</v>
      </c>
      <c r="Z467" s="13">
        <v>45819</v>
      </c>
      <c r="AA467" s="13">
        <v>45819</v>
      </c>
      <c r="AB467" s="13">
        <v>45824</v>
      </c>
      <c r="AC467" s="14" t="s">
        <v>876</v>
      </c>
      <c r="AD467" s="13">
        <v>45821</v>
      </c>
      <c r="AE467" s="56">
        <v>2</v>
      </c>
      <c r="AF467" s="56">
        <v>1003</v>
      </c>
      <c r="AG467" s="56">
        <f>AE467*AF467</f>
        <v>2006</v>
      </c>
      <c r="AH467" s="56">
        <v>120</v>
      </c>
      <c r="AI467" s="56">
        <f>AG467+AH467</f>
        <v>2126</v>
      </c>
      <c r="AJ467" s="56"/>
      <c r="AK467" s="56"/>
    </row>
    <row r="468" spans="1:37" ht="10.5" hidden="1" customHeight="1" x14ac:dyDescent="0.2">
      <c r="A468" s="37">
        <v>3341897</v>
      </c>
      <c r="B468" s="15" t="s">
        <v>492</v>
      </c>
      <c r="C468" s="15" t="s">
        <v>52</v>
      </c>
      <c r="D468" s="13">
        <v>45786</v>
      </c>
      <c r="E468" s="17" t="s">
        <v>490</v>
      </c>
      <c r="F468" s="14">
        <v>3222351444</v>
      </c>
      <c r="G468" s="14">
        <v>3222351444</v>
      </c>
      <c r="H468" s="15" t="s">
        <v>85</v>
      </c>
      <c r="I468" s="14">
        <v>2</v>
      </c>
      <c r="J468" s="16">
        <v>1118</v>
      </c>
      <c r="K468" s="16">
        <f>I468*J468</f>
        <v>2236</v>
      </c>
      <c r="L468" s="13">
        <v>45825</v>
      </c>
      <c r="M468" s="13"/>
      <c r="N468" s="14"/>
      <c r="O468" s="14"/>
      <c r="P468" s="14"/>
      <c r="Q468" s="71"/>
      <c r="R468" s="13">
        <v>45827</v>
      </c>
      <c r="S468" s="13">
        <f>+R468+365</f>
        <v>46192</v>
      </c>
      <c r="T468" s="14">
        <f ca="1">$W$1-R468</f>
        <v>70</v>
      </c>
      <c r="U468" s="14">
        <f ca="1">365-T468</f>
        <v>295</v>
      </c>
      <c r="V468" s="15"/>
      <c r="W468" s="15"/>
      <c r="X468" s="14" t="str">
        <f>IF(AND(O468&gt;40410001,O468&lt;424000000),"Done - Invoiced",IF(AND(L468&gt;DATEVALUE("01/01/2024"),L468&lt;DATEVALUE("01/01/2027")),"On Hand",IF(L468="In Transit","In Transit",IF(L468="Cancelled PO","Cancelled PO","On Order"))))</f>
        <v>On Hand</v>
      </c>
      <c r="Y468" s="15" t="s">
        <v>460</v>
      </c>
      <c r="Z468" s="13">
        <v>45798</v>
      </c>
      <c r="AA468" s="13">
        <v>45819</v>
      </c>
      <c r="AB468" s="13">
        <v>45824</v>
      </c>
      <c r="AC468" s="14" t="s">
        <v>878</v>
      </c>
      <c r="AD468" s="13">
        <v>45821</v>
      </c>
      <c r="AE468" s="56">
        <v>2</v>
      </c>
      <c r="AF468" s="56">
        <v>1118</v>
      </c>
      <c r="AG468" s="56">
        <f>AE468*AF468</f>
        <v>2236</v>
      </c>
      <c r="AH468" s="56">
        <v>120</v>
      </c>
      <c r="AI468" s="56">
        <f>AG468+AH468</f>
        <v>2356</v>
      </c>
      <c r="AJ468" s="56"/>
      <c r="AK468" s="56"/>
    </row>
    <row r="469" spans="1:37" ht="10.5" hidden="1" customHeight="1" x14ac:dyDescent="0.2">
      <c r="A469" s="37">
        <v>3012777</v>
      </c>
      <c r="B469" s="15" t="s">
        <v>624</v>
      </c>
      <c r="C469" s="15" t="s">
        <v>618</v>
      </c>
      <c r="D469" s="13">
        <v>45723</v>
      </c>
      <c r="E469" s="17" t="s">
        <v>1047</v>
      </c>
      <c r="F469" s="14">
        <v>3316101408</v>
      </c>
      <c r="G469" s="14">
        <v>3316101408</v>
      </c>
      <c r="H469" s="15" t="s">
        <v>620</v>
      </c>
      <c r="I469" s="14">
        <v>1</v>
      </c>
      <c r="J469" s="16">
        <v>18054</v>
      </c>
      <c r="K469" s="16">
        <f>I469*J469</f>
        <v>18054</v>
      </c>
      <c r="L469" s="13">
        <v>45842</v>
      </c>
      <c r="M469" s="13"/>
      <c r="N469" s="14"/>
      <c r="O469" s="36"/>
      <c r="P469" s="36"/>
      <c r="Q469" s="71"/>
      <c r="R469" s="13">
        <v>45884</v>
      </c>
      <c r="S469" s="13">
        <f>+R469+365</f>
        <v>46249</v>
      </c>
      <c r="T469" s="14">
        <f ca="1">$W$1-R469</f>
        <v>13</v>
      </c>
      <c r="U469" s="14">
        <f ca="1">365-T469</f>
        <v>352</v>
      </c>
      <c r="V469" s="15"/>
      <c r="W469" s="15"/>
      <c r="X469" s="14" t="str">
        <f>IF(AND(O469&gt;40410001,O469&lt;424000000),"Done - Invoiced",IF(AND(L469&gt;DATEVALUE("01/01/2024"),L469&lt;DATEVALUE("01/01/2027")),"On Hand",IF(L469="In Transit","In Transit",IF(L469="Cancelled PO","Cancelled PO","On Order"))))</f>
        <v>On Hand</v>
      </c>
      <c r="Y469" s="15" t="s">
        <v>460</v>
      </c>
      <c r="Z469" s="13">
        <v>45841</v>
      </c>
      <c r="AA469" s="13">
        <v>45841</v>
      </c>
      <c r="AB469" s="13">
        <v>45848</v>
      </c>
      <c r="AC469" s="14">
        <v>9251967</v>
      </c>
      <c r="AD469" s="13">
        <v>45840</v>
      </c>
      <c r="AE469" s="56">
        <v>1</v>
      </c>
      <c r="AF469" s="56">
        <v>18054</v>
      </c>
      <c r="AG469" s="56">
        <f>AE469*AF469</f>
        <v>18054</v>
      </c>
      <c r="AH469" s="56">
        <v>110</v>
      </c>
      <c r="AI469" s="56">
        <f>AG469+AH469</f>
        <v>18164</v>
      </c>
      <c r="AJ469" s="56"/>
      <c r="AK469" s="56"/>
    </row>
    <row r="470" spans="1:37" ht="10.5" hidden="1" customHeight="1" x14ac:dyDescent="0.2">
      <c r="A470" s="37">
        <v>2997405</v>
      </c>
      <c r="B470" s="19" t="s">
        <v>562</v>
      </c>
      <c r="C470" s="19" t="s">
        <v>525</v>
      </c>
      <c r="D470" s="22">
        <v>45721</v>
      </c>
      <c r="E470" s="94" t="s">
        <v>858</v>
      </c>
      <c r="F470" s="20">
        <v>1029229</v>
      </c>
      <c r="G470" s="20">
        <v>3316101350</v>
      </c>
      <c r="H470" s="19" t="s">
        <v>563</v>
      </c>
      <c r="I470" s="20">
        <v>2</v>
      </c>
      <c r="J470" s="21">
        <v>7634.9</v>
      </c>
      <c r="K470" s="21">
        <f>I470*J470</f>
        <v>15269.8</v>
      </c>
      <c r="L470" s="22">
        <v>45833</v>
      </c>
      <c r="M470" s="22"/>
      <c r="N470" s="32">
        <v>2002469220</v>
      </c>
      <c r="O470" s="32">
        <v>404100464</v>
      </c>
      <c r="P470" s="33">
        <v>45882</v>
      </c>
      <c r="Q470" s="49">
        <f ca="1">TODAY()-P470</f>
        <v>15</v>
      </c>
      <c r="R470" s="13">
        <v>45842</v>
      </c>
      <c r="S470" s="13">
        <f>+R470+365</f>
        <v>46207</v>
      </c>
      <c r="T470" s="14">
        <f ca="1">$W$1-R470</f>
        <v>55</v>
      </c>
      <c r="U470" s="14">
        <f ca="1">365-T470</f>
        <v>310</v>
      </c>
      <c r="V470" s="15"/>
      <c r="W470" s="15"/>
      <c r="X470" s="14" t="str">
        <f>IF(AND(O470&gt;40410001,O470&lt;424000000),"Done - Invoiced",IF(AND(L470&gt;DATEVALUE("01/01/2024"),L470&lt;DATEVALUE("01/01/2027")),"On Hand",IF(L470="In Transit","In Transit",IF(L470="Cancelled PO","Cancelled PO","On Order"))))</f>
        <v>Done - Invoiced</v>
      </c>
      <c r="Y470" s="15" t="s">
        <v>460</v>
      </c>
      <c r="Z470" s="13">
        <v>45828</v>
      </c>
      <c r="AA470" s="13">
        <v>45828</v>
      </c>
      <c r="AB470" s="13">
        <v>45832</v>
      </c>
      <c r="AC470" s="14" t="s">
        <v>833</v>
      </c>
      <c r="AD470" s="13">
        <v>45832</v>
      </c>
      <c r="AE470" s="56">
        <v>2</v>
      </c>
      <c r="AF470" s="56">
        <v>7634.9</v>
      </c>
      <c r="AG470" s="56">
        <f>AE470*AF470</f>
        <v>15269.8</v>
      </c>
      <c r="AH470" s="56">
        <v>0</v>
      </c>
      <c r="AI470" s="56">
        <f>AG470+AH470</f>
        <v>15269.8</v>
      </c>
      <c r="AJ470" s="56"/>
      <c r="AK470" s="56"/>
    </row>
    <row r="471" spans="1:37" ht="10.5" hidden="1" customHeight="1" x14ac:dyDescent="0.2">
      <c r="A471" s="37">
        <v>2997412</v>
      </c>
      <c r="B471" s="15" t="s">
        <v>571</v>
      </c>
      <c r="C471" s="15" t="s">
        <v>525</v>
      </c>
      <c r="D471" s="13">
        <v>45721</v>
      </c>
      <c r="E471" s="17" t="s">
        <v>549</v>
      </c>
      <c r="F471" s="14">
        <v>1029231</v>
      </c>
      <c r="G471" s="14">
        <v>3316101360</v>
      </c>
      <c r="H471" s="15" t="s">
        <v>569</v>
      </c>
      <c r="I471" s="14">
        <v>2</v>
      </c>
      <c r="J471" s="16">
        <v>4774.3</v>
      </c>
      <c r="K471" s="16">
        <f>I471*J471</f>
        <v>9548.6</v>
      </c>
      <c r="L471" s="13">
        <v>45821</v>
      </c>
      <c r="M471" s="13"/>
      <c r="N471" s="14"/>
      <c r="O471" s="14"/>
      <c r="P471" s="14"/>
      <c r="Q471" s="56"/>
      <c r="R471" s="13">
        <v>45827</v>
      </c>
      <c r="S471" s="13">
        <f>+R471+365</f>
        <v>46192</v>
      </c>
      <c r="T471" s="14">
        <f ca="1">$W$1-R471</f>
        <v>70</v>
      </c>
      <c r="U471" s="14">
        <f ca="1">365-T471</f>
        <v>295</v>
      </c>
      <c r="V471" s="15"/>
      <c r="W471" s="15"/>
      <c r="X471" s="14" t="str">
        <f>IF(AND(O471&gt;40410001,O471&lt;424000000),"Done - Invoiced",IF(AND(L471&gt;DATEVALUE("01/01/2024"),L471&lt;DATEVALUE("01/01/2027")),"On Hand",IF(L471="In Transit","In Transit",IF(L471="Cancelled PO","Cancelled PO","On Order"))))</f>
        <v>On Hand</v>
      </c>
      <c r="Y471" s="15" t="s">
        <v>460</v>
      </c>
      <c r="Z471" s="13">
        <v>45785</v>
      </c>
      <c r="AA471" s="13">
        <v>45819</v>
      </c>
      <c r="AB471" s="13">
        <v>45823</v>
      </c>
      <c r="AC471" s="14" t="s">
        <v>867</v>
      </c>
      <c r="AD471" s="13">
        <v>45819</v>
      </c>
      <c r="AE471" s="56">
        <v>2</v>
      </c>
      <c r="AF471" s="56">
        <v>4774.3</v>
      </c>
      <c r="AG471" s="56">
        <f>AE471*AF471</f>
        <v>9548.6</v>
      </c>
      <c r="AH471" s="56">
        <v>200</v>
      </c>
      <c r="AI471" s="56">
        <f>AG471+AH471</f>
        <v>9748.6</v>
      </c>
      <c r="AJ471" s="56"/>
      <c r="AK471" s="56"/>
    </row>
    <row r="472" spans="1:37" ht="10.5" hidden="1" customHeight="1" x14ac:dyDescent="0.2">
      <c r="A472" s="37">
        <v>2997414</v>
      </c>
      <c r="B472" s="37" t="s">
        <v>573</v>
      </c>
      <c r="C472" s="37" t="s">
        <v>525</v>
      </c>
      <c r="D472" s="35">
        <v>45721</v>
      </c>
      <c r="E472" s="72" t="s">
        <v>549</v>
      </c>
      <c r="F472" s="36">
        <v>1029231</v>
      </c>
      <c r="G472" s="36">
        <v>3316101360</v>
      </c>
      <c r="H472" s="37" t="s">
        <v>569</v>
      </c>
      <c r="I472" s="36">
        <v>2</v>
      </c>
      <c r="J472" s="70">
        <v>4774.3</v>
      </c>
      <c r="K472" s="70">
        <f>I472*J472</f>
        <v>9548.6</v>
      </c>
      <c r="L472" s="35">
        <v>45821</v>
      </c>
      <c r="M472" s="35"/>
      <c r="N472" s="36"/>
      <c r="O472" s="36"/>
      <c r="P472" s="36"/>
      <c r="Q472" s="68"/>
      <c r="R472" s="35">
        <v>45827</v>
      </c>
      <c r="S472" s="13">
        <f>+R472+365</f>
        <v>46192</v>
      </c>
      <c r="T472" s="14">
        <f ca="1">$W$1-R472</f>
        <v>70</v>
      </c>
      <c r="U472" s="14">
        <f ca="1">365-T472</f>
        <v>295</v>
      </c>
      <c r="V472" s="37"/>
      <c r="W472" s="37"/>
      <c r="X472" s="14" t="str">
        <f>IF(AND(O472&gt;40410001,O472&lt;424000000),"Done - Invoiced",IF(AND(L472&gt;DATEVALUE("01/01/2024"),L472&lt;DATEVALUE("01/01/2027")),"On Hand",IF(L472="In Transit","In Transit",IF(L472="Cancelled PO","Cancelled PO","On Order"))))</f>
        <v>On Hand</v>
      </c>
      <c r="Y472" s="37" t="s">
        <v>460</v>
      </c>
      <c r="Z472" s="13">
        <v>45785</v>
      </c>
      <c r="AA472" s="35">
        <v>45819</v>
      </c>
      <c r="AB472" s="35">
        <v>45823</v>
      </c>
      <c r="AC472" s="14" t="s">
        <v>868</v>
      </c>
      <c r="AD472" s="13">
        <v>45819</v>
      </c>
      <c r="AE472" s="56">
        <v>2</v>
      </c>
      <c r="AF472" s="56">
        <v>4774.3</v>
      </c>
      <c r="AG472" s="56">
        <f>AE472*AF472</f>
        <v>9548.6</v>
      </c>
      <c r="AH472" s="56">
        <v>200</v>
      </c>
      <c r="AI472" s="56">
        <f>AG472+AH472</f>
        <v>9748.6</v>
      </c>
      <c r="AJ472" s="56"/>
      <c r="AK472" s="56"/>
    </row>
    <row r="473" spans="1:37" ht="10.5" hidden="1" customHeight="1" x14ac:dyDescent="0.2">
      <c r="A473" s="37">
        <v>2953551</v>
      </c>
      <c r="B473" s="47" t="s">
        <v>467</v>
      </c>
      <c r="C473" s="47" t="s">
        <v>52</v>
      </c>
      <c r="D473" s="60">
        <v>45714</v>
      </c>
      <c r="E473" s="81" t="s">
        <v>468</v>
      </c>
      <c r="F473" s="62">
        <v>3222324558</v>
      </c>
      <c r="G473" s="62">
        <v>3222324558</v>
      </c>
      <c r="H473" s="47" t="s">
        <v>87</v>
      </c>
      <c r="I473" s="62">
        <v>6</v>
      </c>
      <c r="J473" s="63">
        <v>3108</v>
      </c>
      <c r="K473" s="63">
        <f>I473*J473</f>
        <v>18648</v>
      </c>
      <c r="L473" s="60">
        <v>45813</v>
      </c>
      <c r="M473" s="60"/>
      <c r="N473" s="52">
        <v>2002471496</v>
      </c>
      <c r="O473" s="53">
        <v>404100459</v>
      </c>
      <c r="P473" s="73">
        <v>45881</v>
      </c>
      <c r="Q473" s="49">
        <f ca="1">TODAY()-P473</f>
        <v>16</v>
      </c>
      <c r="R473" s="35">
        <v>45821</v>
      </c>
      <c r="S473" s="13">
        <f>+R473+365</f>
        <v>46186</v>
      </c>
      <c r="T473" s="14">
        <f ca="1">$W$1-R473</f>
        <v>76</v>
      </c>
      <c r="U473" s="14">
        <f ca="1">365-T473</f>
        <v>289</v>
      </c>
      <c r="V473" s="37"/>
      <c r="W473" s="37"/>
      <c r="X473" s="14" t="str">
        <f>IF(AND(O473&gt;40410001,O473&lt;424000000),"Done - Invoiced",IF(AND(L473&gt;DATEVALUE("01/01/2024"),L473&lt;DATEVALUE("01/01/2027")),"On Hand",IF(L473="In Transit","In Transit",IF(L473="Cancelled PO","Cancelled PO","On Order"))))</f>
        <v>Done - Invoiced</v>
      </c>
      <c r="Y473" s="37" t="s">
        <v>460</v>
      </c>
      <c r="Z473" s="13">
        <v>45805</v>
      </c>
      <c r="AA473" s="35">
        <v>45805</v>
      </c>
      <c r="AB473" s="35">
        <v>45810</v>
      </c>
      <c r="AC473" s="14" t="s">
        <v>874</v>
      </c>
      <c r="AD473" s="13">
        <v>45810</v>
      </c>
      <c r="AE473" s="56">
        <v>6</v>
      </c>
      <c r="AF473" s="56">
        <v>3108</v>
      </c>
      <c r="AG473" s="56">
        <f>AE473*AF473</f>
        <v>18648</v>
      </c>
      <c r="AH473" s="56">
        <v>180</v>
      </c>
      <c r="AI473" s="56">
        <f>AG473+AH473</f>
        <v>18828</v>
      </c>
      <c r="AJ473" s="56"/>
      <c r="AK473" s="56"/>
    </row>
    <row r="474" spans="1:37" ht="10.5" hidden="1" customHeight="1" x14ac:dyDescent="0.2">
      <c r="A474" s="37">
        <v>3012778</v>
      </c>
      <c r="B474" s="37" t="s">
        <v>625</v>
      </c>
      <c r="C474" s="37" t="s">
        <v>618</v>
      </c>
      <c r="D474" s="35">
        <v>45723</v>
      </c>
      <c r="E474" s="72" t="s">
        <v>883</v>
      </c>
      <c r="F474" s="14">
        <v>3316101408</v>
      </c>
      <c r="G474" s="36">
        <v>3316101408</v>
      </c>
      <c r="H474" s="37" t="s">
        <v>620</v>
      </c>
      <c r="I474" s="36">
        <v>1</v>
      </c>
      <c r="J474" s="70">
        <v>18054</v>
      </c>
      <c r="K474" s="70">
        <f>I474*J474</f>
        <v>18054</v>
      </c>
      <c r="L474" s="35">
        <v>45847</v>
      </c>
      <c r="M474" s="35"/>
      <c r="N474" s="14"/>
      <c r="O474" s="36"/>
      <c r="P474" s="36"/>
      <c r="Q474" s="56"/>
      <c r="R474" s="35">
        <v>45849</v>
      </c>
      <c r="S474" s="13">
        <f>+R474+365</f>
        <v>46214</v>
      </c>
      <c r="T474" s="14">
        <f ca="1">$W$1-R474</f>
        <v>48</v>
      </c>
      <c r="U474" s="14">
        <f ca="1">365-T474</f>
        <v>317</v>
      </c>
      <c r="V474" s="37"/>
      <c r="W474" s="37"/>
      <c r="X474" s="14" t="str">
        <f>IF(AND(O474&gt;40410001,O474&lt;424000000),"Done - Invoiced",IF(AND(L474&gt;DATEVALUE("01/01/2024"),L474&lt;DATEVALUE("01/01/2027")),"On Hand",IF(L474="In Transit","In Transit",IF(L474="Cancelled PO","Cancelled PO","On Order"))))</f>
        <v>On Hand</v>
      </c>
      <c r="Y474" s="15" t="s">
        <v>460</v>
      </c>
      <c r="Z474" s="13">
        <v>45841</v>
      </c>
      <c r="AA474" s="13">
        <v>45841</v>
      </c>
      <c r="AB474" s="13">
        <v>45848</v>
      </c>
      <c r="AC474" s="14">
        <v>9252011</v>
      </c>
      <c r="AD474" s="13">
        <v>45845</v>
      </c>
      <c r="AE474" s="56">
        <v>1</v>
      </c>
      <c r="AF474" s="56">
        <v>18054</v>
      </c>
      <c r="AG474" s="56">
        <f>AE474*AF474</f>
        <v>18054</v>
      </c>
      <c r="AH474" s="56">
        <v>110</v>
      </c>
      <c r="AI474" s="56">
        <f>AG474+AH474</f>
        <v>18164</v>
      </c>
      <c r="AJ474" s="56"/>
      <c r="AK474" s="56"/>
    </row>
    <row r="475" spans="1:37" ht="10.5" hidden="1" customHeight="1" x14ac:dyDescent="0.2">
      <c r="A475" s="37">
        <v>3012779</v>
      </c>
      <c r="B475" s="37" t="s">
        <v>626</v>
      </c>
      <c r="C475" s="37" t="s">
        <v>618</v>
      </c>
      <c r="D475" s="35">
        <v>45723</v>
      </c>
      <c r="E475" s="72" t="s">
        <v>970</v>
      </c>
      <c r="F475" s="14">
        <v>3316101408</v>
      </c>
      <c r="G475" s="36">
        <v>3316101408</v>
      </c>
      <c r="H475" s="37" t="s">
        <v>620</v>
      </c>
      <c r="I475" s="36">
        <v>1</v>
      </c>
      <c r="J475" s="70">
        <v>18054</v>
      </c>
      <c r="K475" s="70">
        <f>I475*J475</f>
        <v>18054</v>
      </c>
      <c r="L475" s="35">
        <v>45856</v>
      </c>
      <c r="M475" s="35"/>
      <c r="N475" s="36"/>
      <c r="O475" s="36"/>
      <c r="P475" s="36"/>
      <c r="Q475" s="68"/>
      <c r="R475" s="35">
        <v>45863</v>
      </c>
      <c r="S475" s="13">
        <f>+R475+365</f>
        <v>46228</v>
      </c>
      <c r="T475" s="14">
        <f ca="1">$W$1-R475</f>
        <v>34</v>
      </c>
      <c r="U475" s="14">
        <f ca="1">365-T475</f>
        <v>331</v>
      </c>
      <c r="V475" s="37"/>
      <c r="W475" s="37"/>
      <c r="X475" s="14" t="str">
        <f>IF(AND(O475&gt;40410001,O475&lt;424000000),"Done - Invoiced",IF(AND(L475&gt;DATEVALUE("01/01/2024"),L475&lt;DATEVALUE("01/01/2027")),"On Hand",IF(L475="In Transit","In Transit",IF(L475="Cancelled PO","Cancelled PO","On Order"))))</f>
        <v>On Hand</v>
      </c>
      <c r="Y475" s="15" t="s">
        <v>460</v>
      </c>
      <c r="Z475" s="13">
        <v>45853</v>
      </c>
      <c r="AA475" s="13">
        <v>45853</v>
      </c>
      <c r="AB475" s="13">
        <v>45860</v>
      </c>
      <c r="AC475" s="14">
        <v>9252070</v>
      </c>
      <c r="AD475" s="13">
        <v>45852</v>
      </c>
      <c r="AE475" s="56">
        <v>1</v>
      </c>
      <c r="AF475" s="56">
        <v>18054</v>
      </c>
      <c r="AG475" s="56">
        <f>AE475*AF475</f>
        <v>18054</v>
      </c>
      <c r="AH475" s="56">
        <v>110</v>
      </c>
      <c r="AI475" s="56">
        <f>AG475+AH475</f>
        <v>18164</v>
      </c>
      <c r="AJ475" s="56"/>
      <c r="AK475" s="56"/>
    </row>
    <row r="476" spans="1:37" ht="10.5" hidden="1" customHeight="1" x14ac:dyDescent="0.2">
      <c r="A476" s="37">
        <v>3012780</v>
      </c>
      <c r="B476" s="37" t="s">
        <v>627</v>
      </c>
      <c r="C476" s="37" t="s">
        <v>618</v>
      </c>
      <c r="D476" s="35">
        <v>45723</v>
      </c>
      <c r="E476" s="72" t="s">
        <v>1047</v>
      </c>
      <c r="F476" s="14">
        <v>3316101408</v>
      </c>
      <c r="G476" s="36">
        <v>3316101408</v>
      </c>
      <c r="H476" s="37" t="s">
        <v>620</v>
      </c>
      <c r="I476" s="36">
        <v>1</v>
      </c>
      <c r="J476" s="70">
        <v>18054</v>
      </c>
      <c r="K476" s="70">
        <f>I476*J476</f>
        <v>18054</v>
      </c>
      <c r="L476" s="35">
        <v>45855</v>
      </c>
      <c r="M476" s="35"/>
      <c r="N476" s="14"/>
      <c r="O476" s="36"/>
      <c r="P476" s="36"/>
      <c r="Q476" s="68"/>
      <c r="R476" s="35">
        <v>45884</v>
      </c>
      <c r="S476" s="13">
        <f>+R476+365</f>
        <v>46249</v>
      </c>
      <c r="T476" s="14">
        <f ca="1">$W$1-R476</f>
        <v>13</v>
      </c>
      <c r="U476" s="14">
        <f ca="1">365-T476</f>
        <v>352</v>
      </c>
      <c r="V476" s="37"/>
      <c r="W476" s="37"/>
      <c r="X476" s="14" t="str">
        <f>IF(AND(O476&gt;40410001,O476&lt;424000000),"Done - Invoiced",IF(AND(L476&gt;DATEVALUE("01/01/2024"),L476&lt;DATEVALUE("01/01/2027")),"On Hand",IF(L476="In Transit","In Transit",IF(L476="Cancelled PO","Cancelled PO","On Order"))))</f>
        <v>On Hand</v>
      </c>
      <c r="Y476" s="15" t="s">
        <v>460</v>
      </c>
      <c r="Z476" s="13">
        <v>45853</v>
      </c>
      <c r="AA476" s="13">
        <v>45853</v>
      </c>
      <c r="AB476" s="13">
        <v>45860</v>
      </c>
      <c r="AC476" s="14">
        <v>9252083</v>
      </c>
      <c r="AD476" s="13">
        <v>45853</v>
      </c>
      <c r="AE476" s="56">
        <v>1</v>
      </c>
      <c r="AF476" s="56">
        <v>18054</v>
      </c>
      <c r="AG476" s="56">
        <f>AE476*AF476</f>
        <v>18054</v>
      </c>
      <c r="AH476" s="56">
        <v>110</v>
      </c>
      <c r="AI476" s="56">
        <f>AG476+AH476</f>
        <v>18164</v>
      </c>
      <c r="AJ476" s="56"/>
      <c r="AK476" s="56"/>
    </row>
    <row r="477" spans="1:37" ht="10.5" hidden="1" customHeight="1" x14ac:dyDescent="0.2">
      <c r="A477" s="37">
        <v>2997377</v>
      </c>
      <c r="B477" s="47" t="s">
        <v>527</v>
      </c>
      <c r="C477" s="47" t="s">
        <v>525</v>
      </c>
      <c r="D477" s="60">
        <v>45721</v>
      </c>
      <c r="E477" s="81" t="s">
        <v>882</v>
      </c>
      <c r="F477" s="20">
        <v>1187984</v>
      </c>
      <c r="G477" s="62">
        <v>3222321583</v>
      </c>
      <c r="H477" s="47" t="s">
        <v>526</v>
      </c>
      <c r="I477" s="62">
        <v>8</v>
      </c>
      <c r="J477" s="63">
        <v>629.5</v>
      </c>
      <c r="K477" s="63">
        <f>I477*J477</f>
        <v>5036</v>
      </c>
      <c r="L477" s="60">
        <v>45842</v>
      </c>
      <c r="M477" s="60"/>
      <c r="N477" s="53">
        <v>2002524008</v>
      </c>
      <c r="O477" s="32">
        <v>404100485</v>
      </c>
      <c r="P477" s="33">
        <v>45889</v>
      </c>
      <c r="Q477" s="74"/>
      <c r="R477" s="35">
        <v>45849</v>
      </c>
      <c r="S477" s="13">
        <f>+R477+365</f>
        <v>46214</v>
      </c>
      <c r="T477" s="14">
        <f ca="1">$W$1-R477</f>
        <v>48</v>
      </c>
      <c r="U477" s="14">
        <f ca="1">365-T477</f>
        <v>317</v>
      </c>
      <c r="V477" s="37"/>
      <c r="W477" s="37"/>
      <c r="X477" s="14" t="str">
        <f>IF(AND(O477&gt;40410001,O477&lt;424000000),"Done - Invoiced",IF(AND(L477&gt;DATEVALUE("01/01/2024"),L477&lt;DATEVALUE("01/01/2027")),"On Hand",IF(L477="In Transit","In Transit",IF(L477="Cancelled PO","Cancelled PO","On Order"))))</f>
        <v>Done - Invoiced</v>
      </c>
      <c r="Y477" s="15" t="s">
        <v>460</v>
      </c>
      <c r="Z477" s="13">
        <v>45834</v>
      </c>
      <c r="AA477" s="13">
        <v>45838</v>
      </c>
      <c r="AB477" s="13">
        <v>45842</v>
      </c>
      <c r="AC477" s="14" t="s">
        <v>860</v>
      </c>
      <c r="AD477" s="13">
        <v>45839</v>
      </c>
      <c r="AE477" s="56">
        <v>8</v>
      </c>
      <c r="AF477" s="56">
        <v>629.5</v>
      </c>
      <c r="AG477" s="56">
        <f>AE477*AF477</f>
        <v>5036</v>
      </c>
      <c r="AH477" s="56">
        <v>65</v>
      </c>
      <c r="AI477" s="56">
        <f>AG477+AH477</f>
        <v>5101</v>
      </c>
      <c r="AJ477" s="56"/>
      <c r="AK477" s="56"/>
    </row>
    <row r="478" spans="1:37" ht="10.5" hidden="1" customHeight="1" x14ac:dyDescent="0.2">
      <c r="A478" s="37">
        <v>2997381</v>
      </c>
      <c r="B478" s="47" t="s">
        <v>531</v>
      </c>
      <c r="C478" s="47" t="s">
        <v>525</v>
      </c>
      <c r="D478" s="60">
        <v>45721</v>
      </c>
      <c r="E478" s="81" t="s">
        <v>926</v>
      </c>
      <c r="F478" s="20">
        <v>1029192</v>
      </c>
      <c r="G478" s="62">
        <v>3222344649</v>
      </c>
      <c r="H478" s="47" t="s">
        <v>532</v>
      </c>
      <c r="I478" s="62">
        <v>2</v>
      </c>
      <c r="J478" s="63">
        <v>10364.5</v>
      </c>
      <c r="K478" s="63">
        <f>I478*J478</f>
        <v>20729</v>
      </c>
      <c r="L478" s="60">
        <v>45849</v>
      </c>
      <c r="M478" s="60"/>
      <c r="N478" s="23">
        <v>2002473853</v>
      </c>
      <c r="O478" s="23">
        <v>404100469</v>
      </c>
      <c r="P478" s="64">
        <v>45883</v>
      </c>
      <c r="Q478" s="69"/>
      <c r="R478" s="35">
        <v>45856</v>
      </c>
      <c r="S478" s="13">
        <f>+R478+365</f>
        <v>46221</v>
      </c>
      <c r="T478" s="14">
        <f ca="1">$W$1-R478</f>
        <v>41</v>
      </c>
      <c r="U478" s="14">
        <f ca="1">365-T478</f>
        <v>324</v>
      </c>
      <c r="V478" s="37"/>
      <c r="W478" s="37"/>
      <c r="X478" s="14" t="str">
        <f>IF(AND(O478&gt;40410001,O478&lt;424000000),"Done - Invoiced",IF(AND(L478&gt;DATEVALUE("01/01/2024"),L478&lt;DATEVALUE("01/01/2027")),"On Hand",IF(L478="In Transit","In Transit",IF(L478="Cancelled PO","Cancelled PO","On Order"))))</f>
        <v>Done - Invoiced</v>
      </c>
      <c r="Y478" s="15" t="s">
        <v>460</v>
      </c>
      <c r="Z478" s="13">
        <v>45846</v>
      </c>
      <c r="AA478" s="13">
        <v>45846</v>
      </c>
      <c r="AB478" s="13">
        <v>45850</v>
      </c>
      <c r="AC478" s="14" t="s">
        <v>922</v>
      </c>
      <c r="AD478" s="13">
        <v>45848</v>
      </c>
      <c r="AE478" s="56">
        <v>2</v>
      </c>
      <c r="AF478" s="56">
        <v>10364.5</v>
      </c>
      <c r="AG478" s="56">
        <f>AE478*AF478</f>
        <v>20729</v>
      </c>
      <c r="AH478" s="56">
        <v>0</v>
      </c>
      <c r="AI478" s="56">
        <f>AG478+AH478</f>
        <v>20729</v>
      </c>
      <c r="AJ478" s="56"/>
      <c r="AK478" s="56"/>
    </row>
    <row r="479" spans="1:37" ht="10.5" hidden="1" customHeight="1" x14ac:dyDescent="0.2">
      <c r="A479" s="37">
        <v>2997382</v>
      </c>
      <c r="B479" s="47" t="s">
        <v>533</v>
      </c>
      <c r="C479" s="47" t="s">
        <v>525</v>
      </c>
      <c r="D479" s="60">
        <v>45721</v>
      </c>
      <c r="E479" s="81" t="s">
        <v>926</v>
      </c>
      <c r="F479" s="20">
        <v>1029192</v>
      </c>
      <c r="G479" s="62">
        <v>3222344649</v>
      </c>
      <c r="H479" s="47" t="s">
        <v>532</v>
      </c>
      <c r="I479" s="62">
        <v>2</v>
      </c>
      <c r="J479" s="63">
        <v>10364.5</v>
      </c>
      <c r="K479" s="63">
        <f>I479*J479</f>
        <v>20729</v>
      </c>
      <c r="L479" s="60">
        <v>45849</v>
      </c>
      <c r="M479" s="60"/>
      <c r="N479" s="53">
        <v>2002524013</v>
      </c>
      <c r="O479" s="32">
        <v>404100486</v>
      </c>
      <c r="P479" s="33">
        <v>45890</v>
      </c>
      <c r="Q479" s="74"/>
      <c r="R479" s="35">
        <v>45856</v>
      </c>
      <c r="S479" s="13">
        <f>+R479+365</f>
        <v>46221</v>
      </c>
      <c r="T479" s="14">
        <f ca="1">$W$1-R479</f>
        <v>41</v>
      </c>
      <c r="U479" s="14">
        <f ca="1">365-T479</f>
        <v>324</v>
      </c>
      <c r="V479" s="37"/>
      <c r="W479" s="37"/>
      <c r="X479" s="14" t="str">
        <f>IF(AND(O479&gt;40410001,O479&lt;424000000),"Done - Invoiced",IF(AND(L479&gt;DATEVALUE("01/01/2024"),L479&lt;DATEVALUE("01/01/2027")),"On Hand",IF(L479="In Transit","In Transit",IF(L479="Cancelled PO","Cancelled PO","On Order"))))</f>
        <v>Done - Invoiced</v>
      </c>
      <c r="Y479" s="15" t="s">
        <v>460</v>
      </c>
      <c r="Z479" s="13">
        <v>45846</v>
      </c>
      <c r="AA479" s="13">
        <v>45846</v>
      </c>
      <c r="AB479" s="13">
        <v>45850</v>
      </c>
      <c r="AC479" s="14" t="s">
        <v>919</v>
      </c>
      <c r="AD479" s="13">
        <v>45848</v>
      </c>
      <c r="AE479" s="56">
        <v>2</v>
      </c>
      <c r="AF479" s="56">
        <v>10364.5</v>
      </c>
      <c r="AG479" s="56">
        <f>AE479*AF479</f>
        <v>20729</v>
      </c>
      <c r="AH479" s="56">
        <v>0</v>
      </c>
      <c r="AI479" s="56">
        <f>AG479+AH479</f>
        <v>20729</v>
      </c>
      <c r="AJ479" s="56"/>
      <c r="AK479" s="56"/>
    </row>
    <row r="480" spans="1:37" ht="10.5" hidden="1" customHeight="1" x14ac:dyDescent="0.2">
      <c r="A480" s="37">
        <v>3012799</v>
      </c>
      <c r="B480" s="47" t="s">
        <v>647</v>
      </c>
      <c r="C480" s="47" t="s">
        <v>618</v>
      </c>
      <c r="D480" s="60">
        <v>45723</v>
      </c>
      <c r="E480" s="81" t="s">
        <v>883</v>
      </c>
      <c r="F480" s="20">
        <v>3316101416</v>
      </c>
      <c r="G480" s="62">
        <v>3316101416</v>
      </c>
      <c r="H480" s="47" t="s">
        <v>620</v>
      </c>
      <c r="I480" s="62">
        <v>1</v>
      </c>
      <c r="J480" s="63">
        <v>15224</v>
      </c>
      <c r="K480" s="63">
        <f>I480*J480</f>
        <v>15224</v>
      </c>
      <c r="L480" s="60">
        <v>45841</v>
      </c>
      <c r="M480" s="60"/>
      <c r="N480" s="135">
        <v>2002534402</v>
      </c>
      <c r="O480" s="136">
        <v>404100501</v>
      </c>
      <c r="P480" s="137">
        <v>45895</v>
      </c>
      <c r="Q480" s="74"/>
      <c r="R480" s="35">
        <v>45849</v>
      </c>
      <c r="S480" s="13">
        <f>+R480+365</f>
        <v>46214</v>
      </c>
      <c r="T480" s="14">
        <f ca="1">$W$1-R480</f>
        <v>48</v>
      </c>
      <c r="U480" s="14">
        <f ca="1">365-T480</f>
        <v>317</v>
      </c>
      <c r="V480" s="37"/>
      <c r="W480" s="37"/>
      <c r="X480" s="14" t="str">
        <f>IF(AND(O480&gt;40410001,O480&lt;424000000),"Done - Invoiced",IF(AND(L480&gt;DATEVALUE("01/01/2024"),L480&lt;DATEVALUE("01/01/2027")),"On Hand",IF(L480="In Transit","In Transit",IF(L480="Cancelled PO","Cancelled PO","On Order"))))</f>
        <v>Done - Invoiced</v>
      </c>
      <c r="Y480" s="15" t="s">
        <v>460</v>
      </c>
      <c r="Z480" s="13">
        <v>45838</v>
      </c>
      <c r="AA480" s="13">
        <v>45838</v>
      </c>
      <c r="AB480" s="13">
        <v>45845</v>
      </c>
      <c r="AC480" s="14">
        <v>9251923</v>
      </c>
      <c r="AD480" s="13">
        <v>45838</v>
      </c>
      <c r="AE480" s="56">
        <v>1</v>
      </c>
      <c r="AF480" s="56">
        <v>15224</v>
      </c>
      <c r="AG480" s="56">
        <f>AE480*AF480</f>
        <v>15224</v>
      </c>
      <c r="AH480" s="56">
        <v>110</v>
      </c>
      <c r="AI480" s="56">
        <f>AG480+AH480</f>
        <v>15334</v>
      </c>
      <c r="AJ480" s="56"/>
      <c r="AK480" s="56"/>
    </row>
    <row r="481" spans="1:37" ht="10.5" hidden="1" customHeight="1" x14ac:dyDescent="0.2">
      <c r="A481" s="37">
        <v>2997417</v>
      </c>
      <c r="B481" s="47" t="s">
        <v>577</v>
      </c>
      <c r="C481" s="47" t="s">
        <v>525</v>
      </c>
      <c r="D481" s="60">
        <v>45721</v>
      </c>
      <c r="E481" s="47" t="s">
        <v>858</v>
      </c>
      <c r="F481" s="20">
        <v>1193316</v>
      </c>
      <c r="G481" s="62">
        <v>3316101411</v>
      </c>
      <c r="H481" s="47" t="s">
        <v>575</v>
      </c>
      <c r="I481" s="62">
        <v>2</v>
      </c>
      <c r="J481" s="63">
        <v>5167.2</v>
      </c>
      <c r="K481" s="63">
        <f>I481*J481</f>
        <v>10334.4</v>
      </c>
      <c r="L481" s="22">
        <v>45838</v>
      </c>
      <c r="M481" s="60"/>
      <c r="N481" s="32">
        <v>2002473857</v>
      </c>
      <c r="O481" s="53">
        <v>404100479</v>
      </c>
      <c r="P481" s="33">
        <v>45884</v>
      </c>
      <c r="Q481" s="49"/>
      <c r="R481" s="35">
        <v>45842</v>
      </c>
      <c r="S481" s="13">
        <f>+R481+365</f>
        <v>46207</v>
      </c>
      <c r="T481" s="14">
        <f ca="1">$W$1-R481</f>
        <v>55</v>
      </c>
      <c r="U481" s="14">
        <f ca="1">365-T481</f>
        <v>310</v>
      </c>
      <c r="V481" s="37"/>
      <c r="W481" s="37"/>
      <c r="X481" s="14" t="str">
        <f>IF(AND(O481&gt;40410001,O481&lt;424000000),"Done - Invoiced",IF(AND(L481&gt;DATEVALUE("01/01/2024"),L481&lt;DATEVALUE("01/01/2027")),"On Hand",IF(L481="In Transit","In Transit",IF(L481="Cancelled PO","Cancelled PO","On Order"))))</f>
        <v>Done - Invoiced</v>
      </c>
      <c r="Y481" s="15" t="s">
        <v>460</v>
      </c>
      <c r="Z481" s="13">
        <v>45832</v>
      </c>
      <c r="AA481" s="13">
        <v>45832</v>
      </c>
      <c r="AB481" s="13">
        <v>45836</v>
      </c>
      <c r="AC481" s="14" t="s">
        <v>1048</v>
      </c>
      <c r="AD481" s="13">
        <v>45834</v>
      </c>
      <c r="AE481" s="56">
        <v>2</v>
      </c>
      <c r="AF481" s="56">
        <v>5167.2</v>
      </c>
      <c r="AG481" s="56">
        <f>AE481*AF481</f>
        <v>10334.4</v>
      </c>
      <c r="AH481" s="56">
        <v>200</v>
      </c>
      <c r="AI481" s="56">
        <f>AG481+AH481</f>
        <v>10534.4</v>
      </c>
      <c r="AJ481" s="56"/>
      <c r="AK481" s="56"/>
    </row>
    <row r="482" spans="1:37" ht="10.5" hidden="1" customHeight="1" x14ac:dyDescent="0.2">
      <c r="A482" s="37">
        <v>2412339</v>
      </c>
      <c r="B482" s="15" t="s">
        <v>437</v>
      </c>
      <c r="C482" s="15" t="s">
        <v>56</v>
      </c>
      <c r="D482" s="13">
        <v>45611</v>
      </c>
      <c r="E482" s="15" t="s">
        <v>211</v>
      </c>
      <c r="F482" s="14" t="s">
        <v>200</v>
      </c>
      <c r="G482" s="14">
        <v>3222332173</v>
      </c>
      <c r="H482" s="15" t="s">
        <v>201</v>
      </c>
      <c r="I482" s="14">
        <v>1</v>
      </c>
      <c r="J482" s="16">
        <v>21.07</v>
      </c>
      <c r="K482" s="16">
        <f>I482*J482</f>
        <v>21.07</v>
      </c>
      <c r="L482" s="13">
        <v>45756</v>
      </c>
      <c r="M482" s="13"/>
      <c r="N482" s="14"/>
      <c r="O482" s="14"/>
      <c r="P482" s="14"/>
      <c r="Q482" s="71"/>
      <c r="R482" s="13">
        <v>45674</v>
      </c>
      <c r="S482" s="13">
        <f>+R482+365</f>
        <v>46039</v>
      </c>
      <c r="T482" s="14">
        <f ca="1">$W$1-R482</f>
        <v>223</v>
      </c>
      <c r="U482" s="14">
        <f ca="1">365-T482</f>
        <v>142</v>
      </c>
      <c r="V482" s="15"/>
      <c r="W482" s="15"/>
      <c r="X482" s="14" t="str">
        <f>IF(AND(O482&gt;40410001,O482&lt;424000000),"Done - Invoiced",IF(AND(L482&gt;DATEVALUE("01/01/2024"),L482&lt;DATEVALUE("01/01/2027")),"On Hand",IF(L482="In Transit","In Transit",IF(L482="Cancelled PO","Cancelled PO","On Order"))))</f>
        <v>On Hand</v>
      </c>
      <c r="Y482" s="15" t="s">
        <v>460</v>
      </c>
      <c r="Z482" s="13">
        <v>45676</v>
      </c>
      <c r="AA482" s="13">
        <v>45676</v>
      </c>
      <c r="AB482" s="13">
        <v>45782</v>
      </c>
      <c r="AC482" s="14"/>
      <c r="AD482" s="13"/>
      <c r="AE482" s="56">
        <v>1</v>
      </c>
      <c r="AF482" s="56">
        <v>21.07</v>
      </c>
      <c r="AG482" s="56">
        <f>AE482*AF482</f>
        <v>21.07</v>
      </c>
      <c r="AH482" s="56"/>
      <c r="AI482" s="56">
        <f>AG482+AH482</f>
        <v>21.07</v>
      </c>
      <c r="AJ482" s="56"/>
    </row>
    <row r="483" spans="1:37" ht="10.5" hidden="1" customHeight="1" x14ac:dyDescent="0.2">
      <c r="A483" s="37">
        <v>2412337</v>
      </c>
      <c r="B483" s="15" t="s">
        <v>440</v>
      </c>
      <c r="C483" s="15" t="s">
        <v>56</v>
      </c>
      <c r="D483" s="13">
        <v>45611</v>
      </c>
      <c r="E483" s="15" t="s">
        <v>211</v>
      </c>
      <c r="F483" s="14" t="s">
        <v>161</v>
      </c>
      <c r="G483" s="14">
        <v>3222340954</v>
      </c>
      <c r="H483" s="15" t="s">
        <v>162</v>
      </c>
      <c r="I483" s="14">
        <v>1</v>
      </c>
      <c r="J483" s="16">
        <v>318.11</v>
      </c>
      <c r="K483" s="16">
        <f>I483*J483</f>
        <v>318.11</v>
      </c>
      <c r="L483" s="13">
        <v>45756</v>
      </c>
      <c r="M483" s="13"/>
      <c r="N483" s="14"/>
      <c r="O483" s="14"/>
      <c r="P483" s="14"/>
      <c r="Q483" s="71"/>
      <c r="R483" s="13">
        <v>45674</v>
      </c>
      <c r="S483" s="13">
        <f>+R483+365</f>
        <v>46039</v>
      </c>
      <c r="T483" s="14">
        <f ca="1">$W$1-R483</f>
        <v>223</v>
      </c>
      <c r="U483" s="14">
        <f ca="1">365-T483</f>
        <v>142</v>
      </c>
      <c r="V483" s="15"/>
      <c r="W483" s="15"/>
      <c r="X483" s="14" t="str">
        <f>IF(AND(O483&gt;40410001,O483&lt;424000000),"Done - Invoiced",IF(AND(L483&gt;DATEVALUE("01/01/2024"),L483&lt;DATEVALUE("01/01/2027")),"On Hand",IF(L483="In Transit","In Transit",IF(L483="Cancelled PO","Cancelled PO","On Order"))))</f>
        <v>On Hand</v>
      </c>
      <c r="Y483" s="15" t="s">
        <v>460</v>
      </c>
      <c r="Z483" s="13">
        <v>45683</v>
      </c>
      <c r="AA483" s="13">
        <v>45683</v>
      </c>
      <c r="AB483" s="13">
        <v>45789</v>
      </c>
      <c r="AC483" s="14"/>
      <c r="AD483" s="13"/>
      <c r="AE483" s="56">
        <v>1</v>
      </c>
      <c r="AF483" s="56">
        <v>318.11</v>
      </c>
      <c r="AG483" s="56">
        <f>AE483*AF483</f>
        <v>318.11</v>
      </c>
      <c r="AH483" s="56"/>
      <c r="AI483" s="56">
        <f>AG483+AH483</f>
        <v>318.11</v>
      </c>
      <c r="AJ483" s="56"/>
    </row>
    <row r="484" spans="1:37" ht="10.5" hidden="1" customHeight="1" x14ac:dyDescent="0.2">
      <c r="A484" s="37">
        <v>2412335</v>
      </c>
      <c r="B484" s="15" t="s">
        <v>455</v>
      </c>
      <c r="C484" s="15" t="s">
        <v>56</v>
      </c>
      <c r="D484" s="13">
        <v>45611</v>
      </c>
      <c r="E484" s="15" t="s">
        <v>211</v>
      </c>
      <c r="F484" s="14">
        <v>3717004421</v>
      </c>
      <c r="G484" s="14">
        <v>3717004421</v>
      </c>
      <c r="H484" s="15" t="s">
        <v>169</v>
      </c>
      <c r="I484" s="14">
        <v>1</v>
      </c>
      <c r="J484" s="16">
        <v>6887.38</v>
      </c>
      <c r="K484" s="16">
        <f>I484*J484</f>
        <v>6887.38</v>
      </c>
      <c r="L484" s="13">
        <v>45756</v>
      </c>
      <c r="M484" s="13"/>
      <c r="N484" s="14"/>
      <c r="O484" s="14"/>
      <c r="P484" s="14"/>
      <c r="Q484" s="71"/>
      <c r="R484" s="13">
        <v>45674</v>
      </c>
      <c r="S484" s="13">
        <f>+R484+365</f>
        <v>46039</v>
      </c>
      <c r="T484" s="14">
        <f ca="1">$W$1-R484</f>
        <v>223</v>
      </c>
      <c r="U484" s="14">
        <f ca="1">365-T484</f>
        <v>142</v>
      </c>
      <c r="V484" s="15"/>
      <c r="W484" s="15"/>
      <c r="X484" s="14" t="str">
        <f>IF(AND(O484&gt;40410001,O484&lt;424000000),"Done - Invoiced",IF(AND(L484&gt;DATEVALUE("01/01/2024"),L484&lt;DATEVALUE("01/01/2027")),"On Hand",IF(L484="In Transit","In Transit",IF(L484="Cancelled PO","Cancelled PO","On Order"))))</f>
        <v>On Hand</v>
      </c>
      <c r="Y484" s="15" t="s">
        <v>460</v>
      </c>
      <c r="Z484" s="13">
        <v>45676</v>
      </c>
      <c r="AA484" s="13">
        <v>45676</v>
      </c>
      <c r="AB484" s="13">
        <v>45782</v>
      </c>
      <c r="AC484" s="14"/>
      <c r="AD484" s="13"/>
      <c r="AE484" s="56">
        <v>1</v>
      </c>
      <c r="AF484" s="56">
        <v>6887.38</v>
      </c>
      <c r="AG484" s="56">
        <f>AE484*AF484</f>
        <v>6887.38</v>
      </c>
      <c r="AH484" s="56"/>
      <c r="AI484" s="56">
        <f>AG484+AH484</f>
        <v>6887.38</v>
      </c>
      <c r="AJ484" s="56"/>
    </row>
    <row r="485" spans="1:37" ht="10.5" hidden="1" customHeight="1" x14ac:dyDescent="0.2">
      <c r="A485" s="37">
        <v>3307360</v>
      </c>
      <c r="B485" s="15" t="s">
        <v>491</v>
      </c>
      <c r="C485" s="15" t="s">
        <v>52</v>
      </c>
      <c r="D485" s="13">
        <v>45778</v>
      </c>
      <c r="E485" s="17" t="s">
        <v>857</v>
      </c>
      <c r="F485" s="14">
        <v>3222324558</v>
      </c>
      <c r="G485" s="14">
        <v>3222324558</v>
      </c>
      <c r="H485" s="15" t="s">
        <v>87</v>
      </c>
      <c r="I485" s="14">
        <v>6</v>
      </c>
      <c r="J485" s="16">
        <v>3108</v>
      </c>
      <c r="K485" s="16">
        <f>I485*J485</f>
        <v>18648</v>
      </c>
      <c r="L485" s="13">
        <v>45832</v>
      </c>
      <c r="M485" s="13"/>
      <c r="N485" s="14"/>
      <c r="O485" s="14"/>
      <c r="P485" s="14"/>
      <c r="Q485" s="71"/>
      <c r="R485" s="13">
        <v>45842</v>
      </c>
      <c r="S485" s="13">
        <f>+R485+365</f>
        <v>46207</v>
      </c>
      <c r="T485" s="14">
        <f ca="1">$W$1-R485</f>
        <v>55</v>
      </c>
      <c r="U485" s="14">
        <f ca="1">365-T485</f>
        <v>310</v>
      </c>
      <c r="V485" s="15"/>
      <c r="W485" s="15"/>
      <c r="X485" s="14" t="str">
        <f>IF(AND(O485&gt;40410001,O485&lt;424000000),"Done - Invoiced",IF(AND(L485&gt;DATEVALUE("01/01/2024"),L485&lt;DATEVALUE("01/01/2027")),"On Hand",IF(L485="In Transit","In Transit",IF(L485="Cancelled PO","Cancelled PO","On Order"))))</f>
        <v>On Hand</v>
      </c>
      <c r="Y485" s="15" t="s">
        <v>460</v>
      </c>
      <c r="Z485" s="13">
        <v>45826</v>
      </c>
      <c r="AA485" s="13">
        <v>45826</v>
      </c>
      <c r="AB485" s="13">
        <v>45831</v>
      </c>
      <c r="AC485" s="14" t="s">
        <v>850</v>
      </c>
      <c r="AD485" s="13">
        <v>45828</v>
      </c>
      <c r="AE485" s="56">
        <v>6</v>
      </c>
      <c r="AF485" s="56">
        <v>3108</v>
      </c>
      <c r="AG485" s="56">
        <f>AE485*AF485</f>
        <v>18648</v>
      </c>
      <c r="AH485" s="56">
        <v>180</v>
      </c>
      <c r="AI485" s="56">
        <f>AG485+AH485</f>
        <v>18828</v>
      </c>
      <c r="AJ485" s="56"/>
      <c r="AK485" s="56"/>
    </row>
    <row r="486" spans="1:37" ht="10.5" hidden="1" customHeight="1" x14ac:dyDescent="0.2">
      <c r="A486" s="37">
        <v>2997376</v>
      </c>
      <c r="B486" s="37" t="s">
        <v>524</v>
      </c>
      <c r="C486" s="37" t="s">
        <v>525</v>
      </c>
      <c r="D486" s="35">
        <v>45721</v>
      </c>
      <c r="E486" s="37" t="s">
        <v>858</v>
      </c>
      <c r="F486" s="36">
        <v>1210403</v>
      </c>
      <c r="G486" s="36">
        <v>3216000515</v>
      </c>
      <c r="H486" s="37" t="s">
        <v>526</v>
      </c>
      <c r="I486" s="36">
        <v>4</v>
      </c>
      <c r="J486" s="70">
        <v>308.5</v>
      </c>
      <c r="K486" s="70">
        <f>I486*J486</f>
        <v>1234</v>
      </c>
      <c r="L486" s="35">
        <v>45839</v>
      </c>
      <c r="M486" s="35"/>
      <c r="N486" s="36"/>
      <c r="O486" s="36"/>
      <c r="P486" s="36"/>
      <c r="Q486" s="68"/>
      <c r="R486" s="35">
        <v>45842</v>
      </c>
      <c r="S486" s="13">
        <f>+R486+365</f>
        <v>46207</v>
      </c>
      <c r="T486" s="14">
        <f ca="1">$W$1-R486</f>
        <v>55</v>
      </c>
      <c r="U486" s="14">
        <f ca="1">365-T486</f>
        <v>310</v>
      </c>
      <c r="V486" s="37"/>
      <c r="W486" s="37"/>
      <c r="X486" s="14" t="str">
        <f>IF(AND(O486&gt;40410001,O486&lt;424000000),"Done - Invoiced",IF(AND(L486&gt;DATEVALUE("01/01/2024"),L486&lt;DATEVALUE("01/01/2027")),"On Hand",IF(L486="In Transit","In Transit",IF(L486="Cancelled PO","Cancelled PO","On Order"))))</f>
        <v>On Hand</v>
      </c>
      <c r="Y486" s="37" t="s">
        <v>460</v>
      </c>
      <c r="Z486" s="13">
        <v>45831</v>
      </c>
      <c r="AA486" s="35">
        <v>45831</v>
      </c>
      <c r="AB486" s="35">
        <v>45835</v>
      </c>
      <c r="AC486" s="14" t="s">
        <v>843</v>
      </c>
      <c r="AD486" s="13">
        <v>45834</v>
      </c>
      <c r="AE486" s="56">
        <v>4</v>
      </c>
      <c r="AF486" s="56">
        <v>308.5</v>
      </c>
      <c r="AG486" s="56">
        <f>AE486*AF486</f>
        <v>1234</v>
      </c>
      <c r="AH486" s="56">
        <v>5</v>
      </c>
      <c r="AI486" s="56">
        <f>AG486+AH486</f>
        <v>1239</v>
      </c>
      <c r="AJ486" s="56"/>
      <c r="AK486" s="56"/>
    </row>
    <row r="487" spans="1:37" ht="10.5" hidden="1" customHeight="1" x14ac:dyDescent="0.2">
      <c r="A487" s="37">
        <v>2997388</v>
      </c>
      <c r="B487" s="47" t="s">
        <v>540</v>
      </c>
      <c r="C487" s="47" t="s">
        <v>525</v>
      </c>
      <c r="D487" s="60">
        <v>45721</v>
      </c>
      <c r="E487" s="47" t="s">
        <v>541</v>
      </c>
      <c r="F487" s="62">
        <v>1029193</v>
      </c>
      <c r="G487" s="62">
        <v>3222345307</v>
      </c>
      <c r="H487" s="47" t="s">
        <v>526</v>
      </c>
      <c r="I487" s="62">
        <v>5</v>
      </c>
      <c r="J487" s="63">
        <v>804.1</v>
      </c>
      <c r="K487" s="63">
        <f>I487*J487</f>
        <v>4020.5</v>
      </c>
      <c r="L487" s="60">
        <v>45807</v>
      </c>
      <c r="M487" s="60"/>
      <c r="N487" s="32">
        <v>2002534407</v>
      </c>
      <c r="O487" s="135">
        <v>404100502</v>
      </c>
      <c r="P487" s="137">
        <v>45896</v>
      </c>
      <c r="Q487" s="74"/>
      <c r="R487" s="35">
        <v>45810</v>
      </c>
      <c r="S487" s="13">
        <f>+R487+365</f>
        <v>46175</v>
      </c>
      <c r="T487" s="14">
        <f ca="1">$W$1-R487</f>
        <v>87</v>
      </c>
      <c r="U487" s="14">
        <f ca="1">365-T487</f>
        <v>278</v>
      </c>
      <c r="V487" s="37"/>
      <c r="W487" s="37"/>
      <c r="X487" s="14" t="str">
        <f>IF(AND(O487&gt;40410001,O487&lt;424000000),"Done - Invoiced",IF(AND(L487&gt;DATEVALUE("01/01/2024"),L487&lt;DATEVALUE("01/01/2027")),"On Hand",IF(L487="In Transit","In Transit",IF(L487="Cancelled PO","Cancelled PO","On Order"))))</f>
        <v>Done - Invoiced</v>
      </c>
      <c r="Y487" s="37" t="s">
        <v>460</v>
      </c>
      <c r="Z487" s="13">
        <v>45800</v>
      </c>
      <c r="AA487" s="35">
        <v>45799</v>
      </c>
      <c r="AB487" s="35">
        <v>45803</v>
      </c>
      <c r="AC487" s="14"/>
      <c r="AD487" s="13"/>
      <c r="AE487" s="56">
        <v>5</v>
      </c>
      <c r="AF487" s="56">
        <v>804.1</v>
      </c>
      <c r="AG487" s="56">
        <f>AE487*AF487</f>
        <v>4020.5</v>
      </c>
      <c r="AH487" s="56"/>
      <c r="AI487" s="56">
        <f>AG487+AH487</f>
        <v>4020.5</v>
      </c>
      <c r="AJ487" s="56"/>
      <c r="AK487" s="56"/>
    </row>
    <row r="488" spans="1:37" ht="10.5" hidden="1" customHeight="1" x14ac:dyDescent="0.2">
      <c r="A488" s="37">
        <v>2997407</v>
      </c>
      <c r="B488" s="15" t="s">
        <v>565</v>
      </c>
      <c r="C488" s="15" t="s">
        <v>525</v>
      </c>
      <c r="D488" s="13">
        <v>45721</v>
      </c>
      <c r="E488" s="15" t="s">
        <v>858</v>
      </c>
      <c r="F488" s="14">
        <v>1029229</v>
      </c>
      <c r="G488" s="14">
        <v>3316101350</v>
      </c>
      <c r="H488" s="15" t="s">
        <v>563</v>
      </c>
      <c r="I488" s="14">
        <v>2</v>
      </c>
      <c r="J488" s="16">
        <v>7634.9</v>
      </c>
      <c r="K488" s="16">
        <f>I488*J488</f>
        <v>15269.8</v>
      </c>
      <c r="L488" s="13">
        <v>45838</v>
      </c>
      <c r="M488" s="13"/>
      <c r="N488" s="14"/>
      <c r="O488" s="14"/>
      <c r="P488" s="14"/>
      <c r="Q488" s="71"/>
      <c r="R488" s="13">
        <v>45842</v>
      </c>
      <c r="S488" s="13">
        <f>+R488+365</f>
        <v>46207</v>
      </c>
      <c r="T488" s="14">
        <f ca="1">$W$1-R488</f>
        <v>55</v>
      </c>
      <c r="U488" s="14">
        <f ca="1">365-T488</f>
        <v>310</v>
      </c>
      <c r="V488" s="15"/>
      <c r="W488" s="15"/>
      <c r="X488" s="14" t="str">
        <f>IF(AND(O488&gt;40410001,O488&lt;424000000),"Done - Invoiced",IF(AND(L488&gt;DATEVALUE("01/01/2024"),L488&lt;DATEVALUE("01/01/2027")),"On Hand",IF(L488="In Transit","In Transit",IF(L488="Cancelled PO","Cancelled PO","On Order"))))</f>
        <v>On Hand</v>
      </c>
      <c r="Y488" s="15" t="s">
        <v>460</v>
      </c>
      <c r="Z488" s="13">
        <v>45828</v>
      </c>
      <c r="AA488" s="13">
        <v>45828</v>
      </c>
      <c r="AB488" s="13">
        <v>45832</v>
      </c>
      <c r="AC488" s="14" t="s">
        <v>839</v>
      </c>
      <c r="AD488" s="13">
        <v>45834</v>
      </c>
      <c r="AE488" s="56">
        <v>2</v>
      </c>
      <c r="AF488" s="56">
        <v>7634.9</v>
      </c>
      <c r="AG488" s="56">
        <f>AE488*AF488</f>
        <v>15269.8</v>
      </c>
      <c r="AH488" s="56">
        <v>0</v>
      </c>
      <c r="AI488" s="56">
        <f>AG488+AH488</f>
        <v>15269.8</v>
      </c>
      <c r="AJ488" s="56"/>
      <c r="AK488" s="56"/>
    </row>
    <row r="489" spans="1:37" ht="10.5" hidden="1" customHeight="1" x14ac:dyDescent="0.2">
      <c r="A489" s="37">
        <v>2997408</v>
      </c>
      <c r="B489" s="15" t="s">
        <v>566</v>
      </c>
      <c r="C489" s="15" t="s">
        <v>525</v>
      </c>
      <c r="D489" s="13">
        <v>45721</v>
      </c>
      <c r="E489" s="15" t="s">
        <v>858</v>
      </c>
      <c r="F489" s="14">
        <v>1029229</v>
      </c>
      <c r="G489" s="14">
        <v>3316101350</v>
      </c>
      <c r="H489" s="15" t="s">
        <v>563</v>
      </c>
      <c r="I489" s="14">
        <v>2</v>
      </c>
      <c r="J489" s="16">
        <v>7634.9</v>
      </c>
      <c r="K489" s="16">
        <f>I489*J489</f>
        <v>15269.8</v>
      </c>
      <c r="L489" s="13">
        <v>45838</v>
      </c>
      <c r="M489" s="13"/>
      <c r="N489" s="14"/>
      <c r="O489" s="14"/>
      <c r="P489" s="14"/>
      <c r="Q489" s="71"/>
      <c r="R489" s="13">
        <v>45842</v>
      </c>
      <c r="S489" s="13">
        <f>+R489+365</f>
        <v>46207</v>
      </c>
      <c r="T489" s="14">
        <f ca="1">$W$1-R489</f>
        <v>55</v>
      </c>
      <c r="U489" s="14">
        <f ca="1">365-T489</f>
        <v>310</v>
      </c>
      <c r="V489" s="15"/>
      <c r="W489" s="15"/>
      <c r="X489" s="14" t="str">
        <f>IF(AND(O489&gt;40410001,O489&lt;424000000),"Done - Invoiced",IF(AND(L489&gt;DATEVALUE("01/01/2024"),L489&lt;DATEVALUE("01/01/2027")),"On Hand",IF(L489="In Transit","In Transit",IF(L489="Cancelled PO","Cancelled PO","On Order"))))</f>
        <v>On Hand</v>
      </c>
      <c r="Y489" s="15" t="s">
        <v>460</v>
      </c>
      <c r="Z489" s="13">
        <v>45828</v>
      </c>
      <c r="AA489" s="13">
        <v>45834</v>
      </c>
      <c r="AB489" s="13">
        <v>45838</v>
      </c>
      <c r="AC489" s="14" t="s">
        <v>842</v>
      </c>
      <c r="AD489" s="13">
        <v>45834</v>
      </c>
      <c r="AE489" s="56">
        <v>2</v>
      </c>
      <c r="AF489" s="56">
        <v>7634.9</v>
      </c>
      <c r="AG489" s="56">
        <f>AE489*AF489</f>
        <v>15269.8</v>
      </c>
      <c r="AH489" s="56">
        <v>0</v>
      </c>
      <c r="AI489" s="56">
        <f>AG489+AH489</f>
        <v>15269.8</v>
      </c>
      <c r="AJ489" s="56"/>
      <c r="AK489" s="56"/>
    </row>
    <row r="490" spans="1:37" ht="10.5" hidden="1" customHeight="1" x14ac:dyDescent="0.2">
      <c r="A490" s="37">
        <v>2997413</v>
      </c>
      <c r="B490" s="15" t="s">
        <v>572</v>
      </c>
      <c r="C490" s="15" t="s">
        <v>525</v>
      </c>
      <c r="D490" s="13">
        <v>45721</v>
      </c>
      <c r="E490" s="15" t="s">
        <v>858</v>
      </c>
      <c r="F490" s="14">
        <v>1029231</v>
      </c>
      <c r="G490" s="14">
        <v>3316101360</v>
      </c>
      <c r="H490" s="15" t="s">
        <v>569</v>
      </c>
      <c r="I490" s="14">
        <v>2</v>
      </c>
      <c r="J490" s="16">
        <v>4774.3</v>
      </c>
      <c r="K490" s="16">
        <f>I490*J490</f>
        <v>9548.6</v>
      </c>
      <c r="L490" s="13">
        <v>45832</v>
      </c>
      <c r="M490" s="13"/>
      <c r="N490" s="14"/>
      <c r="O490" s="14"/>
      <c r="P490" s="14"/>
      <c r="Q490" s="71"/>
      <c r="R490" s="13">
        <v>45842</v>
      </c>
      <c r="S490" s="13">
        <f>+R490+365</f>
        <v>46207</v>
      </c>
      <c r="T490" s="14">
        <f ca="1">$W$1-R490</f>
        <v>55</v>
      </c>
      <c r="U490" s="14">
        <f ca="1">365-T490</f>
        <v>310</v>
      </c>
      <c r="V490" s="15"/>
      <c r="W490" s="15"/>
      <c r="X490" s="14" t="str">
        <f>IF(AND(O490&gt;40410001,O490&lt;424000000),"Done - Invoiced",IF(AND(L490&gt;DATEVALUE("01/01/2024"),L490&lt;DATEVALUE("01/01/2027")),"On Hand",IF(L490="In Transit","In Transit",IF(L490="Cancelled PO","Cancelled PO","On Order"))))</f>
        <v>On Hand</v>
      </c>
      <c r="Y490" s="15" t="s">
        <v>460</v>
      </c>
      <c r="Z490" s="13">
        <v>45826</v>
      </c>
      <c r="AA490" s="13">
        <v>45826</v>
      </c>
      <c r="AB490" s="13">
        <v>45830</v>
      </c>
      <c r="AC490" s="14" t="s">
        <v>827</v>
      </c>
      <c r="AD490" s="13">
        <v>45831</v>
      </c>
      <c r="AE490" s="56">
        <v>2</v>
      </c>
      <c r="AF490" s="56">
        <v>4774.3</v>
      </c>
      <c r="AG490" s="56">
        <f>AE490*AF490</f>
        <v>9548.6</v>
      </c>
      <c r="AH490" s="56">
        <v>200</v>
      </c>
      <c r="AI490" s="56">
        <f>AG490+AH490</f>
        <v>9748.6</v>
      </c>
      <c r="AJ490" s="56"/>
      <c r="AK490" s="56"/>
    </row>
    <row r="491" spans="1:37" ht="10.5" hidden="1" customHeight="1" x14ac:dyDescent="0.2">
      <c r="A491" s="37">
        <v>3455811</v>
      </c>
      <c r="B491" s="15" t="s">
        <v>515</v>
      </c>
      <c r="C491" s="15" t="s">
        <v>52</v>
      </c>
      <c r="D491" s="13">
        <v>45806</v>
      </c>
      <c r="E491" s="17" t="s">
        <v>1044</v>
      </c>
      <c r="F491" s="14" t="s">
        <v>516</v>
      </c>
      <c r="G491" s="14" t="s">
        <v>516</v>
      </c>
      <c r="H491" s="15" t="s">
        <v>87</v>
      </c>
      <c r="I491" s="14">
        <v>6</v>
      </c>
      <c r="J491" s="16">
        <v>3108</v>
      </c>
      <c r="K491" s="106">
        <f>I491*J491</f>
        <v>18648</v>
      </c>
      <c r="L491" s="13">
        <v>45880</v>
      </c>
      <c r="M491" s="13"/>
      <c r="N491" s="14"/>
      <c r="O491" s="14"/>
      <c r="P491" s="14"/>
      <c r="Q491" s="71"/>
      <c r="R491" s="13">
        <v>45884</v>
      </c>
      <c r="S491" s="13">
        <f>+R491+365</f>
        <v>46249</v>
      </c>
      <c r="T491" s="14">
        <f ca="1">$W$1-R491</f>
        <v>13</v>
      </c>
      <c r="U491" s="14">
        <f ca="1">365-T491</f>
        <v>352</v>
      </c>
      <c r="V491" s="15"/>
      <c r="W491" s="15"/>
      <c r="X491" s="14" t="str">
        <f>IF(AND(O491&gt;40410001,O491&lt;424000000),"Done - Invoiced",IF(AND(L491&gt;DATEVALUE("01/01/2024"),L491&lt;DATEVALUE("01/01/2027")),"On Hand",IF(L491="In Transit","In Transit",IF(L491="Cancelled PO","Cancelled PO","On Order"))))</f>
        <v>On Hand</v>
      </c>
      <c r="Y491" s="15" t="s">
        <v>460</v>
      </c>
      <c r="Z491" s="13">
        <v>45875</v>
      </c>
      <c r="AA491" s="13">
        <v>45875</v>
      </c>
      <c r="AB491" s="13">
        <v>45880</v>
      </c>
      <c r="AC491" s="14" t="s">
        <v>1031</v>
      </c>
      <c r="AD491" s="13">
        <v>45877</v>
      </c>
      <c r="AE491" s="56">
        <v>6</v>
      </c>
      <c r="AF491" s="56">
        <v>3108</v>
      </c>
      <c r="AG491" s="56">
        <f>AE491*AF491</f>
        <v>18648</v>
      </c>
      <c r="AH491" s="56">
        <v>180</v>
      </c>
      <c r="AI491" s="56">
        <f>AG491+AH491</f>
        <v>18828</v>
      </c>
      <c r="AJ491" s="56"/>
      <c r="AK491" s="56"/>
    </row>
    <row r="492" spans="1:37" ht="10.5" hidden="1" customHeight="1" x14ac:dyDescent="0.2">
      <c r="A492" s="37">
        <v>2997418</v>
      </c>
      <c r="B492" s="19" t="s">
        <v>578</v>
      </c>
      <c r="C492" s="19" t="s">
        <v>525</v>
      </c>
      <c r="D492" s="22">
        <v>45721</v>
      </c>
      <c r="E492" s="19" t="s">
        <v>858</v>
      </c>
      <c r="F492" s="20">
        <v>1193316</v>
      </c>
      <c r="G492" s="20">
        <v>3316101411</v>
      </c>
      <c r="H492" s="19" t="s">
        <v>575</v>
      </c>
      <c r="I492" s="20">
        <v>2</v>
      </c>
      <c r="J492" s="21">
        <v>5167.2</v>
      </c>
      <c r="K492" s="21">
        <f>I492*J492</f>
        <v>10334.4</v>
      </c>
      <c r="L492" s="22">
        <v>45838</v>
      </c>
      <c r="M492" s="22"/>
      <c r="N492" s="52">
        <v>2002526651</v>
      </c>
      <c r="O492" s="52">
        <v>404100487</v>
      </c>
      <c r="P492" s="64">
        <v>45890</v>
      </c>
      <c r="Q492" s="65"/>
      <c r="R492" s="13">
        <v>45842</v>
      </c>
      <c r="S492" s="13">
        <f>+R492+365</f>
        <v>46207</v>
      </c>
      <c r="T492" s="14">
        <f ca="1">$W$1-R492</f>
        <v>55</v>
      </c>
      <c r="U492" s="14">
        <f ca="1">365-T492</f>
        <v>310</v>
      </c>
      <c r="V492" s="15"/>
      <c r="W492" s="15"/>
      <c r="X492" s="14" t="str">
        <f>IF(AND(O492&gt;40410001,O492&lt;424000000),"Done - Invoiced",IF(AND(L492&gt;DATEVALUE("01/01/2024"),L492&lt;DATEVALUE("01/01/2027")),"On Hand",IF(L492="In Transit","In Transit",IF(L492="Cancelled PO","Cancelled PO","On Order"))))</f>
        <v>Done - Invoiced</v>
      </c>
      <c r="Y492" s="15" t="s">
        <v>460</v>
      </c>
      <c r="Z492" s="13">
        <v>45832</v>
      </c>
      <c r="AA492" s="13">
        <v>45832</v>
      </c>
      <c r="AB492" s="13">
        <v>45836</v>
      </c>
      <c r="AC492" s="14" t="s">
        <v>837</v>
      </c>
      <c r="AD492" s="13">
        <v>45834</v>
      </c>
      <c r="AE492" s="56">
        <v>2</v>
      </c>
      <c r="AF492" s="56">
        <v>5167.2</v>
      </c>
      <c r="AG492" s="56">
        <f>AE492*AF492</f>
        <v>10334.4</v>
      </c>
      <c r="AH492" s="56">
        <v>200</v>
      </c>
      <c r="AI492" s="56">
        <f>AG492+AH492</f>
        <v>10534.4</v>
      </c>
      <c r="AJ492" s="56"/>
      <c r="AK492" s="56"/>
    </row>
    <row r="493" spans="1:37" ht="10.5" hidden="1" customHeight="1" x14ac:dyDescent="0.2">
      <c r="A493" s="37">
        <v>3398421</v>
      </c>
      <c r="B493" s="19" t="s">
        <v>508</v>
      </c>
      <c r="C493" s="19" t="s">
        <v>52</v>
      </c>
      <c r="D493" s="22">
        <v>45796</v>
      </c>
      <c r="E493" s="26" t="s">
        <v>844</v>
      </c>
      <c r="F493" s="20">
        <v>3222362915</v>
      </c>
      <c r="G493" s="20">
        <v>3222362915</v>
      </c>
      <c r="H493" s="19" t="s">
        <v>87</v>
      </c>
      <c r="I493" s="20">
        <v>6</v>
      </c>
      <c r="J493" s="21">
        <v>2315</v>
      </c>
      <c r="K493" s="21">
        <f>I493*J493</f>
        <v>13890</v>
      </c>
      <c r="L493" s="22">
        <v>45831</v>
      </c>
      <c r="M493" s="22"/>
      <c r="N493" s="32">
        <v>2002536210</v>
      </c>
      <c r="O493" s="32" t="s">
        <v>408</v>
      </c>
      <c r="P493" s="33">
        <v>45898</v>
      </c>
      <c r="Q493" s="49"/>
      <c r="R493" s="13">
        <v>45835</v>
      </c>
      <c r="S493" s="13">
        <f>+R493+365</f>
        <v>46200</v>
      </c>
      <c r="T493" s="14">
        <f ca="1">$W$1-R493</f>
        <v>62</v>
      </c>
      <c r="U493" s="14">
        <f ca="1">365-T493</f>
        <v>303</v>
      </c>
      <c r="V493" s="15"/>
      <c r="W493" s="15"/>
      <c r="X493" s="14" t="str">
        <f>IF(AND(O493&gt;40410001,O493&lt;424000000),"Done - Invoiced",IF(AND(L493&gt;DATEVALUE("01/01/2024"),L493&lt;DATEVALUE("01/01/2027")),"On Hand",IF(L493="In Transit","In Transit",IF(L493="Cancelled PO","Cancelled PO","On Order"))))</f>
        <v>On Hand</v>
      </c>
      <c r="Y493" s="15" t="s">
        <v>460</v>
      </c>
      <c r="Z493" s="13">
        <v>45826</v>
      </c>
      <c r="AA493" s="13">
        <v>45826</v>
      </c>
      <c r="AB493" s="13">
        <v>45831</v>
      </c>
      <c r="AC493" s="14" t="s">
        <v>848</v>
      </c>
      <c r="AD493" s="13">
        <v>45827</v>
      </c>
      <c r="AE493" s="56">
        <v>6</v>
      </c>
      <c r="AF493" s="56">
        <v>2315</v>
      </c>
      <c r="AG493" s="56">
        <f>AE493*AF493</f>
        <v>13890</v>
      </c>
      <c r="AH493" s="56">
        <v>360</v>
      </c>
      <c r="AI493" s="56">
        <f>AG493+AH493</f>
        <v>14250</v>
      </c>
      <c r="AJ493" s="56"/>
      <c r="AK493" s="56"/>
    </row>
    <row r="494" spans="1:37" ht="10.5" hidden="1" customHeight="1" x14ac:dyDescent="0.2">
      <c r="A494" s="37">
        <v>2997402</v>
      </c>
      <c r="B494" s="19" t="s">
        <v>559</v>
      </c>
      <c r="C494" s="19" t="s">
        <v>525</v>
      </c>
      <c r="D494" s="22">
        <v>45721</v>
      </c>
      <c r="E494" s="19" t="s">
        <v>971</v>
      </c>
      <c r="F494" s="20">
        <v>1202145</v>
      </c>
      <c r="G494" s="20">
        <v>3222361541</v>
      </c>
      <c r="H494" s="19" t="s">
        <v>526</v>
      </c>
      <c r="I494" s="20">
        <v>6</v>
      </c>
      <c r="J494" s="21">
        <v>2224.1999999999998</v>
      </c>
      <c r="K494" s="21">
        <f>I494*J494</f>
        <v>13345.199999999999</v>
      </c>
      <c r="L494" s="22">
        <v>45861</v>
      </c>
      <c r="M494" s="22"/>
      <c r="N494" s="23">
        <v>2002473854</v>
      </c>
      <c r="O494" s="23">
        <v>404100470</v>
      </c>
      <c r="P494" s="64">
        <v>45883</v>
      </c>
      <c r="Q494" s="25"/>
      <c r="R494" s="13">
        <v>45863</v>
      </c>
      <c r="S494" s="13">
        <f>+R494+365</f>
        <v>46228</v>
      </c>
      <c r="T494" s="14">
        <f ca="1">$W$1-R494</f>
        <v>34</v>
      </c>
      <c r="U494" s="14">
        <f ca="1">365-T494</f>
        <v>331</v>
      </c>
      <c r="V494" s="15"/>
      <c r="W494" s="15"/>
      <c r="X494" s="14" t="str">
        <f>IF(AND(O494&gt;40410001,O494&lt;424000000),"Done - Invoiced",IF(AND(L494&gt;DATEVALUE("01/01/2024"),L494&lt;DATEVALUE("01/01/2027")),"On Hand",IF(L494="In Transit","In Transit",IF(L494="Cancelled PO","Cancelled PO","On Order"))))</f>
        <v>Done - Invoiced</v>
      </c>
      <c r="Y494" s="15" t="s">
        <v>460</v>
      </c>
      <c r="Z494" s="13">
        <v>45855</v>
      </c>
      <c r="AA494" s="13">
        <v>45855</v>
      </c>
      <c r="AB494" s="13">
        <v>45859</v>
      </c>
      <c r="AC494" s="14" t="s">
        <v>966</v>
      </c>
      <c r="AD494" s="13">
        <v>45856</v>
      </c>
      <c r="AE494" s="56">
        <v>6</v>
      </c>
      <c r="AF494" s="56">
        <v>2224.1999999999998</v>
      </c>
      <c r="AG494" s="56">
        <f>AE494*AF494</f>
        <v>13345.199999999999</v>
      </c>
      <c r="AH494" s="56">
        <v>65</v>
      </c>
      <c r="AI494" s="56">
        <f>AG494+AH494</f>
        <v>13410.199999999999</v>
      </c>
      <c r="AJ494" s="56"/>
      <c r="AK494" s="56"/>
    </row>
    <row r="495" spans="1:37" ht="10.5" hidden="1" customHeight="1" x14ac:dyDescent="0.2">
      <c r="A495" s="37">
        <v>2997406</v>
      </c>
      <c r="B495" s="129" t="s">
        <v>564</v>
      </c>
      <c r="C495" s="129" t="s">
        <v>525</v>
      </c>
      <c r="D495" s="131">
        <v>45721</v>
      </c>
      <c r="E495" s="132" t="s">
        <v>858</v>
      </c>
      <c r="F495" s="133">
        <v>1029229</v>
      </c>
      <c r="G495" s="133">
        <v>3316101350</v>
      </c>
      <c r="H495" s="129" t="s">
        <v>563</v>
      </c>
      <c r="I495" s="133">
        <v>2</v>
      </c>
      <c r="J495" s="134">
        <v>7634.9</v>
      </c>
      <c r="K495" s="134">
        <f>I495*J495</f>
        <v>15269.8</v>
      </c>
      <c r="L495" s="130">
        <v>45833</v>
      </c>
      <c r="M495" s="130"/>
      <c r="N495" s="32">
        <v>2002538810</v>
      </c>
      <c r="O495" s="32" t="s">
        <v>408</v>
      </c>
      <c r="P495" s="33">
        <v>45900</v>
      </c>
      <c r="Q495" s="49"/>
      <c r="R495" s="131">
        <v>45842</v>
      </c>
      <c r="S495" s="13">
        <f>+R495+365</f>
        <v>46207</v>
      </c>
      <c r="T495" s="14">
        <f ca="1">$W$1-R495</f>
        <v>55</v>
      </c>
      <c r="U495" s="14">
        <f ca="1">365-T495</f>
        <v>310</v>
      </c>
      <c r="V495" s="132"/>
      <c r="W495" s="132"/>
      <c r="X495" s="14" t="str">
        <f>IF(AND(O495&gt;40410001,O495&lt;424000000),"Done - Invoiced",IF(AND(L495&gt;DATEVALUE("01/01/2024"),L495&lt;DATEVALUE("01/01/2027")),"On Hand",IF(L495="In Transit","In Transit",IF(L495="Cancelled PO","Cancelled PO","On Order"))))</f>
        <v>On Hand</v>
      </c>
      <c r="Y495" s="132" t="s">
        <v>460</v>
      </c>
      <c r="Z495" s="13">
        <v>45828</v>
      </c>
      <c r="AA495" s="131">
        <v>45828</v>
      </c>
      <c r="AB495" s="131">
        <v>45832</v>
      </c>
      <c r="AC495" s="14" t="s">
        <v>834</v>
      </c>
      <c r="AD495" s="13">
        <v>45832</v>
      </c>
      <c r="AE495" s="56">
        <v>2</v>
      </c>
      <c r="AF495" s="56">
        <v>7634.9</v>
      </c>
      <c r="AG495" s="56">
        <f>AE495*AF495</f>
        <v>15269.8</v>
      </c>
      <c r="AH495" s="56">
        <v>0</v>
      </c>
      <c r="AI495" s="56">
        <f>AG495+AH495</f>
        <v>15269.8</v>
      </c>
      <c r="AJ495" s="56"/>
      <c r="AK495" s="56"/>
    </row>
    <row r="496" spans="1:37" ht="10.5" hidden="1" customHeight="1" x14ac:dyDescent="0.2">
      <c r="A496" s="37">
        <v>2997431</v>
      </c>
      <c r="B496" s="19" t="s">
        <v>592</v>
      </c>
      <c r="C496" s="19" t="s">
        <v>525</v>
      </c>
      <c r="D496" s="13">
        <v>45721</v>
      </c>
      <c r="E496" s="15" t="s">
        <v>858</v>
      </c>
      <c r="F496" s="20">
        <v>1210071</v>
      </c>
      <c r="G496" s="20">
        <v>3316101430</v>
      </c>
      <c r="H496" s="19" t="s">
        <v>584</v>
      </c>
      <c r="I496" s="20">
        <v>2</v>
      </c>
      <c r="J496" s="21">
        <v>7627.1</v>
      </c>
      <c r="K496" s="21">
        <f>I496*J496</f>
        <v>15254.2</v>
      </c>
      <c r="L496" s="22">
        <v>45832</v>
      </c>
      <c r="M496" s="22"/>
      <c r="N496" s="32">
        <v>2002538817</v>
      </c>
      <c r="O496" s="32" t="s">
        <v>408</v>
      </c>
      <c r="P496" s="33">
        <v>45898</v>
      </c>
      <c r="Q496" s="49"/>
      <c r="R496" s="13">
        <v>45842</v>
      </c>
      <c r="S496" s="13">
        <f>+R496+365</f>
        <v>46207</v>
      </c>
      <c r="T496" s="14">
        <f ca="1">$W$1-R496</f>
        <v>55</v>
      </c>
      <c r="U496" s="14">
        <f ca="1">365-T496</f>
        <v>310</v>
      </c>
      <c r="V496" s="15"/>
      <c r="W496" s="15"/>
      <c r="X496" s="14" t="str">
        <f>IF(AND(O496&gt;40410001,O496&lt;424000000),"Done - Invoiced",IF(AND(L496&gt;DATEVALUE("01/01/2024"),L496&lt;DATEVALUE("01/01/2027")),"On Hand",IF(L496="In Transit","In Transit",IF(L496="Cancelled PO","Cancelled PO","On Order"))))</f>
        <v>On Hand</v>
      </c>
      <c r="Y496" s="15" t="s">
        <v>460</v>
      </c>
      <c r="Z496" s="13">
        <v>45828</v>
      </c>
      <c r="AA496" s="13">
        <v>45833</v>
      </c>
      <c r="AB496" s="13">
        <v>45837</v>
      </c>
      <c r="AC496" s="14" t="s">
        <v>826</v>
      </c>
      <c r="AD496" s="13">
        <v>45831</v>
      </c>
      <c r="AE496" s="56">
        <v>2</v>
      </c>
      <c r="AF496" s="56">
        <v>7627.1</v>
      </c>
      <c r="AG496" s="56">
        <f>AE496*AF496</f>
        <v>15254.2</v>
      </c>
      <c r="AH496" s="56">
        <v>0</v>
      </c>
      <c r="AI496" s="56">
        <f>AG496+AH496</f>
        <v>15254.2</v>
      </c>
      <c r="AJ496" s="56"/>
      <c r="AK496" s="56"/>
    </row>
    <row r="497" spans="1:37" ht="10.5" hidden="1" customHeight="1" x14ac:dyDescent="0.2">
      <c r="A497" s="37">
        <v>2997390</v>
      </c>
      <c r="B497" s="19" t="s">
        <v>543</v>
      </c>
      <c r="C497" s="19" t="s">
        <v>525</v>
      </c>
      <c r="D497" s="13">
        <v>45721</v>
      </c>
      <c r="E497" s="15" t="s">
        <v>541</v>
      </c>
      <c r="F497" s="20">
        <v>1029217</v>
      </c>
      <c r="G497" s="20">
        <v>3222345375</v>
      </c>
      <c r="H497" s="19" t="s">
        <v>526</v>
      </c>
      <c r="I497" s="20">
        <v>6</v>
      </c>
      <c r="J497" s="21">
        <v>1087.4000000000001</v>
      </c>
      <c r="K497" s="21">
        <f>I497*J497</f>
        <v>6524.4000000000005</v>
      </c>
      <c r="L497" s="22">
        <v>45807</v>
      </c>
      <c r="M497" s="22"/>
      <c r="N497" s="135">
        <v>2002538820</v>
      </c>
      <c r="O497" s="135" t="s">
        <v>408</v>
      </c>
      <c r="P497" s="138">
        <v>45898</v>
      </c>
      <c r="Q497" s="69"/>
      <c r="R497" s="13">
        <v>45810</v>
      </c>
      <c r="S497" s="13">
        <f>+R497+365</f>
        <v>46175</v>
      </c>
      <c r="T497" s="14">
        <f ca="1">$W$1-R497</f>
        <v>87</v>
      </c>
      <c r="U497" s="14">
        <f ca="1">365-T497</f>
        <v>278</v>
      </c>
      <c r="V497" s="15"/>
      <c r="W497" s="15"/>
      <c r="X497" s="14" t="str">
        <f>IF(AND(O497&gt;40410001,O497&lt;424000000),"Done - Invoiced",IF(AND(L497&gt;DATEVALUE("01/01/2024"),L497&lt;DATEVALUE("01/01/2027")),"On Hand",IF(L497="In Transit","In Transit",IF(L497="Cancelled PO","Cancelled PO","On Order"))))</f>
        <v>On Hand</v>
      </c>
      <c r="Y497" s="15" t="s">
        <v>460</v>
      </c>
      <c r="Z497" s="13">
        <v>45790</v>
      </c>
      <c r="AA497" s="13">
        <v>45798</v>
      </c>
      <c r="AB497" s="13">
        <v>45802</v>
      </c>
      <c r="AC497" s="14"/>
      <c r="AD497" s="13"/>
      <c r="AE497" s="56">
        <v>6</v>
      </c>
      <c r="AF497" s="56">
        <v>1087.4000000000001</v>
      </c>
      <c r="AG497" s="56">
        <f>AE497*AF497</f>
        <v>6524.4000000000005</v>
      </c>
      <c r="AH497" s="56"/>
      <c r="AI497" s="56">
        <f>AG497+AH497</f>
        <v>6524.4000000000005</v>
      </c>
      <c r="AJ497" s="56"/>
      <c r="AK497" s="56"/>
    </row>
    <row r="498" spans="1:37" ht="10.5" hidden="1" customHeight="1" x14ac:dyDescent="0.2">
      <c r="A498" s="37">
        <v>2997411</v>
      </c>
      <c r="B498" s="19" t="s">
        <v>570</v>
      </c>
      <c r="C498" s="19" t="s">
        <v>525</v>
      </c>
      <c r="D498" s="22">
        <v>45721</v>
      </c>
      <c r="E498" s="26" t="s">
        <v>558</v>
      </c>
      <c r="F498" s="14">
        <v>1029231</v>
      </c>
      <c r="G498" s="20">
        <v>3316101360</v>
      </c>
      <c r="H498" s="19" t="s">
        <v>569</v>
      </c>
      <c r="I498" s="20">
        <v>2</v>
      </c>
      <c r="J498" s="21">
        <v>4774.3</v>
      </c>
      <c r="K498" s="21">
        <f>I498*J498</f>
        <v>9548.6</v>
      </c>
      <c r="L498" s="22">
        <v>45817</v>
      </c>
      <c r="M498" s="22"/>
      <c r="N498" s="32">
        <v>2002473855</v>
      </c>
      <c r="O498" s="23">
        <v>404100471</v>
      </c>
      <c r="P498" s="64">
        <v>45883</v>
      </c>
      <c r="Q498" s="49"/>
      <c r="R498" s="13">
        <v>45821</v>
      </c>
      <c r="S498" s="13">
        <f>+R498+365</f>
        <v>46186</v>
      </c>
      <c r="T498" s="14">
        <f ca="1">$W$1-R498</f>
        <v>76</v>
      </c>
      <c r="U498" s="14">
        <f ca="1">365-T498</f>
        <v>289</v>
      </c>
      <c r="V498" s="15"/>
      <c r="W498" s="15"/>
      <c r="X498" s="14" t="str">
        <f>IF(AND(O498&gt;40410001,O498&lt;424000000),"Done - Invoiced",IF(AND(L498&gt;DATEVALUE("01/01/2024"),L498&lt;DATEVALUE("01/01/2027")),"On Hand",IF(L498="In Transit","In Transit",IF(L498="Cancelled PO","Cancelled PO","On Order"))))</f>
        <v>Done - Invoiced</v>
      </c>
      <c r="Y498" s="15" t="s">
        <v>460</v>
      </c>
      <c r="Z498" s="13">
        <v>45785</v>
      </c>
      <c r="AA498" s="13">
        <v>45819</v>
      </c>
      <c r="AB498" s="13">
        <v>45823</v>
      </c>
      <c r="AC498" s="14" t="s">
        <v>880</v>
      </c>
      <c r="AD498" s="13">
        <v>45814</v>
      </c>
      <c r="AE498" s="56">
        <v>2</v>
      </c>
      <c r="AF498" s="56">
        <v>4774.3</v>
      </c>
      <c r="AG498" s="56">
        <f>AE498*AF498</f>
        <v>9548.6</v>
      </c>
      <c r="AH498" s="56">
        <v>200</v>
      </c>
      <c r="AI498" s="56">
        <f>AG498+AH498</f>
        <v>9748.6</v>
      </c>
      <c r="AJ498" s="56"/>
      <c r="AK498" s="56"/>
    </row>
    <row r="499" spans="1:37" ht="10.5" hidden="1" customHeight="1" x14ac:dyDescent="0.2">
      <c r="A499" s="37">
        <v>2997384</v>
      </c>
      <c r="B499" s="19" t="s">
        <v>535</v>
      </c>
      <c r="C499" s="19" t="s">
        <v>525</v>
      </c>
      <c r="D499" s="13">
        <v>45721</v>
      </c>
      <c r="E499" s="17" t="s">
        <v>971</v>
      </c>
      <c r="F499" s="20">
        <v>1029192</v>
      </c>
      <c r="G499" s="20">
        <v>3222344649</v>
      </c>
      <c r="H499" s="19" t="s">
        <v>532</v>
      </c>
      <c r="I499" s="20">
        <v>2</v>
      </c>
      <c r="J499" s="21">
        <v>10364.5</v>
      </c>
      <c r="K499" s="21">
        <f>I499*J499</f>
        <v>20729</v>
      </c>
      <c r="L499" s="22">
        <v>45854</v>
      </c>
      <c r="M499" s="22"/>
      <c r="N499" s="23">
        <v>2002540549</v>
      </c>
      <c r="O499" s="23" t="s">
        <v>408</v>
      </c>
      <c r="P499" s="24">
        <v>45901</v>
      </c>
      <c r="Q499" s="69"/>
      <c r="R499" s="13">
        <v>45863</v>
      </c>
      <c r="S499" s="13">
        <f>+R499+365</f>
        <v>46228</v>
      </c>
      <c r="T499" s="14">
        <f ca="1">$W$1-R499</f>
        <v>34</v>
      </c>
      <c r="U499" s="14">
        <f ca="1">365-T499</f>
        <v>331</v>
      </c>
      <c r="V499" s="15"/>
      <c r="W499" s="15"/>
      <c r="X499" s="14" t="str">
        <f>IF(AND(O499&gt;40410001,O499&lt;424000000),"Done - Invoiced",IF(AND(L499&gt;DATEVALUE("01/01/2024"),L499&lt;DATEVALUE("01/01/2027")),"On Hand",IF(L499="In Transit","In Transit",IF(L499="Cancelled PO","Cancelled PO","On Order"))))</f>
        <v>On Hand</v>
      </c>
      <c r="Y499" s="15" t="s">
        <v>460</v>
      </c>
      <c r="Z499" s="13">
        <v>45853</v>
      </c>
      <c r="AA499" s="13">
        <v>45853</v>
      </c>
      <c r="AB499" s="13">
        <v>45857</v>
      </c>
      <c r="AC499" s="14" t="s">
        <v>963</v>
      </c>
      <c r="AD499" s="13">
        <v>45853</v>
      </c>
      <c r="AE499" s="56">
        <v>2</v>
      </c>
      <c r="AF499" s="56">
        <v>10364.5</v>
      </c>
      <c r="AG499" s="56">
        <f>AE499*AF499</f>
        <v>20729</v>
      </c>
      <c r="AH499" s="56">
        <v>0</v>
      </c>
      <c r="AI499" s="56">
        <f>AG499+AH499</f>
        <v>20729</v>
      </c>
      <c r="AJ499" s="56"/>
      <c r="AK499" s="56"/>
    </row>
    <row r="500" spans="1:37" ht="10.5" hidden="1" customHeight="1" x14ac:dyDescent="0.2">
      <c r="A500" s="37">
        <v>3268548</v>
      </c>
      <c r="B500" s="15" t="s">
        <v>602</v>
      </c>
      <c r="C500" s="15" t="s">
        <v>525</v>
      </c>
      <c r="D500" s="13">
        <v>45771</v>
      </c>
      <c r="E500" s="15" t="s">
        <v>858</v>
      </c>
      <c r="F500" s="14">
        <v>1202149</v>
      </c>
      <c r="G500" s="14">
        <v>3222360228</v>
      </c>
      <c r="H500" s="15" t="s">
        <v>526</v>
      </c>
      <c r="I500" s="14">
        <v>6</v>
      </c>
      <c r="J500" s="16">
        <v>1742.1</v>
      </c>
      <c r="K500" s="16">
        <f>I500*J500</f>
        <v>10452.599999999999</v>
      </c>
      <c r="L500" s="13">
        <v>45833</v>
      </c>
      <c r="M500" s="13"/>
      <c r="N500" s="14"/>
      <c r="O500" s="14"/>
      <c r="P500" s="14"/>
      <c r="Q500" s="56"/>
      <c r="R500" s="13">
        <v>45842</v>
      </c>
      <c r="S500" s="13">
        <f>+R500+365</f>
        <v>46207</v>
      </c>
      <c r="T500" s="14">
        <f ca="1">$W$1-R500</f>
        <v>55</v>
      </c>
      <c r="U500" s="14">
        <f ca="1">365-T500</f>
        <v>310</v>
      </c>
      <c r="V500" s="15"/>
      <c r="W500" s="15"/>
      <c r="X500" s="14" t="str">
        <f>IF(AND(O500&gt;40410001,O500&lt;424000000),"Done - Invoiced",IF(AND(L500&gt;DATEVALUE("01/01/2024"),L500&lt;DATEVALUE("01/01/2027")),"On Hand",IF(L500="In Transit","In Transit",IF(L500="Cancelled PO","Cancelled PO","On Order"))))</f>
        <v>On Hand</v>
      </c>
      <c r="Y500" s="15" t="s">
        <v>460</v>
      </c>
      <c r="Z500" s="13">
        <v>45827</v>
      </c>
      <c r="AA500" s="13">
        <v>45827</v>
      </c>
      <c r="AB500" s="13">
        <v>45831</v>
      </c>
      <c r="AC500" s="14" t="s">
        <v>832</v>
      </c>
      <c r="AD500" s="13">
        <v>45832</v>
      </c>
      <c r="AE500" s="56">
        <v>6</v>
      </c>
      <c r="AF500" s="56">
        <v>1742.1</v>
      </c>
      <c r="AG500" s="56">
        <f>AE500*AF500</f>
        <v>10452.599999999999</v>
      </c>
      <c r="AH500" s="56">
        <v>65</v>
      </c>
      <c r="AI500" s="56">
        <f>AG500+AH500</f>
        <v>10517.599999999999</v>
      </c>
      <c r="AJ500" s="56"/>
      <c r="AK500" s="56"/>
    </row>
    <row r="501" spans="1:37" ht="10.5" hidden="1" customHeight="1" x14ac:dyDescent="0.2">
      <c r="A501" s="37">
        <v>2997422</v>
      </c>
      <c r="B501" s="19" t="s">
        <v>582</v>
      </c>
      <c r="C501" s="19" t="s">
        <v>525</v>
      </c>
      <c r="D501" s="22">
        <v>45721</v>
      </c>
      <c r="E501" s="26" t="s">
        <v>858</v>
      </c>
      <c r="F501" s="20">
        <v>1193316</v>
      </c>
      <c r="G501" s="20">
        <v>3316101411</v>
      </c>
      <c r="H501" s="19" t="s">
        <v>575</v>
      </c>
      <c r="I501" s="20">
        <v>2</v>
      </c>
      <c r="J501" s="21">
        <v>5167.2</v>
      </c>
      <c r="K501" s="21">
        <f>I501*J501</f>
        <v>10334.4</v>
      </c>
      <c r="L501" s="22">
        <v>45838</v>
      </c>
      <c r="M501" s="22"/>
      <c r="N501" s="52">
        <v>2002551238</v>
      </c>
      <c r="O501" s="52" t="s">
        <v>460</v>
      </c>
      <c r="P501" s="64">
        <v>45908</v>
      </c>
      <c r="Q501" s="65">
        <f ca="1">TODAY()-P501</f>
        <v>-11</v>
      </c>
      <c r="R501" s="13">
        <v>45842</v>
      </c>
      <c r="S501" s="13">
        <f>+R501+365</f>
        <v>46207</v>
      </c>
      <c r="T501" s="14">
        <f ca="1">$W$1-R501</f>
        <v>55</v>
      </c>
      <c r="U501" s="14">
        <f ca="1">365-T501</f>
        <v>310</v>
      </c>
      <c r="V501" s="15"/>
      <c r="W501" s="15"/>
      <c r="X501" s="14" t="str">
        <f>IF(AND(O501&gt;40410001,O501&lt;424000000),"Done - Invoiced",IF(AND(L501&gt;DATEVALUE("01/01/2024"),L501&lt;DATEVALUE("01/01/2027")),"On Hand",IF(L501="In Transit","In Transit",IF(L501="Cancelled PO","Cancelled PO","On Order"))))</f>
        <v>On Hand</v>
      </c>
      <c r="Y501" s="15" t="s">
        <v>460</v>
      </c>
      <c r="Z501" s="13">
        <v>45833</v>
      </c>
      <c r="AA501" s="13">
        <v>45834</v>
      </c>
      <c r="AB501" s="13">
        <v>45838</v>
      </c>
      <c r="AC501" s="14" t="s">
        <v>836</v>
      </c>
      <c r="AD501" s="13">
        <v>45834</v>
      </c>
      <c r="AE501" s="56">
        <v>2</v>
      </c>
      <c r="AF501" s="56">
        <v>5167.2</v>
      </c>
      <c r="AG501" s="56">
        <f>AE501*AF501</f>
        <v>10334.4</v>
      </c>
      <c r="AH501" s="56">
        <v>200</v>
      </c>
      <c r="AI501" s="56">
        <f>AG501+AH501</f>
        <v>10534.4</v>
      </c>
      <c r="AJ501" s="56"/>
      <c r="AK501" s="56"/>
    </row>
    <row r="502" spans="1:37" ht="10.5" hidden="1" customHeight="1" x14ac:dyDescent="0.2">
      <c r="A502" s="37">
        <v>2997380</v>
      </c>
      <c r="B502" s="15" t="s">
        <v>530</v>
      </c>
      <c r="C502" s="15" t="s">
        <v>525</v>
      </c>
      <c r="D502" s="13">
        <v>45721</v>
      </c>
      <c r="E502" s="17" t="s">
        <v>1111</v>
      </c>
      <c r="F502" s="14">
        <v>1210400</v>
      </c>
      <c r="G502" s="14">
        <v>3222324306</v>
      </c>
      <c r="H502" s="15" t="s">
        <v>526</v>
      </c>
      <c r="I502" s="14">
        <v>10</v>
      </c>
      <c r="J502" s="16">
        <v>298.8</v>
      </c>
      <c r="K502" s="93">
        <f>I502*J502</f>
        <v>2988</v>
      </c>
      <c r="L502" s="13">
        <v>45888</v>
      </c>
      <c r="M502" s="13"/>
      <c r="N502" s="14"/>
      <c r="O502" s="14"/>
      <c r="P502" s="14"/>
      <c r="Q502" s="56"/>
      <c r="R502" s="13">
        <v>45891</v>
      </c>
      <c r="S502" s="13">
        <f>+R502+365</f>
        <v>46256</v>
      </c>
      <c r="T502" s="14">
        <f ca="1">$W$1-R502</f>
        <v>6</v>
      </c>
      <c r="U502" s="14">
        <f ca="1">365-T502</f>
        <v>359</v>
      </c>
      <c r="V502" s="15"/>
      <c r="W502" s="15"/>
      <c r="X502" s="14" t="str">
        <f>IF(AND(O502&gt;40410001,O502&lt;424000000),"Done - Invoiced",IF(AND(L502&gt;DATEVALUE("01/01/2024"),L502&lt;DATEVALUE("01/01/2027")),"On Hand",IF(L502="In Transit","In Transit",IF(L502="Cancelled PO","Cancelled PO","On Order"))))</f>
        <v>On Hand</v>
      </c>
      <c r="Y502" s="15" t="s">
        <v>460</v>
      </c>
      <c r="Z502" s="13">
        <v>45882</v>
      </c>
      <c r="AA502" s="13">
        <v>45882</v>
      </c>
      <c r="AB502" s="13">
        <v>45886</v>
      </c>
      <c r="AC502" s="14" t="s">
        <v>1103</v>
      </c>
      <c r="AD502" s="13">
        <v>45882</v>
      </c>
      <c r="AE502" s="56">
        <v>10</v>
      </c>
      <c r="AF502" s="56">
        <v>298.8</v>
      </c>
      <c r="AG502" s="56">
        <f>AE502*AF502</f>
        <v>2988</v>
      </c>
      <c r="AH502" s="56">
        <v>52</v>
      </c>
      <c r="AI502" s="56">
        <f>AG502+AH502</f>
        <v>3040</v>
      </c>
      <c r="AJ502" s="56"/>
      <c r="AK502" s="56"/>
    </row>
    <row r="503" spans="1:37" ht="10.5" hidden="1" customHeight="1" x14ac:dyDescent="0.2">
      <c r="A503" s="37">
        <v>2412338</v>
      </c>
      <c r="B503" s="15" t="s">
        <v>438</v>
      </c>
      <c r="C503" s="15" t="s">
        <v>56</v>
      </c>
      <c r="D503" s="13">
        <v>45611</v>
      </c>
      <c r="E503" s="15" t="s">
        <v>203</v>
      </c>
      <c r="F503" s="14" t="s">
        <v>153</v>
      </c>
      <c r="G503" s="14">
        <v>3717007745</v>
      </c>
      <c r="H503" s="15" t="s">
        <v>154</v>
      </c>
      <c r="I503" s="14">
        <v>1</v>
      </c>
      <c r="J503" s="16">
        <v>345.96</v>
      </c>
      <c r="K503" s="16">
        <f>I503*J503</f>
        <v>345.96</v>
      </c>
      <c r="L503" s="13">
        <v>45756</v>
      </c>
      <c r="M503" s="13"/>
      <c r="N503" s="14"/>
      <c r="O503" s="14"/>
      <c r="P503" s="14"/>
      <c r="Q503" s="71"/>
      <c r="R503" s="13">
        <v>45681</v>
      </c>
      <c r="S503" s="13">
        <f>+R503+365</f>
        <v>46046</v>
      </c>
      <c r="T503" s="14">
        <f ca="1">$W$1-R503</f>
        <v>216</v>
      </c>
      <c r="U503" s="14">
        <f ca="1">365-T503</f>
        <v>149</v>
      </c>
      <c r="V503" s="15"/>
      <c r="W503" s="15"/>
      <c r="X503" s="14" t="str">
        <f>IF(AND(O503&gt;40410001,O503&lt;424000000),"Done - Invoiced",IF(AND(L503&gt;DATEVALUE("01/01/2024"),L503&lt;DATEVALUE("01/01/2027")),"On Hand",IF(L503="In Transit","In Transit",IF(L503="Cancelled PO","Cancelled PO","On Order"))))</f>
        <v>On Hand</v>
      </c>
      <c r="Y503" s="15" t="s">
        <v>460</v>
      </c>
      <c r="Z503" s="13">
        <v>45683</v>
      </c>
      <c r="AA503" s="13">
        <v>45683</v>
      </c>
      <c r="AB503" s="13">
        <v>45789</v>
      </c>
      <c r="AC503" s="14"/>
      <c r="AD503" s="13"/>
      <c r="AE503" s="56">
        <v>1</v>
      </c>
      <c r="AF503" s="56">
        <v>345.96</v>
      </c>
      <c r="AG503" s="56">
        <f>AE503*AF503</f>
        <v>345.96</v>
      </c>
      <c r="AH503" s="56"/>
      <c r="AI503" s="56">
        <f>AG503+AH503</f>
        <v>345.96</v>
      </c>
      <c r="AJ503" s="56"/>
    </row>
    <row r="504" spans="1:37" ht="10.5" hidden="1" customHeight="1" x14ac:dyDescent="0.2">
      <c r="A504" s="37">
        <v>2412342</v>
      </c>
      <c r="B504" s="17" t="s">
        <v>410</v>
      </c>
      <c r="C504" s="15" t="s">
        <v>56</v>
      </c>
      <c r="D504" s="13">
        <v>45611</v>
      </c>
      <c r="E504" s="15" t="s">
        <v>411</v>
      </c>
      <c r="F504" s="117">
        <v>3717000350</v>
      </c>
      <c r="G504" s="14">
        <v>3717000350</v>
      </c>
      <c r="H504" s="15" t="s">
        <v>179</v>
      </c>
      <c r="I504" s="14">
        <v>1</v>
      </c>
      <c r="J504" s="16">
        <v>26862.080000000002</v>
      </c>
      <c r="K504" s="16">
        <f>I504*J504</f>
        <v>26862.080000000002</v>
      </c>
      <c r="L504" s="13">
        <v>45812</v>
      </c>
      <c r="M504" s="13"/>
      <c r="N504" s="14"/>
      <c r="O504" s="14"/>
      <c r="P504" s="14"/>
      <c r="Q504" s="71"/>
      <c r="R504" s="13">
        <v>45750</v>
      </c>
      <c r="S504" s="13">
        <f>+R504+365</f>
        <v>46115</v>
      </c>
      <c r="T504" s="14">
        <f ca="1">$W$1-R504</f>
        <v>147</v>
      </c>
      <c r="U504" s="14">
        <f ca="1">365-T504</f>
        <v>218</v>
      </c>
      <c r="V504" s="15"/>
      <c r="W504" s="15"/>
      <c r="X504" s="14" t="str">
        <f>IF(AND(O504&gt;40410001,O504&lt;424000000),"Done - Invoiced",IF(AND(L504&gt;DATEVALUE("01/01/2024"),L504&lt;DATEVALUE("01/01/2027")),"On Hand",IF(L504="In Transit","In Transit",IF(L504="Cancelled PO","Cancelled PO","On Order"))))</f>
        <v>On Hand</v>
      </c>
      <c r="Y504" s="15" t="s">
        <v>460</v>
      </c>
      <c r="Z504" s="13">
        <v>45774</v>
      </c>
      <c r="AA504" s="13">
        <v>45774</v>
      </c>
      <c r="AB504" s="13">
        <v>45880</v>
      </c>
      <c r="AC504" s="14"/>
      <c r="AD504" s="13"/>
      <c r="AE504" s="56">
        <v>1</v>
      </c>
      <c r="AF504" s="56">
        <v>26862.080000000002</v>
      </c>
      <c r="AG504" s="56">
        <f>AE504*AF504</f>
        <v>26862.080000000002</v>
      </c>
      <c r="AH504" s="56"/>
      <c r="AI504" s="56">
        <f>AG504+AH504</f>
        <v>26862.080000000002</v>
      </c>
      <c r="AJ504" s="56"/>
    </row>
    <row r="505" spans="1:37" ht="10.5" hidden="1" customHeight="1" x14ac:dyDescent="0.2">
      <c r="A505" s="37">
        <v>2412341</v>
      </c>
      <c r="B505" s="17" t="s">
        <v>428</v>
      </c>
      <c r="C505" s="15" t="s">
        <v>56</v>
      </c>
      <c r="D505" s="13">
        <v>45611</v>
      </c>
      <c r="E505" s="15" t="s">
        <v>411</v>
      </c>
      <c r="F505" s="117">
        <v>3717000746</v>
      </c>
      <c r="G505" s="14">
        <v>3717000746</v>
      </c>
      <c r="H505" s="15" t="s">
        <v>59</v>
      </c>
      <c r="I505" s="14">
        <v>1</v>
      </c>
      <c r="J505" s="16">
        <v>40621.86</v>
      </c>
      <c r="K505" s="16">
        <f>I505*J505</f>
        <v>40621.86</v>
      </c>
      <c r="L505" s="13">
        <v>45812</v>
      </c>
      <c r="M505" s="13"/>
      <c r="N505" s="14"/>
      <c r="O505" s="36"/>
      <c r="P505" s="36"/>
      <c r="Q505" s="71"/>
      <c r="R505" s="13">
        <v>45750</v>
      </c>
      <c r="S505" s="13">
        <f>+R505+365</f>
        <v>46115</v>
      </c>
      <c r="T505" s="14">
        <f ca="1">$W$1-R505</f>
        <v>147</v>
      </c>
      <c r="U505" s="14">
        <f ca="1">365-T505</f>
        <v>218</v>
      </c>
      <c r="V505" s="15"/>
      <c r="W505" s="15"/>
      <c r="X505" s="14" t="str">
        <f>IF(AND(O505&gt;40410001,O505&lt;424000000),"Done - Invoiced",IF(AND(L505&gt;DATEVALUE("01/01/2024"),L505&lt;DATEVALUE("01/01/2027")),"On Hand",IF(L505="In Transit","In Transit",IF(L505="Cancelled PO","Cancelled PO","On Order"))))</f>
        <v>On Hand</v>
      </c>
      <c r="Y505" s="15" t="s">
        <v>460</v>
      </c>
      <c r="Z505" s="13">
        <v>45774</v>
      </c>
      <c r="AA505" s="13">
        <v>45774</v>
      </c>
      <c r="AB505" s="13">
        <v>45880</v>
      </c>
      <c r="AC505" s="14"/>
      <c r="AD505" s="13"/>
      <c r="AE505" s="56">
        <v>1</v>
      </c>
      <c r="AF505" s="56">
        <v>40621.86</v>
      </c>
      <c r="AG505" s="56">
        <f>AE505*AF505</f>
        <v>40621.86</v>
      </c>
      <c r="AH505" s="56"/>
      <c r="AI505" s="56">
        <f>AG505+AH505</f>
        <v>40621.86</v>
      </c>
      <c r="AJ505" s="56"/>
    </row>
    <row r="506" spans="1:37" ht="10.5" hidden="1" customHeight="1" x14ac:dyDescent="0.2">
      <c r="A506" s="37">
        <v>2922073</v>
      </c>
      <c r="B506" s="78" t="s">
        <v>483</v>
      </c>
      <c r="C506" s="78" t="s">
        <v>56</v>
      </c>
      <c r="D506" s="79">
        <v>45708</v>
      </c>
      <c r="E506" s="80" t="s">
        <v>484</v>
      </c>
      <c r="F506" s="40" t="s">
        <v>67</v>
      </c>
      <c r="G506" s="83">
        <v>3717007084</v>
      </c>
      <c r="H506" s="78" t="s">
        <v>68</v>
      </c>
      <c r="I506" s="83">
        <v>1</v>
      </c>
      <c r="J506" s="84">
        <v>23220.720000000001</v>
      </c>
      <c r="K506" s="84">
        <f>I506*J506</f>
        <v>23220.720000000001</v>
      </c>
      <c r="L506" s="79" t="s">
        <v>204</v>
      </c>
      <c r="M506" s="79"/>
      <c r="N506" s="83">
        <v>2002546802</v>
      </c>
      <c r="O506" s="41" t="s">
        <v>1146</v>
      </c>
      <c r="P506" s="128">
        <v>45915</v>
      </c>
      <c r="Q506" s="85">
        <f ca="1">TODAY()-P506</f>
        <v>-18</v>
      </c>
      <c r="R506" s="13">
        <v>45821</v>
      </c>
      <c r="S506" s="13">
        <f>+R506+365</f>
        <v>46186</v>
      </c>
      <c r="T506" s="14">
        <f ca="1">$W$1-R506</f>
        <v>76</v>
      </c>
      <c r="U506" s="14">
        <f ca="1">365-T506</f>
        <v>289</v>
      </c>
      <c r="V506" s="15"/>
      <c r="W506" s="15"/>
      <c r="X506" s="14" t="str">
        <f>IF(AND(O506&gt;40410001,O506&lt;424000000),"Done - Invoiced",IF(AND(L506&gt;DATEVALUE("01/01/2024"),L506&lt;DATEVALUE("01/01/2027")),"On Hand",IF(L506="In Transit","In Transit",IF(L506="Cancelled PO","Cancelled PO","On Order"))))</f>
        <v>In Transit</v>
      </c>
      <c r="Y506" s="15" t="s">
        <v>460</v>
      </c>
      <c r="Z506" s="13">
        <v>45810</v>
      </c>
      <c r="AA506" s="13">
        <v>45810</v>
      </c>
      <c r="AB506" s="13">
        <v>45916</v>
      </c>
      <c r="AC506" s="14">
        <v>134279</v>
      </c>
      <c r="AD506" s="13">
        <v>45811</v>
      </c>
      <c r="AE506" s="56">
        <v>1</v>
      </c>
      <c r="AF506" s="56">
        <v>23220.720000000001</v>
      </c>
      <c r="AG506" s="56">
        <f>AE506*AF506</f>
        <v>23220.720000000001</v>
      </c>
      <c r="AH506" s="56">
        <v>2075</v>
      </c>
      <c r="AI506" s="56">
        <f>AG506+AH506</f>
        <v>25295.72</v>
      </c>
      <c r="AJ506" s="113">
        <v>45909</v>
      </c>
      <c r="AK506" s="110">
        <v>525077</v>
      </c>
    </row>
    <row r="507" spans="1:37" ht="10.5" hidden="1" customHeight="1" x14ac:dyDescent="0.2">
      <c r="A507" s="37">
        <v>3268551</v>
      </c>
      <c r="B507" s="19" t="s">
        <v>605</v>
      </c>
      <c r="C507" s="19" t="s">
        <v>525</v>
      </c>
      <c r="D507" s="22">
        <v>45771</v>
      </c>
      <c r="E507" s="28" t="s">
        <v>858</v>
      </c>
      <c r="F507" s="20">
        <v>1193314</v>
      </c>
      <c r="G507" s="20">
        <v>3316101412</v>
      </c>
      <c r="H507" s="19" t="s">
        <v>584</v>
      </c>
      <c r="I507" s="20">
        <v>2</v>
      </c>
      <c r="J507" s="21">
        <v>7701.8</v>
      </c>
      <c r="K507" s="21">
        <f>I507*J507</f>
        <v>15403.6</v>
      </c>
      <c r="L507" s="22">
        <v>45838</v>
      </c>
      <c r="M507" s="22"/>
      <c r="N507" s="23">
        <v>2002464729</v>
      </c>
      <c r="O507" s="23">
        <v>404100453</v>
      </c>
      <c r="P507" s="24">
        <v>45881</v>
      </c>
      <c r="Q507" s="65">
        <f ca="1">TODAY()-P507</f>
        <v>16</v>
      </c>
      <c r="R507" s="13">
        <v>45842</v>
      </c>
      <c r="S507" s="13">
        <f>+R507+365</f>
        <v>46207</v>
      </c>
      <c r="T507" s="14">
        <f ca="1">$W$1-R507</f>
        <v>55</v>
      </c>
      <c r="U507" s="14">
        <f ca="1">365-T507</f>
        <v>310</v>
      </c>
      <c r="V507" s="15"/>
      <c r="W507" s="15"/>
      <c r="X507" s="14" t="str">
        <f>IF(AND(O507&gt;40410001,O507&lt;424000000),"Done - Invoiced",IF(AND(L507&gt;DATEVALUE("01/01/2024"),L507&lt;DATEVALUE("01/01/2027")),"On Hand",IF(L507="In Transit","In Transit",IF(L507="Cancelled PO","Cancelled PO","On Order"))))</f>
        <v>Done - Invoiced</v>
      </c>
      <c r="Y507" s="15" t="s">
        <v>460</v>
      </c>
      <c r="Z507" s="13">
        <v>45827</v>
      </c>
      <c r="AA507" s="13">
        <v>45827</v>
      </c>
      <c r="AB507" s="13">
        <v>45831</v>
      </c>
      <c r="AC507" s="14" t="s">
        <v>838</v>
      </c>
      <c r="AD507" s="13">
        <v>45834</v>
      </c>
      <c r="AE507" s="56">
        <v>2</v>
      </c>
      <c r="AF507" s="56">
        <v>7701.8</v>
      </c>
      <c r="AG507" s="56">
        <f>AE507*AF507</f>
        <v>15403.6</v>
      </c>
      <c r="AH507" s="56">
        <v>0</v>
      </c>
      <c r="AI507" s="56">
        <f>AG507+AH507</f>
        <v>15403.6</v>
      </c>
      <c r="AJ507" s="56"/>
      <c r="AK507" s="56"/>
    </row>
    <row r="508" spans="1:37" ht="10.5" hidden="1" customHeight="1" x14ac:dyDescent="0.2">
      <c r="A508" s="37">
        <v>2997409</v>
      </c>
      <c r="B508" s="15" t="s">
        <v>567</v>
      </c>
      <c r="C508" s="15" t="s">
        <v>525</v>
      </c>
      <c r="D508" s="13">
        <v>45721</v>
      </c>
      <c r="E508" s="17" t="s">
        <v>882</v>
      </c>
      <c r="F508" s="14">
        <v>1029229</v>
      </c>
      <c r="G508" s="14">
        <v>3316101350</v>
      </c>
      <c r="H508" s="15" t="s">
        <v>563</v>
      </c>
      <c r="I508" s="14">
        <v>2</v>
      </c>
      <c r="J508" s="16">
        <v>7634.9</v>
      </c>
      <c r="K508" s="16">
        <f>I508*J508</f>
        <v>15269.8</v>
      </c>
      <c r="L508" s="13">
        <v>45839</v>
      </c>
      <c r="M508" s="13"/>
      <c r="N508" s="14"/>
      <c r="O508" s="14"/>
      <c r="P508" s="14"/>
      <c r="Q508" s="71"/>
      <c r="R508" s="13">
        <v>45849</v>
      </c>
      <c r="S508" s="13">
        <f>+R508+365</f>
        <v>46214</v>
      </c>
      <c r="T508" s="14">
        <f ca="1">$W$1-R508</f>
        <v>48</v>
      </c>
      <c r="U508" s="14">
        <f ca="1">365-T508</f>
        <v>317</v>
      </c>
      <c r="V508" s="15"/>
      <c r="W508" s="15"/>
      <c r="X508" s="14" t="str">
        <f>IF(AND(O508&gt;40410001,O508&lt;424000000),"Done - Invoiced",IF(AND(L508&gt;DATEVALUE("01/01/2024"),L508&lt;DATEVALUE("01/01/2027")),"On Hand",IF(L508="In Transit","In Transit",IF(L508="Cancelled PO","Cancelled PO","On Order"))))</f>
        <v>On Hand</v>
      </c>
      <c r="Y508" s="15" t="s">
        <v>460</v>
      </c>
      <c r="Z508" s="13">
        <v>45834</v>
      </c>
      <c r="AA508" s="13">
        <v>45839</v>
      </c>
      <c r="AB508" s="13">
        <v>45843</v>
      </c>
      <c r="AC508" s="14" t="s">
        <v>854</v>
      </c>
      <c r="AD508" s="13">
        <v>45838</v>
      </c>
      <c r="AE508" s="56">
        <v>2</v>
      </c>
      <c r="AF508" s="56">
        <v>7634.9</v>
      </c>
      <c r="AG508" s="56">
        <f>AE508*AF508</f>
        <v>15269.8</v>
      </c>
      <c r="AH508" s="56">
        <v>0</v>
      </c>
      <c r="AI508" s="56">
        <f>AG508+AH508</f>
        <v>15269.8</v>
      </c>
      <c r="AJ508" s="56"/>
      <c r="AK508" s="56"/>
    </row>
    <row r="509" spans="1:37" ht="10.5" hidden="1" customHeight="1" x14ac:dyDescent="0.2">
      <c r="A509" s="37">
        <v>2997419</v>
      </c>
      <c r="B509" s="129" t="s">
        <v>579</v>
      </c>
      <c r="C509" s="129" t="s">
        <v>525</v>
      </c>
      <c r="D509" s="130">
        <v>45721</v>
      </c>
      <c r="E509" s="129" t="s">
        <v>858</v>
      </c>
      <c r="F509" s="133">
        <v>1193316</v>
      </c>
      <c r="G509" s="133">
        <v>3316101411</v>
      </c>
      <c r="H509" s="129" t="s">
        <v>575</v>
      </c>
      <c r="I509" s="133">
        <v>2</v>
      </c>
      <c r="J509" s="134">
        <v>5167.2</v>
      </c>
      <c r="K509" s="134">
        <f>I509*J509</f>
        <v>10334.4</v>
      </c>
      <c r="L509" s="130">
        <v>45838</v>
      </c>
      <c r="M509" s="130"/>
      <c r="N509" s="52">
        <v>2002542621</v>
      </c>
      <c r="O509" s="23" t="s">
        <v>408</v>
      </c>
      <c r="P509" s="24">
        <v>45902</v>
      </c>
      <c r="Q509" s="65"/>
      <c r="R509" s="13">
        <v>45842</v>
      </c>
      <c r="S509" s="13">
        <f>+R509+365</f>
        <v>46207</v>
      </c>
      <c r="T509" s="14">
        <f ca="1">$W$1-R509</f>
        <v>55</v>
      </c>
      <c r="U509" s="14">
        <f ca="1">365-T509</f>
        <v>310</v>
      </c>
      <c r="V509" s="15"/>
      <c r="W509" s="15"/>
      <c r="X509" s="14" t="str">
        <f>IF(AND(O509&gt;40410001,O509&lt;424000000),"Done - Invoiced",IF(AND(L509&gt;DATEVALUE("01/01/2024"),L509&lt;DATEVALUE("01/01/2027")),"On Hand",IF(L509="In Transit","In Transit",IF(L509="Cancelled PO","Cancelled PO","On Order"))))</f>
        <v>On Hand</v>
      </c>
      <c r="Y509" s="15" t="s">
        <v>460</v>
      </c>
      <c r="Z509" s="13">
        <v>45832</v>
      </c>
      <c r="AA509" s="13">
        <v>45834</v>
      </c>
      <c r="AB509" s="13">
        <v>45838</v>
      </c>
      <c r="AC509" s="14" t="s">
        <v>840</v>
      </c>
      <c r="AD509" s="13">
        <v>45834</v>
      </c>
      <c r="AE509" s="56">
        <v>2</v>
      </c>
      <c r="AF509" s="56">
        <v>5167.2</v>
      </c>
      <c r="AG509" s="56">
        <f>AE509*AF509</f>
        <v>10334.4</v>
      </c>
      <c r="AH509" s="56">
        <v>200</v>
      </c>
      <c r="AI509" s="56">
        <f>AG509+AH509</f>
        <v>10534.4</v>
      </c>
      <c r="AJ509" s="56"/>
      <c r="AK509" s="56"/>
    </row>
    <row r="510" spans="1:37" ht="10.5" hidden="1" customHeight="1" x14ac:dyDescent="0.2">
      <c r="A510" s="37">
        <v>2997389</v>
      </c>
      <c r="B510" s="19" t="s">
        <v>542</v>
      </c>
      <c r="C510" s="19" t="s">
        <v>525</v>
      </c>
      <c r="D510" s="22">
        <v>45721</v>
      </c>
      <c r="E510" s="19" t="s">
        <v>541</v>
      </c>
      <c r="F510" s="20">
        <v>1029193</v>
      </c>
      <c r="G510" s="20">
        <v>3222345307</v>
      </c>
      <c r="H510" s="19" t="s">
        <v>526</v>
      </c>
      <c r="I510" s="20">
        <v>4</v>
      </c>
      <c r="J510" s="21">
        <v>804.1</v>
      </c>
      <c r="K510" s="21">
        <f>I510*J510</f>
        <v>3216.4</v>
      </c>
      <c r="L510" s="22">
        <v>45807</v>
      </c>
      <c r="M510" s="22"/>
      <c r="N510" s="32"/>
      <c r="O510" s="53"/>
      <c r="P510" s="33">
        <v>45896</v>
      </c>
      <c r="Q510" s="33"/>
      <c r="R510" s="13">
        <v>45810</v>
      </c>
      <c r="S510" s="13">
        <f>+R510+365</f>
        <v>46175</v>
      </c>
      <c r="T510" s="14">
        <f ca="1">$W$1-R510</f>
        <v>87</v>
      </c>
      <c r="U510" s="14">
        <f ca="1">365-T510</f>
        <v>278</v>
      </c>
      <c r="V510" s="15"/>
      <c r="W510" s="15"/>
      <c r="X510" s="14" t="str">
        <f>IF(AND(O510&gt;40410001,O510&lt;424000000),"Done - Invoiced",IF(AND(L510&gt;DATEVALUE("01/01/2024"),L510&lt;DATEVALUE("01/01/2027")),"On Hand",IF(L510="In Transit","In Transit",IF(L510="Cancelled PO","Cancelled PO","On Order"))))</f>
        <v>On Hand</v>
      </c>
      <c r="Y510" s="15" t="s">
        <v>460</v>
      </c>
      <c r="Z510" s="13">
        <v>45800</v>
      </c>
      <c r="AA510" s="13">
        <v>45799</v>
      </c>
      <c r="AB510" s="13">
        <v>45803</v>
      </c>
      <c r="AC510" s="14"/>
      <c r="AD510" s="13"/>
      <c r="AE510" s="56">
        <v>5</v>
      </c>
      <c r="AF510" s="56">
        <v>804.1</v>
      </c>
      <c r="AG510" s="56">
        <f>AE510*AF510</f>
        <v>4020.5</v>
      </c>
      <c r="AH510" s="56"/>
      <c r="AI510" s="56">
        <f>AG510+AH510</f>
        <v>4020.5</v>
      </c>
      <c r="AJ510" s="56"/>
      <c r="AK510" s="56"/>
    </row>
    <row r="511" spans="1:37" ht="10.5" hidden="1" customHeight="1" x14ac:dyDescent="0.2">
      <c r="A511" s="37">
        <v>2997397</v>
      </c>
      <c r="B511" s="19" t="s">
        <v>553</v>
      </c>
      <c r="C511" s="19" t="s">
        <v>525</v>
      </c>
      <c r="D511" s="22">
        <v>45721</v>
      </c>
      <c r="E511" s="94" t="s">
        <v>858</v>
      </c>
      <c r="F511" s="20">
        <v>1202142</v>
      </c>
      <c r="G511" s="20">
        <v>3222360227</v>
      </c>
      <c r="H511" s="19" t="s">
        <v>552</v>
      </c>
      <c r="I511" s="20">
        <v>4</v>
      </c>
      <c r="J511" s="21">
        <v>1768.3</v>
      </c>
      <c r="K511" s="21">
        <f>I511*J511</f>
        <v>7073.2</v>
      </c>
      <c r="L511" s="22">
        <v>45832</v>
      </c>
      <c r="M511" s="22"/>
      <c r="N511" s="52">
        <v>2002475720</v>
      </c>
      <c r="O511" s="53">
        <v>404100462</v>
      </c>
      <c r="P511" s="73">
        <v>45881</v>
      </c>
      <c r="Q511" s="65"/>
      <c r="R511" s="13">
        <v>45842</v>
      </c>
      <c r="S511" s="13">
        <f>+R511+365</f>
        <v>46207</v>
      </c>
      <c r="T511" s="14">
        <f ca="1">$W$1-R511</f>
        <v>55</v>
      </c>
      <c r="U511" s="14">
        <f ca="1">365-T511</f>
        <v>310</v>
      </c>
      <c r="V511" s="15"/>
      <c r="W511" s="15"/>
      <c r="X511" s="14" t="str">
        <f>IF(AND(O511&gt;40410001,O511&lt;424000000),"Done - Invoiced",IF(AND(L511&gt;DATEVALUE("01/01/2024"),L511&lt;DATEVALUE("01/01/2027")),"On Hand",IF(L511="In Transit","In Transit",IF(L511="Cancelled PO","Cancelled PO","On Order"))))</f>
        <v>Done - Invoiced</v>
      </c>
      <c r="Y511" s="15" t="s">
        <v>460</v>
      </c>
      <c r="Z511" s="13">
        <v>45826</v>
      </c>
      <c r="AA511" s="13">
        <v>45826</v>
      </c>
      <c r="AB511" s="13">
        <v>45830</v>
      </c>
      <c r="AC511" s="14" t="s">
        <v>828</v>
      </c>
      <c r="AD511" s="13">
        <v>45831</v>
      </c>
      <c r="AE511" s="56">
        <v>4</v>
      </c>
      <c r="AF511" s="56">
        <v>1768.3</v>
      </c>
      <c r="AG511" s="56">
        <f>AE511*AF511</f>
        <v>7073.2</v>
      </c>
      <c r="AH511" s="56">
        <v>65</v>
      </c>
      <c r="AI511" s="56">
        <f>AG511+AH511</f>
        <v>7138.2</v>
      </c>
      <c r="AJ511" s="56"/>
      <c r="AK511" s="56"/>
    </row>
    <row r="512" spans="1:37" ht="10.5" hidden="1" customHeight="1" x14ac:dyDescent="0.2">
      <c r="A512" s="37">
        <v>2997378</v>
      </c>
      <c r="B512" s="19" t="s">
        <v>528</v>
      </c>
      <c r="C512" s="19" t="s">
        <v>525</v>
      </c>
      <c r="D512" s="22">
        <v>45721</v>
      </c>
      <c r="E512" s="26" t="s">
        <v>882</v>
      </c>
      <c r="F512" s="20">
        <v>1187984</v>
      </c>
      <c r="G512" s="20">
        <v>3222321583</v>
      </c>
      <c r="H512" s="19" t="s">
        <v>526</v>
      </c>
      <c r="I512" s="20">
        <v>8</v>
      </c>
      <c r="J512" s="21">
        <v>629.5</v>
      </c>
      <c r="K512" s="21">
        <f>I512*J512</f>
        <v>5036</v>
      </c>
      <c r="L512" s="22">
        <v>45842</v>
      </c>
      <c r="M512" s="22"/>
      <c r="N512" s="53">
        <v>2002551234</v>
      </c>
      <c r="O512" s="32" t="s">
        <v>460</v>
      </c>
      <c r="P512" s="33">
        <v>45908</v>
      </c>
      <c r="Q512" s="74">
        <f ca="1">TODAY()-P512</f>
        <v>-11</v>
      </c>
      <c r="R512" s="13">
        <v>45849</v>
      </c>
      <c r="S512" s="13">
        <f>+R512+365</f>
        <v>46214</v>
      </c>
      <c r="T512" s="14">
        <f ca="1">$W$1-R512</f>
        <v>48</v>
      </c>
      <c r="U512" s="14">
        <f ca="1">365-T512</f>
        <v>317</v>
      </c>
      <c r="V512" s="15"/>
      <c r="W512" s="15"/>
      <c r="X512" s="14" t="str">
        <f>IF(AND(O512&gt;40410001,O512&lt;424000000),"Done - Invoiced",IF(AND(L512&gt;DATEVALUE("01/01/2024"),L512&lt;DATEVALUE("01/01/2027")),"On Hand",IF(L512="In Transit","In Transit",IF(L512="Cancelled PO","Cancelled PO","On Order"))))</f>
        <v>On Hand</v>
      </c>
      <c r="Y512" s="15" t="s">
        <v>460</v>
      </c>
      <c r="Z512" s="13">
        <v>45834</v>
      </c>
      <c r="AA512" s="13">
        <v>45838</v>
      </c>
      <c r="AB512" s="13">
        <v>45842</v>
      </c>
      <c r="AC512" s="14" t="s">
        <v>861</v>
      </c>
      <c r="AD512" s="13">
        <v>45839</v>
      </c>
      <c r="AE512" s="56">
        <v>8</v>
      </c>
      <c r="AF512" s="56">
        <v>629.5</v>
      </c>
      <c r="AG512" s="56">
        <f>AE512*AF512</f>
        <v>5036</v>
      </c>
      <c r="AH512" s="56">
        <v>65</v>
      </c>
      <c r="AI512" s="56">
        <f>AG512+AH512</f>
        <v>5101</v>
      </c>
      <c r="AJ512" s="56"/>
      <c r="AK512" s="56"/>
    </row>
    <row r="513" spans="1:37" ht="10.5" hidden="1" customHeight="1" x14ac:dyDescent="0.2">
      <c r="A513" s="37">
        <v>2997379</v>
      </c>
      <c r="B513" s="15" t="s">
        <v>529</v>
      </c>
      <c r="C513" s="15" t="s">
        <v>525</v>
      </c>
      <c r="D513" s="13">
        <v>45721</v>
      </c>
      <c r="E513" s="17" t="s">
        <v>882</v>
      </c>
      <c r="F513" s="14">
        <v>1210400</v>
      </c>
      <c r="G513" s="14">
        <v>3222324306</v>
      </c>
      <c r="H513" s="15" t="s">
        <v>526</v>
      </c>
      <c r="I513" s="14">
        <v>10</v>
      </c>
      <c r="J513" s="16">
        <v>298.8</v>
      </c>
      <c r="K513" s="16">
        <f>I513*J513</f>
        <v>2988</v>
      </c>
      <c r="L513" s="13">
        <v>45842</v>
      </c>
      <c r="M513" s="13"/>
      <c r="N513" s="14"/>
      <c r="O513" s="14"/>
      <c r="P513" s="14"/>
      <c r="Q513" s="56"/>
      <c r="R513" s="13">
        <v>45849</v>
      </c>
      <c r="S513" s="13">
        <f>+R513+365</f>
        <v>46214</v>
      </c>
      <c r="T513" s="14">
        <f ca="1">$W$1-R513</f>
        <v>48</v>
      </c>
      <c r="U513" s="14">
        <f ca="1">365-T513</f>
        <v>317</v>
      </c>
      <c r="V513" s="15"/>
      <c r="W513" s="15"/>
      <c r="X513" s="14" t="str">
        <f>IF(AND(O513&gt;40410001,O513&lt;424000000),"Done - Invoiced",IF(AND(L513&gt;DATEVALUE("01/01/2024"),L513&lt;DATEVALUE("01/01/2027")),"On Hand",IF(L513="In Transit","In Transit",IF(L513="Cancelled PO","Cancelled PO","On Order"))))</f>
        <v>On Hand</v>
      </c>
      <c r="Y513" s="15" t="s">
        <v>460</v>
      </c>
      <c r="Z513" s="13">
        <v>45831</v>
      </c>
      <c r="AA513" s="13">
        <v>45840</v>
      </c>
      <c r="AB513" s="13">
        <v>45844</v>
      </c>
      <c r="AC513" s="14" t="s">
        <v>862</v>
      </c>
      <c r="AD513" s="13">
        <v>45839</v>
      </c>
      <c r="AE513" s="56">
        <v>10</v>
      </c>
      <c r="AF513" s="56">
        <v>298.8</v>
      </c>
      <c r="AG513" s="56">
        <f>AE513*AF513</f>
        <v>2988</v>
      </c>
      <c r="AH513" s="56">
        <v>52</v>
      </c>
      <c r="AI513" s="56">
        <f>AG513+AH513</f>
        <v>3040</v>
      </c>
      <c r="AJ513" s="56"/>
      <c r="AK513" s="56"/>
    </row>
    <row r="514" spans="1:37" ht="10.5" hidden="1" customHeight="1" x14ac:dyDescent="0.2">
      <c r="A514" s="37">
        <v>3268549</v>
      </c>
      <c r="B514" s="15" t="s">
        <v>603</v>
      </c>
      <c r="C514" s="15" t="s">
        <v>525</v>
      </c>
      <c r="D514" s="13">
        <v>45771</v>
      </c>
      <c r="E514" s="15" t="s">
        <v>858</v>
      </c>
      <c r="F514" s="20">
        <v>1193316</v>
      </c>
      <c r="G514" s="14">
        <v>3316101411</v>
      </c>
      <c r="H514" s="15" t="s">
        <v>575</v>
      </c>
      <c r="I514" s="14">
        <v>2</v>
      </c>
      <c r="J514" s="16">
        <v>5167.2</v>
      </c>
      <c r="K514" s="16">
        <f>I514*J514</f>
        <v>10334.4</v>
      </c>
      <c r="L514" s="13">
        <v>45838</v>
      </c>
      <c r="M514" s="13"/>
      <c r="N514" s="14"/>
      <c r="O514" s="14"/>
      <c r="P514" s="14"/>
      <c r="Q514" s="71"/>
      <c r="R514" s="13">
        <v>45842</v>
      </c>
      <c r="S514" s="13">
        <f>+R514+365</f>
        <v>46207</v>
      </c>
      <c r="T514" s="14">
        <f ca="1">$W$1-R514</f>
        <v>55</v>
      </c>
      <c r="U514" s="14">
        <f ca="1">365-T514</f>
        <v>310</v>
      </c>
      <c r="V514" s="15"/>
      <c r="W514" s="15"/>
      <c r="X514" s="14" t="str">
        <f>IF(AND(O514&gt;40410001,O514&lt;424000000),"Done - Invoiced",IF(AND(L514&gt;DATEVALUE("01/01/2024"),L514&lt;DATEVALUE("01/01/2027")),"On Hand",IF(L514="In Transit","In Transit",IF(L514="Cancelled PO","Cancelled PO","On Order"))))</f>
        <v>On Hand</v>
      </c>
      <c r="Y514" s="15" t="s">
        <v>460</v>
      </c>
      <c r="Z514" s="13">
        <v>45832</v>
      </c>
      <c r="AA514" s="13">
        <v>45834</v>
      </c>
      <c r="AB514" s="13">
        <v>45838</v>
      </c>
      <c r="AC514" s="14" t="s">
        <v>841</v>
      </c>
      <c r="AD514" s="13">
        <v>45834</v>
      </c>
      <c r="AE514" s="56">
        <v>2</v>
      </c>
      <c r="AF514" s="56">
        <v>5167.2</v>
      </c>
      <c r="AG514" s="56">
        <f>AE514*AF514</f>
        <v>10334.4</v>
      </c>
      <c r="AH514" s="56">
        <v>200</v>
      </c>
      <c r="AI514" s="56">
        <f>AG514+AH514</f>
        <v>10534.4</v>
      </c>
      <c r="AJ514" s="56"/>
      <c r="AK514" s="56"/>
    </row>
    <row r="515" spans="1:37" ht="10.5" hidden="1" customHeight="1" x14ac:dyDescent="0.2">
      <c r="A515" s="37">
        <v>2523395</v>
      </c>
      <c r="B515" s="27" t="s">
        <v>418</v>
      </c>
      <c r="C515" s="27" t="s">
        <v>52</v>
      </c>
      <c r="D515" s="60">
        <v>45632</v>
      </c>
      <c r="E515" s="27" t="s">
        <v>198</v>
      </c>
      <c r="F515" s="62">
        <v>3316100969</v>
      </c>
      <c r="G515" s="29">
        <v>3316100969</v>
      </c>
      <c r="H515" s="27" t="s">
        <v>62</v>
      </c>
      <c r="I515" s="29">
        <v>4</v>
      </c>
      <c r="J515" s="30">
        <v>2074</v>
      </c>
      <c r="K515" s="30">
        <f>I515*J515</f>
        <v>8296</v>
      </c>
      <c r="L515" s="31">
        <v>45763</v>
      </c>
      <c r="M515" s="59">
        <v>45835</v>
      </c>
      <c r="N515" s="53">
        <v>2002457080</v>
      </c>
      <c r="O515" s="32">
        <v>404100398</v>
      </c>
      <c r="P515" s="33">
        <v>45835</v>
      </c>
      <c r="Q515" s="49"/>
      <c r="R515" s="13">
        <v>45764</v>
      </c>
      <c r="S515" s="13">
        <f>+R515+365</f>
        <v>46129</v>
      </c>
      <c r="T515" s="14">
        <f ca="1">$W$1-R515</f>
        <v>133</v>
      </c>
      <c r="U515" s="14">
        <f ca="1">365-T515</f>
        <v>232</v>
      </c>
      <c r="V515" s="15"/>
      <c r="W515" s="15"/>
      <c r="X515" s="14" t="str">
        <f>IF(AND(O515&gt;40410001,O515&lt;424000000),"Done - Invoiced",IF(AND(L515&gt;DATEVALUE("01/01/2024"),L515&lt;DATEVALUE("01/01/2027")),"On Hand",IF(L515="In Transit","In Transit",IF(L515="Cancelled PO","Cancelled PO","On Order"))))</f>
        <v>Done - Invoiced</v>
      </c>
      <c r="Y515" s="15" t="s">
        <v>460</v>
      </c>
      <c r="Z515" s="13">
        <v>45749</v>
      </c>
      <c r="AA515" s="13">
        <v>45749</v>
      </c>
      <c r="AB515" s="13">
        <v>45754</v>
      </c>
      <c r="AC515" s="14"/>
      <c r="AD515" s="13"/>
      <c r="AE515" s="56">
        <v>4</v>
      </c>
      <c r="AF515" s="56">
        <v>2074</v>
      </c>
      <c r="AG515" s="56">
        <f>AE515*AF515</f>
        <v>8296</v>
      </c>
      <c r="AH515" s="56"/>
      <c r="AI515" s="56">
        <f>AG515+AH515</f>
        <v>8296</v>
      </c>
      <c r="AJ515" s="56"/>
      <c r="AK515" s="56"/>
    </row>
    <row r="516" spans="1:37" ht="10.5" hidden="1" customHeight="1" x14ac:dyDescent="0.2">
      <c r="A516" s="37">
        <v>2997393</v>
      </c>
      <c r="B516" s="19" t="s">
        <v>547</v>
      </c>
      <c r="C516" s="19" t="s">
        <v>525</v>
      </c>
      <c r="D516" s="22">
        <v>45721</v>
      </c>
      <c r="E516" s="19" t="s">
        <v>546</v>
      </c>
      <c r="F516" s="20">
        <v>1185363</v>
      </c>
      <c r="G516" s="20">
        <v>3222351355</v>
      </c>
      <c r="H516" s="19" t="s">
        <v>526</v>
      </c>
      <c r="I516" s="20">
        <v>8</v>
      </c>
      <c r="J516" s="21">
        <v>458.8</v>
      </c>
      <c r="K516" s="21">
        <f>I516*J516</f>
        <v>3670.4</v>
      </c>
      <c r="L516" s="22">
        <v>45796</v>
      </c>
      <c r="M516" s="22"/>
      <c r="N516" s="32">
        <v>2002462310</v>
      </c>
      <c r="O516" s="32">
        <v>404100445</v>
      </c>
      <c r="P516" s="33">
        <v>45875</v>
      </c>
      <c r="Q516" s="32"/>
      <c r="R516" s="13">
        <v>45793</v>
      </c>
      <c r="S516" s="13">
        <f>+R516+365</f>
        <v>46158</v>
      </c>
      <c r="T516" s="14">
        <f ca="1">$W$1-R516</f>
        <v>104</v>
      </c>
      <c r="U516" s="14">
        <f ca="1">365-T516</f>
        <v>261</v>
      </c>
      <c r="V516" s="15"/>
      <c r="W516" s="15"/>
      <c r="X516" s="14" t="str">
        <f>IF(AND(O516&gt;40410001,O516&lt;424000000),"Done - Invoiced",IF(AND(L516&gt;DATEVALUE("01/01/2024"),L516&lt;DATEVALUE("01/01/2027")),"On Hand",IF(L516="In Transit","In Transit",IF(L516="Cancelled PO","Cancelled PO","On Order"))))</f>
        <v>Done - Invoiced</v>
      </c>
      <c r="Y516" s="15" t="s">
        <v>460</v>
      </c>
      <c r="Z516" s="13">
        <v>45800</v>
      </c>
      <c r="AA516" s="13">
        <v>45786</v>
      </c>
      <c r="AB516" s="13">
        <v>45790</v>
      </c>
      <c r="AC516" s="14"/>
      <c r="AD516" s="13"/>
      <c r="AE516" s="56">
        <v>8</v>
      </c>
      <c r="AF516" s="56">
        <v>458.8</v>
      </c>
      <c r="AG516" s="56">
        <f>AE516*AF516</f>
        <v>3670.4</v>
      </c>
      <c r="AH516" s="56"/>
      <c r="AI516" s="56">
        <f>AG516+AH516</f>
        <v>3670.4</v>
      </c>
      <c r="AJ516" s="56"/>
      <c r="AK516" s="56"/>
    </row>
    <row r="517" spans="1:37" ht="10.5" hidden="1" customHeight="1" x14ac:dyDescent="0.2">
      <c r="A517" s="37">
        <v>2997423</v>
      </c>
      <c r="B517" s="19" t="s">
        <v>583</v>
      </c>
      <c r="C517" s="19" t="s">
        <v>525</v>
      </c>
      <c r="D517" s="22">
        <v>45721</v>
      </c>
      <c r="E517" s="94" t="s">
        <v>882</v>
      </c>
      <c r="F517" s="14">
        <v>1193314</v>
      </c>
      <c r="G517" s="20">
        <v>3316101412</v>
      </c>
      <c r="H517" s="19" t="s">
        <v>584</v>
      </c>
      <c r="I517" s="20">
        <v>2</v>
      </c>
      <c r="J517" s="21">
        <v>7701.8</v>
      </c>
      <c r="K517" s="21">
        <f>I517*J517</f>
        <v>15403.6</v>
      </c>
      <c r="L517" s="22">
        <v>45839</v>
      </c>
      <c r="M517" s="22"/>
      <c r="N517" s="53">
        <v>2002473862</v>
      </c>
      <c r="O517" s="53">
        <v>404100472</v>
      </c>
      <c r="P517" s="33">
        <v>45883</v>
      </c>
      <c r="Q517" s="49"/>
      <c r="R517" s="13">
        <v>45849</v>
      </c>
      <c r="S517" s="13">
        <f>+R517+365</f>
        <v>46214</v>
      </c>
      <c r="T517" s="14">
        <f ca="1">$W$1-R517</f>
        <v>48</v>
      </c>
      <c r="U517" s="14">
        <f ca="1">365-T517</f>
        <v>317</v>
      </c>
      <c r="V517" s="15"/>
      <c r="W517" s="15"/>
      <c r="X517" s="14" t="str">
        <f>IF(AND(O517&gt;40410001,O517&lt;424000000),"Done - Invoiced",IF(AND(L517&gt;DATEVALUE("01/01/2024"),L517&lt;DATEVALUE("01/01/2027")),"On Hand",IF(L517="In Transit","In Transit",IF(L517="Cancelled PO","Cancelled PO","On Order"))))</f>
        <v>Done - Invoiced</v>
      </c>
      <c r="Y517" s="15" t="s">
        <v>460</v>
      </c>
      <c r="Z517" s="13">
        <v>45835</v>
      </c>
      <c r="AA517" s="13">
        <v>45835</v>
      </c>
      <c r="AB517" s="13">
        <v>45839</v>
      </c>
      <c r="AC517" s="14" t="s">
        <v>852</v>
      </c>
      <c r="AD517" s="13">
        <v>45838</v>
      </c>
      <c r="AE517" s="56">
        <v>2</v>
      </c>
      <c r="AF517" s="56">
        <v>7701.8</v>
      </c>
      <c r="AG517" s="56">
        <f>AE517*AF517</f>
        <v>15403.6</v>
      </c>
      <c r="AH517" s="56">
        <v>0</v>
      </c>
      <c r="AI517" s="56">
        <f>AG517+AH517</f>
        <v>15403.6</v>
      </c>
      <c r="AJ517" s="56"/>
      <c r="AK517" s="56"/>
    </row>
    <row r="518" spans="1:37" ht="10.5" hidden="1" customHeight="1" x14ac:dyDescent="0.2">
      <c r="A518" s="37">
        <v>2997391</v>
      </c>
      <c r="B518" s="15" t="s">
        <v>544</v>
      </c>
      <c r="C518" s="15" t="s">
        <v>525</v>
      </c>
      <c r="D518" s="13">
        <v>45721</v>
      </c>
      <c r="E518" s="17" t="s">
        <v>882</v>
      </c>
      <c r="F518" s="14">
        <v>1029217</v>
      </c>
      <c r="G518" s="14">
        <v>3222345375</v>
      </c>
      <c r="H518" s="15" t="s">
        <v>526</v>
      </c>
      <c r="I518" s="14">
        <v>6</v>
      </c>
      <c r="J518" s="16">
        <v>1087.4000000000001</v>
      </c>
      <c r="K518" s="16">
        <f>I518*J518</f>
        <v>6524.4000000000005</v>
      </c>
      <c r="L518" s="13">
        <v>45842</v>
      </c>
      <c r="M518" s="13"/>
      <c r="N518" s="14"/>
      <c r="O518" s="14"/>
      <c r="P518" s="14"/>
      <c r="Q518" s="71"/>
      <c r="R518" s="13">
        <v>45849</v>
      </c>
      <c r="S518" s="13">
        <f>+R518+365</f>
        <v>46214</v>
      </c>
      <c r="T518" s="14">
        <f ca="1">$W$1-R518</f>
        <v>48</v>
      </c>
      <c r="U518" s="14">
        <f ca="1">365-T518</f>
        <v>317</v>
      </c>
      <c r="V518" s="15"/>
      <c r="W518" s="15"/>
      <c r="X518" s="14" t="str">
        <f>IF(AND(O518&gt;40410001,O518&lt;424000000),"Done - Invoiced",IF(AND(L518&gt;DATEVALUE("01/01/2024"),L518&lt;DATEVALUE("01/01/2027")),"On Hand",IF(L518="In Transit","In Transit",IF(L518="Cancelled PO","Cancelled PO","On Order"))))</f>
        <v>On Hand</v>
      </c>
      <c r="Y518" s="15" t="s">
        <v>460</v>
      </c>
      <c r="Z518" s="13">
        <v>45839</v>
      </c>
      <c r="AA518" s="13">
        <v>45839</v>
      </c>
      <c r="AB518" s="13">
        <v>45843</v>
      </c>
      <c r="AC518" s="14" t="s">
        <v>865</v>
      </c>
      <c r="AD518" s="13">
        <v>45841</v>
      </c>
      <c r="AE518" s="56">
        <v>6</v>
      </c>
      <c r="AF518" s="56">
        <v>1087.4000000000001</v>
      </c>
      <c r="AG518" s="56">
        <f>AE518*AF518</f>
        <v>6524.4000000000005</v>
      </c>
      <c r="AH518" s="56">
        <v>65</v>
      </c>
      <c r="AI518" s="56">
        <f>AG518+AH518</f>
        <v>6589.4000000000005</v>
      </c>
      <c r="AJ518" s="56"/>
      <c r="AK518" s="56"/>
    </row>
    <row r="519" spans="1:37" ht="10.5" hidden="1" customHeight="1" x14ac:dyDescent="0.2">
      <c r="A519" s="37">
        <v>3497575</v>
      </c>
      <c r="B519" s="15" t="s">
        <v>523</v>
      </c>
      <c r="C519" s="15" t="s">
        <v>52</v>
      </c>
      <c r="D519" s="13">
        <v>45813</v>
      </c>
      <c r="E519" s="17" t="s">
        <v>1026</v>
      </c>
      <c r="F519" s="14">
        <v>3222362915</v>
      </c>
      <c r="G519" s="14">
        <v>3222362915</v>
      </c>
      <c r="H519" s="15" t="s">
        <v>87</v>
      </c>
      <c r="I519" s="14">
        <v>6</v>
      </c>
      <c r="J519" s="16">
        <v>2315</v>
      </c>
      <c r="K519" s="93">
        <f>I519*J519</f>
        <v>13890</v>
      </c>
      <c r="L519" s="13">
        <v>45873</v>
      </c>
      <c r="M519" s="13"/>
      <c r="N519" s="14"/>
      <c r="O519" s="14"/>
      <c r="P519" s="14"/>
      <c r="Q519" s="56"/>
      <c r="R519" s="13">
        <v>45877</v>
      </c>
      <c r="S519" s="13">
        <f>+R519+365</f>
        <v>46242</v>
      </c>
      <c r="T519" s="14">
        <f ca="1">$W$1-R519</f>
        <v>20</v>
      </c>
      <c r="U519" s="14">
        <f ca="1">365-T519</f>
        <v>345</v>
      </c>
      <c r="V519" s="15"/>
      <c r="W519" s="15"/>
      <c r="X519" s="14" t="str">
        <f>IF(AND(O519&gt;40410001,O519&lt;424000000),"Done - Invoiced",IF(AND(L519&gt;DATEVALUE("01/01/2024"),L519&lt;DATEVALUE("01/01/2027")),"On Hand",IF(L519="In Transit","In Transit",IF(L519="Cancelled PO","Cancelled PO","On Order"))))</f>
        <v>On Hand</v>
      </c>
      <c r="Y519" s="15" t="s">
        <v>460</v>
      </c>
      <c r="Z519" s="13">
        <v>45870</v>
      </c>
      <c r="AA519" s="13">
        <v>45870</v>
      </c>
      <c r="AB519" s="13">
        <v>45875</v>
      </c>
      <c r="AC519" s="14" t="s">
        <v>1019</v>
      </c>
      <c r="AD519" s="13">
        <v>45869</v>
      </c>
      <c r="AE519" s="56">
        <v>6</v>
      </c>
      <c r="AF519" s="56">
        <v>2315</v>
      </c>
      <c r="AG519" s="56">
        <f>AE519*AF519</f>
        <v>13890</v>
      </c>
      <c r="AH519" s="56">
        <v>360</v>
      </c>
      <c r="AI519" s="56">
        <f>AG519+AH519</f>
        <v>14250</v>
      </c>
      <c r="AJ519" s="56"/>
      <c r="AK519" s="56"/>
    </row>
    <row r="520" spans="1:37" ht="10.5" hidden="1" customHeight="1" x14ac:dyDescent="0.2">
      <c r="A520" s="37">
        <v>2922074</v>
      </c>
      <c r="B520" s="78" t="s">
        <v>475</v>
      </c>
      <c r="C520" s="78" t="s">
        <v>56</v>
      </c>
      <c r="D520" s="79">
        <v>45708</v>
      </c>
      <c r="E520" s="80" t="s">
        <v>849</v>
      </c>
      <c r="F520" s="40">
        <v>3717000350</v>
      </c>
      <c r="G520" s="83">
        <v>3717000350</v>
      </c>
      <c r="H520" s="78" t="s">
        <v>179</v>
      </c>
      <c r="I520" s="83">
        <v>1</v>
      </c>
      <c r="J520" s="84">
        <v>26862.080000000002</v>
      </c>
      <c r="K520" s="84">
        <f>I520*J520</f>
        <v>26862.080000000002</v>
      </c>
      <c r="L520" s="79" t="s">
        <v>204</v>
      </c>
      <c r="M520" s="79"/>
      <c r="N520" s="83"/>
      <c r="O520" s="83"/>
      <c r="P520" s="83"/>
      <c r="Q520" s="85"/>
      <c r="R520" s="13">
        <v>45835</v>
      </c>
      <c r="S520" s="13">
        <f>+R520+365</f>
        <v>46200</v>
      </c>
      <c r="T520" s="14">
        <f ca="1">$W$1-R520</f>
        <v>62</v>
      </c>
      <c r="U520" s="14">
        <f ca="1">365-T520</f>
        <v>303</v>
      </c>
      <c r="V520" s="15"/>
      <c r="W520" s="15"/>
      <c r="X520" s="14" t="str">
        <f>IF(AND(O520&gt;40410001,O520&lt;424000000),"Done - Invoiced",IF(AND(L520&gt;DATEVALUE("01/01/2024"),L520&lt;DATEVALUE("01/01/2027")),"On Hand",IF(L520="In Transit","In Transit",IF(L520="Cancelled PO","Cancelled PO","On Order"))))</f>
        <v>In Transit</v>
      </c>
      <c r="Y520" s="15" t="s">
        <v>460</v>
      </c>
      <c r="Z520" s="13">
        <v>45828</v>
      </c>
      <c r="AA520" s="13">
        <v>45828</v>
      </c>
      <c r="AB520" s="13">
        <v>45934</v>
      </c>
      <c r="AC520" s="14">
        <v>134728</v>
      </c>
      <c r="AD520" s="13">
        <v>45827</v>
      </c>
      <c r="AE520" s="56">
        <v>1</v>
      </c>
      <c r="AF520" s="56">
        <v>26862.080000000002</v>
      </c>
      <c r="AG520" s="56">
        <f>AE520*AF520</f>
        <v>26862.080000000002</v>
      </c>
      <c r="AH520" s="56">
        <v>1095</v>
      </c>
      <c r="AI520" s="56">
        <f>AG520+AH520</f>
        <v>27957.08</v>
      </c>
      <c r="AJ520" s="113">
        <v>45909</v>
      </c>
      <c r="AK520" s="110">
        <v>525076</v>
      </c>
    </row>
    <row r="521" spans="1:37" ht="10.5" hidden="1" customHeight="1" x14ac:dyDescent="0.2">
      <c r="A521" s="37">
        <v>2997424</v>
      </c>
      <c r="B521" s="15" t="s">
        <v>585</v>
      </c>
      <c r="C521" s="15" t="s">
        <v>525</v>
      </c>
      <c r="D521" s="13">
        <v>45721</v>
      </c>
      <c r="E521" s="17" t="s">
        <v>882</v>
      </c>
      <c r="F521" s="14">
        <v>1193314</v>
      </c>
      <c r="G521" s="14">
        <v>3316101412</v>
      </c>
      <c r="H521" s="15" t="s">
        <v>584</v>
      </c>
      <c r="I521" s="14">
        <v>2</v>
      </c>
      <c r="J521" s="16">
        <v>7701.8</v>
      </c>
      <c r="K521" s="16">
        <f>I521*J521</f>
        <v>15403.6</v>
      </c>
      <c r="L521" s="13">
        <v>45842</v>
      </c>
      <c r="M521" s="13"/>
      <c r="N521" s="14"/>
      <c r="O521" s="14"/>
      <c r="P521" s="14"/>
      <c r="Q521" s="71"/>
      <c r="R521" s="13">
        <v>45849</v>
      </c>
      <c r="S521" s="13">
        <f>+R521+365</f>
        <v>46214</v>
      </c>
      <c r="T521" s="14">
        <f ca="1">$W$1-R521</f>
        <v>48</v>
      </c>
      <c r="U521" s="14">
        <f ca="1">365-T521</f>
        <v>317</v>
      </c>
      <c r="V521" s="15"/>
      <c r="W521" s="15"/>
      <c r="X521" s="14" t="str">
        <f>IF(AND(O521&gt;40410001,O521&lt;424000000),"Done - Invoiced",IF(AND(L521&gt;DATEVALUE("01/01/2024"),L521&lt;DATEVALUE("01/01/2027")),"On Hand",IF(L521="In Transit","In Transit",IF(L521="Cancelled PO","Cancelled PO","On Order"))))</f>
        <v>On Hand</v>
      </c>
      <c r="Y521" s="15" t="s">
        <v>460</v>
      </c>
      <c r="Z521" s="13">
        <v>45842</v>
      </c>
      <c r="AA521" s="13">
        <v>45842</v>
      </c>
      <c r="AB521" s="13">
        <v>45846</v>
      </c>
      <c r="AC521" s="14" t="s">
        <v>864</v>
      </c>
      <c r="AD521" s="13">
        <v>45841</v>
      </c>
      <c r="AE521" s="56">
        <v>2</v>
      </c>
      <c r="AF521" s="56">
        <v>7701.8</v>
      </c>
      <c r="AG521" s="56">
        <f>AE521*AF521</f>
        <v>15403.6</v>
      </c>
      <c r="AH521" s="56">
        <v>0</v>
      </c>
      <c r="AI521" s="56">
        <f>AG521+AH521</f>
        <v>15403.6</v>
      </c>
      <c r="AJ521" s="56"/>
      <c r="AK521" s="56"/>
    </row>
    <row r="522" spans="1:37" ht="10.5" hidden="1" customHeight="1" x14ac:dyDescent="0.2">
      <c r="A522" s="37">
        <v>3012781</v>
      </c>
      <c r="B522" s="15" t="s">
        <v>628</v>
      </c>
      <c r="C522" s="15" t="s">
        <v>618</v>
      </c>
      <c r="D522" s="13">
        <v>45723</v>
      </c>
      <c r="E522" s="17" t="s">
        <v>1047</v>
      </c>
      <c r="F522" s="14">
        <v>3316101408</v>
      </c>
      <c r="G522" s="14">
        <v>3316101408</v>
      </c>
      <c r="H522" s="15" t="s">
        <v>620</v>
      </c>
      <c r="I522" s="14">
        <v>1</v>
      </c>
      <c r="J522" s="16">
        <v>18054</v>
      </c>
      <c r="K522" s="16">
        <f>I522*J522</f>
        <v>18054</v>
      </c>
      <c r="L522" s="13">
        <v>45861</v>
      </c>
      <c r="M522" s="13"/>
      <c r="N522" s="14"/>
      <c r="O522" s="14"/>
      <c r="P522" s="14"/>
      <c r="Q522" s="56"/>
      <c r="R522" s="13">
        <v>45884</v>
      </c>
      <c r="S522" s="13">
        <f>+R522+365</f>
        <v>46249</v>
      </c>
      <c r="T522" s="14">
        <f ca="1">$W$1-R522</f>
        <v>13</v>
      </c>
      <c r="U522" s="14">
        <f ca="1">365-T522</f>
        <v>352</v>
      </c>
      <c r="V522" s="15"/>
      <c r="W522" s="15"/>
      <c r="X522" s="14" t="str">
        <f>IF(AND(O522&gt;40410001,O522&lt;424000000),"Done - Invoiced",IF(AND(L522&gt;DATEVALUE("01/01/2024"),L522&lt;DATEVALUE("01/01/2027")),"On Hand",IF(L522="In Transit","In Transit",IF(L522="Cancelled PO","Cancelled PO","On Order"))))</f>
        <v>On Hand</v>
      </c>
      <c r="Y522" s="15" t="s">
        <v>460</v>
      </c>
      <c r="Z522" s="13">
        <v>45854</v>
      </c>
      <c r="AA522" s="13">
        <v>45854</v>
      </c>
      <c r="AB522" s="13">
        <v>45861</v>
      </c>
      <c r="AC522" s="14">
        <v>9252145</v>
      </c>
      <c r="AD522" s="13">
        <v>45859</v>
      </c>
      <c r="AE522" s="56">
        <v>1</v>
      </c>
      <c r="AF522" s="56">
        <v>18054</v>
      </c>
      <c r="AG522" s="56">
        <f>AE522*AF522</f>
        <v>18054</v>
      </c>
      <c r="AH522" s="56">
        <v>110</v>
      </c>
      <c r="AI522" s="56">
        <f>AG522+AH522</f>
        <v>18164</v>
      </c>
      <c r="AJ522" s="56"/>
      <c r="AK522" s="56"/>
    </row>
    <row r="523" spans="1:37" ht="10.5" hidden="1" customHeight="1" x14ac:dyDescent="0.2">
      <c r="A523" s="37">
        <v>3012782</v>
      </c>
      <c r="B523" s="19" t="s">
        <v>629</v>
      </c>
      <c r="C523" s="19" t="s">
        <v>618</v>
      </c>
      <c r="D523" s="22">
        <v>45723</v>
      </c>
      <c r="E523" s="19" t="s">
        <v>619</v>
      </c>
      <c r="F523" s="20">
        <v>3316100679</v>
      </c>
      <c r="G523" s="20">
        <v>3316100679</v>
      </c>
      <c r="H523" s="19" t="s">
        <v>620</v>
      </c>
      <c r="I523" s="20">
        <v>1</v>
      </c>
      <c r="J523" s="21">
        <v>15590</v>
      </c>
      <c r="K523" s="21">
        <f>I523*J523</f>
        <v>15590</v>
      </c>
      <c r="L523" s="22">
        <v>45805</v>
      </c>
      <c r="M523" s="22"/>
      <c r="N523" s="23">
        <v>2002466501</v>
      </c>
      <c r="O523" s="23">
        <v>404100450</v>
      </c>
      <c r="P523" s="24">
        <v>45877</v>
      </c>
      <c r="Q523" s="69"/>
      <c r="R523" s="13">
        <v>45810</v>
      </c>
      <c r="S523" s="13">
        <f>+R523+365</f>
        <v>46175</v>
      </c>
      <c r="T523" s="14">
        <f ca="1">$W$1-R523</f>
        <v>87</v>
      </c>
      <c r="U523" s="14">
        <f ca="1">365-T523</f>
        <v>278</v>
      </c>
      <c r="V523" s="15"/>
      <c r="W523" s="15"/>
      <c r="X523" s="14" t="str">
        <f>IF(AND(O523&gt;40410001,O523&lt;424000000),"Done - Invoiced",IF(AND(L523&gt;DATEVALUE("01/01/2024"),L523&lt;DATEVALUE("01/01/2027")),"On Hand",IF(L523="In Transit","In Transit",IF(L523="Cancelled PO","Cancelled PO","On Order"))))</f>
        <v>Done - Invoiced</v>
      </c>
      <c r="Y523" s="15" t="s">
        <v>460</v>
      </c>
      <c r="Z523" s="13">
        <v>45750</v>
      </c>
      <c r="AA523" s="13">
        <v>45799</v>
      </c>
      <c r="AB523" s="13">
        <v>45806</v>
      </c>
      <c r="AC523" s="14"/>
      <c r="AD523" s="13"/>
      <c r="AE523" s="56">
        <v>1</v>
      </c>
      <c r="AF523" s="56">
        <v>15590</v>
      </c>
      <c r="AG523" s="56">
        <f>AE523*AF523</f>
        <v>15590</v>
      </c>
      <c r="AH523" s="56"/>
      <c r="AI523" s="56">
        <f>AG523+AH523</f>
        <v>15590</v>
      </c>
      <c r="AJ523" s="56"/>
      <c r="AK523" s="56"/>
    </row>
    <row r="524" spans="1:37" ht="10.5" hidden="1" customHeight="1" x14ac:dyDescent="0.2">
      <c r="A524" s="37">
        <v>2959362</v>
      </c>
      <c r="B524" s="15" t="s">
        <v>479</v>
      </c>
      <c r="C524" s="15" t="s">
        <v>56</v>
      </c>
      <c r="D524" s="13">
        <v>45715</v>
      </c>
      <c r="E524" s="17" t="s">
        <v>478</v>
      </c>
      <c r="F524" s="14" t="s">
        <v>171</v>
      </c>
      <c r="G524" s="14">
        <v>3717007230</v>
      </c>
      <c r="H524" s="15" t="s">
        <v>172</v>
      </c>
      <c r="I524" s="14">
        <v>1</v>
      </c>
      <c r="J524" s="16">
        <v>3965.34</v>
      </c>
      <c r="K524" s="16">
        <f>I524*J524</f>
        <v>3965.34</v>
      </c>
      <c r="L524" s="13">
        <v>45891</v>
      </c>
      <c r="M524" s="13"/>
      <c r="N524" s="14"/>
      <c r="O524" s="36"/>
      <c r="P524" s="36"/>
      <c r="Q524" s="120"/>
      <c r="R524" s="13">
        <v>45786</v>
      </c>
      <c r="S524" s="13">
        <f>+R524+365</f>
        <v>46151</v>
      </c>
      <c r="T524" s="14">
        <f ca="1">$W$1-R524</f>
        <v>111</v>
      </c>
      <c r="U524" s="14">
        <f ca="1">365-T524</f>
        <v>254</v>
      </c>
      <c r="V524" s="15"/>
      <c r="W524" s="15"/>
      <c r="X524" s="14" t="str">
        <f>IF(AND(O524&gt;40410001,O524&lt;424000000),"Done - Invoiced",IF(AND(L524&gt;DATEVALUE("01/01/2024"),L524&lt;DATEVALUE("01/01/2027")),"On Hand",IF(L524="In Transit","In Transit",IF(L524="Cancelled PO","Cancelled PO","On Order"))))</f>
        <v>On Hand</v>
      </c>
      <c r="Y524" s="15" t="s">
        <v>460</v>
      </c>
      <c r="Z524" s="13">
        <v>45781</v>
      </c>
      <c r="AA524" s="13">
        <v>45781</v>
      </c>
      <c r="AB524" s="13">
        <v>45887</v>
      </c>
      <c r="AC524" s="14">
        <v>133520</v>
      </c>
      <c r="AD524" s="13">
        <v>45782</v>
      </c>
      <c r="AE524" s="86">
        <v>1</v>
      </c>
      <c r="AF524" s="86">
        <v>3965.34</v>
      </c>
      <c r="AG524" s="86">
        <f>AE524*AF524</f>
        <v>3965.34</v>
      </c>
      <c r="AH524" s="86">
        <v>0</v>
      </c>
      <c r="AI524" s="86">
        <f>AG524+AH524</f>
        <v>3965.34</v>
      </c>
      <c r="AJ524" s="121"/>
      <c r="AK524" s="122" t="s">
        <v>1113</v>
      </c>
    </row>
    <row r="525" spans="1:37" ht="10.5" hidden="1" customHeight="1" x14ac:dyDescent="0.2">
      <c r="A525" s="37">
        <v>2959363</v>
      </c>
      <c r="B525" s="15" t="s">
        <v>477</v>
      </c>
      <c r="C525" s="15" t="s">
        <v>56</v>
      </c>
      <c r="D525" s="13">
        <v>45715</v>
      </c>
      <c r="E525" s="17" t="s">
        <v>478</v>
      </c>
      <c r="F525" s="14" t="s">
        <v>173</v>
      </c>
      <c r="G525" s="14">
        <v>3717007235</v>
      </c>
      <c r="H525" s="15" t="s">
        <v>174</v>
      </c>
      <c r="I525" s="14">
        <v>1</v>
      </c>
      <c r="J525" s="16">
        <v>4806.2</v>
      </c>
      <c r="K525" s="16">
        <f>I525*J525</f>
        <v>4806.2</v>
      </c>
      <c r="L525" s="13">
        <v>45891</v>
      </c>
      <c r="M525" s="13"/>
      <c r="N525" s="14"/>
      <c r="O525" s="36"/>
      <c r="P525" s="14"/>
      <c r="Q525" s="120"/>
      <c r="R525" s="13">
        <v>45786</v>
      </c>
      <c r="S525" s="13">
        <f>+R525+365</f>
        <v>46151</v>
      </c>
      <c r="T525" s="14">
        <f ca="1">$W$1-R525</f>
        <v>111</v>
      </c>
      <c r="U525" s="14">
        <f ca="1">365-T525</f>
        <v>254</v>
      </c>
      <c r="V525" s="15"/>
      <c r="W525" s="15"/>
      <c r="X525" s="14" t="str">
        <f>IF(AND(O525&gt;40410001,O525&lt;424000000),"Done - Invoiced",IF(AND(L525&gt;DATEVALUE("01/01/2024"),L525&lt;DATEVALUE("01/01/2027")),"On Hand",IF(L525="In Transit","In Transit",IF(L525="Cancelled PO","Cancelled PO","On Order"))))</f>
        <v>On Hand</v>
      </c>
      <c r="Y525" s="15" t="s">
        <v>460</v>
      </c>
      <c r="Z525" s="13">
        <v>45781</v>
      </c>
      <c r="AA525" s="13">
        <v>45781</v>
      </c>
      <c r="AB525" s="13">
        <v>45887</v>
      </c>
      <c r="AC525" s="14">
        <v>133521</v>
      </c>
      <c r="AD525" s="13">
        <v>45782</v>
      </c>
      <c r="AE525" s="86">
        <v>1</v>
      </c>
      <c r="AF525" s="86">
        <v>4806.2</v>
      </c>
      <c r="AG525" s="86">
        <f>AE525*AF525</f>
        <v>4806.2</v>
      </c>
      <c r="AH525" s="86">
        <v>0</v>
      </c>
      <c r="AI525" s="86">
        <f>AG525+AH525</f>
        <v>4806.2</v>
      </c>
      <c r="AJ525" s="121"/>
      <c r="AK525" s="122">
        <v>525300</v>
      </c>
    </row>
    <row r="526" spans="1:37" ht="10.5" hidden="1" customHeight="1" x14ac:dyDescent="0.2">
      <c r="A526" s="37">
        <v>3012783</v>
      </c>
      <c r="B526" s="19" t="s">
        <v>630</v>
      </c>
      <c r="C526" s="19" t="s">
        <v>618</v>
      </c>
      <c r="D526" s="22">
        <v>45723</v>
      </c>
      <c r="E526" s="19" t="s">
        <v>622</v>
      </c>
      <c r="F526" s="20">
        <v>3316100679</v>
      </c>
      <c r="G526" s="20">
        <v>3316100679</v>
      </c>
      <c r="H526" s="19" t="s">
        <v>620</v>
      </c>
      <c r="I526" s="20">
        <v>1</v>
      </c>
      <c r="J526" s="21">
        <v>15590</v>
      </c>
      <c r="K526" s="21">
        <f>I526*J526</f>
        <v>15590</v>
      </c>
      <c r="L526" s="22">
        <v>45811</v>
      </c>
      <c r="M526" s="22"/>
      <c r="N526" s="23">
        <v>2002469219</v>
      </c>
      <c r="O526" s="53">
        <v>404100458</v>
      </c>
      <c r="P526" s="73">
        <v>45881</v>
      </c>
      <c r="Q526" s="25">
        <f ca="1">TODAY()-P526</f>
        <v>16</v>
      </c>
      <c r="R526" s="13">
        <v>45813</v>
      </c>
      <c r="S526" s="13">
        <f>+R526+365</f>
        <v>46178</v>
      </c>
      <c r="T526" s="14">
        <f ca="1">$W$1-R526</f>
        <v>84</v>
      </c>
      <c r="U526" s="14">
        <f ca="1">365-T526</f>
        <v>281</v>
      </c>
      <c r="V526" s="15"/>
      <c r="W526" s="15"/>
      <c r="X526" s="14" t="str">
        <f>IF(AND(O526&gt;40410001,O526&lt;424000000),"Done - Invoiced",IF(AND(L526&gt;DATEVALUE("01/01/2024"),L526&lt;DATEVALUE("01/01/2027")),"On Hand",IF(L526="In Transit","In Transit",IF(L526="Cancelled PO","Cancelled PO","On Order"))))</f>
        <v>Done - Invoiced</v>
      </c>
      <c r="Y526" s="15" t="s">
        <v>460</v>
      </c>
      <c r="Z526" s="13">
        <v>45750</v>
      </c>
      <c r="AA526" s="13">
        <v>45805</v>
      </c>
      <c r="AB526" s="13">
        <v>45812</v>
      </c>
      <c r="AC526" s="14"/>
      <c r="AD526" s="13"/>
      <c r="AE526" s="56">
        <v>1</v>
      </c>
      <c r="AF526" s="56">
        <v>15590</v>
      </c>
      <c r="AG526" s="56">
        <f>AE526*AF526</f>
        <v>15590</v>
      </c>
      <c r="AH526" s="56"/>
      <c r="AI526" s="56">
        <f>AG526+AH526</f>
        <v>15590</v>
      </c>
      <c r="AJ526" s="56"/>
      <c r="AK526" s="56"/>
    </row>
    <row r="527" spans="1:37" ht="10.5" hidden="1" customHeight="1" x14ac:dyDescent="0.2">
      <c r="A527" s="37">
        <v>3012784</v>
      </c>
      <c r="B527" s="19" t="s">
        <v>631</v>
      </c>
      <c r="C527" s="19" t="s">
        <v>618</v>
      </c>
      <c r="D527" s="22">
        <v>45723</v>
      </c>
      <c r="E527" s="26" t="s">
        <v>927</v>
      </c>
      <c r="F527" s="20">
        <v>3316100679</v>
      </c>
      <c r="G527" s="20">
        <v>3316100679</v>
      </c>
      <c r="H527" s="19" t="s">
        <v>620</v>
      </c>
      <c r="I527" s="20">
        <v>1</v>
      </c>
      <c r="J527" s="21">
        <v>15347</v>
      </c>
      <c r="K527" s="21">
        <f>I527*J527</f>
        <v>15347</v>
      </c>
      <c r="L527" s="22">
        <v>45852</v>
      </c>
      <c r="M527" s="22"/>
      <c r="N527" s="23">
        <v>2002471497</v>
      </c>
      <c r="O527" s="23">
        <v>404100460</v>
      </c>
      <c r="P527" s="24">
        <v>45881</v>
      </c>
      <c r="Q527" s="69">
        <f ca="1">TODAY()-P527</f>
        <v>16</v>
      </c>
      <c r="R527" s="13">
        <v>45856</v>
      </c>
      <c r="S527" s="13">
        <f>+R527+365</f>
        <v>46221</v>
      </c>
      <c r="T527" s="14">
        <f ca="1">$W$1-R527</f>
        <v>41</v>
      </c>
      <c r="U527" s="14">
        <f ca="1">365-T527</f>
        <v>324</v>
      </c>
      <c r="V527" s="15"/>
      <c r="W527" s="15"/>
      <c r="X527" s="14" t="str">
        <f>IF(AND(O527&gt;40410001,O527&lt;424000000),"Done - Invoiced",IF(AND(L527&gt;DATEVALUE("01/01/2024"),L527&lt;DATEVALUE("01/01/2027")),"On Hand",IF(L527="In Transit","In Transit",IF(L527="Cancelled PO","Cancelled PO","On Order"))))</f>
        <v>Done - Invoiced</v>
      </c>
      <c r="Y527" s="15" t="s">
        <v>460</v>
      </c>
      <c r="Z527" s="13">
        <v>45848</v>
      </c>
      <c r="AA527" s="13">
        <v>45848</v>
      </c>
      <c r="AB527" s="13">
        <v>45855</v>
      </c>
      <c r="AC527" s="14">
        <v>9252046</v>
      </c>
      <c r="AD527" s="13">
        <v>45847</v>
      </c>
      <c r="AE527" s="56">
        <v>1</v>
      </c>
      <c r="AF527" s="56">
        <v>15347</v>
      </c>
      <c r="AG527" s="56">
        <f>AE527*AF527</f>
        <v>15347</v>
      </c>
      <c r="AH527" s="56">
        <v>110</v>
      </c>
      <c r="AI527" s="56">
        <f>AG527+AH527</f>
        <v>15457</v>
      </c>
      <c r="AJ527" s="56"/>
      <c r="AK527" s="56"/>
    </row>
    <row r="528" spans="1:37" ht="10.5" hidden="1" customHeight="1" x14ac:dyDescent="0.2">
      <c r="A528" s="37">
        <v>3012785</v>
      </c>
      <c r="B528" s="19" t="s">
        <v>632</v>
      </c>
      <c r="C528" s="19" t="s">
        <v>618</v>
      </c>
      <c r="D528" s="22">
        <v>45723</v>
      </c>
      <c r="E528" s="26" t="s">
        <v>927</v>
      </c>
      <c r="F528" s="20">
        <v>3316100679</v>
      </c>
      <c r="G528" s="20">
        <v>3316100679</v>
      </c>
      <c r="H528" s="19" t="s">
        <v>620</v>
      </c>
      <c r="I528" s="20">
        <v>1</v>
      </c>
      <c r="J528" s="21">
        <v>15347</v>
      </c>
      <c r="K528" s="21">
        <f>I528*J528</f>
        <v>15347</v>
      </c>
      <c r="L528" s="22">
        <v>45848</v>
      </c>
      <c r="M528" s="22"/>
      <c r="N528" s="23">
        <v>2002526649</v>
      </c>
      <c r="O528" s="23">
        <v>404100475</v>
      </c>
      <c r="P528" s="64">
        <v>45883</v>
      </c>
      <c r="Q528" s="25"/>
      <c r="R528" s="13">
        <v>45856</v>
      </c>
      <c r="S528" s="13">
        <f>+R528+365</f>
        <v>46221</v>
      </c>
      <c r="T528" s="14">
        <f ca="1">$W$1-R528</f>
        <v>41</v>
      </c>
      <c r="U528" s="14">
        <f ca="1">365-T528</f>
        <v>324</v>
      </c>
      <c r="V528" s="15"/>
      <c r="W528" s="15"/>
      <c r="X528" s="14" t="str">
        <f>IF(AND(O528&gt;40410001,O528&lt;424000000),"Done - Invoiced",IF(AND(L528&gt;DATEVALUE("01/01/2024"),L528&lt;DATEVALUE("01/01/2027")),"On Hand",IF(L528="In Transit","In Transit",IF(L528="Cancelled PO","Cancelled PO","On Order"))))</f>
        <v>Done - Invoiced</v>
      </c>
      <c r="Y528" s="15" t="s">
        <v>460</v>
      </c>
      <c r="Z528" s="13">
        <v>45848</v>
      </c>
      <c r="AA528" s="13">
        <v>45848</v>
      </c>
      <c r="AB528" s="13">
        <v>45855</v>
      </c>
      <c r="AC528" s="14">
        <v>9252025</v>
      </c>
      <c r="AD528" s="13">
        <v>45846</v>
      </c>
      <c r="AE528" s="56">
        <v>1</v>
      </c>
      <c r="AF528" s="56">
        <v>15347</v>
      </c>
      <c r="AG528" s="56">
        <f>AE528*AF528</f>
        <v>15347</v>
      </c>
      <c r="AH528" s="56">
        <v>110</v>
      </c>
      <c r="AI528" s="56">
        <f>AG528+AH528</f>
        <v>15457</v>
      </c>
      <c r="AJ528" s="56"/>
      <c r="AK528" s="56"/>
    </row>
    <row r="529" spans="1:37" ht="10.5" hidden="1" customHeight="1" x14ac:dyDescent="0.2">
      <c r="A529" s="37">
        <v>3341899</v>
      </c>
      <c r="B529" s="15" t="s">
        <v>494</v>
      </c>
      <c r="C529" s="15" t="s">
        <v>52</v>
      </c>
      <c r="D529" s="13">
        <v>45786</v>
      </c>
      <c r="E529" s="17" t="s">
        <v>924</v>
      </c>
      <c r="F529" s="14">
        <v>3222351444</v>
      </c>
      <c r="G529" s="14">
        <v>3222351444</v>
      </c>
      <c r="H529" s="15" t="s">
        <v>85</v>
      </c>
      <c r="I529" s="14">
        <v>2</v>
      </c>
      <c r="J529" s="16">
        <v>1118</v>
      </c>
      <c r="K529" s="16">
        <f>I529*J529</f>
        <v>2236</v>
      </c>
      <c r="L529" s="13">
        <v>45852</v>
      </c>
      <c r="M529" s="13"/>
      <c r="N529" s="14"/>
      <c r="O529" s="14"/>
      <c r="P529" s="14"/>
      <c r="Q529" s="56"/>
      <c r="R529" s="13">
        <v>45856</v>
      </c>
      <c r="S529" s="13">
        <f>+R529+365</f>
        <v>46221</v>
      </c>
      <c r="T529" s="14">
        <f ca="1">$W$1-R529</f>
        <v>41</v>
      </c>
      <c r="U529" s="14">
        <f ca="1">365-T529</f>
        <v>324</v>
      </c>
      <c r="V529" s="15"/>
      <c r="W529" s="15"/>
      <c r="X529" s="14" t="str">
        <f>IF(AND(O529&gt;40410001,O529&lt;424000000),"Done - Invoiced",IF(AND(L529&gt;DATEVALUE("01/01/2024"),L529&lt;DATEVALUE("01/01/2027")),"On Hand",IF(L529="In Transit","In Transit",IF(L529="Cancelled PO","Cancelled PO","On Order"))))</f>
        <v>On Hand</v>
      </c>
      <c r="Y529" s="15" t="s">
        <v>460</v>
      </c>
      <c r="Z529" s="13">
        <v>45907</v>
      </c>
      <c r="AA529" s="13">
        <v>45907</v>
      </c>
      <c r="AB529" s="13">
        <v>45912</v>
      </c>
      <c r="AC529" s="14" t="s">
        <v>923</v>
      </c>
      <c r="AD529" s="13">
        <v>45847</v>
      </c>
      <c r="AE529" s="56">
        <v>2</v>
      </c>
      <c r="AF529" s="56">
        <v>1118</v>
      </c>
      <c r="AG529" s="56">
        <f>AE529*AF529</f>
        <v>2236</v>
      </c>
      <c r="AH529" s="56">
        <v>120</v>
      </c>
      <c r="AI529" s="56">
        <f>AG529+AH529</f>
        <v>2356</v>
      </c>
      <c r="AJ529" s="56"/>
      <c r="AK529" s="56"/>
    </row>
    <row r="530" spans="1:37" ht="10.5" hidden="1" customHeight="1" x14ac:dyDescent="0.2">
      <c r="A530" s="37">
        <v>3012786</v>
      </c>
      <c r="B530" s="15" t="s">
        <v>633</v>
      </c>
      <c r="C530" s="15" t="s">
        <v>618</v>
      </c>
      <c r="D530" s="13">
        <v>45723</v>
      </c>
      <c r="E530" s="17" t="s">
        <v>927</v>
      </c>
      <c r="F530" s="14">
        <v>3316100679</v>
      </c>
      <c r="G530" s="14">
        <v>3316100679</v>
      </c>
      <c r="H530" s="15" t="s">
        <v>620</v>
      </c>
      <c r="I530" s="14">
        <v>1</v>
      </c>
      <c r="J530" s="16">
        <v>15347</v>
      </c>
      <c r="K530" s="16">
        <f>I530*J530</f>
        <v>15347</v>
      </c>
      <c r="L530" s="13">
        <v>45853</v>
      </c>
      <c r="M530" s="13"/>
      <c r="N530" s="14"/>
      <c r="O530" s="14"/>
      <c r="P530" s="14"/>
      <c r="Q530" s="56"/>
      <c r="R530" s="13">
        <v>45856</v>
      </c>
      <c r="S530" s="13">
        <f>+R530+365</f>
        <v>46221</v>
      </c>
      <c r="T530" s="14">
        <f ca="1">$W$1-R530</f>
        <v>41</v>
      </c>
      <c r="U530" s="14">
        <f ca="1">365-T530</f>
        <v>324</v>
      </c>
      <c r="V530" s="15"/>
      <c r="W530" s="15"/>
      <c r="X530" s="14" t="str">
        <f>IF(AND(O530&gt;40410001,O530&lt;424000000),"Done - Invoiced",IF(AND(L530&gt;DATEVALUE("01/01/2024"),L530&lt;DATEVALUE("01/01/2027")),"On Hand",IF(L530="In Transit","In Transit",IF(L530="Cancelled PO","Cancelled PO","On Order"))))</f>
        <v>On Hand</v>
      </c>
      <c r="Y530" s="15" t="s">
        <v>460</v>
      </c>
      <c r="Z530" s="13">
        <v>45849</v>
      </c>
      <c r="AA530" s="13">
        <v>45849</v>
      </c>
      <c r="AB530" s="13">
        <v>45856</v>
      </c>
      <c r="AC530" s="14">
        <v>9252061</v>
      </c>
      <c r="AD530" s="13">
        <v>45849</v>
      </c>
      <c r="AE530" s="56">
        <v>1</v>
      </c>
      <c r="AF530" s="56">
        <v>15347</v>
      </c>
      <c r="AG530" s="56">
        <f>AE530*AF530</f>
        <v>15347</v>
      </c>
      <c r="AH530" s="56">
        <v>110</v>
      </c>
      <c r="AI530" s="56">
        <f>AG530+AH530</f>
        <v>15457</v>
      </c>
      <c r="AJ530" s="56"/>
      <c r="AK530" s="56"/>
    </row>
    <row r="531" spans="1:37" ht="10.5" hidden="1" customHeight="1" x14ac:dyDescent="0.2">
      <c r="A531" s="37">
        <v>3012787</v>
      </c>
      <c r="B531" s="15" t="s">
        <v>634</v>
      </c>
      <c r="C531" s="15" t="s">
        <v>618</v>
      </c>
      <c r="D531" s="13">
        <v>45723</v>
      </c>
      <c r="E531" s="17" t="s">
        <v>927</v>
      </c>
      <c r="F531" s="14">
        <v>3316100679</v>
      </c>
      <c r="G531" s="14">
        <v>3316100679</v>
      </c>
      <c r="H531" s="15" t="s">
        <v>620</v>
      </c>
      <c r="I531" s="14">
        <v>1</v>
      </c>
      <c r="J531" s="16">
        <v>15347</v>
      </c>
      <c r="K531" s="16">
        <f>I531*J531</f>
        <v>15347</v>
      </c>
      <c r="L531" s="13">
        <v>45852</v>
      </c>
      <c r="M531" s="13"/>
      <c r="N531" s="14"/>
      <c r="O531" s="14"/>
      <c r="P531" s="14"/>
      <c r="Q531" s="56"/>
      <c r="R531" s="13">
        <v>45856</v>
      </c>
      <c r="S531" s="13">
        <f>+R531+365</f>
        <v>46221</v>
      </c>
      <c r="T531" s="14">
        <f ca="1">$W$1-R531</f>
        <v>41</v>
      </c>
      <c r="U531" s="14">
        <f ca="1">365-T531</f>
        <v>324</v>
      </c>
      <c r="V531" s="15"/>
      <c r="W531" s="15"/>
      <c r="X531" s="14" t="str">
        <f>IF(AND(O531&gt;40410001,O531&lt;424000000),"Done - Invoiced",IF(AND(L531&gt;DATEVALUE("01/01/2024"),L531&lt;DATEVALUE("01/01/2027")),"On Hand",IF(L531="In Transit","In Transit",IF(L531="Cancelled PO","Cancelled PO","On Order"))))</f>
        <v>On Hand</v>
      </c>
      <c r="Y531" s="15" t="s">
        <v>460</v>
      </c>
      <c r="Z531" s="13">
        <v>45849</v>
      </c>
      <c r="AA531" s="13">
        <v>45849</v>
      </c>
      <c r="AB531" s="13">
        <v>45856</v>
      </c>
      <c r="AC531" s="14">
        <v>9252047</v>
      </c>
      <c r="AD531" s="13">
        <v>45847</v>
      </c>
      <c r="AE531" s="56">
        <v>1</v>
      </c>
      <c r="AF531" s="56">
        <v>15347</v>
      </c>
      <c r="AG531" s="56">
        <f>AE531*AF531</f>
        <v>15347</v>
      </c>
      <c r="AH531" s="56">
        <v>110</v>
      </c>
      <c r="AI531" s="56">
        <f>AG531+AH531</f>
        <v>15457</v>
      </c>
      <c r="AJ531" s="56"/>
      <c r="AK531" s="56"/>
    </row>
    <row r="532" spans="1:37" ht="10.5" hidden="1" customHeight="1" x14ac:dyDescent="0.2">
      <c r="A532" s="37">
        <v>3012793</v>
      </c>
      <c r="B532" s="19" t="s">
        <v>641</v>
      </c>
      <c r="C532" s="19" t="s">
        <v>618</v>
      </c>
      <c r="D532" s="22">
        <v>45723</v>
      </c>
      <c r="E532" s="26" t="s">
        <v>883</v>
      </c>
      <c r="F532" s="20">
        <v>3316101398</v>
      </c>
      <c r="G532" s="20">
        <v>3316101398</v>
      </c>
      <c r="H532" s="19" t="s">
        <v>638</v>
      </c>
      <c r="I532" s="20">
        <v>1</v>
      </c>
      <c r="J532" s="21">
        <v>14996</v>
      </c>
      <c r="K532" s="21">
        <f>I532*J532</f>
        <v>14996</v>
      </c>
      <c r="L532" s="22">
        <v>45847</v>
      </c>
      <c r="M532" s="22"/>
      <c r="N532" s="53">
        <v>2002542744</v>
      </c>
      <c r="O532" s="53" t="s">
        <v>408</v>
      </c>
      <c r="P532" s="33">
        <v>45898</v>
      </c>
      <c r="Q532" s="74"/>
      <c r="R532" s="13">
        <v>45849</v>
      </c>
      <c r="S532" s="13">
        <f>+R532+365</f>
        <v>46214</v>
      </c>
      <c r="T532" s="14">
        <f ca="1">$W$1-R532</f>
        <v>48</v>
      </c>
      <c r="U532" s="14">
        <f ca="1">365-T532</f>
        <v>317</v>
      </c>
      <c r="V532" s="15"/>
      <c r="W532" s="15"/>
      <c r="X532" s="14" t="str">
        <f>IF(AND(O532&gt;40410001,O532&lt;424000000),"Done - Invoiced",IF(AND(L532&gt;DATEVALUE("01/01/2024"),L532&lt;DATEVALUE("01/01/2027")),"On Hand",IF(L532="In Transit","In Transit",IF(L532="Cancelled PO","Cancelled PO","On Order"))))</f>
        <v>On Hand</v>
      </c>
      <c r="Y532" s="15" t="s">
        <v>460</v>
      </c>
      <c r="Z532" s="13">
        <v>45847</v>
      </c>
      <c r="AA532" s="13">
        <v>45847</v>
      </c>
      <c r="AB532" s="13">
        <v>45854</v>
      </c>
      <c r="AC532" s="14">
        <v>9252014</v>
      </c>
      <c r="AD532" s="13">
        <v>45845</v>
      </c>
      <c r="AE532" s="56">
        <v>1</v>
      </c>
      <c r="AF532" s="56">
        <v>14996</v>
      </c>
      <c r="AG532" s="56">
        <f>AE532*AF532</f>
        <v>14996</v>
      </c>
      <c r="AH532" s="56">
        <v>110</v>
      </c>
      <c r="AI532" s="56">
        <f>AG532+AH532</f>
        <v>15106</v>
      </c>
      <c r="AJ532" s="56"/>
      <c r="AK532" s="56"/>
    </row>
    <row r="533" spans="1:37" ht="10.5" hidden="1" customHeight="1" x14ac:dyDescent="0.2">
      <c r="A533" s="37">
        <v>3455813</v>
      </c>
      <c r="B533" s="15" t="s">
        <v>513</v>
      </c>
      <c r="C533" s="15" t="s">
        <v>52</v>
      </c>
      <c r="D533" s="13">
        <v>45806</v>
      </c>
      <c r="E533" s="17" t="s">
        <v>881</v>
      </c>
      <c r="F533" s="14" t="s">
        <v>514</v>
      </c>
      <c r="G533" s="14" t="s">
        <v>514</v>
      </c>
      <c r="H533" s="15" t="s">
        <v>157</v>
      </c>
      <c r="I533" s="14">
        <v>3</v>
      </c>
      <c r="J533" s="16">
        <v>1717</v>
      </c>
      <c r="K533" s="16">
        <f>I533*J533</f>
        <v>5151</v>
      </c>
      <c r="L533" s="13">
        <v>45842</v>
      </c>
      <c r="M533" s="13"/>
      <c r="N533" s="14"/>
      <c r="O533" s="14"/>
      <c r="P533" s="14"/>
      <c r="Q533" s="56"/>
      <c r="R533" s="13">
        <v>45849</v>
      </c>
      <c r="S533" s="13">
        <f>+R533+365</f>
        <v>46214</v>
      </c>
      <c r="T533" s="14">
        <f ca="1">$W$1-R533</f>
        <v>48</v>
      </c>
      <c r="U533" s="14">
        <f ca="1">365-T533</f>
        <v>317</v>
      </c>
      <c r="V533" s="15"/>
      <c r="W533" s="15"/>
      <c r="X533" s="14" t="str">
        <f>IF(AND(O533&gt;40410001,O533&lt;424000000),"Done - Invoiced",IF(AND(L533&gt;DATEVALUE("01/01/2024"),L533&lt;DATEVALUE("01/01/2027")),"On Hand",IF(L533="In Transit","In Transit",IF(L533="Cancelled PO","Cancelled PO","On Order"))))</f>
        <v>On Hand</v>
      </c>
      <c r="Y533" s="15" t="s">
        <v>460</v>
      </c>
      <c r="Z533" s="13">
        <v>45847</v>
      </c>
      <c r="AA533" s="13">
        <v>45847</v>
      </c>
      <c r="AB533" s="13">
        <v>45852</v>
      </c>
      <c r="AC533" s="14" t="s">
        <v>859</v>
      </c>
      <c r="AD533" s="13">
        <v>45838</v>
      </c>
      <c r="AE533" s="56">
        <v>6</v>
      </c>
      <c r="AF533" s="56">
        <v>1717</v>
      </c>
      <c r="AG533" s="56">
        <f>AE533*AF533</f>
        <v>10302</v>
      </c>
      <c r="AH533" s="56">
        <v>0</v>
      </c>
      <c r="AI533" s="56">
        <f>AG533+AH533</f>
        <v>10302</v>
      </c>
      <c r="AJ533" s="56"/>
      <c r="AK533" s="56"/>
    </row>
    <row r="534" spans="1:37" ht="10.5" hidden="1" customHeight="1" x14ac:dyDescent="0.2">
      <c r="A534" s="37">
        <v>3218650</v>
      </c>
      <c r="B534" s="78" t="s">
        <v>480</v>
      </c>
      <c r="C534" s="78" t="s">
        <v>56</v>
      </c>
      <c r="D534" s="79">
        <v>45762</v>
      </c>
      <c r="E534" s="80" t="s">
        <v>849</v>
      </c>
      <c r="F534" s="40">
        <v>3717004421</v>
      </c>
      <c r="G534" s="83">
        <v>3717004421</v>
      </c>
      <c r="H534" s="78" t="s">
        <v>169</v>
      </c>
      <c r="I534" s="83">
        <v>1</v>
      </c>
      <c r="J534" s="84">
        <v>6887.38</v>
      </c>
      <c r="K534" s="84">
        <f>I534*J534</f>
        <v>6887.38</v>
      </c>
      <c r="L534" s="79" t="s">
        <v>204</v>
      </c>
      <c r="M534" s="79"/>
      <c r="N534" s="41"/>
      <c r="O534" s="41"/>
      <c r="P534" s="41"/>
      <c r="Q534" s="57"/>
      <c r="R534" s="13">
        <v>45835</v>
      </c>
      <c r="S534" s="13">
        <f>+R534+365</f>
        <v>46200</v>
      </c>
      <c r="T534" s="14">
        <f ca="1">$W$1-R534</f>
        <v>62</v>
      </c>
      <c r="U534" s="14">
        <f ca="1">365-T534</f>
        <v>303</v>
      </c>
      <c r="V534" s="15"/>
      <c r="W534" s="15"/>
      <c r="X534" s="14" t="str">
        <f>IF(AND(O534&gt;40410001,O534&lt;424000000),"Done - Invoiced",IF(AND(L534&gt;DATEVALUE("01/01/2024"),L534&lt;DATEVALUE("01/01/2027")),"On Hand",IF(L534="In Transit","In Transit",IF(L534="Cancelled PO","Cancelled PO","On Order"))))</f>
        <v>In Transit</v>
      </c>
      <c r="Y534" s="15" t="s">
        <v>460</v>
      </c>
      <c r="Z534" s="13">
        <v>45828</v>
      </c>
      <c r="AA534" s="13">
        <v>45828</v>
      </c>
      <c r="AB534" s="13">
        <v>45934</v>
      </c>
      <c r="AC534" s="14">
        <v>134729</v>
      </c>
      <c r="AD534" s="13">
        <v>45827</v>
      </c>
      <c r="AE534" s="56">
        <v>1</v>
      </c>
      <c r="AF534" s="56">
        <v>6887.38</v>
      </c>
      <c r="AG534" s="56">
        <f>AE534*AF534</f>
        <v>6887.38</v>
      </c>
      <c r="AH534" s="56">
        <v>727.66</v>
      </c>
      <c r="AI534" s="56">
        <f>AG534+AH534</f>
        <v>7615.04</v>
      </c>
      <c r="AJ534" s="113">
        <v>45909</v>
      </c>
      <c r="AK534" s="110">
        <v>526582</v>
      </c>
    </row>
    <row r="535" spans="1:37" ht="10.5" hidden="1" customHeight="1" x14ac:dyDescent="0.2">
      <c r="A535" s="37">
        <v>3268051</v>
      </c>
      <c r="B535" s="78" t="s">
        <v>501</v>
      </c>
      <c r="C535" s="78" t="s">
        <v>56</v>
      </c>
      <c r="D535" s="79">
        <v>45771</v>
      </c>
      <c r="E535" s="43" t="s">
        <v>484</v>
      </c>
      <c r="F535" s="40" t="s">
        <v>175</v>
      </c>
      <c r="G535" s="83">
        <v>3717007704</v>
      </c>
      <c r="H535" s="78" t="s">
        <v>154</v>
      </c>
      <c r="I535" s="83">
        <v>1</v>
      </c>
      <c r="J535" s="84">
        <v>345.96</v>
      </c>
      <c r="K535" s="84">
        <f>I535*J535</f>
        <v>345.96</v>
      </c>
      <c r="L535" s="79" t="s">
        <v>204</v>
      </c>
      <c r="M535" s="79"/>
      <c r="N535" s="83"/>
      <c r="O535" s="83"/>
      <c r="P535" s="83"/>
      <c r="Q535" s="85"/>
      <c r="R535" s="13">
        <v>45821</v>
      </c>
      <c r="S535" s="13">
        <f>+R535+365</f>
        <v>46186</v>
      </c>
      <c r="T535" s="14">
        <f ca="1">$W$1-R535</f>
        <v>76</v>
      </c>
      <c r="U535" s="14">
        <f ca="1">365-T535</f>
        <v>289</v>
      </c>
      <c r="V535" s="15"/>
      <c r="W535" s="15"/>
      <c r="X535" s="14" t="str">
        <f>IF(AND(O535&gt;40410001,O535&lt;424000000),"Done - Invoiced",IF(AND(L535&gt;DATEVALUE("01/01/2024"),L535&lt;DATEVALUE("01/01/2027")),"On Hand",IF(L535="In Transit","In Transit",IF(L535="Cancelled PO","Cancelled PO","On Order"))))</f>
        <v>In Transit</v>
      </c>
      <c r="Y535" s="15" t="s">
        <v>460</v>
      </c>
      <c r="Z535" s="13">
        <v>45830</v>
      </c>
      <c r="AA535" s="13">
        <v>45830</v>
      </c>
      <c r="AB535" s="13">
        <v>45936</v>
      </c>
      <c r="AC535" s="14">
        <v>134377</v>
      </c>
      <c r="AD535" s="13">
        <v>45813</v>
      </c>
      <c r="AE535" s="56">
        <v>1</v>
      </c>
      <c r="AF535" s="56">
        <v>345.96</v>
      </c>
      <c r="AG535" s="56">
        <f>AE535*AF535</f>
        <v>345.96</v>
      </c>
      <c r="AH535" s="56">
        <v>0</v>
      </c>
      <c r="AI535" s="56">
        <f>AG535+AH535</f>
        <v>345.96</v>
      </c>
      <c r="AJ535" s="113">
        <v>45909</v>
      </c>
      <c r="AK535" s="110">
        <v>527041</v>
      </c>
    </row>
    <row r="536" spans="1:37" ht="10.5" hidden="1" customHeight="1" x14ac:dyDescent="0.2">
      <c r="A536" s="37">
        <v>3268052</v>
      </c>
      <c r="B536" s="38" t="s">
        <v>500</v>
      </c>
      <c r="C536" s="38" t="s">
        <v>56</v>
      </c>
      <c r="D536" s="39">
        <v>45771</v>
      </c>
      <c r="E536" s="43" t="s">
        <v>484</v>
      </c>
      <c r="F536" s="103" t="s">
        <v>153</v>
      </c>
      <c r="G536" s="41">
        <v>3717007745</v>
      </c>
      <c r="H536" s="38" t="s">
        <v>154</v>
      </c>
      <c r="I536" s="41">
        <v>1</v>
      </c>
      <c r="J536" s="42">
        <v>345.96</v>
      </c>
      <c r="K536" s="42">
        <f>I536*J536</f>
        <v>345.96</v>
      </c>
      <c r="L536" s="39" t="s">
        <v>204</v>
      </c>
      <c r="M536" s="79"/>
      <c r="N536" s="41"/>
      <c r="O536" s="41"/>
      <c r="P536" s="41"/>
      <c r="Q536" s="57"/>
      <c r="R536" s="13">
        <v>45821</v>
      </c>
      <c r="S536" s="13">
        <f>+R536+365</f>
        <v>46186</v>
      </c>
      <c r="T536" s="14">
        <f ca="1">$W$1-R536</f>
        <v>76</v>
      </c>
      <c r="U536" s="14">
        <f ca="1">365-T536</f>
        <v>289</v>
      </c>
      <c r="V536" s="15"/>
      <c r="W536" s="15"/>
      <c r="X536" s="14" t="str">
        <f>IF(AND(O536&gt;40410001,O536&lt;424000000),"Done - Invoiced",IF(AND(L536&gt;DATEVALUE("01/01/2024"),L536&lt;DATEVALUE("01/01/2027")),"On Hand",IF(L536="In Transit","In Transit",IF(L536="Cancelled PO","Cancelled PO","On Order"))))</f>
        <v>In Transit</v>
      </c>
      <c r="Y536" s="15" t="s">
        <v>460</v>
      </c>
      <c r="Z536" s="13">
        <v>45830</v>
      </c>
      <c r="AA536" s="13">
        <v>45830</v>
      </c>
      <c r="AB536" s="13">
        <v>45936</v>
      </c>
      <c r="AC536" s="14">
        <v>134378</v>
      </c>
      <c r="AD536" s="13">
        <v>45813</v>
      </c>
      <c r="AE536" s="56">
        <v>1</v>
      </c>
      <c r="AF536" s="56">
        <v>345.96</v>
      </c>
      <c r="AG536" s="56">
        <f>AE536*AF536</f>
        <v>345.96</v>
      </c>
      <c r="AH536" s="56">
        <v>0</v>
      </c>
      <c r="AI536" s="56">
        <f>AG536+AH536</f>
        <v>345.96</v>
      </c>
      <c r="AJ536" s="113">
        <v>45909</v>
      </c>
      <c r="AK536" s="110">
        <v>527042</v>
      </c>
    </row>
    <row r="537" spans="1:37" ht="10.5" hidden="1" customHeight="1" x14ac:dyDescent="0.2">
      <c r="A537" s="37">
        <v>2997389</v>
      </c>
      <c r="B537" s="19" t="s">
        <v>542</v>
      </c>
      <c r="C537" s="19" t="s">
        <v>525</v>
      </c>
      <c r="D537" s="22">
        <v>45721</v>
      </c>
      <c r="E537" s="19" t="s">
        <v>541</v>
      </c>
      <c r="F537" s="20">
        <v>1029193</v>
      </c>
      <c r="G537" s="20">
        <v>3222345307</v>
      </c>
      <c r="H537" s="19" t="s">
        <v>526</v>
      </c>
      <c r="I537" s="20">
        <v>1</v>
      </c>
      <c r="J537" s="21">
        <v>804.1</v>
      </c>
      <c r="K537" s="21">
        <f>I537*J537</f>
        <v>804.1</v>
      </c>
      <c r="L537" s="22">
        <v>45807</v>
      </c>
      <c r="M537" s="22"/>
      <c r="N537" s="32">
        <v>2002534407</v>
      </c>
      <c r="O537" s="135">
        <v>404100502</v>
      </c>
      <c r="P537" s="64">
        <v>45896</v>
      </c>
      <c r="Q537" s="74"/>
      <c r="R537" s="13">
        <v>45810</v>
      </c>
      <c r="S537" s="13">
        <f>+R537+365</f>
        <v>46175</v>
      </c>
      <c r="T537" s="14">
        <f ca="1">$W$1-R537</f>
        <v>87</v>
      </c>
      <c r="U537" s="14">
        <f ca="1">365-T537</f>
        <v>278</v>
      </c>
      <c r="V537" s="15"/>
      <c r="W537" s="15"/>
      <c r="X537" s="14" t="str">
        <f>IF(AND(O537&gt;40410001,O537&lt;424000000),"Done - Invoiced",IF(AND(L537&gt;DATEVALUE("01/01/2024"),L537&lt;DATEVALUE("01/01/2027")),"On Hand",IF(L537="In Transit","In Transit",IF(L537="Cancelled PO","Cancelled PO","On Order"))))</f>
        <v>Done - Invoiced</v>
      </c>
      <c r="Y537" s="15" t="s">
        <v>460</v>
      </c>
      <c r="Z537" s="13">
        <v>45800</v>
      </c>
      <c r="AA537" s="13">
        <v>45799</v>
      </c>
      <c r="AB537" s="13">
        <v>45803</v>
      </c>
      <c r="AC537" s="14"/>
      <c r="AD537" s="13"/>
      <c r="AE537" s="56">
        <v>5</v>
      </c>
      <c r="AF537" s="56">
        <v>804.1</v>
      </c>
      <c r="AG537" s="56">
        <f>AE537*AF537</f>
        <v>4020.5</v>
      </c>
      <c r="AH537" s="56"/>
      <c r="AI537" s="56">
        <f>AG537+AH537</f>
        <v>4020.5</v>
      </c>
      <c r="AJ537" s="56"/>
      <c r="AK537" s="56"/>
    </row>
    <row r="538" spans="1:37" ht="10.5" customHeight="1" x14ac:dyDescent="0.2">
      <c r="A538" s="37">
        <v>3455810</v>
      </c>
      <c r="B538" s="15" t="s">
        <v>511</v>
      </c>
      <c r="C538" s="15" t="s">
        <v>52</v>
      </c>
      <c r="D538" s="13">
        <v>45806</v>
      </c>
      <c r="E538" s="17" t="s">
        <v>881</v>
      </c>
      <c r="F538" s="14" t="s">
        <v>512</v>
      </c>
      <c r="G538" s="14" t="s">
        <v>512</v>
      </c>
      <c r="H538" s="15" t="s">
        <v>157</v>
      </c>
      <c r="I538" s="14">
        <v>3</v>
      </c>
      <c r="J538" s="16">
        <v>1531</v>
      </c>
      <c r="K538" s="16">
        <f>I538*J538</f>
        <v>4593</v>
      </c>
      <c r="L538" s="13">
        <v>45842</v>
      </c>
      <c r="M538" s="13"/>
      <c r="N538" s="14"/>
      <c r="O538" s="14"/>
      <c r="P538" s="14"/>
      <c r="Q538" s="56"/>
      <c r="R538" s="13">
        <v>45849</v>
      </c>
      <c r="S538" s="13">
        <f>+R538+365</f>
        <v>46214</v>
      </c>
      <c r="T538" s="14">
        <f ca="1">$W$1-R538</f>
        <v>48</v>
      </c>
      <c r="U538" s="14">
        <f ca="1">365-T538</f>
        <v>317</v>
      </c>
      <c r="V538" s="15"/>
      <c r="W538" s="15"/>
      <c r="X538" s="14" t="str">
        <f>IF(AND(O538&gt;40410001,O538&lt;424000000),"Done - Invoiced",IF(AND(L538&gt;DATEVALUE("01/01/2024"),L538&lt;DATEVALUE("01/01/2027")),"On Hand",IF(L538="In Transit","In Transit",IF(L538="Cancelled PO","Cancelled PO","On Order"))))</f>
        <v>On Hand</v>
      </c>
      <c r="Y538" s="15" t="s">
        <v>460</v>
      </c>
      <c r="Z538" s="13">
        <v>45847</v>
      </c>
      <c r="AA538" s="13">
        <v>45847</v>
      </c>
      <c r="AB538" s="13">
        <v>45852</v>
      </c>
      <c r="AC538" s="14" t="s">
        <v>859</v>
      </c>
      <c r="AD538" s="13">
        <v>45838</v>
      </c>
      <c r="AE538" s="56">
        <v>6</v>
      </c>
      <c r="AF538" s="56">
        <v>1531</v>
      </c>
      <c r="AG538" s="56">
        <f>AE538*AF538</f>
        <v>9186</v>
      </c>
      <c r="AH538" s="56">
        <v>180</v>
      </c>
      <c r="AI538" s="56">
        <f>AG538+AH538</f>
        <v>9366</v>
      </c>
      <c r="AJ538" s="56"/>
      <c r="AK538" s="56"/>
    </row>
    <row r="539" spans="1:37" ht="10.5" hidden="1" customHeight="1" x14ac:dyDescent="0.2">
      <c r="A539" s="37">
        <v>2997425</v>
      </c>
      <c r="B539" s="15" t="s">
        <v>586</v>
      </c>
      <c r="C539" s="15" t="s">
        <v>525</v>
      </c>
      <c r="D539" s="13">
        <v>45721</v>
      </c>
      <c r="E539" s="17" t="s">
        <v>882</v>
      </c>
      <c r="F539" s="14">
        <v>1193314</v>
      </c>
      <c r="G539" s="14">
        <v>3316101412</v>
      </c>
      <c r="H539" s="15" t="s">
        <v>584</v>
      </c>
      <c r="I539" s="14">
        <v>2</v>
      </c>
      <c r="J539" s="16">
        <v>7701.8</v>
      </c>
      <c r="K539" s="16">
        <f>I539*J539</f>
        <v>15403.6</v>
      </c>
      <c r="L539" s="13">
        <v>45842</v>
      </c>
      <c r="M539" s="13"/>
      <c r="N539" s="14"/>
      <c r="O539" s="14"/>
      <c r="P539" s="14"/>
      <c r="Q539" s="56"/>
      <c r="R539" s="13">
        <v>45849</v>
      </c>
      <c r="S539" s="13">
        <f>+R539+365</f>
        <v>46214</v>
      </c>
      <c r="T539" s="14">
        <f ca="1">$W$1-R539</f>
        <v>48</v>
      </c>
      <c r="U539" s="14">
        <f ca="1">365-T539</f>
        <v>317</v>
      </c>
      <c r="V539" s="15"/>
      <c r="W539" s="15"/>
      <c r="X539" s="14" t="str">
        <f>IF(AND(O539&gt;40410001,O539&lt;424000000),"Done - Invoiced",IF(AND(L539&gt;DATEVALUE("01/01/2024"),L539&lt;DATEVALUE("01/01/2027")),"On Hand",IF(L539="In Transit","In Transit",IF(L539="Cancelled PO","Cancelled PO","On Order"))))</f>
        <v>On Hand</v>
      </c>
      <c r="Y539" s="15" t="s">
        <v>460</v>
      </c>
      <c r="Z539" s="13">
        <v>45842</v>
      </c>
      <c r="AA539" s="13">
        <v>45842</v>
      </c>
      <c r="AB539" s="13">
        <v>45846</v>
      </c>
      <c r="AC539" s="14" t="s">
        <v>866</v>
      </c>
      <c r="AD539" s="13">
        <v>45842</v>
      </c>
      <c r="AE539" s="56">
        <v>2</v>
      </c>
      <c r="AF539" s="56">
        <v>7701.8</v>
      </c>
      <c r="AG539" s="56">
        <f>AE539*AF539</f>
        <v>15403.6</v>
      </c>
      <c r="AH539" s="56">
        <v>0</v>
      </c>
      <c r="AI539" s="56">
        <f>AG539+AH539</f>
        <v>15403.6</v>
      </c>
      <c r="AJ539" s="56"/>
      <c r="AK539" s="56"/>
    </row>
    <row r="540" spans="1:37" ht="10.5" hidden="1" customHeight="1" x14ac:dyDescent="0.2">
      <c r="A540" s="37">
        <v>2997395</v>
      </c>
      <c r="B540" s="15" t="s">
        <v>550</v>
      </c>
      <c r="C540" s="15" t="s">
        <v>525</v>
      </c>
      <c r="D540" s="13">
        <v>45721</v>
      </c>
      <c r="E540" s="17" t="s">
        <v>926</v>
      </c>
      <c r="F540" s="14">
        <v>1207438</v>
      </c>
      <c r="G540" s="14">
        <v>3222356891</v>
      </c>
      <c r="H540" s="15" t="s">
        <v>526</v>
      </c>
      <c r="I540" s="14">
        <v>5</v>
      </c>
      <c r="J540" s="16">
        <v>533.5</v>
      </c>
      <c r="K540" s="16">
        <f>I540*J540</f>
        <v>2667.5</v>
      </c>
      <c r="L540" s="13">
        <v>45854</v>
      </c>
      <c r="M540" s="13"/>
      <c r="N540" s="14"/>
      <c r="O540" s="14"/>
      <c r="P540" s="14"/>
      <c r="Q540" s="56"/>
      <c r="R540" s="13">
        <v>45856</v>
      </c>
      <c r="S540" s="13">
        <f>+R540+365</f>
        <v>46221</v>
      </c>
      <c r="T540" s="14">
        <f ca="1">$W$1-R540</f>
        <v>41</v>
      </c>
      <c r="U540" s="14">
        <f ca="1">365-T540</f>
        <v>324</v>
      </c>
      <c r="V540" s="15"/>
      <c r="W540" s="15"/>
      <c r="X540" s="14" t="str">
        <f>IF(AND(O540&gt;40410001,O540&lt;424000000),"Done - Invoiced",IF(AND(L540&gt;DATEVALUE("01/01/2024"),L540&lt;DATEVALUE("01/01/2027")),"On Hand",IF(L540="In Transit","In Transit",IF(L540="Cancelled PO","Cancelled PO","On Order"))))</f>
        <v>On Hand</v>
      </c>
      <c r="Y540" s="15" t="s">
        <v>460</v>
      </c>
      <c r="Z540" s="13">
        <v>45848</v>
      </c>
      <c r="AA540" s="13">
        <v>45848</v>
      </c>
      <c r="AB540" s="13">
        <v>45852</v>
      </c>
      <c r="AC540" s="14" t="s">
        <v>918</v>
      </c>
      <c r="AD540" s="13">
        <v>45848</v>
      </c>
      <c r="AE540" s="56">
        <v>5</v>
      </c>
      <c r="AF540" s="56">
        <v>533.5</v>
      </c>
      <c r="AG540" s="56">
        <f>AE540*AF540</f>
        <v>2667.5</v>
      </c>
      <c r="AH540" s="56">
        <v>52</v>
      </c>
      <c r="AI540" s="56">
        <f>AG540+AH540</f>
        <v>2719.5</v>
      </c>
      <c r="AJ540" s="56"/>
      <c r="AK540" s="56"/>
    </row>
    <row r="541" spans="1:37" ht="10.5" hidden="1" customHeight="1" x14ac:dyDescent="0.2">
      <c r="A541" s="37">
        <v>2997430</v>
      </c>
      <c r="B541" s="48" t="s">
        <v>591</v>
      </c>
      <c r="C541" s="48" t="s">
        <v>525</v>
      </c>
      <c r="D541" s="59">
        <v>45721</v>
      </c>
      <c r="E541" s="94" t="s">
        <v>858</v>
      </c>
      <c r="F541" s="61">
        <v>1210071</v>
      </c>
      <c r="G541" s="61">
        <v>3316101430</v>
      </c>
      <c r="H541" s="48" t="s">
        <v>584</v>
      </c>
      <c r="I541" s="61">
        <v>2</v>
      </c>
      <c r="J541" s="95">
        <v>7627.1</v>
      </c>
      <c r="K541" s="95">
        <f>I541*J541</f>
        <v>15254.2</v>
      </c>
      <c r="L541" s="59">
        <v>45834</v>
      </c>
      <c r="M541" s="59">
        <v>45842</v>
      </c>
      <c r="N541" s="52">
        <v>2002438411</v>
      </c>
      <c r="O541" s="52">
        <v>404100411</v>
      </c>
      <c r="P541" s="64">
        <v>45842</v>
      </c>
      <c r="Q541" s="65"/>
      <c r="R541" s="13">
        <v>45842</v>
      </c>
      <c r="S541" s="13">
        <f>+R541+365</f>
        <v>46207</v>
      </c>
      <c r="T541" s="14">
        <f ca="1">$W$1-R541</f>
        <v>55</v>
      </c>
      <c r="U541" s="14">
        <f ca="1">365-T541</f>
        <v>310</v>
      </c>
      <c r="V541" s="15"/>
      <c r="W541" s="15"/>
      <c r="X541" s="14" t="str">
        <f>IF(AND(O541&gt;40410001,O541&lt;424000000),"Done - Invoiced",IF(AND(L541&gt;DATEVALUE("01/01/2024"),L541&lt;DATEVALUE("01/01/2027")),"On Hand",IF(L541="In Transit","In Transit",IF(L541="Cancelled PO","Cancelled PO","On Order"))))</f>
        <v>Done - Invoiced</v>
      </c>
      <c r="Y541" s="15" t="s">
        <v>460</v>
      </c>
      <c r="Z541" s="13">
        <v>45828</v>
      </c>
      <c r="AA541" s="13">
        <v>45833</v>
      </c>
      <c r="AB541" s="13">
        <v>45837</v>
      </c>
      <c r="AC541" s="14" t="s">
        <v>835</v>
      </c>
      <c r="AD541" s="13">
        <v>45833</v>
      </c>
      <c r="AE541" s="56">
        <v>2</v>
      </c>
      <c r="AF541" s="56">
        <v>7627.1</v>
      </c>
      <c r="AG541" s="56">
        <f>AE541*AF541</f>
        <v>15254.2</v>
      </c>
      <c r="AH541" s="56">
        <v>0</v>
      </c>
      <c r="AI541" s="56">
        <f>AG541+AH541</f>
        <v>15254.2</v>
      </c>
      <c r="AJ541" s="56"/>
      <c r="AK541" s="56"/>
    </row>
    <row r="542" spans="1:37" ht="10.5" hidden="1" customHeight="1" x14ac:dyDescent="0.2">
      <c r="A542" s="37">
        <v>3268050</v>
      </c>
      <c r="B542" s="38" t="s">
        <v>502</v>
      </c>
      <c r="C542" s="38" t="s">
        <v>56</v>
      </c>
      <c r="D542" s="39">
        <v>45771</v>
      </c>
      <c r="E542" s="43" t="s">
        <v>484</v>
      </c>
      <c r="F542" s="103" t="s">
        <v>161</v>
      </c>
      <c r="G542" s="41">
        <v>3222340954</v>
      </c>
      <c r="H542" s="38" t="s">
        <v>162</v>
      </c>
      <c r="I542" s="41">
        <v>1</v>
      </c>
      <c r="J542" s="42">
        <v>318.11</v>
      </c>
      <c r="K542" s="42">
        <f>I542*J542</f>
        <v>318.11</v>
      </c>
      <c r="L542" s="39" t="s">
        <v>204</v>
      </c>
      <c r="M542" s="79"/>
      <c r="N542" s="41"/>
      <c r="O542" s="41"/>
      <c r="P542" s="41"/>
      <c r="Q542" s="57"/>
      <c r="R542" s="13">
        <v>45821</v>
      </c>
      <c r="S542" s="13">
        <f>+R542+365</f>
        <v>46186</v>
      </c>
      <c r="T542" s="14">
        <f ca="1">$W$1-R542</f>
        <v>76</v>
      </c>
      <c r="U542" s="14">
        <f ca="1">365-T542</f>
        <v>289</v>
      </c>
      <c r="V542" s="15"/>
      <c r="W542" s="15"/>
      <c r="X542" s="14" t="str">
        <f>IF(AND(O542&gt;40410001,O542&lt;424000000),"Done - Invoiced",IF(AND(L542&gt;DATEVALUE("01/01/2024"),L542&lt;DATEVALUE("01/01/2027")),"On Hand",IF(L542="In Transit","In Transit",IF(L542="Cancelled PO","Cancelled PO","On Order"))))</f>
        <v>In Transit</v>
      </c>
      <c r="Y542" s="15" t="s">
        <v>460</v>
      </c>
      <c r="Z542" s="13">
        <v>45830</v>
      </c>
      <c r="AA542" s="13">
        <v>45830</v>
      </c>
      <c r="AB542" s="13">
        <v>45936</v>
      </c>
      <c r="AC542" s="14">
        <v>134380</v>
      </c>
      <c r="AD542" s="13">
        <v>45813</v>
      </c>
      <c r="AE542" s="56">
        <v>1</v>
      </c>
      <c r="AF542" s="56">
        <v>318.11</v>
      </c>
      <c r="AG542" s="56">
        <f>AE542*AF542</f>
        <v>318.11</v>
      </c>
      <c r="AH542" s="56">
        <v>0</v>
      </c>
      <c r="AI542" s="56">
        <f>AG542+AH542</f>
        <v>318.11</v>
      </c>
      <c r="AJ542" s="113">
        <v>45909</v>
      </c>
      <c r="AK542" s="110">
        <v>527044</v>
      </c>
    </row>
    <row r="543" spans="1:37" ht="10.5" hidden="1" customHeight="1" x14ac:dyDescent="0.2">
      <c r="A543" s="37">
        <v>3268049</v>
      </c>
      <c r="B543" s="78" t="s">
        <v>503</v>
      </c>
      <c r="C543" s="78" t="s">
        <v>56</v>
      </c>
      <c r="D543" s="79">
        <v>45771</v>
      </c>
      <c r="E543" s="80" t="s">
        <v>484</v>
      </c>
      <c r="F543" s="40">
        <v>3717000746</v>
      </c>
      <c r="G543" s="83">
        <v>3717000746</v>
      </c>
      <c r="H543" s="78" t="s">
        <v>59</v>
      </c>
      <c r="I543" s="83">
        <v>1</v>
      </c>
      <c r="J543" s="84">
        <v>40621.86</v>
      </c>
      <c r="K543" s="84">
        <f>I543*J543</f>
        <v>40621.86</v>
      </c>
      <c r="L543" s="79" t="s">
        <v>204</v>
      </c>
      <c r="M543" s="79"/>
      <c r="N543" s="83"/>
      <c r="O543" s="41"/>
      <c r="P543" s="83"/>
      <c r="Q543" s="85"/>
      <c r="R543" s="13">
        <v>45821</v>
      </c>
      <c r="S543" s="13">
        <f>+R543+365</f>
        <v>46186</v>
      </c>
      <c r="T543" s="14">
        <f ca="1">$W$1-R543</f>
        <v>76</v>
      </c>
      <c r="U543" s="14">
        <f ca="1">365-T543</f>
        <v>289</v>
      </c>
      <c r="V543" s="15"/>
      <c r="W543" s="15"/>
      <c r="X543" s="14" t="str">
        <f>IF(AND(O543&gt;40410001,O543&lt;424000000),"Done - Invoiced",IF(AND(L543&gt;DATEVALUE("01/01/2024"),L543&lt;DATEVALUE("01/01/2027")),"On Hand",IF(L543="In Transit","In Transit",IF(L543="Cancelled PO","Cancelled PO","On Order"))))</f>
        <v>In Transit</v>
      </c>
      <c r="Y543" s="15" t="s">
        <v>460</v>
      </c>
      <c r="Z543" s="13">
        <v>45830</v>
      </c>
      <c r="AA543" s="13">
        <v>45830</v>
      </c>
      <c r="AB543" s="13">
        <v>45936</v>
      </c>
      <c r="AC543" s="14">
        <v>134408</v>
      </c>
      <c r="AD543" s="13">
        <v>45813</v>
      </c>
      <c r="AE543" s="56">
        <v>1</v>
      </c>
      <c r="AF543" s="56">
        <v>40621.86</v>
      </c>
      <c r="AG543" s="56">
        <f>AE543*AF543</f>
        <v>40621.86</v>
      </c>
      <c r="AH543" s="56">
        <v>1802</v>
      </c>
      <c r="AI543" s="56">
        <f>AG543+AH543</f>
        <v>42423.86</v>
      </c>
      <c r="AJ543" s="113">
        <v>45909</v>
      </c>
      <c r="AK543" s="110">
        <v>527045</v>
      </c>
    </row>
    <row r="544" spans="1:37" ht="10.5" hidden="1" customHeight="1" x14ac:dyDescent="0.2">
      <c r="A544" s="37">
        <v>2997421</v>
      </c>
      <c r="B544" s="15" t="s">
        <v>581</v>
      </c>
      <c r="C544" s="15" t="s">
        <v>525</v>
      </c>
      <c r="D544" s="13">
        <v>45721</v>
      </c>
      <c r="E544" s="17" t="s">
        <v>882</v>
      </c>
      <c r="F544" s="14">
        <v>1193316</v>
      </c>
      <c r="G544" s="14">
        <v>3316101411</v>
      </c>
      <c r="H544" s="15" t="s">
        <v>575</v>
      </c>
      <c r="I544" s="14">
        <v>2</v>
      </c>
      <c r="J544" s="16">
        <v>5167.2</v>
      </c>
      <c r="K544" s="16">
        <f>I544*J544</f>
        <v>10334.4</v>
      </c>
      <c r="L544" s="13">
        <v>45839</v>
      </c>
      <c r="M544" s="13"/>
      <c r="N544" s="14"/>
      <c r="O544" s="36"/>
      <c r="P544" s="36"/>
      <c r="Q544" s="71"/>
      <c r="R544" s="13">
        <v>45849</v>
      </c>
      <c r="S544" s="13">
        <f>+R544+365</f>
        <v>46214</v>
      </c>
      <c r="T544" s="14">
        <f ca="1">$W$1-R544</f>
        <v>48</v>
      </c>
      <c r="U544" s="14">
        <f ca="1">365-T544</f>
        <v>317</v>
      </c>
      <c r="V544" s="15"/>
      <c r="W544" s="15"/>
      <c r="X544" s="14" t="str">
        <f>IF(AND(O544&gt;40410001,O544&lt;424000000),"Done - Invoiced",IF(AND(L544&gt;DATEVALUE("01/01/2024"),L544&lt;DATEVALUE("01/01/2027")),"On Hand",IF(L544="In Transit","In Transit",IF(L544="Cancelled PO","Cancelled PO","On Order"))))</f>
        <v>On Hand</v>
      </c>
      <c r="Y544" s="15" t="s">
        <v>460</v>
      </c>
      <c r="Z544" s="13">
        <v>45833</v>
      </c>
      <c r="AA544" s="13">
        <v>45834</v>
      </c>
      <c r="AB544" s="13">
        <v>45838</v>
      </c>
      <c r="AC544" s="14" t="s">
        <v>853</v>
      </c>
      <c r="AD544" s="13">
        <v>45838</v>
      </c>
      <c r="AE544" s="56">
        <v>2</v>
      </c>
      <c r="AF544" s="56">
        <v>5167.2</v>
      </c>
      <c r="AG544" s="56">
        <f>AE544*AF544</f>
        <v>10334.4</v>
      </c>
      <c r="AH544" s="56">
        <v>200</v>
      </c>
      <c r="AI544" s="56">
        <f>AG544+AH544</f>
        <v>10534.4</v>
      </c>
      <c r="AJ544" s="56"/>
      <c r="AK544" s="56"/>
    </row>
    <row r="545" spans="1:37" ht="10.5" hidden="1" customHeight="1" x14ac:dyDescent="0.2">
      <c r="A545" s="37">
        <v>2997428</v>
      </c>
      <c r="B545" s="15" t="s">
        <v>589</v>
      </c>
      <c r="C545" s="15" t="s">
        <v>525</v>
      </c>
      <c r="D545" s="13">
        <v>45721</v>
      </c>
      <c r="E545" s="72" t="s">
        <v>926</v>
      </c>
      <c r="F545" s="14">
        <v>1193314</v>
      </c>
      <c r="G545" s="14">
        <v>3316101412</v>
      </c>
      <c r="H545" s="15" t="s">
        <v>584</v>
      </c>
      <c r="I545" s="14">
        <v>2</v>
      </c>
      <c r="J545" s="16">
        <v>7701.8</v>
      </c>
      <c r="K545" s="16">
        <f>I545*J545</f>
        <v>15403.6</v>
      </c>
      <c r="L545" s="13">
        <v>45849</v>
      </c>
      <c r="M545" s="13"/>
      <c r="N545" s="36"/>
      <c r="O545" s="36"/>
      <c r="P545" s="36"/>
      <c r="Q545" s="68"/>
      <c r="R545" s="13">
        <v>45856</v>
      </c>
      <c r="S545" s="13">
        <f>+R545+365</f>
        <v>46221</v>
      </c>
      <c r="T545" s="14">
        <f ca="1">$W$1-R545</f>
        <v>41</v>
      </c>
      <c r="U545" s="14">
        <f ca="1">365-T545</f>
        <v>324</v>
      </c>
      <c r="V545" s="15"/>
      <c r="W545" s="15"/>
      <c r="X545" s="14" t="str">
        <f>IF(AND(O545&gt;40410001,O545&lt;424000000),"Done - Invoiced",IF(AND(L545&gt;DATEVALUE("01/01/2024"),L545&lt;DATEVALUE("01/01/2027")),"On Hand",IF(L545="In Transit","In Transit",IF(L545="Cancelled PO","Cancelled PO","On Order"))))</f>
        <v>On Hand</v>
      </c>
      <c r="Y545" s="15" t="s">
        <v>460</v>
      </c>
      <c r="Z545" s="13">
        <v>45848</v>
      </c>
      <c r="AA545" s="13">
        <v>45848</v>
      </c>
      <c r="AB545" s="13">
        <v>45852</v>
      </c>
      <c r="AC545" s="14" t="s">
        <v>917</v>
      </c>
      <c r="AD545" s="13">
        <v>45848</v>
      </c>
      <c r="AE545" s="56">
        <v>2</v>
      </c>
      <c r="AF545" s="56">
        <v>7701.8</v>
      </c>
      <c r="AG545" s="56">
        <f>AE545*AF545</f>
        <v>15403.6</v>
      </c>
      <c r="AH545" s="56">
        <v>0</v>
      </c>
      <c r="AI545" s="56">
        <f>AG545+AH545</f>
        <v>15403.6</v>
      </c>
      <c r="AJ545" s="56"/>
      <c r="AK545" s="56"/>
    </row>
    <row r="546" spans="1:37" ht="10.5" hidden="1" customHeight="1" x14ac:dyDescent="0.2">
      <c r="A546" s="37">
        <v>2997427</v>
      </c>
      <c r="B546" s="15" t="s">
        <v>588</v>
      </c>
      <c r="C546" s="15" t="s">
        <v>525</v>
      </c>
      <c r="D546" s="13">
        <v>45721</v>
      </c>
      <c r="E546" s="72" t="s">
        <v>926</v>
      </c>
      <c r="F546" s="14">
        <v>1193314</v>
      </c>
      <c r="G546" s="14">
        <v>3316101412</v>
      </c>
      <c r="H546" s="15" t="s">
        <v>584</v>
      </c>
      <c r="I546" s="14">
        <v>2</v>
      </c>
      <c r="J546" s="16">
        <v>7701.8</v>
      </c>
      <c r="K546" s="16">
        <f>I546*J546</f>
        <v>15403.6</v>
      </c>
      <c r="L546" s="13">
        <v>45849</v>
      </c>
      <c r="M546" s="13"/>
      <c r="N546" s="14"/>
      <c r="O546" s="14"/>
      <c r="P546" s="14"/>
      <c r="Q546" s="71"/>
      <c r="R546" s="13">
        <v>45856</v>
      </c>
      <c r="S546" s="13">
        <f>+R546+365</f>
        <v>46221</v>
      </c>
      <c r="T546" s="14">
        <f ca="1">$W$1-R546</f>
        <v>41</v>
      </c>
      <c r="U546" s="14">
        <f ca="1">365-T546</f>
        <v>324</v>
      </c>
      <c r="V546" s="15"/>
      <c r="W546" s="15"/>
      <c r="X546" s="14" t="str">
        <f>IF(AND(O546&gt;40410001,O546&lt;424000000),"Done - Invoiced",IF(AND(L546&gt;DATEVALUE("01/01/2024"),L546&lt;DATEVALUE("01/01/2027")),"On Hand",IF(L546="In Transit","In Transit",IF(L546="Cancelled PO","Cancelled PO","On Order"))))</f>
        <v>On Hand</v>
      </c>
      <c r="Y546" s="15" t="s">
        <v>460</v>
      </c>
      <c r="Z546" s="13">
        <v>45846</v>
      </c>
      <c r="AA546" s="13">
        <v>45846</v>
      </c>
      <c r="AB546" s="13">
        <v>45850</v>
      </c>
      <c r="AC546" s="14" t="s">
        <v>920</v>
      </c>
      <c r="AD546" s="13">
        <v>45848</v>
      </c>
      <c r="AE546" s="56">
        <v>2</v>
      </c>
      <c r="AF546" s="56">
        <v>7701.8</v>
      </c>
      <c r="AG546" s="56">
        <f>AE546*AF546</f>
        <v>15403.6</v>
      </c>
      <c r="AH546" s="56">
        <v>0</v>
      </c>
      <c r="AI546" s="56">
        <f>AG546+AH546</f>
        <v>15403.6</v>
      </c>
      <c r="AJ546" s="56"/>
      <c r="AK546" s="56"/>
    </row>
    <row r="547" spans="1:37" ht="10.5" hidden="1" customHeight="1" x14ac:dyDescent="0.2">
      <c r="A547" s="37">
        <v>3497570</v>
      </c>
      <c r="B547" s="15" t="s">
        <v>518</v>
      </c>
      <c r="C547" s="15" t="s">
        <v>52</v>
      </c>
      <c r="D547" s="13">
        <v>45813</v>
      </c>
      <c r="E547" s="17" t="s">
        <v>924</v>
      </c>
      <c r="F547" s="14">
        <v>3222323933</v>
      </c>
      <c r="G547" s="14">
        <v>3222323933</v>
      </c>
      <c r="H547" s="15" t="s">
        <v>157</v>
      </c>
      <c r="I547" s="14">
        <v>6</v>
      </c>
      <c r="J547" s="16">
        <v>1717</v>
      </c>
      <c r="K547" s="16">
        <f>I547*J547</f>
        <v>10302</v>
      </c>
      <c r="L547" s="13">
        <v>45852</v>
      </c>
      <c r="M547" s="13"/>
      <c r="N547" s="14"/>
      <c r="O547" s="14"/>
      <c r="P547" s="14"/>
      <c r="Q547" s="56"/>
      <c r="R547" s="13">
        <v>45856</v>
      </c>
      <c r="S547" s="13">
        <f>+R547+365</f>
        <v>46221</v>
      </c>
      <c r="T547" s="14">
        <f ca="1">$W$1-R547</f>
        <v>41</v>
      </c>
      <c r="U547" s="14">
        <f ca="1">365-T547</f>
        <v>324</v>
      </c>
      <c r="V547" s="15"/>
      <c r="W547" s="15"/>
      <c r="X547" s="14" t="str">
        <f>IF(AND(O547&gt;40410001,O547&lt;424000000),"Done - Invoiced",IF(AND(L547&gt;DATEVALUE("01/01/2024"),L547&lt;DATEVALUE("01/01/2027")),"On Hand",IF(L547="In Transit","In Transit",IF(L547="Cancelled PO","Cancelled PO","On Order"))))</f>
        <v>On Hand</v>
      </c>
      <c r="Y547" s="15" t="s">
        <v>460</v>
      </c>
      <c r="Z547" s="13">
        <v>45847</v>
      </c>
      <c r="AA547" s="13">
        <v>45847</v>
      </c>
      <c r="AB547" s="13">
        <v>45852</v>
      </c>
      <c r="AC547" s="14" t="s">
        <v>916</v>
      </c>
      <c r="AD547" s="13">
        <v>45847</v>
      </c>
      <c r="AE547" s="56">
        <v>6</v>
      </c>
      <c r="AF547" s="56">
        <v>1717</v>
      </c>
      <c r="AG547" s="56">
        <f>AE547*AF547</f>
        <v>10302</v>
      </c>
      <c r="AH547" s="56">
        <v>180</v>
      </c>
      <c r="AI547" s="56">
        <f>AG547+AH547</f>
        <v>10482</v>
      </c>
      <c r="AJ547" s="56"/>
      <c r="AK547" s="56"/>
    </row>
    <row r="548" spans="1:37" ht="10.5" hidden="1" customHeight="1" x14ac:dyDescent="0.2">
      <c r="A548" s="37">
        <v>3268053</v>
      </c>
      <c r="B548" s="78" t="s">
        <v>499</v>
      </c>
      <c r="C548" s="78" t="s">
        <v>56</v>
      </c>
      <c r="D548" s="79">
        <v>45771</v>
      </c>
      <c r="E548" s="80" t="s">
        <v>484</v>
      </c>
      <c r="F548" s="40" t="s">
        <v>58</v>
      </c>
      <c r="G548" s="83">
        <v>3316101287</v>
      </c>
      <c r="H548" s="78" t="s">
        <v>59</v>
      </c>
      <c r="I548" s="83">
        <v>1</v>
      </c>
      <c r="J548" s="84">
        <v>70256.649999999994</v>
      </c>
      <c r="K548" s="84">
        <f>I548*J548</f>
        <v>70256.649999999994</v>
      </c>
      <c r="L548" s="79" t="s">
        <v>204</v>
      </c>
      <c r="M548" s="79"/>
      <c r="N548" s="83"/>
      <c r="O548" s="83"/>
      <c r="P548" s="83"/>
      <c r="Q548" s="85"/>
      <c r="R548" s="13">
        <v>45821</v>
      </c>
      <c r="S548" s="13">
        <f>+R548+365</f>
        <v>46186</v>
      </c>
      <c r="T548" s="14">
        <f ca="1">$W$1-R548</f>
        <v>76</v>
      </c>
      <c r="U548" s="14">
        <f ca="1">365-T548</f>
        <v>289</v>
      </c>
      <c r="V548" s="15"/>
      <c r="W548" s="15"/>
      <c r="X548" s="14" t="str">
        <f>IF(AND(O548&gt;40410001,O548&lt;424000000),"Done - Invoiced",IF(AND(L548&gt;DATEVALUE("01/01/2024"),L548&lt;DATEVALUE("01/01/2027")),"On Hand",IF(L548="In Transit","In Transit",IF(L548="Cancelled PO","Cancelled PO","On Order"))))</f>
        <v>In Transit</v>
      </c>
      <c r="Y548" s="15" t="s">
        <v>460</v>
      </c>
      <c r="Z548" s="13">
        <v>45858</v>
      </c>
      <c r="AA548" s="13">
        <v>45858</v>
      </c>
      <c r="AB548" s="13">
        <v>45964</v>
      </c>
      <c r="AC548" s="14">
        <v>134379</v>
      </c>
      <c r="AD548" s="13">
        <v>45813</v>
      </c>
      <c r="AE548" s="56">
        <v>1</v>
      </c>
      <c r="AF548" s="56">
        <v>70256.649999999994</v>
      </c>
      <c r="AG548" s="56">
        <f>AE548*AF548</f>
        <v>70256.649999999994</v>
      </c>
      <c r="AH548" s="56">
        <v>2378.63</v>
      </c>
      <c r="AI548" s="56">
        <f>AG548+AH548</f>
        <v>72635.28</v>
      </c>
      <c r="AJ548" s="113">
        <v>45909</v>
      </c>
      <c r="AK548" s="110">
        <v>527043</v>
      </c>
    </row>
    <row r="549" spans="1:37" ht="10.5" hidden="1" customHeight="1" x14ac:dyDescent="0.2">
      <c r="A549" s="37">
        <v>3531860</v>
      </c>
      <c r="B549" s="15" t="s">
        <v>810</v>
      </c>
      <c r="C549" s="15" t="s">
        <v>52</v>
      </c>
      <c r="D549" s="13">
        <v>45819</v>
      </c>
      <c r="E549" s="72" t="s">
        <v>1044</v>
      </c>
      <c r="F549" s="14">
        <v>3222323933</v>
      </c>
      <c r="G549" s="14">
        <v>3222323933</v>
      </c>
      <c r="H549" s="15" t="s">
        <v>157</v>
      </c>
      <c r="I549" s="14">
        <v>6</v>
      </c>
      <c r="J549" s="16">
        <v>1717</v>
      </c>
      <c r="K549" s="93">
        <f>I549*J549</f>
        <v>10302</v>
      </c>
      <c r="L549" s="13">
        <v>45880</v>
      </c>
      <c r="M549" s="13"/>
      <c r="N549" s="14"/>
      <c r="O549" s="14"/>
      <c r="P549" s="14"/>
      <c r="Q549" s="56"/>
      <c r="R549" s="13">
        <v>45884</v>
      </c>
      <c r="S549" s="13">
        <f>+R549+365</f>
        <v>46249</v>
      </c>
      <c r="T549" s="14">
        <f ca="1">$W$1-R549</f>
        <v>13</v>
      </c>
      <c r="U549" s="14">
        <f ca="1">365-T549</f>
        <v>352</v>
      </c>
      <c r="V549" s="15"/>
      <c r="W549" s="15"/>
      <c r="X549" s="14" t="str">
        <f>IF(AND(O549&gt;40410001,O549&lt;424000000),"Done - Invoiced",IF(AND(L549&gt;DATEVALUE("01/01/2024"),L549&lt;DATEVALUE("01/01/2027")),"On Hand",IF(L549="In Transit","In Transit",IF(L549="Cancelled PO","Cancelled PO","On Order"))))</f>
        <v>On Hand</v>
      </c>
      <c r="Y549" s="15" t="s">
        <v>460</v>
      </c>
      <c r="Z549" s="13">
        <v>45875</v>
      </c>
      <c r="AA549" s="13">
        <v>45875</v>
      </c>
      <c r="AB549" s="13">
        <v>45880</v>
      </c>
      <c r="AC549" s="14" t="s">
        <v>1032</v>
      </c>
      <c r="AD549" s="13">
        <v>45877</v>
      </c>
      <c r="AE549" s="56">
        <v>6</v>
      </c>
      <c r="AF549" s="56">
        <v>1717</v>
      </c>
      <c r="AG549" s="56">
        <f>AE549*AF549</f>
        <v>10302</v>
      </c>
      <c r="AH549" s="56">
        <v>180</v>
      </c>
      <c r="AI549" s="56">
        <f>AG549+AH549</f>
        <v>10482</v>
      </c>
      <c r="AJ549" s="56"/>
      <c r="AK549" s="56"/>
    </row>
    <row r="550" spans="1:37" ht="10.5" hidden="1" customHeight="1" x14ac:dyDescent="0.2">
      <c r="A550" s="37">
        <v>2997426</v>
      </c>
      <c r="B550" s="15" t="s">
        <v>587</v>
      </c>
      <c r="C550" s="15" t="s">
        <v>525</v>
      </c>
      <c r="D550" s="13">
        <v>45721</v>
      </c>
      <c r="E550" s="72" t="s">
        <v>926</v>
      </c>
      <c r="F550" s="14">
        <v>1193314</v>
      </c>
      <c r="G550" s="14">
        <v>3316101412</v>
      </c>
      <c r="H550" s="15" t="s">
        <v>584</v>
      </c>
      <c r="I550" s="14">
        <v>2</v>
      </c>
      <c r="J550" s="16">
        <v>7701.8</v>
      </c>
      <c r="K550" s="16">
        <f>I550*J550</f>
        <v>15403.6</v>
      </c>
      <c r="L550" s="13">
        <v>45849</v>
      </c>
      <c r="M550" s="13"/>
      <c r="N550" s="14"/>
      <c r="O550" s="14"/>
      <c r="P550" s="14"/>
      <c r="Q550" s="56"/>
      <c r="R550" s="13">
        <v>45856</v>
      </c>
      <c r="S550" s="13">
        <f>+R550+365</f>
        <v>46221</v>
      </c>
      <c r="T550" s="14">
        <f ca="1">$W$1-R550</f>
        <v>41</v>
      </c>
      <c r="U550" s="14">
        <f ca="1">365-T550</f>
        <v>324</v>
      </c>
      <c r="V550" s="15"/>
      <c r="W550" s="15"/>
      <c r="X550" s="14" t="str">
        <f>IF(AND(O550&gt;40410001,O550&lt;424000000),"Done - Invoiced",IF(AND(L550&gt;DATEVALUE("01/01/2024"),L550&lt;DATEVALUE("01/01/2027")),"On Hand",IF(L550="In Transit","In Transit",IF(L550="Cancelled PO","Cancelled PO","On Order"))))</f>
        <v>On Hand</v>
      </c>
      <c r="Y550" s="15" t="s">
        <v>460</v>
      </c>
      <c r="Z550" s="13">
        <v>45846</v>
      </c>
      <c r="AA550" s="13">
        <v>45846</v>
      </c>
      <c r="AB550" s="13">
        <v>45850</v>
      </c>
      <c r="AC550" s="14" t="s">
        <v>921</v>
      </c>
      <c r="AD550" s="13">
        <v>45848</v>
      </c>
      <c r="AE550" s="56">
        <v>2</v>
      </c>
      <c r="AF550" s="56">
        <v>7701.8</v>
      </c>
      <c r="AG550" s="56">
        <f>AE550*AF550</f>
        <v>15403.6</v>
      </c>
      <c r="AH550" s="56">
        <v>0</v>
      </c>
      <c r="AI550" s="56">
        <f>AG550+AH550</f>
        <v>15403.6</v>
      </c>
      <c r="AJ550" s="56"/>
      <c r="AK550" s="56"/>
    </row>
    <row r="551" spans="1:37" ht="10.5" customHeight="1" x14ac:dyDescent="0.2">
      <c r="A551" s="37">
        <v>3497572</v>
      </c>
      <c r="B551" s="15" t="s">
        <v>520</v>
      </c>
      <c r="C551" s="15" t="s">
        <v>52</v>
      </c>
      <c r="D551" s="13">
        <v>45813</v>
      </c>
      <c r="E551" s="17" t="s">
        <v>924</v>
      </c>
      <c r="F551" s="14">
        <v>3222323999</v>
      </c>
      <c r="G551" s="14">
        <v>3222323999</v>
      </c>
      <c r="H551" s="15" t="s">
        <v>157</v>
      </c>
      <c r="I551" s="14">
        <v>6</v>
      </c>
      <c r="J551" s="16">
        <v>1531</v>
      </c>
      <c r="K551" s="16">
        <f>I551*J551</f>
        <v>9186</v>
      </c>
      <c r="L551" s="13">
        <v>45852</v>
      </c>
      <c r="M551" s="13"/>
      <c r="N551" s="14"/>
      <c r="O551" s="14"/>
      <c r="P551" s="14"/>
      <c r="Q551" s="56"/>
      <c r="R551" s="13">
        <v>45856</v>
      </c>
      <c r="S551" s="13">
        <f>+R551+365</f>
        <v>46221</v>
      </c>
      <c r="T551" s="14">
        <f ca="1">$W$1-R551</f>
        <v>41</v>
      </c>
      <c r="U551" s="14">
        <f ca="1">365-T551</f>
        <v>324</v>
      </c>
      <c r="V551" s="15"/>
      <c r="W551" s="15"/>
      <c r="X551" s="14" t="str">
        <f>IF(AND(O551&gt;40410001,O551&lt;424000000),"Done - Invoiced",IF(AND(L551&gt;DATEVALUE("01/01/2024"),L551&lt;DATEVALUE("01/01/2027")),"On Hand",IF(L551="In Transit","In Transit",IF(L551="Cancelled PO","Cancelled PO","On Order"))))</f>
        <v>On Hand</v>
      </c>
      <c r="Y551" s="15" t="s">
        <v>460</v>
      </c>
      <c r="Z551" s="13">
        <v>45870</v>
      </c>
      <c r="AA551" s="13">
        <v>45870</v>
      </c>
      <c r="AB551" s="13">
        <v>45875</v>
      </c>
      <c r="AC551" s="14" t="s">
        <v>916</v>
      </c>
      <c r="AD551" s="13">
        <v>45847</v>
      </c>
      <c r="AE551" s="56">
        <v>6</v>
      </c>
      <c r="AF551" s="56">
        <v>1531</v>
      </c>
      <c r="AG551" s="56">
        <f>AE551*AF551</f>
        <v>9186</v>
      </c>
      <c r="AH551" s="56">
        <v>0</v>
      </c>
      <c r="AI551" s="56">
        <f>AG551+AH551</f>
        <v>9186</v>
      </c>
      <c r="AJ551" s="56"/>
      <c r="AK551" s="56"/>
    </row>
    <row r="552" spans="1:37" ht="10.5" hidden="1" customHeight="1" x14ac:dyDescent="0.2">
      <c r="A552" s="37">
        <v>3012788</v>
      </c>
      <c r="B552" s="15" t="s">
        <v>635</v>
      </c>
      <c r="C552" s="15" t="s">
        <v>618</v>
      </c>
      <c r="D552" s="13">
        <v>45723</v>
      </c>
      <c r="E552" s="17" t="s">
        <v>970</v>
      </c>
      <c r="F552" s="14">
        <v>3316100679</v>
      </c>
      <c r="G552" s="14">
        <v>3316100679</v>
      </c>
      <c r="H552" s="15" t="s">
        <v>620</v>
      </c>
      <c r="I552" s="14">
        <v>1</v>
      </c>
      <c r="J552" s="16">
        <v>15347</v>
      </c>
      <c r="K552" s="16">
        <f>I552*J552</f>
        <v>15347</v>
      </c>
      <c r="L552" s="13">
        <v>45856</v>
      </c>
      <c r="M552" s="13"/>
      <c r="N552" s="14"/>
      <c r="O552" s="14"/>
      <c r="P552" s="14"/>
      <c r="Q552" s="71"/>
      <c r="R552" s="13">
        <v>45863</v>
      </c>
      <c r="S552" s="13">
        <f>+R552+365</f>
        <v>46228</v>
      </c>
      <c r="T552" s="14">
        <f ca="1">$W$1-R552</f>
        <v>34</v>
      </c>
      <c r="U552" s="14">
        <f ca="1">365-T552</f>
        <v>331</v>
      </c>
      <c r="V552" s="15"/>
      <c r="W552" s="15"/>
      <c r="X552" s="14" t="str">
        <f>IF(AND(O552&gt;40410001,O552&lt;424000000),"Done - Invoiced",IF(AND(L552&gt;DATEVALUE("01/01/2024"),L552&lt;DATEVALUE("01/01/2027")),"On Hand",IF(L552="In Transit","In Transit",IF(L552="Cancelled PO","Cancelled PO","On Order"))))</f>
        <v>On Hand</v>
      </c>
      <c r="Y552" s="15" t="s">
        <v>460</v>
      </c>
      <c r="Z552" s="13">
        <v>45855</v>
      </c>
      <c r="AA552" s="13">
        <v>45855</v>
      </c>
      <c r="AB552" s="13">
        <v>45862</v>
      </c>
      <c r="AC552" s="14">
        <v>9252069</v>
      </c>
      <c r="AD552" s="13">
        <v>45852</v>
      </c>
      <c r="AE552" s="56">
        <v>1</v>
      </c>
      <c r="AF552" s="56">
        <v>15347</v>
      </c>
      <c r="AG552" s="56">
        <f>AE552*AF552</f>
        <v>15347</v>
      </c>
      <c r="AH552" s="56">
        <v>110</v>
      </c>
      <c r="AI552" s="56">
        <f>AG552+AH552</f>
        <v>15457</v>
      </c>
      <c r="AJ552" s="56"/>
      <c r="AK552" s="56"/>
    </row>
    <row r="553" spans="1:37" ht="10.5" customHeight="1" x14ac:dyDescent="0.2">
      <c r="A553" s="37">
        <v>3531861</v>
      </c>
      <c r="B553" s="15" t="s">
        <v>811</v>
      </c>
      <c r="C553" s="15" t="s">
        <v>52</v>
      </c>
      <c r="D553" s="13">
        <v>45819</v>
      </c>
      <c r="E553" s="17" t="s">
        <v>1044</v>
      </c>
      <c r="F553" s="14">
        <v>3222323999</v>
      </c>
      <c r="G553" s="14">
        <v>3222323999</v>
      </c>
      <c r="H553" s="15" t="s">
        <v>157</v>
      </c>
      <c r="I553" s="14">
        <v>6</v>
      </c>
      <c r="J553" s="16">
        <v>1531</v>
      </c>
      <c r="K553" s="93">
        <f>I553*J553</f>
        <v>9186</v>
      </c>
      <c r="L553" s="13">
        <v>45880</v>
      </c>
      <c r="M553" s="13"/>
      <c r="N553" s="14"/>
      <c r="O553" s="14"/>
      <c r="P553" s="14"/>
      <c r="Q553" s="56"/>
      <c r="R553" s="13">
        <v>45884</v>
      </c>
      <c r="S553" s="13">
        <f>+R553+365</f>
        <v>46249</v>
      </c>
      <c r="T553" s="14">
        <f ca="1">$W$1-R553</f>
        <v>13</v>
      </c>
      <c r="U553" s="14">
        <f ca="1">365-T553</f>
        <v>352</v>
      </c>
      <c r="V553" s="15"/>
      <c r="W553" s="15"/>
      <c r="X553" s="14" t="str">
        <f>IF(AND(O553&gt;40410001,O553&lt;424000000),"Done - Invoiced",IF(AND(L553&gt;DATEVALUE("01/01/2024"),L553&lt;DATEVALUE("01/01/2027")),"On Hand",IF(L553="In Transit","In Transit",IF(L553="Cancelled PO","Cancelled PO","On Order"))))</f>
        <v>On Hand</v>
      </c>
      <c r="Y553" s="15" t="s">
        <v>460</v>
      </c>
      <c r="Z553" s="13">
        <v>45875</v>
      </c>
      <c r="AA553" s="13">
        <v>45875</v>
      </c>
      <c r="AB553" s="13">
        <v>45880</v>
      </c>
      <c r="AC553" s="14" t="s">
        <v>1032</v>
      </c>
      <c r="AD553" s="13">
        <v>45877</v>
      </c>
      <c r="AE553" s="56">
        <v>6</v>
      </c>
      <c r="AF553" s="56">
        <v>1531</v>
      </c>
      <c r="AG553" s="56">
        <f>AE553*AF553</f>
        <v>9186</v>
      </c>
      <c r="AH553" s="56">
        <v>0</v>
      </c>
      <c r="AI553" s="56">
        <f>AG553+AH553</f>
        <v>9186</v>
      </c>
      <c r="AJ553" s="56"/>
      <c r="AK553" s="56"/>
    </row>
    <row r="554" spans="1:37" ht="10.5" hidden="1" customHeight="1" x14ac:dyDescent="0.2">
      <c r="A554" s="37">
        <v>3012789</v>
      </c>
      <c r="B554" s="15" t="s">
        <v>636</v>
      </c>
      <c r="C554" s="15" t="s">
        <v>618</v>
      </c>
      <c r="D554" s="13">
        <v>45723</v>
      </c>
      <c r="E554" s="17" t="s">
        <v>970</v>
      </c>
      <c r="F554" s="14">
        <v>3316100679</v>
      </c>
      <c r="G554" s="14">
        <v>3316100679</v>
      </c>
      <c r="H554" s="15" t="s">
        <v>620</v>
      </c>
      <c r="I554" s="14">
        <v>1</v>
      </c>
      <c r="J554" s="16">
        <v>15347</v>
      </c>
      <c r="K554" s="16">
        <f>I554*J554</f>
        <v>15347</v>
      </c>
      <c r="L554" s="13">
        <v>45859</v>
      </c>
      <c r="M554" s="13"/>
      <c r="N554" s="14"/>
      <c r="O554" s="14"/>
      <c r="P554" s="14"/>
      <c r="Q554" s="56"/>
      <c r="R554" s="13">
        <v>45863</v>
      </c>
      <c r="S554" s="13">
        <f>+R554+365</f>
        <v>46228</v>
      </c>
      <c r="T554" s="14">
        <f ca="1">$W$1-R554</f>
        <v>34</v>
      </c>
      <c r="U554" s="14">
        <f ca="1">365-T554</f>
        <v>331</v>
      </c>
      <c r="V554" s="15"/>
      <c r="W554" s="15"/>
      <c r="X554" s="14" t="str">
        <f>IF(AND(O554&gt;40410001,O554&lt;424000000),"Done - Invoiced",IF(AND(L554&gt;DATEVALUE("01/01/2024"),L554&lt;DATEVALUE("01/01/2027")),"On Hand",IF(L554="In Transit","In Transit",IF(L554="Cancelled PO","Cancelled PO","On Order"))))</f>
        <v>On Hand</v>
      </c>
      <c r="Y554" s="15" t="s">
        <v>460</v>
      </c>
      <c r="Z554" s="13">
        <v>45855</v>
      </c>
      <c r="AA554" s="13">
        <v>45855</v>
      </c>
      <c r="AB554" s="13">
        <v>45862</v>
      </c>
      <c r="AC554" s="14">
        <v>9252102</v>
      </c>
      <c r="AD554" s="13">
        <v>45854</v>
      </c>
      <c r="AE554" s="56">
        <v>1</v>
      </c>
      <c r="AF554" s="56">
        <v>15347</v>
      </c>
      <c r="AG554" s="56">
        <f>AE554*AF554</f>
        <v>15347</v>
      </c>
      <c r="AH554" s="56">
        <v>110</v>
      </c>
      <c r="AI554" s="56">
        <f>AG554+AH554</f>
        <v>15457</v>
      </c>
      <c r="AJ554" s="56"/>
      <c r="AK554" s="56"/>
    </row>
    <row r="555" spans="1:37" ht="10.5" hidden="1" customHeight="1" x14ac:dyDescent="0.2">
      <c r="A555" s="37">
        <v>3012790</v>
      </c>
      <c r="B555" s="19" t="s">
        <v>637</v>
      </c>
      <c r="C555" s="19" t="s">
        <v>618</v>
      </c>
      <c r="D555" s="22">
        <v>45723</v>
      </c>
      <c r="E555" s="19" t="s">
        <v>622</v>
      </c>
      <c r="F555" s="20">
        <v>3316101398</v>
      </c>
      <c r="G555" s="20">
        <v>3316101398</v>
      </c>
      <c r="H555" s="19" t="s">
        <v>638</v>
      </c>
      <c r="I555" s="20">
        <v>1</v>
      </c>
      <c r="J555" s="21">
        <v>15234</v>
      </c>
      <c r="K555" s="21">
        <f>I555*J555</f>
        <v>15234</v>
      </c>
      <c r="L555" s="22">
        <v>45810</v>
      </c>
      <c r="M555" s="22"/>
      <c r="N555" s="23">
        <v>2002477508</v>
      </c>
      <c r="O555" s="23">
        <v>404100480</v>
      </c>
      <c r="P555" s="64">
        <v>45884</v>
      </c>
      <c r="Q555" s="69"/>
      <c r="R555" s="13">
        <v>45813</v>
      </c>
      <c r="S555" s="13">
        <f>+R555+365</f>
        <v>46178</v>
      </c>
      <c r="T555" s="14">
        <f ca="1">$W$1-R555</f>
        <v>84</v>
      </c>
      <c r="U555" s="14">
        <f ca="1">365-T555</f>
        <v>281</v>
      </c>
      <c r="V555" s="15"/>
      <c r="W555" s="15"/>
      <c r="X555" s="14" t="str">
        <f>IF(AND(O555&gt;40410001,O555&lt;424000000),"Done - Invoiced",IF(AND(L555&gt;DATEVALUE("01/01/2024"),L555&lt;DATEVALUE("01/01/2027")),"On Hand",IF(L555="In Transit","In Transit",IF(L555="Cancelled PO","Cancelled PO","On Order"))))</f>
        <v>Done - Invoiced</v>
      </c>
      <c r="Y555" s="15" t="s">
        <v>460</v>
      </c>
      <c r="Z555" s="13">
        <v>45750</v>
      </c>
      <c r="AA555" s="13">
        <v>45800</v>
      </c>
      <c r="AB555" s="13">
        <v>45807</v>
      </c>
      <c r="AC555" s="14"/>
      <c r="AD555" s="13"/>
      <c r="AE555" s="56">
        <v>1</v>
      </c>
      <c r="AF555" s="56">
        <v>15234</v>
      </c>
      <c r="AG555" s="56">
        <f>AE555*AF555</f>
        <v>15234</v>
      </c>
      <c r="AH555" s="56"/>
      <c r="AI555" s="56">
        <f>AG555+AH555</f>
        <v>15234</v>
      </c>
      <c r="AJ555" s="56"/>
      <c r="AK555" s="56"/>
    </row>
    <row r="556" spans="1:37" ht="10.5" hidden="1" customHeight="1" x14ac:dyDescent="0.2">
      <c r="A556" s="37">
        <v>2997398</v>
      </c>
      <c r="B556" s="129" t="s">
        <v>554</v>
      </c>
      <c r="C556" s="129" t="s">
        <v>525</v>
      </c>
      <c r="D556" s="130">
        <v>45721</v>
      </c>
      <c r="E556" s="140" t="s">
        <v>971</v>
      </c>
      <c r="F556" s="133">
        <v>1202142</v>
      </c>
      <c r="G556" s="133">
        <v>3222360227</v>
      </c>
      <c r="H556" s="129" t="s">
        <v>552</v>
      </c>
      <c r="I556" s="133">
        <v>4</v>
      </c>
      <c r="J556" s="134">
        <v>1768.3</v>
      </c>
      <c r="K556" s="134">
        <f>I556*J556</f>
        <v>7073.2</v>
      </c>
      <c r="L556" s="130">
        <v>45861</v>
      </c>
      <c r="M556" s="130"/>
      <c r="N556" s="136">
        <v>2002534409</v>
      </c>
      <c r="O556" s="32">
        <v>404100503</v>
      </c>
      <c r="P556" s="64">
        <v>45896</v>
      </c>
      <c r="Q556" s="65"/>
      <c r="R556" s="131">
        <v>45863</v>
      </c>
      <c r="S556" s="13">
        <f>+R556+365</f>
        <v>46228</v>
      </c>
      <c r="T556" s="14">
        <f ca="1">$W$1-R556</f>
        <v>34</v>
      </c>
      <c r="U556" s="14">
        <f ca="1">365-T556</f>
        <v>331</v>
      </c>
      <c r="V556" s="132"/>
      <c r="W556" s="132"/>
      <c r="X556" s="14" t="str">
        <f>IF(AND(O556&gt;40410001,O556&lt;424000000),"Done - Invoiced",IF(AND(L556&gt;DATEVALUE("01/01/2024"),L556&lt;DATEVALUE("01/01/2027")),"On Hand",IF(L556="In Transit","In Transit",IF(L556="Cancelled PO","Cancelled PO","On Order"))))</f>
        <v>Done - Invoiced</v>
      </c>
      <c r="Y556" s="132" t="s">
        <v>460</v>
      </c>
      <c r="Z556" s="13">
        <v>45855</v>
      </c>
      <c r="AA556" s="131">
        <v>45855</v>
      </c>
      <c r="AB556" s="131">
        <v>45859</v>
      </c>
      <c r="AC556" s="14" t="s">
        <v>967</v>
      </c>
      <c r="AD556" s="13">
        <v>45856</v>
      </c>
      <c r="AE556" s="56">
        <v>4</v>
      </c>
      <c r="AF556" s="56">
        <v>1768.3</v>
      </c>
      <c r="AG556" s="56">
        <f>AE556*AF556</f>
        <v>7073.2</v>
      </c>
      <c r="AH556" s="56">
        <v>65</v>
      </c>
      <c r="AI556" s="56">
        <f>AG556+AH556</f>
        <v>7138.2</v>
      </c>
      <c r="AJ556" s="56"/>
      <c r="AK556" s="56"/>
    </row>
    <row r="557" spans="1:37" ht="10.5" hidden="1" customHeight="1" x14ac:dyDescent="0.2">
      <c r="A557" s="37">
        <v>3415347</v>
      </c>
      <c r="B557" s="38" t="s">
        <v>504</v>
      </c>
      <c r="C557" s="38" t="s">
        <v>56</v>
      </c>
      <c r="D557" s="39">
        <v>45799</v>
      </c>
      <c r="E557" s="43" t="s">
        <v>484</v>
      </c>
      <c r="F557" s="103" t="s">
        <v>200</v>
      </c>
      <c r="G557" s="41">
        <v>3222332173</v>
      </c>
      <c r="H557" s="38" t="s">
        <v>201</v>
      </c>
      <c r="I557" s="41">
        <v>1</v>
      </c>
      <c r="J557" s="42">
        <v>21.07</v>
      </c>
      <c r="K557" s="42">
        <f>I557*J557</f>
        <v>21.07</v>
      </c>
      <c r="L557" s="79" t="s">
        <v>204</v>
      </c>
      <c r="M557" s="39"/>
      <c r="N557" s="41"/>
      <c r="O557" s="41"/>
      <c r="P557" s="41"/>
      <c r="Q557" s="85"/>
      <c r="R557" s="13">
        <v>45821</v>
      </c>
      <c r="S557" s="13">
        <f>+R557+365</f>
        <v>46186</v>
      </c>
      <c r="T557" s="14">
        <f ca="1">$W$1-R557</f>
        <v>76</v>
      </c>
      <c r="U557" s="14">
        <f ca="1">365-T557</f>
        <v>289</v>
      </c>
      <c r="V557" s="15"/>
      <c r="W557" s="15"/>
      <c r="X557" s="14" t="str">
        <f>IF(AND(O557&gt;40410001,O557&lt;424000000),"Done - Invoiced",IF(AND(L557&gt;DATEVALUE("01/01/2024"),L557&lt;DATEVALUE("01/01/2027")),"On Hand",IF(L557="In Transit","In Transit",IF(L557="Cancelled PO","Cancelled PO","On Order"))))</f>
        <v>In Transit</v>
      </c>
      <c r="Y557" s="15" t="s">
        <v>460</v>
      </c>
      <c r="Z557" s="13">
        <v>45830</v>
      </c>
      <c r="AA557" s="13">
        <v>45830</v>
      </c>
      <c r="AB557" s="13">
        <v>45936</v>
      </c>
      <c r="AC557" s="14">
        <v>134383</v>
      </c>
      <c r="AD557" s="13">
        <v>45813</v>
      </c>
      <c r="AE557" s="56">
        <v>1</v>
      </c>
      <c r="AF557" s="56">
        <v>21.07</v>
      </c>
      <c r="AG557" s="56">
        <f>AE557*AF557</f>
        <v>21.07</v>
      </c>
      <c r="AH557" s="56">
        <v>0</v>
      </c>
      <c r="AI557" s="56">
        <f>AG557+AH557</f>
        <v>21.07</v>
      </c>
      <c r="AJ557" s="113">
        <v>45909</v>
      </c>
      <c r="AK557" s="110">
        <v>527642</v>
      </c>
    </row>
    <row r="558" spans="1:37" ht="10.5" hidden="1" customHeight="1" x14ac:dyDescent="0.2">
      <c r="A558" s="37">
        <v>3415346</v>
      </c>
      <c r="B558" s="44" t="s">
        <v>505</v>
      </c>
      <c r="C558" s="44" t="s">
        <v>56</v>
      </c>
      <c r="D558" s="45">
        <v>45799</v>
      </c>
      <c r="E558" s="82" t="s">
        <v>925</v>
      </c>
      <c r="F558" s="40" t="s">
        <v>67</v>
      </c>
      <c r="G558" s="40">
        <v>3717007084</v>
      </c>
      <c r="H558" s="44" t="s">
        <v>68</v>
      </c>
      <c r="I558" s="40">
        <v>1</v>
      </c>
      <c r="J558" s="46">
        <v>23220.720000000001</v>
      </c>
      <c r="K558" s="46">
        <f>I558*J558</f>
        <v>23220.720000000001</v>
      </c>
      <c r="L558" s="45" t="s">
        <v>204</v>
      </c>
      <c r="M558" s="45"/>
      <c r="N558" s="40"/>
      <c r="O558" s="40"/>
      <c r="P558" s="40"/>
      <c r="Q558" s="58"/>
      <c r="R558" s="13">
        <v>45856</v>
      </c>
      <c r="S558" s="13">
        <f>+R558+365</f>
        <v>46221</v>
      </c>
      <c r="T558" s="14">
        <f ca="1">$W$1-R558</f>
        <v>41</v>
      </c>
      <c r="U558" s="14">
        <f ca="1">365-T558</f>
        <v>324</v>
      </c>
      <c r="V558" s="15"/>
      <c r="W558" s="15"/>
      <c r="X558" s="14" t="str">
        <f>IF(AND(O558&gt;40410001,O558&lt;424000000),"Done - Invoiced",IF(AND(L558&gt;DATEVALUE("01/01/2024"),L558&lt;DATEVALUE("01/01/2027")),"On Hand",IF(L558="In Transit","In Transit",IF(L558="Cancelled PO","Cancelled PO","On Order"))))</f>
        <v>In Transit</v>
      </c>
      <c r="Y558" s="15" t="s">
        <v>460</v>
      </c>
      <c r="Z558" s="13">
        <v>45842</v>
      </c>
      <c r="AA558" s="13">
        <v>45847</v>
      </c>
      <c r="AB558" s="13">
        <v>45953</v>
      </c>
      <c r="AC558" s="14">
        <v>135283</v>
      </c>
      <c r="AD558" s="13">
        <v>45847</v>
      </c>
      <c r="AE558" s="56">
        <v>1</v>
      </c>
      <c r="AF558" s="56">
        <v>23220.720000000001</v>
      </c>
      <c r="AG558" s="56">
        <f>AE558*AF558</f>
        <v>23220.720000000001</v>
      </c>
      <c r="AH558" s="56">
        <v>1153.51</v>
      </c>
      <c r="AI558" s="56">
        <f>AG558+AH558</f>
        <v>24374.23</v>
      </c>
      <c r="AJ558" s="113">
        <v>45930</v>
      </c>
      <c r="AK558" s="110">
        <v>527641</v>
      </c>
    </row>
    <row r="559" spans="1:37" ht="10.5" hidden="1" customHeight="1" x14ac:dyDescent="0.2">
      <c r="A559" s="37">
        <v>3455807</v>
      </c>
      <c r="B559" s="44" t="s">
        <v>507</v>
      </c>
      <c r="C559" s="44" t="s">
        <v>56</v>
      </c>
      <c r="D559" s="45">
        <v>45806</v>
      </c>
      <c r="E559" s="87" t="s">
        <v>925</v>
      </c>
      <c r="F559" s="40" t="s">
        <v>92</v>
      </c>
      <c r="G559" s="40">
        <v>3717002079</v>
      </c>
      <c r="H559" s="44" t="s">
        <v>93</v>
      </c>
      <c r="I559" s="40">
        <v>1</v>
      </c>
      <c r="J559" s="46">
        <v>418.11</v>
      </c>
      <c r="K559" s="46">
        <f>I559*J559</f>
        <v>418.11</v>
      </c>
      <c r="L559" s="45" t="s">
        <v>204</v>
      </c>
      <c r="M559" s="45"/>
      <c r="N559" s="40"/>
      <c r="O559" s="40"/>
      <c r="P559" s="40"/>
      <c r="Q559" s="96"/>
      <c r="R559" s="13">
        <v>45856</v>
      </c>
      <c r="S559" s="13">
        <f>+R559+365</f>
        <v>46221</v>
      </c>
      <c r="T559" s="14">
        <f ca="1">$W$1-R559</f>
        <v>41</v>
      </c>
      <c r="U559" s="14">
        <f ca="1">365-T559</f>
        <v>324</v>
      </c>
      <c r="V559" s="15"/>
      <c r="W559" s="15"/>
      <c r="X559" s="14" t="str">
        <f>IF(AND(O559&gt;40410001,O559&lt;424000000),"Done - Invoiced",IF(AND(L559&gt;DATEVALUE("01/01/2024"),L559&lt;DATEVALUE("01/01/2027")),"On Hand",IF(L559="In Transit","In Transit",IF(L559="Cancelled PO","Cancelled PO","On Order"))))</f>
        <v>In Transit</v>
      </c>
      <c r="Y559" s="15" t="s">
        <v>460</v>
      </c>
      <c r="Z559" s="13">
        <v>45853</v>
      </c>
      <c r="AA559" s="13">
        <v>45853</v>
      </c>
      <c r="AB559" s="13">
        <v>45959</v>
      </c>
      <c r="AC559" s="14">
        <v>135446</v>
      </c>
      <c r="AD559" s="13">
        <v>45852</v>
      </c>
      <c r="AE559" s="56">
        <v>1</v>
      </c>
      <c r="AF559" s="56">
        <v>418.11</v>
      </c>
      <c r="AG559" s="56">
        <f>AE559*AF559</f>
        <v>418.11</v>
      </c>
      <c r="AH559" s="56">
        <v>0</v>
      </c>
      <c r="AI559" s="56">
        <f>AG559+AH559</f>
        <v>418.11</v>
      </c>
      <c r="AJ559" s="113">
        <v>45930</v>
      </c>
      <c r="AK559" s="110">
        <v>528050</v>
      </c>
    </row>
    <row r="560" spans="1:37" ht="10.5" hidden="1" customHeight="1" x14ac:dyDescent="0.2">
      <c r="A560" s="37">
        <v>3455806</v>
      </c>
      <c r="B560" s="44" t="s">
        <v>708</v>
      </c>
      <c r="C560" s="44" t="s">
        <v>56</v>
      </c>
      <c r="D560" s="45">
        <v>45806</v>
      </c>
      <c r="E560" s="87" t="s">
        <v>1025</v>
      </c>
      <c r="F560" s="40" t="s">
        <v>58</v>
      </c>
      <c r="G560" s="40">
        <v>3316101287</v>
      </c>
      <c r="H560" s="44" t="s">
        <v>59</v>
      </c>
      <c r="I560" s="40">
        <v>1</v>
      </c>
      <c r="J560" s="46">
        <v>70256.649999999994</v>
      </c>
      <c r="K560" s="46">
        <f>I560*J560</f>
        <v>70256.649999999994</v>
      </c>
      <c r="L560" s="45" t="s">
        <v>204</v>
      </c>
      <c r="M560" s="45"/>
      <c r="N560" s="40"/>
      <c r="O560" s="40"/>
      <c r="P560" s="40"/>
      <c r="Q560" s="58"/>
      <c r="R560" s="13">
        <v>45877</v>
      </c>
      <c r="S560" s="13">
        <f>+R560+365</f>
        <v>46242</v>
      </c>
      <c r="T560" s="14">
        <f ca="1">$W$1-R560</f>
        <v>20</v>
      </c>
      <c r="U560" s="14">
        <f ca="1">365-T560</f>
        <v>345</v>
      </c>
      <c r="V560" s="15"/>
      <c r="W560" s="15"/>
      <c r="X560" s="14" t="str">
        <f>IF(AND(O560&gt;40410001,O560&lt;424000000),"Done - Invoiced",IF(AND(L560&gt;DATEVALUE("01/01/2024"),L560&lt;DATEVALUE("01/01/2027")),"On Hand",IF(L560="In Transit","In Transit",IF(L560="Cancelled PO","Cancelled PO","On Order"))))</f>
        <v>In Transit</v>
      </c>
      <c r="Y560" s="15" t="s">
        <v>460</v>
      </c>
      <c r="Z560" s="13">
        <v>45867</v>
      </c>
      <c r="AA560" s="13">
        <v>45867</v>
      </c>
      <c r="AB560" s="13">
        <v>45973</v>
      </c>
      <c r="AC560" s="14">
        <v>135912</v>
      </c>
      <c r="AD560" s="13">
        <v>45867</v>
      </c>
      <c r="AE560" s="56">
        <v>1</v>
      </c>
      <c r="AF560" s="56">
        <v>70256.649999999994</v>
      </c>
      <c r="AG560" s="56">
        <f>AE560*AF560</f>
        <v>70256.649999999994</v>
      </c>
      <c r="AH560" s="56">
        <v>2378.63</v>
      </c>
      <c r="AI560" s="56">
        <f>AG560+AH560</f>
        <v>72635.28</v>
      </c>
      <c r="AJ560" s="113">
        <v>45930</v>
      </c>
      <c r="AK560" s="110">
        <v>528052</v>
      </c>
    </row>
    <row r="561" spans="1:37" ht="10.5" hidden="1" customHeight="1" x14ac:dyDescent="0.2">
      <c r="A561" s="37">
        <v>3455808</v>
      </c>
      <c r="B561" s="15" t="s">
        <v>506</v>
      </c>
      <c r="C561" s="15" t="s">
        <v>56</v>
      </c>
      <c r="D561" s="13">
        <v>45806</v>
      </c>
      <c r="E561" s="15"/>
      <c r="F561" s="14" t="s">
        <v>58</v>
      </c>
      <c r="G561" s="14">
        <v>3316101287</v>
      </c>
      <c r="H561" s="15" t="s">
        <v>59</v>
      </c>
      <c r="I561" s="14">
        <v>1</v>
      </c>
      <c r="J561" s="16">
        <v>70256.649999999994</v>
      </c>
      <c r="K561" s="123" t="s">
        <v>1144</v>
      </c>
      <c r="L561" s="13"/>
      <c r="M561" s="13"/>
      <c r="N561" s="14"/>
      <c r="O561" s="36"/>
      <c r="P561" s="14"/>
      <c r="Q561" s="56"/>
      <c r="R561" s="13"/>
      <c r="S561" s="13">
        <f>+R561+365</f>
        <v>365</v>
      </c>
      <c r="T561" s="14">
        <f ca="1">$W$1-R561</f>
        <v>45897</v>
      </c>
      <c r="U561" s="14">
        <f ca="1">365-T561</f>
        <v>-45532</v>
      </c>
      <c r="V561" s="15"/>
      <c r="W561" s="15"/>
      <c r="X561" s="14" t="str">
        <f>IF(AND(O561&gt;40410001,O561&lt;424000000),"Done - Invoiced",IF(AND(L561&gt;DATEVALUE("01/01/2024"),L561&lt;DATEVALUE("01/01/2027")),"On Hand",IF(L561="In Transit","In Transit",IF(L561="Cancelled PO","Cancelled PO","On Order"))))</f>
        <v>On Order</v>
      </c>
      <c r="Y561" s="15" t="s">
        <v>460</v>
      </c>
      <c r="Z561" s="13">
        <v>45895</v>
      </c>
      <c r="AA561" s="13">
        <v>45922</v>
      </c>
      <c r="AB561" s="13">
        <v>46028</v>
      </c>
      <c r="AC561" s="14"/>
      <c r="AD561" s="13"/>
      <c r="AE561" s="56">
        <v>1</v>
      </c>
      <c r="AF561" s="56">
        <v>70256.649999999994</v>
      </c>
      <c r="AG561" s="56">
        <f>AE561*AF561</f>
        <v>70256.649999999994</v>
      </c>
      <c r="AH561" s="56"/>
      <c r="AI561" s="56">
        <f>AG561+AH561</f>
        <v>70256.649999999994</v>
      </c>
      <c r="AJ561" s="56"/>
      <c r="AK561" s="56"/>
    </row>
    <row r="562" spans="1:37" ht="10.5" hidden="1" customHeight="1" x14ac:dyDescent="0.2">
      <c r="A562" s="37">
        <v>2997399</v>
      </c>
      <c r="B562" s="19" t="s">
        <v>555</v>
      </c>
      <c r="C562" s="19" t="s">
        <v>525</v>
      </c>
      <c r="D562" s="22">
        <v>45721</v>
      </c>
      <c r="E562" s="26" t="s">
        <v>971</v>
      </c>
      <c r="F562" s="20">
        <v>1202142</v>
      </c>
      <c r="G562" s="20">
        <v>3222360227</v>
      </c>
      <c r="H562" s="19" t="s">
        <v>552</v>
      </c>
      <c r="I562" s="20">
        <v>4</v>
      </c>
      <c r="J562" s="21">
        <v>1768.3</v>
      </c>
      <c r="K562" s="21">
        <f>I562*J562</f>
        <v>7073.2</v>
      </c>
      <c r="L562" s="22">
        <v>45861</v>
      </c>
      <c r="M562" s="22"/>
      <c r="N562" s="52">
        <v>2002545128</v>
      </c>
      <c r="O562" s="53" t="s">
        <v>408</v>
      </c>
      <c r="P562" s="24">
        <v>45903</v>
      </c>
      <c r="Q562" s="65"/>
      <c r="R562" s="13">
        <v>45863</v>
      </c>
      <c r="S562" s="13">
        <f>+R562+365</f>
        <v>46228</v>
      </c>
      <c r="T562" s="14">
        <f ca="1">$W$1-R562</f>
        <v>34</v>
      </c>
      <c r="U562" s="14">
        <f ca="1">365-T562</f>
        <v>331</v>
      </c>
      <c r="V562" s="15"/>
      <c r="W562" s="15"/>
      <c r="X562" s="14" t="str">
        <f>IF(AND(O562&gt;40410001,O562&lt;424000000),"Done - Invoiced",IF(AND(L562&gt;DATEVALUE("01/01/2024"),L562&lt;DATEVALUE("01/01/2027")),"On Hand",IF(L562="In Transit","In Transit",IF(L562="Cancelled PO","Cancelled PO","On Order"))))</f>
        <v>On Hand</v>
      </c>
      <c r="Y562" s="15" t="s">
        <v>460</v>
      </c>
      <c r="Z562" s="13">
        <v>45855</v>
      </c>
      <c r="AA562" s="13">
        <v>45855</v>
      </c>
      <c r="AB562" s="13">
        <v>45859</v>
      </c>
      <c r="AC562" s="14" t="s">
        <v>968</v>
      </c>
      <c r="AD562" s="13">
        <v>45856</v>
      </c>
      <c r="AE562" s="56">
        <v>4</v>
      </c>
      <c r="AF562" s="56">
        <v>1768.3</v>
      </c>
      <c r="AG562" s="56">
        <f>AE562*AF562</f>
        <v>7073.2</v>
      </c>
      <c r="AH562" s="56">
        <v>65</v>
      </c>
      <c r="AI562" s="56">
        <f>AG562+AH562</f>
        <v>7138.2</v>
      </c>
      <c r="AJ562" s="56"/>
      <c r="AK562" s="56"/>
    </row>
    <row r="563" spans="1:37" ht="10.5" hidden="1" customHeight="1" x14ac:dyDescent="0.2">
      <c r="A563" s="37">
        <v>2997403</v>
      </c>
      <c r="B563" s="19" t="s">
        <v>560</v>
      </c>
      <c r="C563" s="19" t="s">
        <v>525</v>
      </c>
      <c r="D563" s="22">
        <v>45721</v>
      </c>
      <c r="E563" s="26" t="s">
        <v>971</v>
      </c>
      <c r="F563" s="20">
        <v>1202145</v>
      </c>
      <c r="G563" s="20">
        <v>3222361541</v>
      </c>
      <c r="H563" s="19" t="s">
        <v>526</v>
      </c>
      <c r="I563" s="20">
        <v>1</v>
      </c>
      <c r="J563" s="21">
        <v>2224.1999999999998</v>
      </c>
      <c r="K563" s="21">
        <f>I563*J563</f>
        <v>2224.1999999999998</v>
      </c>
      <c r="L563" s="22">
        <v>45861</v>
      </c>
      <c r="M563" s="22"/>
      <c r="N563" s="23">
        <v>2002545129</v>
      </c>
      <c r="O563" s="53" t="s">
        <v>408</v>
      </c>
      <c r="P563" s="64">
        <v>45903</v>
      </c>
      <c r="Q563" s="25"/>
      <c r="R563" s="13">
        <v>45863</v>
      </c>
      <c r="S563" s="13">
        <f>+R563+365</f>
        <v>46228</v>
      </c>
      <c r="T563" s="14">
        <f ca="1">$W$1-R563</f>
        <v>34</v>
      </c>
      <c r="U563" s="14">
        <f ca="1">365-T563</f>
        <v>331</v>
      </c>
      <c r="V563" s="15"/>
      <c r="W563" s="15"/>
      <c r="X563" s="14" t="str">
        <f>IF(AND(O563&gt;40410001,O563&lt;424000000),"Done - Invoiced",IF(AND(L563&gt;DATEVALUE("01/01/2024"),L563&lt;DATEVALUE("01/01/2027")),"On Hand",IF(L563="In Transit","In Transit",IF(L563="Cancelled PO","Cancelled PO","On Order"))))</f>
        <v>On Hand</v>
      </c>
      <c r="Y563" s="15" t="s">
        <v>460</v>
      </c>
      <c r="Z563" s="13">
        <v>45855</v>
      </c>
      <c r="AA563" s="13">
        <v>45855</v>
      </c>
      <c r="AB563" s="13">
        <v>45859</v>
      </c>
      <c r="AC563" s="14" t="s">
        <v>969</v>
      </c>
      <c r="AD563" s="13">
        <v>45859</v>
      </c>
      <c r="AE563" s="56">
        <v>1</v>
      </c>
      <c r="AF563" s="56">
        <v>2224.1999999999998</v>
      </c>
      <c r="AG563" s="56">
        <f>AE563*AF563</f>
        <v>2224.1999999999998</v>
      </c>
      <c r="AH563" s="56">
        <v>65</v>
      </c>
      <c r="AI563" s="56">
        <f>AG563+AH563</f>
        <v>2289.1999999999998</v>
      </c>
      <c r="AJ563" s="56"/>
      <c r="AK563" s="56"/>
    </row>
    <row r="564" spans="1:37" ht="10.5" hidden="1" customHeight="1" x14ac:dyDescent="0.2">
      <c r="A564" s="37">
        <v>3263409</v>
      </c>
      <c r="B564" s="15" t="s">
        <v>680</v>
      </c>
      <c r="C564" s="15" t="s">
        <v>681</v>
      </c>
      <c r="D564" s="13">
        <v>45770</v>
      </c>
      <c r="E564" s="15"/>
      <c r="F564" s="14" t="s">
        <v>682</v>
      </c>
      <c r="G564" s="14">
        <v>3222341127</v>
      </c>
      <c r="H564" s="15" t="s">
        <v>683</v>
      </c>
      <c r="I564" s="14">
        <v>6</v>
      </c>
      <c r="J564" s="16">
        <v>15064</v>
      </c>
      <c r="K564" s="16">
        <f>I564*J564</f>
        <v>90384</v>
      </c>
      <c r="L564" s="13"/>
      <c r="M564" s="13"/>
      <c r="N564" s="14"/>
      <c r="O564" s="14"/>
      <c r="P564" s="14"/>
      <c r="Q564" s="56"/>
      <c r="R564" s="13"/>
      <c r="S564" s="13">
        <f>+R564+365</f>
        <v>365</v>
      </c>
      <c r="T564" s="14">
        <f ca="1">$W$1-R564</f>
        <v>45897</v>
      </c>
      <c r="U564" s="14">
        <f ca="1">365-T564</f>
        <v>-45532</v>
      </c>
      <c r="V564" s="15"/>
      <c r="W564" s="15"/>
      <c r="X564" s="14" t="str">
        <f>IF(AND(O564&gt;40410001,O564&lt;424000000),"Done - Invoiced",IF(AND(L564&gt;DATEVALUE("01/01/2024"),L564&lt;DATEVALUE("01/01/2027")),"On Hand",IF(L564="In Transit","In Transit",IF(L564="Cancelled PO","Cancelled PO","On Order"))))</f>
        <v>On Order</v>
      </c>
      <c r="Y564" s="15" t="s">
        <v>460</v>
      </c>
      <c r="Z564" s="13">
        <v>45922</v>
      </c>
      <c r="AA564" s="13">
        <v>45943</v>
      </c>
      <c r="AB564" s="13">
        <v>45953</v>
      </c>
      <c r="AC564" s="14"/>
      <c r="AD564" s="13"/>
      <c r="AE564" s="56">
        <v>6</v>
      </c>
      <c r="AF564" s="56">
        <v>15064</v>
      </c>
      <c r="AG564" s="56">
        <f>AE564*AF564</f>
        <v>90384</v>
      </c>
      <c r="AH564" s="56"/>
      <c r="AI564" s="56">
        <f>AG564+AH564</f>
        <v>90384</v>
      </c>
      <c r="AJ564" s="56"/>
      <c r="AK564" s="56"/>
    </row>
    <row r="565" spans="1:37" ht="10.5" hidden="1" customHeight="1" x14ac:dyDescent="0.2">
      <c r="A565" s="37">
        <v>3263410</v>
      </c>
      <c r="B565" s="15" t="s">
        <v>684</v>
      </c>
      <c r="C565" s="15" t="s">
        <v>681</v>
      </c>
      <c r="D565" s="13">
        <v>45770</v>
      </c>
      <c r="E565" s="15"/>
      <c r="F565" s="14" t="s">
        <v>682</v>
      </c>
      <c r="G565" s="14">
        <v>3222341127</v>
      </c>
      <c r="H565" s="15" t="s">
        <v>683</v>
      </c>
      <c r="I565" s="14">
        <v>6</v>
      </c>
      <c r="J565" s="16">
        <v>15064</v>
      </c>
      <c r="K565" s="16">
        <f>I565*J565</f>
        <v>90384</v>
      </c>
      <c r="L565" s="13"/>
      <c r="M565" s="13"/>
      <c r="N565" s="14"/>
      <c r="O565" s="14"/>
      <c r="P565" s="14"/>
      <c r="Q565" s="56"/>
      <c r="R565" s="13"/>
      <c r="S565" s="13">
        <f>+R565+365</f>
        <v>365</v>
      </c>
      <c r="T565" s="14">
        <f ca="1">$W$1-R565</f>
        <v>45897</v>
      </c>
      <c r="U565" s="14">
        <f ca="1">365-T565</f>
        <v>-45532</v>
      </c>
      <c r="V565" s="15"/>
      <c r="W565" s="15"/>
      <c r="X565" s="14" t="str">
        <f>IF(AND(O565&gt;40410001,O565&lt;424000000),"Done - Invoiced",IF(AND(L565&gt;DATEVALUE("01/01/2024"),L565&lt;DATEVALUE("01/01/2027")),"On Hand",IF(L565="In Transit","In Transit",IF(L565="Cancelled PO","Cancelled PO","On Order"))))</f>
        <v>On Order</v>
      </c>
      <c r="Y565" s="15" t="s">
        <v>460</v>
      </c>
      <c r="Z565" s="13">
        <v>45929</v>
      </c>
      <c r="AA565" s="13">
        <v>45950</v>
      </c>
      <c r="AB565" s="13">
        <v>45960</v>
      </c>
      <c r="AC565" s="14"/>
      <c r="AD565" s="13"/>
      <c r="AE565" s="56">
        <v>6</v>
      </c>
      <c r="AF565" s="56">
        <v>15064</v>
      </c>
      <c r="AG565" s="56">
        <f>AE565*AF565</f>
        <v>90384</v>
      </c>
      <c r="AH565" s="56"/>
      <c r="AI565" s="56">
        <f>AG565+AH565</f>
        <v>90384</v>
      </c>
      <c r="AJ565" s="56"/>
      <c r="AK565" s="56"/>
    </row>
    <row r="566" spans="1:37" ht="10.5" hidden="1" customHeight="1" x14ac:dyDescent="0.2">
      <c r="A566" s="37">
        <v>3012794</v>
      </c>
      <c r="B566" s="15" t="s">
        <v>642</v>
      </c>
      <c r="C566" s="15" t="s">
        <v>618</v>
      </c>
      <c r="D566" s="13">
        <v>45723</v>
      </c>
      <c r="E566" s="72" t="s">
        <v>970</v>
      </c>
      <c r="F566" s="14">
        <v>3316101398</v>
      </c>
      <c r="G566" s="14">
        <v>3316101398</v>
      </c>
      <c r="H566" s="15" t="s">
        <v>638</v>
      </c>
      <c r="I566" s="14">
        <v>1</v>
      </c>
      <c r="J566" s="16">
        <v>14996</v>
      </c>
      <c r="K566" s="16">
        <f>I566*J566</f>
        <v>14996</v>
      </c>
      <c r="L566" s="13">
        <v>45860</v>
      </c>
      <c r="M566" s="13"/>
      <c r="N566" s="14"/>
      <c r="O566" s="36"/>
      <c r="P566" s="14"/>
      <c r="Q566" s="71"/>
      <c r="R566" s="13">
        <v>45863</v>
      </c>
      <c r="S566" s="13">
        <f>+R566+365</f>
        <v>46228</v>
      </c>
      <c r="T566" s="14">
        <f ca="1">$W$1-R566</f>
        <v>34</v>
      </c>
      <c r="U566" s="14">
        <f ca="1">365-T566</f>
        <v>331</v>
      </c>
      <c r="V566" s="15"/>
      <c r="W566" s="15"/>
      <c r="X566" s="14" t="str">
        <f>IF(AND(O566&gt;40410001,O566&lt;424000000),"Done - Invoiced",IF(AND(L566&gt;DATEVALUE("01/01/2024"),L566&lt;DATEVALUE("01/01/2027")),"On Hand",IF(L566="In Transit","In Transit",IF(L566="Cancelled PO","Cancelled PO","On Order"))))</f>
        <v>On Hand</v>
      </c>
      <c r="Y566" s="15" t="s">
        <v>460</v>
      </c>
      <c r="Z566" s="13">
        <v>45856</v>
      </c>
      <c r="AA566" s="13">
        <v>45856</v>
      </c>
      <c r="AB566" s="13">
        <v>45863</v>
      </c>
      <c r="AC566" s="14">
        <v>9252119</v>
      </c>
      <c r="AD566" s="13">
        <v>45855</v>
      </c>
      <c r="AE566" s="56">
        <v>1</v>
      </c>
      <c r="AF566" s="56">
        <v>14996</v>
      </c>
      <c r="AG566" s="56">
        <f>AE566*AF566</f>
        <v>14996</v>
      </c>
      <c r="AH566" s="56">
        <v>110</v>
      </c>
      <c r="AI566" s="56">
        <f>AG566+AH566</f>
        <v>15106</v>
      </c>
      <c r="AJ566" s="56"/>
      <c r="AK566" s="56"/>
    </row>
    <row r="567" spans="1:37" ht="10.5" hidden="1" customHeight="1" x14ac:dyDescent="0.2">
      <c r="A567" s="37">
        <v>3012795</v>
      </c>
      <c r="B567" s="15" t="s">
        <v>643</v>
      </c>
      <c r="C567" s="15" t="s">
        <v>618</v>
      </c>
      <c r="D567" s="13">
        <v>45723</v>
      </c>
      <c r="E567" s="72" t="s">
        <v>970</v>
      </c>
      <c r="F567" s="14">
        <v>3316101398</v>
      </c>
      <c r="G567" s="14">
        <v>3316101398</v>
      </c>
      <c r="H567" s="15" t="s">
        <v>638</v>
      </c>
      <c r="I567" s="14">
        <v>1</v>
      </c>
      <c r="J567" s="16">
        <v>14996</v>
      </c>
      <c r="K567" s="16">
        <f>I567*J567</f>
        <v>14996</v>
      </c>
      <c r="L567" s="13">
        <v>45859</v>
      </c>
      <c r="M567" s="13"/>
      <c r="N567" s="14"/>
      <c r="O567" s="14"/>
      <c r="P567" s="14"/>
      <c r="Q567" s="71"/>
      <c r="R567" s="13">
        <v>45863</v>
      </c>
      <c r="S567" s="13">
        <f>+R567+365</f>
        <v>46228</v>
      </c>
      <c r="T567" s="14">
        <f ca="1">$W$1-R567</f>
        <v>34</v>
      </c>
      <c r="U567" s="14">
        <f ca="1">365-T567</f>
        <v>331</v>
      </c>
      <c r="V567" s="15"/>
      <c r="W567" s="15"/>
      <c r="X567" s="14" t="str">
        <f>IF(AND(O567&gt;40410001,O567&lt;424000000),"Done - Invoiced",IF(AND(L567&gt;DATEVALUE("01/01/2024"),L567&lt;DATEVALUE("01/01/2027")),"On Hand",IF(L567="In Transit","In Transit",IF(L567="Cancelled PO","Cancelled PO","On Order"))))</f>
        <v>On Hand</v>
      </c>
      <c r="Y567" s="15" t="s">
        <v>460</v>
      </c>
      <c r="Z567" s="13">
        <v>45856</v>
      </c>
      <c r="AA567" s="13">
        <v>45856</v>
      </c>
      <c r="AB567" s="13">
        <v>45863</v>
      </c>
      <c r="AC567" s="14">
        <v>9252103</v>
      </c>
      <c r="AD567" s="13">
        <v>45854</v>
      </c>
      <c r="AE567" s="56">
        <v>1</v>
      </c>
      <c r="AF567" s="56">
        <v>14996</v>
      </c>
      <c r="AG567" s="56">
        <f>AE567*AF567</f>
        <v>14996</v>
      </c>
      <c r="AH567" s="56">
        <v>110</v>
      </c>
      <c r="AI567" s="56">
        <f>AG567+AH567</f>
        <v>15106</v>
      </c>
      <c r="AJ567" s="56"/>
      <c r="AK567" s="56"/>
    </row>
    <row r="568" spans="1:37" ht="10.5" hidden="1" customHeight="1" x14ac:dyDescent="0.2">
      <c r="A568" s="37">
        <v>3012796</v>
      </c>
      <c r="B568" s="19" t="s">
        <v>644</v>
      </c>
      <c r="C568" s="19" t="s">
        <v>618</v>
      </c>
      <c r="D568" s="22">
        <v>45723</v>
      </c>
      <c r="E568" s="19" t="s">
        <v>619</v>
      </c>
      <c r="F568" s="20">
        <v>3316101416</v>
      </c>
      <c r="G568" s="20">
        <v>3316101416</v>
      </c>
      <c r="H568" s="19" t="s">
        <v>620</v>
      </c>
      <c r="I568" s="20">
        <v>1</v>
      </c>
      <c r="J568" s="21">
        <v>15224</v>
      </c>
      <c r="K568" s="21">
        <v>15224</v>
      </c>
      <c r="L568" s="22">
        <v>45803</v>
      </c>
      <c r="M568" s="59">
        <v>45846</v>
      </c>
      <c r="N568" s="23">
        <v>2002466502</v>
      </c>
      <c r="O568" s="52">
        <v>404100417</v>
      </c>
      <c r="P568" s="64">
        <v>45846</v>
      </c>
      <c r="Q568" s="74"/>
      <c r="R568" s="13">
        <v>45810</v>
      </c>
      <c r="S568" s="13">
        <f>+R568+365</f>
        <v>46175</v>
      </c>
      <c r="T568" s="14">
        <f ca="1">$W$1-R568</f>
        <v>87</v>
      </c>
      <c r="U568" s="14">
        <f ca="1">365-T568</f>
        <v>278</v>
      </c>
      <c r="V568" s="15"/>
      <c r="W568" s="15"/>
      <c r="X568" s="14" t="str">
        <f>IF(AND(O568&gt;40410001,O568&lt;424000000),"Done - Invoiced",IF(AND(L568&gt;DATEVALUE("01/01/2024"),L568&lt;DATEVALUE("01/01/2027")),"On Hand",IF(L568="In Transit","In Transit",IF(L568="Cancelled PO","Cancelled PO","On Order"))))</f>
        <v>Done - Invoiced</v>
      </c>
      <c r="Y568" s="15" t="s">
        <v>460</v>
      </c>
      <c r="Z568" s="13">
        <v>45750</v>
      </c>
      <c r="AA568" s="13">
        <v>45796</v>
      </c>
      <c r="AB568" s="13">
        <v>45803</v>
      </c>
      <c r="AC568" s="14"/>
      <c r="AD568" s="13"/>
      <c r="AE568" s="56">
        <v>1</v>
      </c>
      <c r="AF568" s="56">
        <v>15224</v>
      </c>
      <c r="AG568" s="56">
        <f>AE568*AF568</f>
        <v>15224</v>
      </c>
      <c r="AH568" s="56"/>
      <c r="AI568" s="56">
        <f>AG568+AH568</f>
        <v>15224</v>
      </c>
      <c r="AJ568" s="56"/>
      <c r="AK568" s="56"/>
    </row>
    <row r="569" spans="1:37" ht="10.5" hidden="1" customHeight="1" x14ac:dyDescent="0.2">
      <c r="A569" s="37">
        <v>2997429</v>
      </c>
      <c r="B569" s="15" t="s">
        <v>590</v>
      </c>
      <c r="C569" s="15" t="s">
        <v>525</v>
      </c>
      <c r="D569" s="13">
        <v>45721</v>
      </c>
      <c r="E569" s="17" t="s">
        <v>971</v>
      </c>
      <c r="F569" s="14">
        <v>1193314</v>
      </c>
      <c r="G569" s="14">
        <v>3316101412</v>
      </c>
      <c r="H569" s="15" t="s">
        <v>584</v>
      </c>
      <c r="I569" s="14">
        <v>2</v>
      </c>
      <c r="J569" s="16">
        <v>7701.8</v>
      </c>
      <c r="K569" s="16">
        <f>I569*J569</f>
        <v>15403.6</v>
      </c>
      <c r="L569" s="13">
        <v>45849</v>
      </c>
      <c r="M569" s="13"/>
      <c r="N569" s="14"/>
      <c r="O569" s="14"/>
      <c r="P569" s="14"/>
      <c r="Q569" s="68"/>
      <c r="R569" s="13">
        <v>45863</v>
      </c>
      <c r="S569" s="13">
        <f>+R569+365</f>
        <v>46228</v>
      </c>
      <c r="T569" s="14">
        <f ca="1">$W$1-R569</f>
        <v>34</v>
      </c>
      <c r="U569" s="14">
        <f ca="1">365-T569</f>
        <v>331</v>
      </c>
      <c r="V569" s="15"/>
      <c r="W569" s="15"/>
      <c r="X569" s="14" t="str">
        <f>IF(AND(O569&gt;40410001,O569&lt;424000000),"Done - Invoiced",IF(AND(L569&gt;DATEVALUE("01/01/2024"),L569&lt;DATEVALUE("01/01/2027")),"On Hand",IF(L569="In Transit","In Transit",IF(L569="Cancelled PO","Cancelled PO","On Order"))))</f>
        <v>On Hand</v>
      </c>
      <c r="Y569" s="15" t="s">
        <v>460</v>
      </c>
      <c r="Z569" s="13">
        <v>45848</v>
      </c>
      <c r="AA569" s="13">
        <v>45848</v>
      </c>
      <c r="AB569" s="13">
        <v>45852</v>
      </c>
      <c r="AC569" s="14" t="s">
        <v>962</v>
      </c>
      <c r="AD569" s="13">
        <v>45853</v>
      </c>
      <c r="AE569" s="56">
        <v>2</v>
      </c>
      <c r="AF569" s="56">
        <v>7701.8</v>
      </c>
      <c r="AG569" s="56">
        <f>AE569*AF569</f>
        <v>15403.6</v>
      </c>
      <c r="AH569" s="56">
        <v>0</v>
      </c>
      <c r="AI569" s="56">
        <f>AG569+AH569</f>
        <v>15403.6</v>
      </c>
      <c r="AJ569" s="56"/>
      <c r="AK569" s="56"/>
    </row>
    <row r="570" spans="1:37" ht="10.5" hidden="1" customHeight="1" x14ac:dyDescent="0.2">
      <c r="A570" s="37">
        <v>3497968</v>
      </c>
      <c r="B570" s="115" t="s">
        <v>709</v>
      </c>
      <c r="C570" s="115" t="s">
        <v>56</v>
      </c>
      <c r="D570" s="116">
        <v>45813</v>
      </c>
      <c r="E570" s="82" t="s">
        <v>925</v>
      </c>
      <c r="F570" s="103" t="s">
        <v>153</v>
      </c>
      <c r="G570" s="103">
        <v>3717007745</v>
      </c>
      <c r="H570" s="115" t="s">
        <v>154</v>
      </c>
      <c r="I570" s="103">
        <v>1</v>
      </c>
      <c r="J570" s="118">
        <v>345.96</v>
      </c>
      <c r="K570" s="118">
        <f>I570*J570</f>
        <v>345.96</v>
      </c>
      <c r="L570" s="116" t="s">
        <v>204</v>
      </c>
      <c r="M570" s="45"/>
      <c r="N570" s="103"/>
      <c r="O570" s="103"/>
      <c r="P570" s="103"/>
      <c r="Q570" s="119"/>
      <c r="R570" s="13">
        <v>45856</v>
      </c>
      <c r="S570" s="13">
        <f>+R570+365</f>
        <v>46221</v>
      </c>
      <c r="T570" s="14">
        <f ca="1">$W$1-R570</f>
        <v>41</v>
      </c>
      <c r="U570" s="14">
        <f ca="1">365-T570</f>
        <v>324</v>
      </c>
      <c r="V570" s="15"/>
      <c r="W570" s="15"/>
      <c r="X570" s="14" t="str">
        <f>IF(AND(O570&gt;40410001,O570&lt;424000000),"Done - Invoiced",IF(AND(L570&gt;DATEVALUE("01/01/2024"),L570&lt;DATEVALUE("01/01/2027")),"On Hand",IF(L570="In Transit","In Transit",IF(L570="Cancelled PO","Cancelled PO","On Order"))))</f>
        <v>In Transit</v>
      </c>
      <c r="Y570" s="15" t="s">
        <v>460</v>
      </c>
      <c r="Z570" s="13">
        <v>45852</v>
      </c>
      <c r="AA570" s="13">
        <v>45852</v>
      </c>
      <c r="AB570" s="13">
        <v>45958</v>
      </c>
      <c r="AC570" s="14">
        <v>135447</v>
      </c>
      <c r="AD570" s="13">
        <v>45852</v>
      </c>
      <c r="AE570" s="56">
        <v>1</v>
      </c>
      <c r="AF570" s="56">
        <v>345.96</v>
      </c>
      <c r="AG570" s="56">
        <f>AE570*AF570</f>
        <v>345.96</v>
      </c>
      <c r="AH570" s="56">
        <v>0</v>
      </c>
      <c r="AI570" s="56">
        <f>AG570+AH570</f>
        <v>345.96</v>
      </c>
      <c r="AJ570" s="113">
        <v>45930</v>
      </c>
      <c r="AK570" s="110">
        <v>528187</v>
      </c>
    </row>
    <row r="571" spans="1:37" ht="10.5" hidden="1" customHeight="1" x14ac:dyDescent="0.2">
      <c r="A571" s="37">
        <v>3263411</v>
      </c>
      <c r="B571" s="37" t="s">
        <v>685</v>
      </c>
      <c r="C571" s="37" t="s">
        <v>681</v>
      </c>
      <c r="D571" s="35">
        <v>45770</v>
      </c>
      <c r="E571" s="37"/>
      <c r="F571" s="36" t="s">
        <v>682</v>
      </c>
      <c r="G571" s="36">
        <v>3222341127</v>
      </c>
      <c r="H571" s="37" t="s">
        <v>683</v>
      </c>
      <c r="I571" s="36">
        <v>6</v>
      </c>
      <c r="J571" s="70">
        <v>15064</v>
      </c>
      <c r="K571" s="70">
        <f>I571*J571</f>
        <v>90384</v>
      </c>
      <c r="L571" s="13"/>
      <c r="M571" s="35"/>
      <c r="N571" s="36"/>
      <c r="O571" s="36"/>
      <c r="P571" s="36"/>
      <c r="Q571" s="68"/>
      <c r="R571" s="13"/>
      <c r="S571" s="13">
        <f>+R571+365</f>
        <v>365</v>
      </c>
      <c r="T571" s="14">
        <f ca="1">$W$1-R571</f>
        <v>45897</v>
      </c>
      <c r="U571" s="14">
        <f ca="1">365-T571</f>
        <v>-45532</v>
      </c>
      <c r="V571" s="15"/>
      <c r="W571" s="15"/>
      <c r="X571" s="14" t="str">
        <f>IF(AND(O571&gt;40410001,O571&lt;424000000),"Done - Invoiced",IF(AND(L571&gt;DATEVALUE("01/01/2024"),L571&lt;DATEVALUE("01/01/2027")),"On Hand",IF(L571="In Transit","In Transit",IF(L571="Cancelled PO","Cancelled PO","On Order"))))</f>
        <v>On Order</v>
      </c>
      <c r="Y571" s="15" t="s">
        <v>460</v>
      </c>
      <c r="Z571" s="13">
        <v>45943</v>
      </c>
      <c r="AA571" s="13">
        <v>45957</v>
      </c>
      <c r="AB571" s="13">
        <v>45967</v>
      </c>
      <c r="AC571" s="14"/>
      <c r="AD571" s="13"/>
      <c r="AE571" s="56">
        <v>6</v>
      </c>
      <c r="AF571" s="56">
        <v>15064</v>
      </c>
      <c r="AG571" s="56">
        <f>AE571*AF571</f>
        <v>90384</v>
      </c>
      <c r="AH571" s="56"/>
      <c r="AI571" s="56">
        <f>AG571+AH571</f>
        <v>90384</v>
      </c>
      <c r="AJ571" s="56"/>
      <c r="AK571" s="56"/>
    </row>
    <row r="572" spans="1:37" ht="10.5" hidden="1" customHeight="1" x14ac:dyDescent="0.2">
      <c r="A572" s="37">
        <v>3268554</v>
      </c>
      <c r="B572" s="15" t="s">
        <v>608</v>
      </c>
      <c r="C572" s="15" t="s">
        <v>525</v>
      </c>
      <c r="D572" s="13">
        <v>45771</v>
      </c>
      <c r="E572" s="17" t="s">
        <v>1046</v>
      </c>
      <c r="F572" s="14">
        <v>1187984</v>
      </c>
      <c r="G572" s="14">
        <v>3222321583</v>
      </c>
      <c r="H572" s="15" t="s">
        <v>526</v>
      </c>
      <c r="I572" s="14">
        <v>8</v>
      </c>
      <c r="J572" s="16">
        <v>629.5</v>
      </c>
      <c r="K572" s="93">
        <f>I572*J572</f>
        <v>5036</v>
      </c>
      <c r="L572" s="13">
        <v>45882</v>
      </c>
      <c r="M572" s="13"/>
      <c r="N572" s="14"/>
      <c r="O572" s="14"/>
      <c r="P572" s="14"/>
      <c r="Q572" s="56"/>
      <c r="R572" s="13">
        <v>45884</v>
      </c>
      <c r="S572" s="13">
        <f>+R572+365</f>
        <v>46249</v>
      </c>
      <c r="T572" s="14">
        <f ca="1">$W$1-R572</f>
        <v>13</v>
      </c>
      <c r="U572" s="14">
        <f ca="1">365-T572</f>
        <v>352</v>
      </c>
      <c r="V572" s="15"/>
      <c r="W572" s="15"/>
      <c r="X572" s="14" t="str">
        <f>IF(AND(O572&gt;40410001,O572&lt;424000000),"Done - Invoiced",IF(AND(L572&gt;DATEVALUE("01/01/2024"),L572&lt;DATEVALUE("01/01/2027")),"On Hand",IF(L572="In Transit","In Transit",IF(L572="Cancelled PO","Cancelled PO","On Order"))))</f>
        <v>On Hand</v>
      </c>
      <c r="Y572" s="15" t="s">
        <v>460</v>
      </c>
      <c r="Z572" s="13">
        <v>45876</v>
      </c>
      <c r="AA572" s="13">
        <v>45876</v>
      </c>
      <c r="AB572" s="13">
        <v>45880</v>
      </c>
      <c r="AC572" s="14" t="s">
        <v>1041</v>
      </c>
      <c r="AD572" s="13">
        <v>45880</v>
      </c>
      <c r="AE572" s="56">
        <v>8</v>
      </c>
      <c r="AF572" s="56">
        <v>629.5</v>
      </c>
      <c r="AG572" s="56">
        <f>AE572*AF572</f>
        <v>5036</v>
      </c>
      <c r="AH572" s="56">
        <v>52</v>
      </c>
      <c r="AI572" s="56">
        <f>AG572+AH572</f>
        <v>5088</v>
      </c>
      <c r="AJ572" s="56"/>
      <c r="AK572" s="56"/>
    </row>
    <row r="573" spans="1:37" ht="10.5" hidden="1" customHeight="1" x14ac:dyDescent="0.2">
      <c r="A573" s="37">
        <v>2997404</v>
      </c>
      <c r="B573" s="19" t="s">
        <v>561</v>
      </c>
      <c r="C573" s="19" t="s">
        <v>525</v>
      </c>
      <c r="D573" s="22">
        <v>45721</v>
      </c>
      <c r="E573" s="26" t="s">
        <v>992</v>
      </c>
      <c r="F573" s="20">
        <v>1202145</v>
      </c>
      <c r="G573" s="20">
        <v>3222361541</v>
      </c>
      <c r="H573" s="19" t="s">
        <v>526</v>
      </c>
      <c r="I573" s="20">
        <v>5</v>
      </c>
      <c r="J573" s="21">
        <v>2224.1999999999998</v>
      </c>
      <c r="K573" s="21">
        <f>I573*J573</f>
        <v>11121</v>
      </c>
      <c r="L573" s="22">
        <v>45862</v>
      </c>
      <c r="M573" s="22"/>
      <c r="N573" s="23">
        <v>2002545129</v>
      </c>
      <c r="O573" s="135" t="s">
        <v>408</v>
      </c>
      <c r="P573" s="64">
        <v>45903</v>
      </c>
      <c r="Q573" s="25"/>
      <c r="R573" s="13">
        <v>45869</v>
      </c>
      <c r="S573" s="13">
        <f>+R573+365</f>
        <v>46234</v>
      </c>
      <c r="T573" s="14">
        <f ca="1">$W$1-R573</f>
        <v>28</v>
      </c>
      <c r="U573" s="14">
        <f ca="1">365-T573</f>
        <v>337</v>
      </c>
      <c r="V573" s="15"/>
      <c r="W573" s="15"/>
      <c r="X573" s="14" t="str">
        <f>IF(AND(O573&gt;40410001,O573&lt;424000000),"Done - Invoiced",IF(AND(L573&gt;DATEVALUE("01/01/2024"),L573&lt;DATEVALUE("01/01/2027")),"On Hand",IF(L573="In Transit","In Transit",IF(L573="Cancelled PO","Cancelled PO","On Order"))))</f>
        <v>On Hand</v>
      </c>
      <c r="Y573" s="15" t="s">
        <v>460</v>
      </c>
      <c r="Z573" s="13">
        <v>45859</v>
      </c>
      <c r="AA573" s="13">
        <v>45859</v>
      </c>
      <c r="AB573" s="13">
        <v>45863</v>
      </c>
      <c r="AC573" s="14" t="s">
        <v>974</v>
      </c>
      <c r="AD573" s="13">
        <v>45859</v>
      </c>
      <c r="AE573" s="56">
        <v>6</v>
      </c>
      <c r="AF573" s="56">
        <v>2224.1999999999998</v>
      </c>
      <c r="AG573" s="56">
        <f>AE573*AF573</f>
        <v>13345.199999999999</v>
      </c>
      <c r="AH573" s="56">
        <v>65</v>
      </c>
      <c r="AI573" s="56">
        <f>AG573+AH573</f>
        <v>13410.199999999999</v>
      </c>
      <c r="AJ573" s="56"/>
      <c r="AK573" s="56"/>
    </row>
    <row r="574" spans="1:37" ht="10.5" hidden="1" customHeight="1" x14ac:dyDescent="0.2">
      <c r="A574" s="37">
        <v>2953552</v>
      </c>
      <c r="B574" s="19" t="s">
        <v>469</v>
      </c>
      <c r="C574" s="19" t="s">
        <v>52</v>
      </c>
      <c r="D574" s="22">
        <v>45714</v>
      </c>
      <c r="E574" s="26" t="s">
        <v>844</v>
      </c>
      <c r="F574" s="20">
        <v>3222324558</v>
      </c>
      <c r="G574" s="20">
        <v>3222324558</v>
      </c>
      <c r="H574" s="19" t="s">
        <v>87</v>
      </c>
      <c r="I574" s="20">
        <v>6</v>
      </c>
      <c r="J574" s="21">
        <v>3108</v>
      </c>
      <c r="K574" s="21">
        <f>I574*J574</f>
        <v>18648</v>
      </c>
      <c r="L574" s="22">
        <v>45820</v>
      </c>
      <c r="M574" s="22"/>
      <c r="N574" s="52">
        <v>2002538775</v>
      </c>
      <c r="O574" s="135">
        <v>404100504</v>
      </c>
      <c r="P574" s="138">
        <v>45896</v>
      </c>
      <c r="Q574" s="65"/>
      <c r="R574" s="13">
        <v>45835</v>
      </c>
      <c r="S574" s="13">
        <f>+R574+365</f>
        <v>46200</v>
      </c>
      <c r="T574" s="14">
        <f ca="1">$W$1-R574</f>
        <v>62</v>
      </c>
      <c r="U574" s="14">
        <f ca="1">365-T574</f>
        <v>303</v>
      </c>
      <c r="V574" s="15"/>
      <c r="W574" s="15"/>
      <c r="X574" s="14" t="str">
        <f>IF(AND(O574&gt;40410001,O574&lt;424000000),"Done - Invoiced",IF(AND(L574&gt;DATEVALUE("01/01/2024"),L574&lt;DATEVALUE("01/01/2027")),"On Hand",IF(L574="In Transit","In Transit",IF(L574="Cancelled PO","Cancelled PO","On Order"))))</f>
        <v>Done - Invoiced</v>
      </c>
      <c r="Y574" s="15" t="s">
        <v>460</v>
      </c>
      <c r="Z574" s="13">
        <v>45805</v>
      </c>
      <c r="AA574" s="13">
        <v>45805</v>
      </c>
      <c r="AB574" s="13">
        <v>45810</v>
      </c>
      <c r="AC574" s="14" t="s">
        <v>845</v>
      </c>
      <c r="AD574" s="13">
        <v>45817</v>
      </c>
      <c r="AE574" s="56">
        <v>6</v>
      </c>
      <c r="AF574" s="56">
        <v>3108</v>
      </c>
      <c r="AG574" s="56">
        <f>AE574*AF574</f>
        <v>18648</v>
      </c>
      <c r="AH574" s="56">
        <v>180</v>
      </c>
      <c r="AI574" s="56">
        <f>AG574+AH574</f>
        <v>18828</v>
      </c>
      <c r="AJ574" s="56"/>
      <c r="AK574" s="56"/>
    </row>
    <row r="575" spans="1:37" ht="10.5" hidden="1" customHeight="1" x14ac:dyDescent="0.2">
      <c r="A575" s="37">
        <v>2997400</v>
      </c>
      <c r="B575" s="15" t="s">
        <v>556</v>
      </c>
      <c r="C575" s="15" t="s">
        <v>525</v>
      </c>
      <c r="D575" s="13">
        <v>45721</v>
      </c>
      <c r="E575" s="17" t="s">
        <v>971</v>
      </c>
      <c r="F575" s="14">
        <v>1202149</v>
      </c>
      <c r="G575" s="14">
        <v>3222360228</v>
      </c>
      <c r="H575" s="15" t="s">
        <v>526</v>
      </c>
      <c r="I575" s="14">
        <v>6</v>
      </c>
      <c r="J575" s="16">
        <v>1742.1</v>
      </c>
      <c r="K575" s="16">
        <f>I575*J575</f>
        <v>10452.599999999999</v>
      </c>
      <c r="L575" s="13">
        <v>45859</v>
      </c>
      <c r="M575" s="13"/>
      <c r="N575" s="14"/>
      <c r="O575" s="14"/>
      <c r="P575" s="14"/>
      <c r="Q575" s="56"/>
      <c r="R575" s="13">
        <v>45863</v>
      </c>
      <c r="S575" s="13">
        <f>+R575+365</f>
        <v>46228</v>
      </c>
      <c r="T575" s="14">
        <f ca="1">$W$1-R575</f>
        <v>34</v>
      </c>
      <c r="U575" s="14">
        <f ca="1">365-T575</f>
        <v>331</v>
      </c>
      <c r="V575" s="15"/>
      <c r="W575" s="15"/>
      <c r="X575" s="14" t="str">
        <f>IF(AND(O575&gt;40410001,O575&lt;424000000),"Done - Invoiced",IF(AND(L575&gt;DATEVALUE("01/01/2024"),L575&lt;DATEVALUE("01/01/2027")),"On Hand",IF(L575="In Transit","In Transit",IF(L575="Cancelled PO","Cancelled PO","On Order"))))</f>
        <v>On Hand</v>
      </c>
      <c r="Y575" s="15" t="s">
        <v>460</v>
      </c>
      <c r="Z575" s="13">
        <v>45854</v>
      </c>
      <c r="AA575" s="13">
        <v>45854</v>
      </c>
      <c r="AB575" s="13">
        <v>45858</v>
      </c>
      <c r="AC575" s="14" t="s">
        <v>965</v>
      </c>
      <c r="AD575" s="13">
        <v>45854</v>
      </c>
      <c r="AE575" s="56">
        <v>6</v>
      </c>
      <c r="AF575" s="56">
        <v>1742.1</v>
      </c>
      <c r="AG575" s="56">
        <f>AE575*AF575</f>
        <v>10452.599999999999</v>
      </c>
      <c r="AH575" s="56">
        <v>65</v>
      </c>
      <c r="AI575" s="56">
        <f>AG575+AH575</f>
        <v>10517.599999999999</v>
      </c>
      <c r="AJ575" s="56"/>
      <c r="AK575" s="56"/>
    </row>
    <row r="576" spans="1:37" ht="10.5" hidden="1" customHeight="1" x14ac:dyDescent="0.2">
      <c r="A576" s="37">
        <v>3012791</v>
      </c>
      <c r="B576" s="19" t="s">
        <v>639</v>
      </c>
      <c r="C576" s="19" t="s">
        <v>618</v>
      </c>
      <c r="D576" s="22">
        <v>45723</v>
      </c>
      <c r="E576" s="19" t="s">
        <v>622</v>
      </c>
      <c r="F576" s="20">
        <v>3316101398</v>
      </c>
      <c r="G576" s="20">
        <v>3316101398</v>
      </c>
      <c r="H576" s="19" t="s">
        <v>638</v>
      </c>
      <c r="I576" s="20">
        <v>1</v>
      </c>
      <c r="J576" s="21">
        <v>15234</v>
      </c>
      <c r="K576" s="21">
        <f>I576*J576</f>
        <v>15234</v>
      </c>
      <c r="L576" s="22">
        <v>45811</v>
      </c>
      <c r="M576" s="22"/>
      <c r="N576" s="23">
        <v>2002538832</v>
      </c>
      <c r="O576" s="53">
        <v>404100505</v>
      </c>
      <c r="P576" s="33">
        <v>45896</v>
      </c>
      <c r="Q576" s="69"/>
      <c r="R576" s="13">
        <v>45813</v>
      </c>
      <c r="S576" s="13">
        <f>+R576+365</f>
        <v>46178</v>
      </c>
      <c r="T576" s="14">
        <f ca="1">$W$1-R576</f>
        <v>84</v>
      </c>
      <c r="U576" s="14">
        <f ca="1">365-T576</f>
        <v>281</v>
      </c>
      <c r="V576" s="15"/>
      <c r="W576" s="15"/>
      <c r="X576" s="14" t="str">
        <f>IF(AND(O576&gt;40410001,O576&lt;424000000),"Done - Invoiced",IF(AND(L576&gt;DATEVALUE("01/01/2024"),L576&lt;DATEVALUE("01/01/2027")),"On Hand",IF(L576="In Transit","In Transit",IF(L576="Cancelled PO","Cancelled PO","On Order"))))</f>
        <v>Done - Invoiced</v>
      </c>
      <c r="Y576" s="15" t="s">
        <v>460</v>
      </c>
      <c r="Z576" s="13">
        <v>45750</v>
      </c>
      <c r="AA576" s="13">
        <v>45800</v>
      </c>
      <c r="AB576" s="13">
        <v>45807</v>
      </c>
      <c r="AC576" s="14"/>
      <c r="AD576" s="13"/>
      <c r="AE576" s="56">
        <v>1</v>
      </c>
      <c r="AF576" s="56">
        <v>15234</v>
      </c>
      <c r="AG576" s="56">
        <f>AE576*AF576</f>
        <v>15234</v>
      </c>
      <c r="AH576" s="56"/>
      <c r="AI576" s="56">
        <f>AG576+AH576</f>
        <v>15234</v>
      </c>
      <c r="AJ576" s="56"/>
      <c r="AK576" s="56"/>
    </row>
    <row r="577" spans="1:37" ht="10.5" hidden="1" customHeight="1" x14ac:dyDescent="0.2">
      <c r="A577" s="37">
        <v>3268559</v>
      </c>
      <c r="B577" s="15" t="s">
        <v>613</v>
      </c>
      <c r="C577" s="15" t="s">
        <v>525</v>
      </c>
      <c r="D577" s="13">
        <v>45771</v>
      </c>
      <c r="E577" s="17" t="s">
        <v>1046</v>
      </c>
      <c r="F577" s="14">
        <v>1182627</v>
      </c>
      <c r="G577" s="14">
        <v>3719016979</v>
      </c>
      <c r="H577" s="15" t="s">
        <v>526</v>
      </c>
      <c r="I577" s="14">
        <v>4</v>
      </c>
      <c r="J577" s="16">
        <v>600.4</v>
      </c>
      <c r="K577" s="93">
        <f>I577*J577</f>
        <v>2401.6</v>
      </c>
      <c r="L577" s="13">
        <v>45882</v>
      </c>
      <c r="M577" s="13"/>
      <c r="N577" s="14"/>
      <c r="O577" s="14"/>
      <c r="P577" s="14"/>
      <c r="Q577" s="56"/>
      <c r="R577" s="13">
        <v>45884</v>
      </c>
      <c r="S577" s="13">
        <f>+R577+365</f>
        <v>46249</v>
      </c>
      <c r="T577" s="14">
        <f ca="1">$W$1-R577</f>
        <v>13</v>
      </c>
      <c r="U577" s="14">
        <f ca="1">365-T577</f>
        <v>352</v>
      </c>
      <c r="V577" s="15"/>
      <c r="W577" s="15"/>
      <c r="X577" s="14" t="str">
        <f>IF(AND(O577&gt;40410001,O577&lt;424000000),"Done - Invoiced",IF(AND(L577&gt;DATEVALUE("01/01/2024"),L577&lt;DATEVALUE("01/01/2027")),"On Hand",IF(L577="In Transit","In Transit",IF(L577="Cancelled PO","Cancelled PO","On Order"))))</f>
        <v>On Hand</v>
      </c>
      <c r="Y577" s="15" t="s">
        <v>460</v>
      </c>
      <c r="Z577" s="13">
        <v>45877</v>
      </c>
      <c r="AA577" s="13">
        <v>45877</v>
      </c>
      <c r="AB577" s="13">
        <v>45881</v>
      </c>
      <c r="AC577" s="14" t="s">
        <v>1040</v>
      </c>
      <c r="AD577" s="13">
        <v>45880</v>
      </c>
      <c r="AE577" s="56">
        <v>4</v>
      </c>
      <c r="AF577" s="56">
        <v>600.4</v>
      </c>
      <c r="AG577" s="56">
        <f>AE577*AF577</f>
        <v>2401.6</v>
      </c>
      <c r="AH577" s="56">
        <v>52</v>
      </c>
      <c r="AI577" s="56">
        <f>AG577+AH577</f>
        <v>2453.6</v>
      </c>
      <c r="AJ577" s="56"/>
      <c r="AK577" s="56"/>
    </row>
    <row r="578" spans="1:37" ht="10.5" hidden="1" customHeight="1" x14ac:dyDescent="0.2">
      <c r="A578" s="37">
        <v>3263412</v>
      </c>
      <c r="B578" s="15" t="s">
        <v>686</v>
      </c>
      <c r="C578" s="15" t="s">
        <v>681</v>
      </c>
      <c r="D578" s="13">
        <v>45770</v>
      </c>
      <c r="E578" s="15"/>
      <c r="F578" s="14" t="s">
        <v>682</v>
      </c>
      <c r="G578" s="14">
        <v>3222341127</v>
      </c>
      <c r="H578" s="15" t="s">
        <v>683</v>
      </c>
      <c r="I578" s="14">
        <v>6</v>
      </c>
      <c r="J578" s="16">
        <v>15064</v>
      </c>
      <c r="K578" s="16">
        <f>I578*J578</f>
        <v>90384</v>
      </c>
      <c r="L578" s="13"/>
      <c r="M578" s="13"/>
      <c r="N578" s="14"/>
      <c r="O578" s="14"/>
      <c r="P578" s="14"/>
      <c r="Q578" s="56"/>
      <c r="R578" s="13"/>
      <c r="S578" s="13">
        <f>+R578+365</f>
        <v>365</v>
      </c>
      <c r="T578" s="14">
        <f ca="1">$W$1-R578</f>
        <v>45897</v>
      </c>
      <c r="U578" s="14">
        <f ca="1">365-T578</f>
        <v>-45532</v>
      </c>
      <c r="V578" s="15"/>
      <c r="W578" s="15"/>
      <c r="X578" s="14" t="str">
        <f>IF(AND(O578&gt;40410001,O578&lt;424000000),"Done - Invoiced",IF(AND(L578&gt;DATEVALUE("01/01/2024"),L578&lt;DATEVALUE("01/01/2027")),"On Hand",IF(L578="In Transit","In Transit",IF(L578="Cancelled PO","Cancelled PO","On Order"))))</f>
        <v>On Order</v>
      </c>
      <c r="Y578" s="15" t="s">
        <v>460</v>
      </c>
      <c r="Z578" s="13">
        <v>45957</v>
      </c>
      <c r="AA578" s="13">
        <v>45964</v>
      </c>
      <c r="AB578" s="13">
        <v>45974</v>
      </c>
      <c r="AC578" s="14"/>
      <c r="AD578" s="13"/>
      <c r="AE578" s="56">
        <v>6</v>
      </c>
      <c r="AF578" s="56">
        <v>15064</v>
      </c>
      <c r="AG578" s="56">
        <f>AE578*AF578</f>
        <v>90384</v>
      </c>
      <c r="AH578" s="56"/>
      <c r="AI578" s="56">
        <f>AG578+AH578</f>
        <v>90384</v>
      </c>
      <c r="AJ578" s="56"/>
      <c r="AK578" s="56"/>
    </row>
    <row r="579" spans="1:37" ht="10.5" hidden="1" customHeight="1" x14ac:dyDescent="0.2">
      <c r="A579" s="37">
        <v>3263413</v>
      </c>
      <c r="B579" s="15" t="s">
        <v>687</v>
      </c>
      <c r="C579" s="15" t="s">
        <v>681</v>
      </c>
      <c r="D579" s="13">
        <v>45770</v>
      </c>
      <c r="E579" s="15"/>
      <c r="F579" s="14" t="s">
        <v>682</v>
      </c>
      <c r="G579" s="14">
        <v>3222341127</v>
      </c>
      <c r="H579" s="15" t="s">
        <v>683</v>
      </c>
      <c r="I579" s="14">
        <v>6</v>
      </c>
      <c r="J579" s="16">
        <v>15064</v>
      </c>
      <c r="K579" s="16">
        <f>I579*J579</f>
        <v>90384</v>
      </c>
      <c r="L579" s="13"/>
      <c r="M579" s="13"/>
      <c r="N579" s="14"/>
      <c r="O579" s="14"/>
      <c r="P579" s="14"/>
      <c r="Q579" s="56"/>
      <c r="R579" s="13"/>
      <c r="S579" s="13">
        <f>+R579+365</f>
        <v>365</v>
      </c>
      <c r="T579" s="14">
        <f ca="1">$W$1-R579</f>
        <v>45897</v>
      </c>
      <c r="U579" s="14">
        <f ca="1">365-T579</f>
        <v>-45532</v>
      </c>
      <c r="V579" s="15"/>
      <c r="W579" s="15"/>
      <c r="X579" s="14" t="str">
        <f>IF(AND(O579&gt;40410001,O579&lt;424000000),"Done - Invoiced",IF(AND(L579&gt;DATEVALUE("01/01/2024"),L579&lt;DATEVALUE("01/01/2027")),"On Hand",IF(L579="In Transit","In Transit",IF(L579="Cancelled PO","Cancelled PO","On Order"))))</f>
        <v>On Order</v>
      </c>
      <c r="Y579" s="15" t="s">
        <v>460</v>
      </c>
      <c r="Z579" s="13">
        <v>45978</v>
      </c>
      <c r="AA579" s="13">
        <v>45978</v>
      </c>
      <c r="AB579" s="13">
        <v>45988</v>
      </c>
      <c r="AC579" s="14"/>
      <c r="AD579" s="13"/>
      <c r="AE579" s="56">
        <v>6</v>
      </c>
      <c r="AF579" s="56">
        <v>15064</v>
      </c>
      <c r="AG579" s="56">
        <f>AE579*AF579</f>
        <v>90384</v>
      </c>
      <c r="AH579" s="56"/>
      <c r="AI579" s="56">
        <f>AG579+AH579</f>
        <v>90384</v>
      </c>
      <c r="AJ579" s="56"/>
      <c r="AK579" s="56"/>
    </row>
    <row r="580" spans="1:37" ht="10.5" hidden="1" customHeight="1" x14ac:dyDescent="0.2">
      <c r="A580" s="37">
        <v>2997420</v>
      </c>
      <c r="B580" s="15" t="s">
        <v>580</v>
      </c>
      <c r="C580" s="15" t="s">
        <v>525</v>
      </c>
      <c r="D580" s="13">
        <v>45721</v>
      </c>
      <c r="E580" s="17" t="s">
        <v>882</v>
      </c>
      <c r="F580" s="14">
        <v>1193316</v>
      </c>
      <c r="G580" s="14">
        <v>3316101411</v>
      </c>
      <c r="H580" s="15" t="s">
        <v>575</v>
      </c>
      <c r="I580" s="14">
        <v>2</v>
      </c>
      <c r="J580" s="16">
        <v>5167.2</v>
      </c>
      <c r="K580" s="16">
        <f>I580*J580</f>
        <v>10334.4</v>
      </c>
      <c r="L580" s="13">
        <v>45843</v>
      </c>
      <c r="M580" s="13"/>
      <c r="N580" s="14"/>
      <c r="O580" s="14"/>
      <c r="P580" s="14"/>
      <c r="Q580" s="56"/>
      <c r="R580" s="13">
        <v>45849</v>
      </c>
      <c r="S580" s="13">
        <f>+R580+365</f>
        <v>46214</v>
      </c>
      <c r="T580" s="14">
        <f ca="1">$W$1-R580</f>
        <v>48</v>
      </c>
      <c r="U580" s="14">
        <f ca="1">365-T580</f>
        <v>317</v>
      </c>
      <c r="V580" s="15"/>
      <c r="W580" s="15"/>
      <c r="X580" s="14" t="str">
        <f>IF(AND(O580&gt;40410001,O580&lt;424000000),"Done - Invoiced",IF(AND(L580&gt;DATEVALUE("01/01/2024"),L580&lt;DATEVALUE("01/01/2027")),"On Hand",IF(L580="In Transit","In Transit",IF(L580="Cancelled PO","Cancelled PO","On Order"))))</f>
        <v>On Hand</v>
      </c>
      <c r="Y580" s="15" t="s">
        <v>460</v>
      </c>
      <c r="Z580" s="13">
        <v>45835</v>
      </c>
      <c r="AA580" s="13">
        <v>45839</v>
      </c>
      <c r="AB580" s="13">
        <v>45843</v>
      </c>
      <c r="AC580" s="14" t="s">
        <v>863</v>
      </c>
      <c r="AD580" s="13">
        <v>45841</v>
      </c>
      <c r="AE580" s="56">
        <v>2</v>
      </c>
      <c r="AF580" s="56">
        <v>5167.2</v>
      </c>
      <c r="AG580" s="56">
        <f>AE580*AF580</f>
        <v>10334.4</v>
      </c>
      <c r="AH580" s="56">
        <v>200</v>
      </c>
      <c r="AI580" s="56">
        <f>AG580+AH580</f>
        <v>10534.4</v>
      </c>
      <c r="AJ580" s="56"/>
      <c r="AK580" s="56"/>
    </row>
    <row r="581" spans="1:37" ht="10.5" hidden="1" customHeight="1" x14ac:dyDescent="0.2">
      <c r="A581" s="37">
        <v>3012797</v>
      </c>
      <c r="B581" s="19" t="s">
        <v>645</v>
      </c>
      <c r="C581" s="19" t="s">
        <v>618</v>
      </c>
      <c r="D581" s="22">
        <v>45723</v>
      </c>
      <c r="E581" s="19" t="s">
        <v>619</v>
      </c>
      <c r="F581" s="20">
        <v>3316101416</v>
      </c>
      <c r="G581" s="20">
        <v>3316101416</v>
      </c>
      <c r="H581" s="19" t="s">
        <v>620</v>
      </c>
      <c r="I581" s="20">
        <v>1</v>
      </c>
      <c r="J581" s="21">
        <v>15224</v>
      </c>
      <c r="K581" s="21">
        <f>I581*J581</f>
        <v>15224</v>
      </c>
      <c r="L581" s="22">
        <v>45804</v>
      </c>
      <c r="M581" s="22"/>
      <c r="N581" s="23">
        <v>2002471498</v>
      </c>
      <c r="O581" s="23">
        <v>404100461</v>
      </c>
      <c r="P581" s="24">
        <v>45881</v>
      </c>
      <c r="Q581" s="69">
        <f ca="1">TODAY()-P581</f>
        <v>16</v>
      </c>
      <c r="R581" s="13">
        <v>45810</v>
      </c>
      <c r="S581" s="13">
        <f>+R581+365</f>
        <v>46175</v>
      </c>
      <c r="T581" s="14">
        <f ca="1">$W$1-R581</f>
        <v>87</v>
      </c>
      <c r="U581" s="14">
        <f ca="1">365-T581</f>
        <v>278</v>
      </c>
      <c r="V581" s="15"/>
      <c r="W581" s="15"/>
      <c r="X581" s="14" t="str">
        <f>IF(AND(O581&gt;40410001,O581&lt;424000000),"Done - Invoiced",IF(AND(L581&gt;DATEVALUE("01/01/2024"),L581&lt;DATEVALUE("01/01/2027")),"On Hand",IF(L581="In Transit","In Transit",IF(L581="Cancelled PO","Cancelled PO","On Order"))))</f>
        <v>Done - Invoiced</v>
      </c>
      <c r="Y581" s="15" t="s">
        <v>460</v>
      </c>
      <c r="Z581" s="13">
        <v>45750</v>
      </c>
      <c r="AA581" s="13">
        <v>45797</v>
      </c>
      <c r="AB581" s="13">
        <v>45804</v>
      </c>
      <c r="AC581" s="14"/>
      <c r="AD581" s="13"/>
      <c r="AE581" s="56">
        <v>1</v>
      </c>
      <c r="AF581" s="56">
        <v>15224</v>
      </c>
      <c r="AG581" s="56">
        <f>AE581*AF581</f>
        <v>15224</v>
      </c>
      <c r="AH581" s="56"/>
      <c r="AI581" s="56">
        <f>AG581+AH581</f>
        <v>15224</v>
      </c>
      <c r="AJ581" s="56"/>
      <c r="AK581" s="56"/>
    </row>
    <row r="582" spans="1:37" ht="10.5" hidden="1" customHeight="1" x14ac:dyDescent="0.2">
      <c r="A582" s="37">
        <v>2199506</v>
      </c>
      <c r="B582" s="19" t="s">
        <v>370</v>
      </c>
      <c r="C582" s="19" t="s">
        <v>52</v>
      </c>
      <c r="D582" s="22">
        <v>45575</v>
      </c>
      <c r="E582" s="19" t="s">
        <v>255</v>
      </c>
      <c r="F582" s="20">
        <v>3222347853</v>
      </c>
      <c r="G582" s="20">
        <v>3222347853</v>
      </c>
      <c r="H582" s="19" t="s">
        <v>81</v>
      </c>
      <c r="I582" s="20">
        <v>3</v>
      </c>
      <c r="J582" s="21">
        <v>1917</v>
      </c>
      <c r="K582" s="21">
        <f>I582*J582</f>
        <v>5751</v>
      </c>
      <c r="L582" s="22">
        <v>45653</v>
      </c>
      <c r="M582" s="22"/>
      <c r="N582" s="52">
        <v>2002546805</v>
      </c>
      <c r="O582" s="53" t="s">
        <v>408</v>
      </c>
      <c r="P582" s="33">
        <v>45902</v>
      </c>
      <c r="Q582" s="65"/>
      <c r="R582" s="13">
        <v>45665</v>
      </c>
      <c r="S582" s="13">
        <f>+R582+365</f>
        <v>46030</v>
      </c>
      <c r="T582" s="14">
        <f ca="1">$W$1-R582</f>
        <v>232</v>
      </c>
      <c r="U582" s="14">
        <f ca="1">365-T582</f>
        <v>133</v>
      </c>
      <c r="V582" s="15"/>
      <c r="W582" s="15"/>
      <c r="X582" s="14" t="str">
        <f>IF(AND(O582&gt;40410001,O582&lt;424000000),"Done - Invoiced",IF(AND(L582&gt;DATEVALUE("01/01/2024"),L582&lt;DATEVALUE("01/01/2027")),"On Hand",IF(L582="In Transit","In Transit",IF(L582="Cancelled PO","Cancelled PO","On Order"))))</f>
        <v>On Hand</v>
      </c>
      <c r="Y582" s="15" t="s">
        <v>460</v>
      </c>
      <c r="Z582" s="13">
        <v>45658</v>
      </c>
      <c r="AA582" s="13">
        <v>45644</v>
      </c>
      <c r="AB582" s="13">
        <v>45649</v>
      </c>
      <c r="AC582" s="14"/>
      <c r="AD582" s="13"/>
      <c r="AE582" s="56">
        <v>3</v>
      </c>
      <c r="AF582" s="56">
        <v>1917</v>
      </c>
      <c r="AG582" s="56">
        <f>AE582*AF582</f>
        <v>5751</v>
      </c>
      <c r="AH582" s="56"/>
      <c r="AI582" s="56">
        <f>AG582+AH582</f>
        <v>5751</v>
      </c>
      <c r="AJ582" s="56"/>
    </row>
    <row r="583" spans="1:37" ht="10.5" hidden="1" customHeight="1" x14ac:dyDescent="0.2">
      <c r="A583" s="37">
        <v>3012798</v>
      </c>
      <c r="B583" s="19" t="s">
        <v>646</v>
      </c>
      <c r="C583" s="19" t="s">
        <v>618</v>
      </c>
      <c r="D583" s="22">
        <v>45723</v>
      </c>
      <c r="E583" s="19" t="s">
        <v>883</v>
      </c>
      <c r="F583" s="20">
        <v>3316101416</v>
      </c>
      <c r="G583" s="20">
        <v>3316101416</v>
      </c>
      <c r="H583" s="19" t="s">
        <v>620</v>
      </c>
      <c r="I583" s="20">
        <v>1</v>
      </c>
      <c r="J583" s="21">
        <v>15224</v>
      </c>
      <c r="K583" s="21">
        <f>I583*J583</f>
        <v>15224</v>
      </c>
      <c r="L583" s="22">
        <v>45841</v>
      </c>
      <c r="M583" s="22"/>
      <c r="N583" s="23">
        <v>2002477509</v>
      </c>
      <c r="O583" s="23">
        <v>404100474</v>
      </c>
      <c r="P583" s="64">
        <v>45883</v>
      </c>
      <c r="Q583" s="25"/>
      <c r="R583" s="13">
        <v>45849</v>
      </c>
      <c r="S583" s="13">
        <f>+R583+365</f>
        <v>46214</v>
      </c>
      <c r="T583" s="14">
        <f ca="1">$W$1-R583</f>
        <v>48</v>
      </c>
      <c r="U583" s="14">
        <f ca="1">365-T583</f>
        <v>317</v>
      </c>
      <c r="V583" s="15"/>
      <c r="W583" s="15"/>
      <c r="X583" s="14" t="str">
        <f>IF(AND(O583&gt;40410001,O583&lt;424000000),"Done - Invoiced",IF(AND(L583&gt;DATEVALUE("01/01/2024"),L583&lt;DATEVALUE("01/01/2027")),"On Hand",IF(L583="In Transit","In Transit",IF(L583="Cancelled PO","Cancelled PO","On Order"))))</f>
        <v>Done - Invoiced</v>
      </c>
      <c r="Y583" s="15" t="s">
        <v>460</v>
      </c>
      <c r="Z583" s="13">
        <v>45838</v>
      </c>
      <c r="AA583" s="13">
        <v>45838</v>
      </c>
      <c r="AB583" s="13">
        <v>45845</v>
      </c>
      <c r="AC583" s="14">
        <v>9251922</v>
      </c>
      <c r="AD583" s="13">
        <v>45838</v>
      </c>
      <c r="AE583" s="56">
        <v>1</v>
      </c>
      <c r="AF583" s="56">
        <v>15224</v>
      </c>
      <c r="AG583" s="56">
        <f>AE583*AF583</f>
        <v>15224</v>
      </c>
      <c r="AH583" s="56">
        <v>110</v>
      </c>
      <c r="AI583" s="56">
        <f>AG583+AH583</f>
        <v>15334</v>
      </c>
      <c r="AJ583" s="56"/>
      <c r="AK583" s="56"/>
    </row>
    <row r="584" spans="1:37" ht="10.5" hidden="1" customHeight="1" x14ac:dyDescent="0.2">
      <c r="A584" s="37">
        <v>3268556</v>
      </c>
      <c r="B584" s="15" t="s">
        <v>610</v>
      </c>
      <c r="C584" s="15" t="s">
        <v>525</v>
      </c>
      <c r="D584" s="13">
        <v>45771</v>
      </c>
      <c r="E584" s="17" t="s">
        <v>992</v>
      </c>
      <c r="F584" s="14">
        <v>1193316</v>
      </c>
      <c r="G584" s="14">
        <v>3316101411</v>
      </c>
      <c r="H584" s="15" t="s">
        <v>575</v>
      </c>
      <c r="I584" s="14">
        <v>2</v>
      </c>
      <c r="J584" s="16">
        <v>5167.2</v>
      </c>
      <c r="K584" s="16">
        <f>I584*J584</f>
        <v>10334.4</v>
      </c>
      <c r="L584" s="13">
        <v>45866</v>
      </c>
      <c r="M584" s="13"/>
      <c r="N584" s="14"/>
      <c r="O584" s="14"/>
      <c r="P584" s="14"/>
      <c r="Q584" s="56"/>
      <c r="R584" s="13">
        <v>45869</v>
      </c>
      <c r="S584" s="13">
        <f>+R584+365</f>
        <v>46234</v>
      </c>
      <c r="T584" s="14">
        <f ca="1">$W$1-R584</f>
        <v>28</v>
      </c>
      <c r="U584" s="14">
        <f ca="1">365-T584</f>
        <v>337</v>
      </c>
      <c r="V584" s="15"/>
      <c r="W584" s="15"/>
      <c r="X584" s="14" t="str">
        <f>IF(AND(O584&gt;40410001,O584&lt;424000000),"Done - Invoiced",IF(AND(L584&gt;DATEVALUE("01/01/2024"),L584&lt;DATEVALUE("01/01/2027")),"On Hand",IF(L584="In Transit","In Transit",IF(L584="Cancelled PO","Cancelled PO","On Order"))))</f>
        <v>On Hand</v>
      </c>
      <c r="Y584" s="15" t="s">
        <v>460</v>
      </c>
      <c r="Z584" s="13">
        <v>45863</v>
      </c>
      <c r="AA584" s="13">
        <v>45863</v>
      </c>
      <c r="AB584" s="13">
        <v>45867</v>
      </c>
      <c r="AC584" s="14" t="s">
        <v>978</v>
      </c>
      <c r="AD584" s="13">
        <v>45863</v>
      </c>
      <c r="AE584" s="56">
        <v>2</v>
      </c>
      <c r="AF584" s="56">
        <v>5167.2</v>
      </c>
      <c r="AG584" s="56">
        <f>AE584*AF584</f>
        <v>10334.4</v>
      </c>
      <c r="AH584" s="56">
        <v>200</v>
      </c>
      <c r="AI584" s="56">
        <f>AG584+AH584</f>
        <v>10534.4</v>
      </c>
      <c r="AJ584" s="56"/>
      <c r="AK584" s="56"/>
    </row>
    <row r="585" spans="1:37" ht="10.5" hidden="1" customHeight="1" x14ac:dyDescent="0.2">
      <c r="A585" s="37">
        <v>2199507</v>
      </c>
      <c r="B585" s="19" t="s">
        <v>354</v>
      </c>
      <c r="C585" s="19" t="s">
        <v>52</v>
      </c>
      <c r="D585" s="22">
        <v>45575</v>
      </c>
      <c r="E585" s="19" t="s">
        <v>255</v>
      </c>
      <c r="F585" s="20">
        <v>3222350111</v>
      </c>
      <c r="G585" s="20">
        <v>3222350111</v>
      </c>
      <c r="H585" s="19" t="s">
        <v>87</v>
      </c>
      <c r="I585" s="20">
        <v>1</v>
      </c>
      <c r="J585" s="21">
        <v>3042</v>
      </c>
      <c r="K585" s="21">
        <f>I585*J585</f>
        <v>3042</v>
      </c>
      <c r="L585" s="22">
        <v>45653</v>
      </c>
      <c r="M585" s="22"/>
      <c r="N585" s="52">
        <v>2002546811</v>
      </c>
      <c r="O585" s="53" t="s">
        <v>408</v>
      </c>
      <c r="P585" s="64">
        <v>45902</v>
      </c>
      <c r="Q585" s="65"/>
      <c r="R585" s="13">
        <v>45665</v>
      </c>
      <c r="S585" s="13">
        <f>+R585+365</f>
        <v>46030</v>
      </c>
      <c r="T585" s="14">
        <f ca="1">$W$1-R585</f>
        <v>232</v>
      </c>
      <c r="U585" s="14">
        <f ca="1">365-T585</f>
        <v>133</v>
      </c>
      <c r="V585" s="15"/>
      <c r="W585" s="15"/>
      <c r="X585" s="14" t="str">
        <f>IF(AND(O585&gt;40410001,O585&lt;424000000),"Done - Invoiced",IF(AND(L585&gt;DATEVALUE("01/01/2024"),L585&lt;DATEVALUE("01/01/2027")),"On Hand",IF(L585="In Transit","In Transit",IF(L585="Cancelled PO","Cancelled PO","On Order"))))</f>
        <v>On Hand</v>
      </c>
      <c r="Y585" s="15" t="s">
        <v>460</v>
      </c>
      <c r="Z585" s="13">
        <v>45658</v>
      </c>
      <c r="AA585" s="13">
        <v>45644</v>
      </c>
      <c r="AB585" s="13">
        <v>45649</v>
      </c>
      <c r="AC585" s="14"/>
      <c r="AD585" s="13"/>
      <c r="AE585" s="56">
        <v>1</v>
      </c>
      <c r="AF585" s="56">
        <v>3042</v>
      </c>
      <c r="AG585" s="56">
        <f>AE585*AF585</f>
        <v>3042</v>
      </c>
      <c r="AH585" s="56"/>
      <c r="AI585" s="56">
        <f>AG585+AH585</f>
        <v>3042</v>
      </c>
      <c r="AJ585" s="56"/>
    </row>
    <row r="586" spans="1:37" ht="10.5" hidden="1" customHeight="1" x14ac:dyDescent="0.2">
      <c r="A586" s="37">
        <v>2997385</v>
      </c>
      <c r="B586" s="15" t="s">
        <v>536</v>
      </c>
      <c r="C586" s="15" t="s">
        <v>525</v>
      </c>
      <c r="D586" s="13">
        <v>45721</v>
      </c>
      <c r="E586" s="17" t="s">
        <v>992</v>
      </c>
      <c r="F586" s="14">
        <v>1029192</v>
      </c>
      <c r="G586" s="14">
        <v>3222344649</v>
      </c>
      <c r="H586" s="15" t="s">
        <v>532</v>
      </c>
      <c r="I586" s="14">
        <v>2</v>
      </c>
      <c r="J586" s="16">
        <v>10364.5</v>
      </c>
      <c r="K586" s="16">
        <f>I586*J586</f>
        <v>20729</v>
      </c>
      <c r="L586" s="13">
        <v>45863</v>
      </c>
      <c r="M586" s="13"/>
      <c r="N586" s="14"/>
      <c r="O586" s="14"/>
      <c r="P586" s="14"/>
      <c r="Q586" s="71"/>
      <c r="R586" s="13">
        <v>45869</v>
      </c>
      <c r="S586" s="13">
        <f>+R586+365</f>
        <v>46234</v>
      </c>
      <c r="T586" s="14">
        <f ca="1">$W$1-R586</f>
        <v>28</v>
      </c>
      <c r="U586" s="14">
        <f ca="1">365-T586</f>
        <v>337</v>
      </c>
      <c r="V586" s="15"/>
      <c r="W586" s="15"/>
      <c r="X586" s="14" t="str">
        <f>IF(AND(O586&gt;40410001,O586&lt;424000000),"Done - Invoiced",IF(AND(L586&gt;DATEVALUE("01/01/2024"),L586&lt;DATEVALUE("01/01/2027")),"On Hand",IF(L586="In Transit","In Transit",IF(L586="Cancelled PO","Cancelled PO","On Order"))))</f>
        <v>On Hand</v>
      </c>
      <c r="Y586" s="15" t="s">
        <v>460</v>
      </c>
      <c r="Z586" s="13">
        <v>45861</v>
      </c>
      <c r="AA586" s="13">
        <v>45861</v>
      </c>
      <c r="AB586" s="13">
        <v>45865</v>
      </c>
      <c r="AC586" s="14" t="s">
        <v>976</v>
      </c>
      <c r="AD586" s="13">
        <v>45861</v>
      </c>
      <c r="AE586" s="56">
        <v>2</v>
      </c>
      <c r="AF586" s="56">
        <v>10364.5</v>
      </c>
      <c r="AG586" s="56">
        <f>AE586*AF586</f>
        <v>20729</v>
      </c>
      <c r="AH586" s="56">
        <v>0</v>
      </c>
      <c r="AI586" s="56">
        <f>AG586+AH586</f>
        <v>20729</v>
      </c>
      <c r="AJ586" s="56"/>
      <c r="AK586" s="56"/>
    </row>
    <row r="587" spans="1:37" ht="10.5" hidden="1" customHeight="1" x14ac:dyDescent="0.2">
      <c r="A587" s="37">
        <v>3012792</v>
      </c>
      <c r="B587" s="19" t="s">
        <v>640</v>
      </c>
      <c r="C587" s="19" t="s">
        <v>618</v>
      </c>
      <c r="D587" s="22">
        <v>45723</v>
      </c>
      <c r="E587" s="26" t="s">
        <v>883</v>
      </c>
      <c r="F587" s="20">
        <v>3316101398</v>
      </c>
      <c r="G587" s="20">
        <v>3316101398</v>
      </c>
      <c r="H587" s="19" t="s">
        <v>638</v>
      </c>
      <c r="I587" s="20">
        <v>1</v>
      </c>
      <c r="J587" s="21">
        <v>14996</v>
      </c>
      <c r="K587" s="21">
        <f>I587*J587</f>
        <v>14996</v>
      </c>
      <c r="L587" s="22">
        <v>45847</v>
      </c>
      <c r="M587" s="22"/>
      <c r="N587" s="135">
        <v>2002538843</v>
      </c>
      <c r="O587" s="135">
        <v>404100506</v>
      </c>
      <c r="P587" s="137">
        <v>45896</v>
      </c>
      <c r="Q587" s="69"/>
      <c r="R587" s="13">
        <v>45849</v>
      </c>
      <c r="S587" s="13">
        <f>+R587+365</f>
        <v>46214</v>
      </c>
      <c r="T587" s="14">
        <f ca="1">$W$1-R587</f>
        <v>48</v>
      </c>
      <c r="U587" s="14">
        <f ca="1">365-T587</f>
        <v>317</v>
      </c>
      <c r="V587" s="15"/>
      <c r="W587" s="15"/>
      <c r="X587" s="14" t="str">
        <f>IF(AND(O587&gt;40410001,O587&lt;424000000),"Done - Invoiced",IF(AND(L587&gt;DATEVALUE("01/01/2024"),L587&lt;DATEVALUE("01/01/2027")),"On Hand",IF(L587="In Transit","In Transit",IF(L587="Cancelled PO","Cancelled PO","On Order"))))</f>
        <v>Done - Invoiced</v>
      </c>
      <c r="Y587" s="15" t="s">
        <v>460</v>
      </c>
      <c r="Z587" s="13">
        <v>45847</v>
      </c>
      <c r="AA587" s="13">
        <v>45847</v>
      </c>
      <c r="AB587" s="13">
        <v>45854</v>
      </c>
      <c r="AC587" s="14">
        <v>9252013</v>
      </c>
      <c r="AD587" s="13">
        <v>45845</v>
      </c>
      <c r="AE587" s="56">
        <v>1</v>
      </c>
      <c r="AF587" s="56">
        <v>14996</v>
      </c>
      <c r="AG587" s="56">
        <f>AE587*AF587</f>
        <v>14996</v>
      </c>
      <c r="AH587" s="56">
        <v>110</v>
      </c>
      <c r="AI587" s="56">
        <f>AG587+AH587</f>
        <v>15106</v>
      </c>
      <c r="AJ587" s="56"/>
      <c r="AK587" s="56"/>
    </row>
    <row r="588" spans="1:37" ht="10.5" hidden="1" customHeight="1" x14ac:dyDescent="0.2">
      <c r="A588" s="37">
        <v>3012800</v>
      </c>
      <c r="B588" s="15" t="s">
        <v>648</v>
      </c>
      <c r="C588" s="15" t="s">
        <v>618</v>
      </c>
      <c r="D588" s="13">
        <v>45723</v>
      </c>
      <c r="E588" s="17" t="s">
        <v>883</v>
      </c>
      <c r="F588" s="14">
        <v>3316101416</v>
      </c>
      <c r="G588" s="14">
        <v>3316101416</v>
      </c>
      <c r="H588" s="15" t="s">
        <v>620</v>
      </c>
      <c r="I588" s="14">
        <v>1</v>
      </c>
      <c r="J588" s="16">
        <v>14986</v>
      </c>
      <c r="K588" s="16">
        <f>I588*J588</f>
        <v>14986</v>
      </c>
      <c r="L588" s="13">
        <v>45847</v>
      </c>
      <c r="M588" s="13"/>
      <c r="N588" s="14"/>
      <c r="O588" s="14"/>
      <c r="P588" s="14"/>
      <c r="Q588" s="56"/>
      <c r="R588" s="13">
        <v>45849</v>
      </c>
      <c r="S588" s="13">
        <f>+R588+365</f>
        <v>46214</v>
      </c>
      <c r="T588" s="14">
        <f ca="1">$W$1-R588</f>
        <v>48</v>
      </c>
      <c r="U588" s="14">
        <f ca="1">365-T588</f>
        <v>317</v>
      </c>
      <c r="V588" s="15"/>
      <c r="W588" s="15"/>
      <c r="X588" s="14" t="str">
        <f>IF(AND(O588&gt;40410001,O588&lt;424000000),"Done - Invoiced",IF(AND(L588&gt;DATEVALUE("01/01/2024"),L588&lt;DATEVALUE("01/01/2027")),"On Hand",IF(L588="In Transit","In Transit",IF(L588="Cancelled PO","Cancelled PO","On Order"))))</f>
        <v>On Hand</v>
      </c>
      <c r="Y588" s="15" t="s">
        <v>460</v>
      </c>
      <c r="Z588" s="13">
        <v>45845</v>
      </c>
      <c r="AA588" s="13">
        <v>45845</v>
      </c>
      <c r="AB588" s="13">
        <v>45852</v>
      </c>
      <c r="AC588" s="14">
        <v>9252012</v>
      </c>
      <c r="AD588" s="13">
        <v>45845</v>
      </c>
      <c r="AE588" s="56">
        <v>1</v>
      </c>
      <c r="AF588" s="56">
        <v>14986</v>
      </c>
      <c r="AG588" s="56">
        <f>AE588*AF588</f>
        <v>14986</v>
      </c>
      <c r="AH588" s="56">
        <v>110</v>
      </c>
      <c r="AI588" s="56">
        <f>AG588+AH588</f>
        <v>15096</v>
      </c>
      <c r="AJ588" s="56"/>
      <c r="AK588" s="56"/>
    </row>
    <row r="589" spans="1:37" ht="10.5" hidden="1" customHeight="1" x14ac:dyDescent="0.2">
      <c r="A589" s="37">
        <v>3012801</v>
      </c>
      <c r="B589" s="15" t="s">
        <v>649</v>
      </c>
      <c r="C589" s="15" t="s">
        <v>618</v>
      </c>
      <c r="D589" s="13">
        <v>45723</v>
      </c>
      <c r="E589" s="17" t="s">
        <v>927</v>
      </c>
      <c r="F589" s="14">
        <v>3316101416</v>
      </c>
      <c r="G589" s="14">
        <v>3316101416</v>
      </c>
      <c r="H589" s="15" t="s">
        <v>620</v>
      </c>
      <c r="I589" s="14">
        <v>1</v>
      </c>
      <c r="J589" s="16">
        <v>14986</v>
      </c>
      <c r="K589" s="16">
        <f>I589*J589</f>
        <v>14986</v>
      </c>
      <c r="L589" s="13">
        <v>45853</v>
      </c>
      <c r="M589" s="13"/>
      <c r="N589" s="14"/>
      <c r="O589" s="14"/>
      <c r="P589" s="14"/>
      <c r="Q589" s="56"/>
      <c r="R589" s="13">
        <v>45856</v>
      </c>
      <c r="S589" s="13">
        <f>+R589+365</f>
        <v>46221</v>
      </c>
      <c r="T589" s="14">
        <f ca="1">$W$1-R589</f>
        <v>41</v>
      </c>
      <c r="U589" s="14">
        <f ca="1">365-T589</f>
        <v>324</v>
      </c>
      <c r="V589" s="15"/>
      <c r="W589" s="15"/>
      <c r="X589" s="14" t="str">
        <f>IF(AND(O589&gt;40410001,O589&lt;424000000),"Done - Invoiced",IF(AND(L589&gt;DATEVALUE("01/01/2024"),L589&lt;DATEVALUE("01/01/2027")),"On Hand",IF(L589="In Transit","In Transit",IF(L589="Cancelled PO","Cancelled PO","On Order"))))</f>
        <v>On Hand</v>
      </c>
      <c r="Y589" s="15" t="s">
        <v>460</v>
      </c>
      <c r="Z589" s="13">
        <v>45846</v>
      </c>
      <c r="AA589" s="13">
        <v>45846</v>
      </c>
      <c r="AB589" s="13">
        <v>45853</v>
      </c>
      <c r="AC589" s="14">
        <v>9252053</v>
      </c>
      <c r="AD589" s="13">
        <v>45848</v>
      </c>
      <c r="AE589" s="56">
        <v>1</v>
      </c>
      <c r="AF589" s="56">
        <v>14986</v>
      </c>
      <c r="AG589" s="56">
        <f>AE589*AF589</f>
        <v>14986</v>
      </c>
      <c r="AH589" s="56">
        <v>110</v>
      </c>
      <c r="AI589" s="56">
        <f>AG589+AH589</f>
        <v>15096</v>
      </c>
      <c r="AJ589" s="56"/>
      <c r="AK589" s="56"/>
    </row>
    <row r="590" spans="1:37" ht="10.5" hidden="1" customHeight="1" x14ac:dyDescent="0.2">
      <c r="A590" s="37">
        <v>3012802</v>
      </c>
      <c r="B590" s="15" t="s">
        <v>650</v>
      </c>
      <c r="C590" s="15" t="s">
        <v>618</v>
      </c>
      <c r="D590" s="13">
        <v>45723</v>
      </c>
      <c r="E590" s="17" t="s">
        <v>927</v>
      </c>
      <c r="F590" s="14">
        <v>3316101416</v>
      </c>
      <c r="G590" s="14">
        <v>3316101416</v>
      </c>
      <c r="H590" s="15" t="s">
        <v>620</v>
      </c>
      <c r="I590" s="14">
        <v>1</v>
      </c>
      <c r="J590" s="16">
        <v>14986</v>
      </c>
      <c r="K590" s="16">
        <f>I590*J590</f>
        <v>14986</v>
      </c>
      <c r="L590" s="13">
        <v>45853</v>
      </c>
      <c r="M590" s="13"/>
      <c r="N590" s="14"/>
      <c r="O590" s="14"/>
      <c r="P590" s="14"/>
      <c r="Q590" s="56"/>
      <c r="R590" s="13">
        <v>45856</v>
      </c>
      <c r="S590" s="13">
        <f>+R590+365</f>
        <v>46221</v>
      </c>
      <c r="T590" s="14">
        <f ca="1">$W$1-R590</f>
        <v>41</v>
      </c>
      <c r="U590" s="14">
        <f ca="1">365-T590</f>
        <v>324</v>
      </c>
      <c r="V590" s="15"/>
      <c r="W590" s="15"/>
      <c r="X590" s="14" t="str">
        <f>IF(AND(O590&gt;40410001,O590&lt;424000000),"Done - Invoiced",IF(AND(L590&gt;DATEVALUE("01/01/2024"),L590&lt;DATEVALUE("01/01/2027")),"On Hand",IF(L590="In Transit","In Transit",IF(L590="Cancelled PO","Cancelled PO","On Order"))))</f>
        <v>On Hand</v>
      </c>
      <c r="Y590" s="15" t="s">
        <v>460</v>
      </c>
      <c r="Z590" s="13">
        <v>45852</v>
      </c>
      <c r="AA590" s="13">
        <v>45852</v>
      </c>
      <c r="AB590" s="13">
        <v>45859</v>
      </c>
      <c r="AC590" s="14">
        <v>9252062</v>
      </c>
      <c r="AD590" s="13">
        <v>45849</v>
      </c>
      <c r="AE590" s="56">
        <v>1</v>
      </c>
      <c r="AF590" s="56">
        <v>14986</v>
      </c>
      <c r="AG590" s="56">
        <f>AE590*AF590</f>
        <v>14986</v>
      </c>
      <c r="AH590" s="56">
        <v>110</v>
      </c>
      <c r="AI590" s="56">
        <f>AG590+AH590</f>
        <v>15096</v>
      </c>
      <c r="AJ590" s="56"/>
      <c r="AK590" s="56"/>
    </row>
    <row r="591" spans="1:37" ht="10.5" hidden="1" customHeight="1" x14ac:dyDescent="0.2">
      <c r="A591" s="37">
        <v>2997386</v>
      </c>
      <c r="B591" s="15" t="s">
        <v>537</v>
      </c>
      <c r="C591" s="15" t="s">
        <v>525</v>
      </c>
      <c r="D591" s="13">
        <v>45721</v>
      </c>
      <c r="E591" s="17" t="s">
        <v>992</v>
      </c>
      <c r="F591" s="14">
        <v>1029192</v>
      </c>
      <c r="G591" s="14">
        <v>3222344649</v>
      </c>
      <c r="H591" s="15" t="s">
        <v>532</v>
      </c>
      <c r="I591" s="14">
        <v>2</v>
      </c>
      <c r="J591" s="16">
        <v>10364.5</v>
      </c>
      <c r="K591" s="16">
        <f>I591*J591</f>
        <v>20729</v>
      </c>
      <c r="L591" s="13">
        <v>45863</v>
      </c>
      <c r="M591" s="13"/>
      <c r="N591" s="14"/>
      <c r="O591" s="14"/>
      <c r="P591" s="14"/>
      <c r="Q591" s="56"/>
      <c r="R591" s="13">
        <v>45869</v>
      </c>
      <c r="S591" s="13">
        <f>+R591+365</f>
        <v>46234</v>
      </c>
      <c r="T591" s="14">
        <f ca="1">$W$1-R591</f>
        <v>28</v>
      </c>
      <c r="U591" s="14">
        <f ca="1">365-T591</f>
        <v>337</v>
      </c>
      <c r="V591" s="15"/>
      <c r="W591" s="15"/>
      <c r="X591" s="14" t="str">
        <f>IF(AND(O591&gt;40410001,O591&lt;424000000),"Done - Invoiced",IF(AND(L591&gt;DATEVALUE("01/01/2024"),L591&lt;DATEVALUE("01/01/2027")),"On Hand",IF(L591="In Transit","In Transit",IF(L591="Cancelled PO","Cancelled PO","On Order"))))</f>
        <v>On Hand</v>
      </c>
      <c r="Y591" s="15" t="s">
        <v>460</v>
      </c>
      <c r="Z591" s="13">
        <v>45861</v>
      </c>
      <c r="AA591" s="13">
        <v>45861</v>
      </c>
      <c r="AB591" s="13">
        <v>45865</v>
      </c>
      <c r="AC591" s="14" t="s">
        <v>975</v>
      </c>
      <c r="AD591" s="13">
        <v>45861</v>
      </c>
      <c r="AE591" s="56">
        <v>2</v>
      </c>
      <c r="AF591" s="56">
        <v>10364.5</v>
      </c>
      <c r="AG591" s="56">
        <f>AE591*AF591</f>
        <v>20729</v>
      </c>
      <c r="AH591" s="56">
        <v>0</v>
      </c>
      <c r="AI591" s="56">
        <f>AG591+AH591</f>
        <v>20729</v>
      </c>
      <c r="AJ591" s="56"/>
      <c r="AK591" s="56"/>
    </row>
    <row r="592" spans="1:37" ht="10.5" hidden="1" customHeight="1" x14ac:dyDescent="0.2">
      <c r="A592" s="37">
        <v>2367235</v>
      </c>
      <c r="B592" s="19" t="s">
        <v>355</v>
      </c>
      <c r="C592" s="19" t="s">
        <v>52</v>
      </c>
      <c r="D592" s="22">
        <v>45603</v>
      </c>
      <c r="E592" s="19" t="s">
        <v>277</v>
      </c>
      <c r="F592" s="20">
        <v>3222350111</v>
      </c>
      <c r="G592" s="20">
        <v>3222350111</v>
      </c>
      <c r="H592" s="19" t="s">
        <v>87</v>
      </c>
      <c r="I592" s="20">
        <v>1</v>
      </c>
      <c r="J592" s="21">
        <v>3042</v>
      </c>
      <c r="K592" s="21">
        <f>I592*J592</f>
        <v>3042</v>
      </c>
      <c r="L592" s="22">
        <v>45698</v>
      </c>
      <c r="M592" s="22"/>
      <c r="N592" s="52">
        <v>2002546811</v>
      </c>
      <c r="O592" s="53" t="s">
        <v>408</v>
      </c>
      <c r="P592" s="64">
        <v>45902</v>
      </c>
      <c r="Q592" s="65"/>
      <c r="R592" s="13">
        <v>45701</v>
      </c>
      <c r="S592" s="13">
        <f>+R592+365</f>
        <v>46066</v>
      </c>
      <c r="T592" s="14">
        <f ca="1">$W$1-R592</f>
        <v>196</v>
      </c>
      <c r="U592" s="14">
        <f ca="1">365-T592</f>
        <v>169</v>
      </c>
      <c r="V592" s="15"/>
      <c r="W592" s="15"/>
      <c r="X592" s="14" t="str">
        <f>IF(AND(O592&gt;40410001,O592&lt;424000000),"Done - Invoiced",IF(AND(L592&gt;DATEVALUE("01/01/2024"),L592&lt;DATEVALUE("01/01/2027")),"On Hand",IF(L592="In Transit","In Transit",IF(L592="Cancelled PO","Cancelled PO","On Order"))))</f>
        <v>On Hand</v>
      </c>
      <c r="Y592" s="15" t="s">
        <v>460</v>
      </c>
      <c r="Z592" s="13">
        <v>45693</v>
      </c>
      <c r="AA592" s="13">
        <v>45693</v>
      </c>
      <c r="AB592" s="13">
        <v>45698</v>
      </c>
      <c r="AC592" s="14"/>
      <c r="AD592" s="13"/>
      <c r="AE592" s="56">
        <v>2</v>
      </c>
      <c r="AF592" s="56">
        <v>3042</v>
      </c>
      <c r="AG592" s="56">
        <f>AE592*AF592</f>
        <v>6084</v>
      </c>
      <c r="AH592" s="56"/>
      <c r="AI592" s="56">
        <f>AG592+AH592</f>
        <v>6084</v>
      </c>
      <c r="AJ592" s="56"/>
    </row>
    <row r="593" spans="1:37" ht="10.5" hidden="1" customHeight="1" x14ac:dyDescent="0.2">
      <c r="A593" s="37">
        <v>2997404</v>
      </c>
      <c r="B593" s="15" t="s">
        <v>561</v>
      </c>
      <c r="C593" s="15" t="s">
        <v>525</v>
      </c>
      <c r="D593" s="13">
        <v>45721</v>
      </c>
      <c r="E593" s="17" t="s">
        <v>992</v>
      </c>
      <c r="F593" s="14">
        <v>1202145</v>
      </c>
      <c r="G593" s="14">
        <v>3222361541</v>
      </c>
      <c r="H593" s="15" t="s">
        <v>526</v>
      </c>
      <c r="I593" s="14">
        <v>1</v>
      </c>
      <c r="J593" s="16">
        <v>2224.1999999999998</v>
      </c>
      <c r="K593" s="16">
        <f>I593*J593</f>
        <v>2224.1999999999998</v>
      </c>
      <c r="L593" s="13">
        <v>45862</v>
      </c>
      <c r="M593" s="13"/>
      <c r="N593" s="14"/>
      <c r="O593" s="14"/>
      <c r="P593" s="14"/>
      <c r="Q593" s="56"/>
      <c r="R593" s="13">
        <v>45869</v>
      </c>
      <c r="S593" s="13">
        <f>+R593+365</f>
        <v>46234</v>
      </c>
      <c r="T593" s="14">
        <f ca="1">$W$1-R593</f>
        <v>28</v>
      </c>
      <c r="U593" s="14">
        <f ca="1">365-T593</f>
        <v>337</v>
      </c>
      <c r="V593" s="15"/>
      <c r="W593" s="15"/>
      <c r="X593" s="14" t="str">
        <f>IF(AND(O593&gt;40410001,O593&lt;424000000),"Done - Invoiced",IF(AND(L593&gt;DATEVALUE("01/01/2024"),L593&lt;DATEVALUE("01/01/2027")),"On Hand",IF(L593="In Transit","In Transit",IF(L593="Cancelled PO","Cancelled PO","On Order"))))</f>
        <v>On Hand</v>
      </c>
      <c r="Y593" s="15" t="s">
        <v>460</v>
      </c>
      <c r="Z593" s="13">
        <v>45859</v>
      </c>
      <c r="AA593" s="13">
        <v>45859</v>
      </c>
      <c r="AB593" s="13">
        <v>45863</v>
      </c>
      <c r="AC593" s="14" t="s">
        <v>974</v>
      </c>
      <c r="AD593" s="13">
        <v>45859</v>
      </c>
      <c r="AE593" s="56">
        <v>6</v>
      </c>
      <c r="AF593" s="56">
        <v>2224.1999999999998</v>
      </c>
      <c r="AG593" s="56">
        <f>AE593*AF593</f>
        <v>13345.199999999999</v>
      </c>
      <c r="AH593" s="56">
        <v>65</v>
      </c>
      <c r="AI593" s="56">
        <f>AG593+AH593</f>
        <v>13410.199999999999</v>
      </c>
      <c r="AJ593" s="56"/>
      <c r="AK593" s="56"/>
    </row>
    <row r="594" spans="1:37" ht="10.5" hidden="1" customHeight="1" x14ac:dyDescent="0.2">
      <c r="A594" s="37">
        <v>3012803</v>
      </c>
      <c r="B594" s="15" t="s">
        <v>651</v>
      </c>
      <c r="C594" s="15" t="s">
        <v>618</v>
      </c>
      <c r="D594" s="13">
        <v>45723</v>
      </c>
      <c r="E594" s="17" t="s">
        <v>927</v>
      </c>
      <c r="F594" s="14">
        <v>3316101416</v>
      </c>
      <c r="G594" s="14">
        <v>3316101416</v>
      </c>
      <c r="H594" s="15" t="s">
        <v>620</v>
      </c>
      <c r="I594" s="14">
        <v>1</v>
      </c>
      <c r="J594" s="16">
        <v>14986</v>
      </c>
      <c r="K594" s="16">
        <f>I594*J594</f>
        <v>14986</v>
      </c>
      <c r="L594" s="13">
        <v>45853</v>
      </c>
      <c r="M594" s="13"/>
      <c r="N594" s="14"/>
      <c r="O594" s="14"/>
      <c r="P594" s="14"/>
      <c r="Q594" s="56"/>
      <c r="R594" s="13">
        <v>45856</v>
      </c>
      <c r="S594" s="13">
        <f>+R594+365</f>
        <v>46221</v>
      </c>
      <c r="T594" s="14">
        <f ca="1">$W$1-R594</f>
        <v>41</v>
      </c>
      <c r="U594" s="14">
        <f ca="1">365-T594</f>
        <v>324</v>
      </c>
      <c r="V594" s="15"/>
      <c r="W594" s="15"/>
      <c r="X594" s="14" t="str">
        <f>IF(AND(O594&gt;40410001,O594&lt;424000000),"Done - Invoiced",IF(AND(L594&gt;DATEVALUE("01/01/2024"),L594&lt;DATEVALUE("01/01/2027")),"On Hand",IF(L594="In Transit","In Transit",IF(L594="Cancelled PO","Cancelled PO","On Order"))))</f>
        <v>On Hand</v>
      </c>
      <c r="Y594" s="15" t="s">
        <v>460</v>
      </c>
      <c r="Z594" s="13">
        <v>45852</v>
      </c>
      <c r="AA594" s="13">
        <v>45852</v>
      </c>
      <c r="AB594" s="13">
        <v>45859</v>
      </c>
      <c r="AC594" s="14">
        <v>9252054</v>
      </c>
      <c r="AD594" s="13">
        <v>45848</v>
      </c>
      <c r="AE594" s="56">
        <v>1</v>
      </c>
      <c r="AF594" s="56">
        <v>14986</v>
      </c>
      <c r="AG594" s="56">
        <f>AE594*AF594</f>
        <v>14986</v>
      </c>
      <c r="AH594" s="56">
        <v>110</v>
      </c>
      <c r="AI594" s="56">
        <f>AG594+AH594</f>
        <v>15096</v>
      </c>
      <c r="AJ594" s="56"/>
      <c r="AK594" s="56"/>
    </row>
    <row r="595" spans="1:37" ht="10.5" hidden="1" customHeight="1" x14ac:dyDescent="0.2">
      <c r="A595" s="37">
        <v>3268555</v>
      </c>
      <c r="B595" s="15" t="s">
        <v>609</v>
      </c>
      <c r="C595" s="15" t="s">
        <v>525</v>
      </c>
      <c r="D595" s="13">
        <v>45771</v>
      </c>
      <c r="E595" s="17" t="s">
        <v>992</v>
      </c>
      <c r="F595" s="14">
        <v>1029193</v>
      </c>
      <c r="G595" s="14">
        <v>3222345307</v>
      </c>
      <c r="H595" s="15" t="s">
        <v>526</v>
      </c>
      <c r="I595" s="14">
        <v>6</v>
      </c>
      <c r="J595" s="16">
        <v>804.1</v>
      </c>
      <c r="K595" s="16">
        <f>I595*J595</f>
        <v>4824.6000000000004</v>
      </c>
      <c r="L595" s="13">
        <v>45866</v>
      </c>
      <c r="M595" s="13"/>
      <c r="N595" s="14"/>
      <c r="O595" s="14"/>
      <c r="P595" s="14"/>
      <c r="Q595" s="56"/>
      <c r="R595" s="13">
        <v>45869</v>
      </c>
      <c r="S595" s="13">
        <f>+R595+365</f>
        <v>46234</v>
      </c>
      <c r="T595" s="14">
        <f ca="1">$W$1-R595</f>
        <v>28</v>
      </c>
      <c r="U595" s="14">
        <f ca="1">365-T595</f>
        <v>337</v>
      </c>
      <c r="V595" s="15"/>
      <c r="W595" s="15"/>
      <c r="X595" s="14" t="str">
        <f>IF(AND(O595&gt;40410001,O595&lt;424000000),"Done - Invoiced",IF(AND(L595&gt;DATEVALUE("01/01/2024"),L595&lt;DATEVALUE("01/01/2027")),"On Hand",IF(L595="In Transit","In Transit",IF(L595="Cancelled PO","Cancelled PO","On Order"))))</f>
        <v>On Hand</v>
      </c>
      <c r="Y595" s="15" t="s">
        <v>460</v>
      </c>
      <c r="Z595" s="13">
        <v>45863</v>
      </c>
      <c r="AA595" s="13">
        <v>45863</v>
      </c>
      <c r="AB595" s="13">
        <v>45867</v>
      </c>
      <c r="AC595" s="14" t="s">
        <v>983</v>
      </c>
      <c r="AD595" s="13">
        <v>45863</v>
      </c>
      <c r="AE595" s="56">
        <v>6</v>
      </c>
      <c r="AF595" s="56">
        <v>804.1</v>
      </c>
      <c r="AG595" s="56">
        <f>AE595*AF595</f>
        <v>4824.6000000000004</v>
      </c>
      <c r="AH595" s="56">
        <v>65</v>
      </c>
      <c r="AI595" s="56">
        <f>AG595+AH595</f>
        <v>4889.6000000000004</v>
      </c>
      <c r="AJ595" s="56"/>
      <c r="AK595" s="56"/>
    </row>
    <row r="596" spans="1:37" ht="10.5" hidden="1" customHeight="1" x14ac:dyDescent="0.2">
      <c r="A596" s="37">
        <v>3268557</v>
      </c>
      <c r="B596" s="15" t="s">
        <v>611</v>
      </c>
      <c r="C596" s="15" t="s">
        <v>525</v>
      </c>
      <c r="D596" s="13">
        <v>45771</v>
      </c>
      <c r="E596" s="17" t="s">
        <v>992</v>
      </c>
      <c r="F596" s="14">
        <v>1193316</v>
      </c>
      <c r="G596" s="14">
        <v>3316101411</v>
      </c>
      <c r="H596" s="15" t="s">
        <v>575</v>
      </c>
      <c r="I596" s="14">
        <v>2</v>
      </c>
      <c r="J596" s="16">
        <v>5167.2</v>
      </c>
      <c r="K596" s="16">
        <f>I596*J596</f>
        <v>10334.4</v>
      </c>
      <c r="L596" s="13">
        <v>45866</v>
      </c>
      <c r="M596" s="13"/>
      <c r="N596" s="14"/>
      <c r="O596" s="14"/>
      <c r="P596" s="14"/>
      <c r="Q596" s="56"/>
      <c r="R596" s="13">
        <v>45869</v>
      </c>
      <c r="S596" s="13">
        <f>+R596+365</f>
        <v>46234</v>
      </c>
      <c r="T596" s="14">
        <f ca="1">$W$1-R596</f>
        <v>28</v>
      </c>
      <c r="U596" s="14">
        <f ca="1">365-T596</f>
        <v>337</v>
      </c>
      <c r="V596" s="15"/>
      <c r="W596" s="15"/>
      <c r="X596" s="14" t="str">
        <f>IF(AND(O596&gt;40410001,O596&lt;424000000),"Done - Invoiced",IF(AND(L596&gt;DATEVALUE("01/01/2024"),L596&lt;DATEVALUE("01/01/2027")),"On Hand",IF(L596="In Transit","In Transit",IF(L596="Cancelled PO","Cancelled PO","On Order"))))</f>
        <v>On Hand</v>
      </c>
      <c r="Y596" s="15" t="s">
        <v>460</v>
      </c>
      <c r="Z596" s="13">
        <v>45863</v>
      </c>
      <c r="AA596" s="13">
        <v>45863</v>
      </c>
      <c r="AB596" s="13">
        <v>45867</v>
      </c>
      <c r="AC596" s="14" t="s">
        <v>979</v>
      </c>
      <c r="AD596" s="13">
        <v>45863</v>
      </c>
      <c r="AE596" s="56">
        <v>2</v>
      </c>
      <c r="AF596" s="56">
        <v>5167.2</v>
      </c>
      <c r="AG596" s="56">
        <f>AE596*AF596</f>
        <v>10334.4</v>
      </c>
      <c r="AH596" s="56">
        <v>200</v>
      </c>
      <c r="AI596" s="56">
        <f>AG596+AH596</f>
        <v>10534.4</v>
      </c>
      <c r="AJ596" s="56"/>
      <c r="AK596" s="56"/>
    </row>
    <row r="597" spans="1:37" ht="10.5" hidden="1" customHeight="1" x14ac:dyDescent="0.2">
      <c r="A597" s="37">
        <v>3497967</v>
      </c>
      <c r="B597" s="44" t="s">
        <v>710</v>
      </c>
      <c r="C597" s="44" t="s">
        <v>56</v>
      </c>
      <c r="D597" s="45">
        <v>45813</v>
      </c>
      <c r="E597" s="87" t="s">
        <v>925</v>
      </c>
      <c r="F597" s="40" t="s">
        <v>175</v>
      </c>
      <c r="G597" s="40">
        <v>3717007704</v>
      </c>
      <c r="H597" s="44" t="s">
        <v>154</v>
      </c>
      <c r="I597" s="40">
        <v>1</v>
      </c>
      <c r="J597" s="46">
        <v>345.96</v>
      </c>
      <c r="K597" s="46">
        <f>I597*J597</f>
        <v>345.96</v>
      </c>
      <c r="L597" s="45" t="s">
        <v>204</v>
      </c>
      <c r="M597" s="45"/>
      <c r="N597" s="40"/>
      <c r="O597" s="40"/>
      <c r="P597" s="40"/>
      <c r="Q597" s="58"/>
      <c r="R597" s="13">
        <v>45856</v>
      </c>
      <c r="S597" s="13">
        <f>+R597+365</f>
        <v>46221</v>
      </c>
      <c r="T597" s="14">
        <f ca="1">$W$1-R597</f>
        <v>41</v>
      </c>
      <c r="U597" s="14">
        <f ca="1">365-T597</f>
        <v>324</v>
      </c>
      <c r="V597" s="15"/>
      <c r="W597" s="15"/>
      <c r="X597" s="14" t="str">
        <f>IF(AND(O597&gt;40410001,O597&lt;424000000),"Done - Invoiced",IF(AND(L597&gt;DATEVALUE("01/01/2024"),L597&lt;DATEVALUE("01/01/2027")),"On Hand",IF(L597="In Transit","In Transit",IF(L597="Cancelled PO","Cancelled PO","On Order"))))</f>
        <v>In Transit</v>
      </c>
      <c r="Y597" s="15" t="s">
        <v>460</v>
      </c>
      <c r="Z597" s="13">
        <v>45852</v>
      </c>
      <c r="AA597" s="13">
        <v>45852</v>
      </c>
      <c r="AB597" s="13">
        <v>45958</v>
      </c>
      <c r="AC597" s="14">
        <v>135448</v>
      </c>
      <c r="AD597" s="13">
        <v>45852</v>
      </c>
      <c r="AE597" s="56">
        <v>1</v>
      </c>
      <c r="AF597" s="56">
        <v>345.96</v>
      </c>
      <c r="AG597" s="56">
        <f>AE597*AF597</f>
        <v>345.96</v>
      </c>
      <c r="AH597" s="56">
        <v>0</v>
      </c>
      <c r="AI597" s="56">
        <f>AG597+AH597</f>
        <v>345.96</v>
      </c>
      <c r="AJ597" s="113">
        <v>45930</v>
      </c>
      <c r="AK597" s="110">
        <v>528189</v>
      </c>
    </row>
    <row r="598" spans="1:37" ht="10.5" hidden="1" customHeight="1" x14ac:dyDescent="0.2">
      <c r="A598" s="37">
        <v>3012804</v>
      </c>
      <c r="B598" s="48" t="s">
        <v>652</v>
      </c>
      <c r="C598" s="48" t="s">
        <v>618</v>
      </c>
      <c r="D598" s="59">
        <v>45723</v>
      </c>
      <c r="E598" s="48" t="s">
        <v>619</v>
      </c>
      <c r="F598" s="20">
        <v>3316100996</v>
      </c>
      <c r="G598" s="61">
        <v>3316100996</v>
      </c>
      <c r="H598" s="48" t="s">
        <v>620</v>
      </c>
      <c r="I598" s="61">
        <v>1</v>
      </c>
      <c r="J598" s="95">
        <v>17275</v>
      </c>
      <c r="K598" s="95">
        <f>I598*J598</f>
        <v>17275</v>
      </c>
      <c r="L598" s="59">
        <v>45803</v>
      </c>
      <c r="M598" s="59">
        <v>45810</v>
      </c>
      <c r="N598" s="52">
        <v>2002412553</v>
      </c>
      <c r="O598" s="52">
        <v>404100352</v>
      </c>
      <c r="P598" s="64">
        <v>45810</v>
      </c>
      <c r="Q598" s="69"/>
      <c r="R598" s="13">
        <v>45810</v>
      </c>
      <c r="S598" s="13">
        <f>+R598+365</f>
        <v>46175</v>
      </c>
      <c r="T598" s="14">
        <f ca="1">$W$1-R598</f>
        <v>87</v>
      </c>
      <c r="U598" s="14">
        <f ca="1">365-T598</f>
        <v>278</v>
      </c>
      <c r="V598" s="15"/>
      <c r="W598" s="15"/>
      <c r="X598" s="14" t="str">
        <f>IF(AND(O598&gt;40410001,O598&lt;424000000),"Done - Invoiced",IF(AND(L598&gt;DATEVALUE("01/01/2024"),L598&lt;DATEVALUE("01/01/2027")),"On Hand",IF(L598="In Transit","In Transit",IF(L598="Cancelled PO","Cancelled PO","On Order"))))</f>
        <v>Done - Invoiced</v>
      </c>
      <c r="Y598" s="15" t="s">
        <v>460</v>
      </c>
      <c r="Z598" s="13">
        <v>45764</v>
      </c>
      <c r="AA598" s="13">
        <v>45796</v>
      </c>
      <c r="AB598" s="13">
        <v>45803</v>
      </c>
      <c r="AC598" s="14"/>
      <c r="AD598" s="13"/>
      <c r="AE598" s="56">
        <v>1</v>
      </c>
      <c r="AF598" s="56">
        <v>17275</v>
      </c>
      <c r="AG598" s="56">
        <f>AE598*AF598</f>
        <v>17275</v>
      </c>
      <c r="AH598" s="56"/>
      <c r="AI598" s="56">
        <f>AG598+AH598</f>
        <v>17275</v>
      </c>
      <c r="AJ598" s="56"/>
      <c r="AK598" s="56"/>
    </row>
    <row r="599" spans="1:37" ht="10.5" hidden="1" customHeight="1" x14ac:dyDescent="0.2">
      <c r="A599" s="37">
        <v>3263414</v>
      </c>
      <c r="B599" s="15" t="s">
        <v>688</v>
      </c>
      <c r="C599" s="15" t="s">
        <v>681</v>
      </c>
      <c r="D599" s="13">
        <v>45770</v>
      </c>
      <c r="E599" s="15"/>
      <c r="F599" s="14" t="s">
        <v>682</v>
      </c>
      <c r="G599" s="14">
        <v>3222341127</v>
      </c>
      <c r="H599" s="15" t="s">
        <v>683</v>
      </c>
      <c r="I599" s="14">
        <v>6</v>
      </c>
      <c r="J599" s="16">
        <v>15064</v>
      </c>
      <c r="K599" s="16">
        <f>I599*J599</f>
        <v>90384</v>
      </c>
      <c r="L599" s="13"/>
      <c r="M599" s="13"/>
      <c r="N599" s="14"/>
      <c r="O599" s="14"/>
      <c r="P599" s="14"/>
      <c r="Q599" s="56"/>
      <c r="R599" s="13"/>
      <c r="S599" s="13">
        <f>+R599+365</f>
        <v>365</v>
      </c>
      <c r="T599" s="14">
        <f ca="1">$W$1-R599</f>
        <v>45897</v>
      </c>
      <c r="U599" s="14">
        <f ca="1">365-T599</f>
        <v>-45532</v>
      </c>
      <c r="V599" s="15"/>
      <c r="W599" s="15"/>
      <c r="X599" s="14" t="str">
        <f>IF(AND(O599&gt;40410001,O599&lt;424000000),"Done - Invoiced",IF(AND(L599&gt;DATEVALUE("01/01/2024"),L599&lt;DATEVALUE("01/01/2027")),"On Hand",IF(L599="In Transit","In Transit",IF(L599="Cancelled PO","Cancelled PO","On Order"))))</f>
        <v>On Order</v>
      </c>
      <c r="Y599" s="15" t="s">
        <v>460</v>
      </c>
      <c r="Z599" s="13">
        <v>45985</v>
      </c>
      <c r="AA599" s="13">
        <v>45985</v>
      </c>
      <c r="AB599" s="13">
        <v>45995</v>
      </c>
      <c r="AC599" s="14"/>
      <c r="AD599" s="13"/>
      <c r="AE599" s="56">
        <v>6</v>
      </c>
      <c r="AF599" s="56">
        <v>15064</v>
      </c>
      <c r="AG599" s="56">
        <f>AE599*AF599</f>
        <v>90384</v>
      </c>
      <c r="AH599" s="56"/>
      <c r="AI599" s="56">
        <f>AG599+AH599</f>
        <v>90384</v>
      </c>
      <c r="AJ599" s="56"/>
      <c r="AK599" s="56"/>
    </row>
    <row r="600" spans="1:37" ht="10.5" hidden="1" customHeight="1" x14ac:dyDescent="0.2">
      <c r="A600" s="37">
        <v>3268558</v>
      </c>
      <c r="B600" s="15" t="s">
        <v>612</v>
      </c>
      <c r="C600" s="15" t="s">
        <v>525</v>
      </c>
      <c r="D600" s="13">
        <v>45771</v>
      </c>
      <c r="E600" s="17" t="s">
        <v>992</v>
      </c>
      <c r="F600" s="14">
        <v>1193314</v>
      </c>
      <c r="G600" s="14">
        <v>3316101412</v>
      </c>
      <c r="H600" s="15" t="s">
        <v>584</v>
      </c>
      <c r="I600" s="14">
        <v>2</v>
      </c>
      <c r="J600" s="16">
        <v>7701.8</v>
      </c>
      <c r="K600" s="16">
        <f>I600*J600</f>
        <v>15403.6</v>
      </c>
      <c r="L600" s="13">
        <v>45866</v>
      </c>
      <c r="M600" s="13"/>
      <c r="N600" s="14"/>
      <c r="O600" s="14"/>
      <c r="P600" s="14"/>
      <c r="Q600" s="56"/>
      <c r="R600" s="13">
        <v>45869</v>
      </c>
      <c r="S600" s="13">
        <f>+R600+365</f>
        <v>46234</v>
      </c>
      <c r="T600" s="14">
        <f ca="1">$W$1-R600</f>
        <v>28</v>
      </c>
      <c r="U600" s="14">
        <f ca="1">365-T600</f>
        <v>337</v>
      </c>
      <c r="V600" s="15"/>
      <c r="W600" s="15"/>
      <c r="X600" s="14" t="str">
        <f>IF(AND(O600&gt;40410001,O600&lt;424000000),"Done - Invoiced",IF(AND(L600&gt;DATEVALUE("01/01/2024"),L600&lt;DATEVALUE("01/01/2027")),"On Hand",IF(L600="In Transit","In Transit",IF(L600="Cancelled PO","Cancelled PO","On Order"))))</f>
        <v>On Hand</v>
      </c>
      <c r="Y600" s="15" t="s">
        <v>460</v>
      </c>
      <c r="Z600" s="13">
        <v>45863</v>
      </c>
      <c r="AA600" s="13">
        <v>45863</v>
      </c>
      <c r="AB600" s="13">
        <v>45867</v>
      </c>
      <c r="AC600" s="14" t="s">
        <v>980</v>
      </c>
      <c r="AD600" s="13">
        <v>45863</v>
      </c>
      <c r="AE600" s="56">
        <v>2</v>
      </c>
      <c r="AF600" s="56">
        <v>7701.8</v>
      </c>
      <c r="AG600" s="56">
        <f>AE600*AF600</f>
        <v>15403.6</v>
      </c>
      <c r="AH600" s="56">
        <v>0</v>
      </c>
      <c r="AI600" s="56">
        <f>AG600+AH600</f>
        <v>15403.6</v>
      </c>
      <c r="AJ600" s="56"/>
      <c r="AK600" s="56"/>
    </row>
    <row r="601" spans="1:37" ht="10.5" hidden="1" customHeight="1" x14ac:dyDescent="0.2">
      <c r="A601" s="37">
        <v>3497966</v>
      </c>
      <c r="B601" s="44" t="s">
        <v>711</v>
      </c>
      <c r="C601" s="44" t="s">
        <v>56</v>
      </c>
      <c r="D601" s="45">
        <v>45813</v>
      </c>
      <c r="E601" s="87" t="s">
        <v>925</v>
      </c>
      <c r="F601" s="40" t="s">
        <v>161</v>
      </c>
      <c r="G601" s="40">
        <v>3222340954</v>
      </c>
      <c r="H601" s="44" t="s">
        <v>162</v>
      </c>
      <c r="I601" s="40">
        <v>1</v>
      </c>
      <c r="J601" s="46">
        <v>318.11</v>
      </c>
      <c r="K601" s="46">
        <f>I601*J601</f>
        <v>318.11</v>
      </c>
      <c r="L601" s="45" t="s">
        <v>204</v>
      </c>
      <c r="M601" s="45"/>
      <c r="N601" s="40"/>
      <c r="O601" s="40"/>
      <c r="P601" s="40"/>
      <c r="Q601" s="58"/>
      <c r="R601" s="13">
        <v>45856</v>
      </c>
      <c r="S601" s="13">
        <f>+R601+365</f>
        <v>46221</v>
      </c>
      <c r="T601" s="14">
        <f ca="1">$W$1-R601</f>
        <v>41</v>
      </c>
      <c r="U601" s="14">
        <f ca="1">365-T601</f>
        <v>324</v>
      </c>
      <c r="V601" s="15"/>
      <c r="W601" s="15"/>
      <c r="X601" s="14" t="str">
        <f>IF(AND(O601&gt;40410001,O601&lt;424000000),"Done - Invoiced",IF(AND(L601&gt;DATEVALUE("01/01/2024"),L601&lt;DATEVALUE("01/01/2027")),"On Hand",IF(L601="In Transit","In Transit",IF(L601="Cancelled PO","Cancelled PO","On Order"))))</f>
        <v>In Transit</v>
      </c>
      <c r="Y601" s="15" t="s">
        <v>460</v>
      </c>
      <c r="Z601" s="13">
        <v>45852</v>
      </c>
      <c r="AA601" s="13">
        <v>45852</v>
      </c>
      <c r="AB601" s="13">
        <v>45958</v>
      </c>
      <c r="AC601" s="14">
        <v>135449</v>
      </c>
      <c r="AD601" s="13">
        <v>45852</v>
      </c>
      <c r="AE601" s="56">
        <v>1</v>
      </c>
      <c r="AF601" s="56">
        <v>318.11</v>
      </c>
      <c r="AG601" s="56">
        <f>AE601*AF601</f>
        <v>318.11</v>
      </c>
      <c r="AH601" s="56">
        <v>0</v>
      </c>
      <c r="AI601" s="56">
        <f>AG601+AH601</f>
        <v>318.11</v>
      </c>
      <c r="AJ601" s="113">
        <v>45930</v>
      </c>
      <c r="AK601" s="110">
        <v>528190</v>
      </c>
    </row>
    <row r="602" spans="1:37" ht="10.5" hidden="1" customHeight="1" x14ac:dyDescent="0.2">
      <c r="A602" s="37">
        <v>3457061</v>
      </c>
      <c r="B602" s="15" t="s">
        <v>716</v>
      </c>
      <c r="C602" s="15" t="s">
        <v>525</v>
      </c>
      <c r="D602" s="13">
        <v>45806</v>
      </c>
      <c r="E602" s="17" t="s">
        <v>992</v>
      </c>
      <c r="F602" s="14">
        <v>1029192</v>
      </c>
      <c r="G602" s="14">
        <v>3222344649</v>
      </c>
      <c r="H602" s="15" t="s">
        <v>532</v>
      </c>
      <c r="I602" s="14">
        <v>2</v>
      </c>
      <c r="J602" s="16">
        <v>10364.5</v>
      </c>
      <c r="K602" s="16">
        <f>I602*J602</f>
        <v>20729</v>
      </c>
      <c r="L602" s="13">
        <v>45866</v>
      </c>
      <c r="M602" s="13"/>
      <c r="N602" s="14"/>
      <c r="O602" s="14"/>
      <c r="P602" s="14"/>
      <c r="Q602" s="56"/>
      <c r="R602" s="13">
        <v>45869</v>
      </c>
      <c r="S602" s="13">
        <f>+R602+365</f>
        <v>46234</v>
      </c>
      <c r="T602" s="14">
        <f ca="1">$W$1-R602</f>
        <v>28</v>
      </c>
      <c r="U602" s="14">
        <f ca="1">365-T602</f>
        <v>337</v>
      </c>
      <c r="V602" s="15"/>
      <c r="W602" s="15"/>
      <c r="X602" s="14" t="str">
        <f>IF(AND(O602&gt;40410001,O602&lt;424000000),"Done - Invoiced",IF(AND(L602&gt;DATEVALUE("01/01/2024"),L602&lt;DATEVALUE("01/01/2027")),"On Hand",IF(L602="In Transit","In Transit",IF(L602="Cancelled PO","Cancelled PO","On Order"))))</f>
        <v>On Hand</v>
      </c>
      <c r="Y602" s="15" t="s">
        <v>460</v>
      </c>
      <c r="Z602" s="13">
        <v>45864</v>
      </c>
      <c r="AA602" s="13">
        <v>45864</v>
      </c>
      <c r="AB602" s="13">
        <v>45868</v>
      </c>
      <c r="AC602" s="14" t="s">
        <v>982</v>
      </c>
      <c r="AD602" s="13">
        <v>45863</v>
      </c>
      <c r="AE602" s="56">
        <v>2</v>
      </c>
      <c r="AF602" s="56">
        <v>10364.5</v>
      </c>
      <c r="AG602" s="56">
        <f>AE602*AF602</f>
        <v>20729</v>
      </c>
      <c r="AH602" s="56">
        <v>0</v>
      </c>
      <c r="AI602" s="56">
        <f>AG602+AH602</f>
        <v>20729</v>
      </c>
      <c r="AJ602" s="56"/>
      <c r="AK602" s="56"/>
    </row>
    <row r="603" spans="1:37" ht="10.5" hidden="1" customHeight="1" x14ac:dyDescent="0.2">
      <c r="A603" s="37">
        <v>3457068</v>
      </c>
      <c r="B603" s="15" t="s">
        <v>723</v>
      </c>
      <c r="C603" s="15" t="s">
        <v>525</v>
      </c>
      <c r="D603" s="13">
        <v>45806</v>
      </c>
      <c r="E603" s="17" t="s">
        <v>992</v>
      </c>
      <c r="F603" s="14">
        <v>1210071</v>
      </c>
      <c r="G603" s="14">
        <v>3316101430</v>
      </c>
      <c r="H603" s="15" t="s">
        <v>584</v>
      </c>
      <c r="I603" s="14">
        <v>2</v>
      </c>
      <c r="J603" s="16">
        <v>7627.1</v>
      </c>
      <c r="K603" s="16">
        <f>I603*J603</f>
        <v>15254.2</v>
      </c>
      <c r="L603" s="13">
        <v>45866</v>
      </c>
      <c r="M603" s="13"/>
      <c r="N603" s="14"/>
      <c r="O603" s="14"/>
      <c r="P603" s="14"/>
      <c r="Q603" s="56"/>
      <c r="R603" s="13">
        <v>45869</v>
      </c>
      <c r="S603" s="13">
        <f>+R603+365</f>
        <v>46234</v>
      </c>
      <c r="T603" s="14">
        <f ca="1">$W$1-R603</f>
        <v>28</v>
      </c>
      <c r="U603" s="14">
        <f ca="1">365-T603</f>
        <v>337</v>
      </c>
      <c r="V603" s="15"/>
      <c r="W603" s="15"/>
      <c r="X603" s="14" t="str">
        <f>IF(AND(O603&gt;40410001,O603&lt;424000000),"Done - Invoiced",IF(AND(L603&gt;DATEVALUE("01/01/2024"),L603&lt;DATEVALUE("01/01/2027")),"On Hand",IF(L603="In Transit","In Transit",IF(L603="Cancelled PO","Cancelled PO","On Order"))))</f>
        <v>On Hand</v>
      </c>
      <c r="Y603" s="15" t="s">
        <v>460</v>
      </c>
      <c r="Z603" s="13">
        <v>45863</v>
      </c>
      <c r="AA603" s="13">
        <v>45863</v>
      </c>
      <c r="AB603" s="13">
        <v>45867</v>
      </c>
      <c r="AC603" s="14" t="s">
        <v>981</v>
      </c>
      <c r="AD603" s="13">
        <v>45863</v>
      </c>
      <c r="AE603" s="56">
        <v>2</v>
      </c>
      <c r="AF603" s="56">
        <v>7627.1</v>
      </c>
      <c r="AG603" s="56">
        <f>AE603*AF603</f>
        <v>15254.2</v>
      </c>
      <c r="AH603" s="56">
        <v>0</v>
      </c>
      <c r="AI603" s="56">
        <f>AG603+AH603</f>
        <v>15254.2</v>
      </c>
      <c r="AJ603" s="56"/>
      <c r="AK603" s="56"/>
    </row>
    <row r="604" spans="1:37" ht="10.5" hidden="1" customHeight="1" x14ac:dyDescent="0.2">
      <c r="A604" s="37">
        <v>3263415</v>
      </c>
      <c r="B604" s="15" t="s">
        <v>689</v>
      </c>
      <c r="C604" s="15" t="s">
        <v>681</v>
      </c>
      <c r="D604" s="13">
        <v>45770</v>
      </c>
      <c r="E604" s="15"/>
      <c r="F604" s="14" t="s">
        <v>682</v>
      </c>
      <c r="G604" s="14">
        <v>3222341121</v>
      </c>
      <c r="H604" s="15" t="s">
        <v>690</v>
      </c>
      <c r="I604" s="14">
        <v>1</v>
      </c>
      <c r="J604" s="16">
        <v>15010</v>
      </c>
      <c r="K604" s="16">
        <f>I604*J604</f>
        <v>15010</v>
      </c>
      <c r="L604" s="13"/>
      <c r="M604" s="13"/>
      <c r="N604" s="14"/>
      <c r="O604" s="14"/>
      <c r="P604" s="14"/>
      <c r="Q604" s="56"/>
      <c r="R604" s="13"/>
      <c r="S604" s="13">
        <f>+R604+365</f>
        <v>365</v>
      </c>
      <c r="T604" s="14">
        <f ca="1">$W$1-R604</f>
        <v>45897</v>
      </c>
      <c r="U604" s="14">
        <f ca="1">365-T604</f>
        <v>-45532</v>
      </c>
      <c r="V604" s="15"/>
      <c r="W604" s="15"/>
      <c r="X604" s="14" t="str">
        <f>IF(AND(O604&gt;40410001,O604&lt;424000000),"Done - Invoiced",IF(AND(L604&gt;DATEVALUE("01/01/2024"),L604&lt;DATEVALUE("01/01/2027")),"On Hand",IF(L604="In Transit","In Transit",IF(L604="Cancelled PO","Cancelled PO","On Order"))))</f>
        <v>On Order</v>
      </c>
      <c r="Y604" s="15" t="s">
        <v>460</v>
      </c>
      <c r="Z604" s="13">
        <v>45945</v>
      </c>
      <c r="AA604" s="13">
        <v>45945</v>
      </c>
      <c r="AB604" s="13">
        <v>45955</v>
      </c>
      <c r="AC604" s="14"/>
      <c r="AD604" s="13"/>
      <c r="AE604" s="56">
        <v>1</v>
      </c>
      <c r="AF604" s="56">
        <v>15010</v>
      </c>
      <c r="AG604" s="56">
        <f>AE604*AF604</f>
        <v>15010</v>
      </c>
      <c r="AH604" s="56"/>
      <c r="AI604" s="56">
        <f>AG604+AH604</f>
        <v>15010</v>
      </c>
      <c r="AJ604" s="56"/>
      <c r="AK604" s="56"/>
    </row>
    <row r="605" spans="1:37" ht="10.5" hidden="1" customHeight="1" x14ac:dyDescent="0.2">
      <c r="A605" s="37">
        <v>3012805</v>
      </c>
      <c r="B605" s="15" t="s">
        <v>653</v>
      </c>
      <c r="C605" s="15" t="s">
        <v>618</v>
      </c>
      <c r="D605" s="13">
        <v>45723</v>
      </c>
      <c r="E605" s="15" t="s">
        <v>619</v>
      </c>
      <c r="F605" s="14">
        <v>3316100996</v>
      </c>
      <c r="G605" s="14">
        <v>3316100996</v>
      </c>
      <c r="H605" s="15" t="s">
        <v>620</v>
      </c>
      <c r="I605" s="14">
        <v>1</v>
      </c>
      <c r="J605" s="16">
        <v>17275</v>
      </c>
      <c r="K605" s="16">
        <f>I605*J605</f>
        <v>17275</v>
      </c>
      <c r="L605" s="13">
        <v>45804</v>
      </c>
      <c r="M605" s="13"/>
      <c r="N605" s="14"/>
      <c r="O605" s="14"/>
      <c r="P605" s="14"/>
      <c r="Q605" s="56"/>
      <c r="R605" s="13">
        <v>45810</v>
      </c>
      <c r="S605" s="13">
        <f>+R605+365</f>
        <v>46175</v>
      </c>
      <c r="T605" s="14">
        <f ca="1">$W$1-R605</f>
        <v>87</v>
      </c>
      <c r="U605" s="14">
        <f ca="1">365-T605</f>
        <v>278</v>
      </c>
      <c r="V605" s="15"/>
      <c r="W605" s="15"/>
      <c r="X605" s="14" t="str">
        <f>IF(AND(O605&gt;40410001,O605&lt;424000000),"Done - Invoiced",IF(AND(L605&gt;DATEVALUE("01/01/2024"),L605&lt;DATEVALUE("01/01/2027")),"On Hand",IF(L605="In Transit","In Transit",IF(L605="Cancelled PO","Cancelled PO","On Order"))))</f>
        <v>On Hand</v>
      </c>
      <c r="Y605" s="15" t="s">
        <v>460</v>
      </c>
      <c r="Z605" s="13">
        <v>45764</v>
      </c>
      <c r="AA605" s="13">
        <v>45797</v>
      </c>
      <c r="AB605" s="13">
        <v>45804</v>
      </c>
      <c r="AC605" s="14"/>
      <c r="AD605" s="13"/>
      <c r="AE605" s="56">
        <v>1</v>
      </c>
      <c r="AF605" s="56">
        <v>17275</v>
      </c>
      <c r="AG605" s="56">
        <f>AE605*AF605</f>
        <v>17275</v>
      </c>
      <c r="AH605" s="56"/>
      <c r="AI605" s="56">
        <f>AG605+AH605</f>
        <v>17275</v>
      </c>
      <c r="AJ605" s="56"/>
      <c r="AK605" s="56"/>
    </row>
    <row r="606" spans="1:37" ht="10.5" hidden="1" customHeight="1" x14ac:dyDescent="0.2">
      <c r="A606" s="37">
        <v>3613342</v>
      </c>
      <c r="B606" s="15" t="s">
        <v>791</v>
      </c>
      <c r="C606" s="15" t="s">
        <v>525</v>
      </c>
      <c r="D606" s="13">
        <v>45833</v>
      </c>
      <c r="E606" s="17" t="s">
        <v>992</v>
      </c>
      <c r="F606" s="14">
        <v>1210071</v>
      </c>
      <c r="G606" s="14">
        <v>3316101430</v>
      </c>
      <c r="H606" s="15" t="s">
        <v>584</v>
      </c>
      <c r="I606" s="14">
        <v>2</v>
      </c>
      <c r="J606" s="16">
        <v>7627.1</v>
      </c>
      <c r="K606" s="16">
        <f>I606*J606</f>
        <v>15254.2</v>
      </c>
      <c r="L606" s="13">
        <v>45863</v>
      </c>
      <c r="M606" s="13"/>
      <c r="N606" s="14"/>
      <c r="O606" s="14"/>
      <c r="P606" s="14"/>
      <c r="Q606" s="56"/>
      <c r="R606" s="13">
        <v>45869</v>
      </c>
      <c r="S606" s="13">
        <f>+R606+365</f>
        <v>46234</v>
      </c>
      <c r="T606" s="14">
        <f ca="1">$W$1-R606</f>
        <v>28</v>
      </c>
      <c r="U606" s="14">
        <f ca="1">365-T606</f>
        <v>337</v>
      </c>
      <c r="V606" s="15"/>
      <c r="W606" s="15"/>
      <c r="X606" s="14" t="str">
        <f>IF(AND(O606&gt;40410001,O606&lt;424000000),"Done - Invoiced",IF(AND(L606&gt;DATEVALUE("01/01/2024"),L606&lt;DATEVALUE("01/01/2027")),"On Hand",IF(L606="In Transit","In Transit",IF(L606="Cancelled PO","Cancelled PO","On Order"))))</f>
        <v>On Hand</v>
      </c>
      <c r="Y606" s="15" t="s">
        <v>460</v>
      </c>
      <c r="Z606" s="13">
        <v>45865</v>
      </c>
      <c r="AA606" s="13">
        <v>45860</v>
      </c>
      <c r="AB606" s="13">
        <v>45864</v>
      </c>
      <c r="AC606" s="14" t="s">
        <v>977</v>
      </c>
      <c r="AD606" s="13">
        <v>45861</v>
      </c>
      <c r="AE606" s="56">
        <v>2</v>
      </c>
      <c r="AF606" s="56">
        <v>7627.1</v>
      </c>
      <c r="AG606" s="56">
        <f>AE606*AF606</f>
        <v>15254.2</v>
      </c>
      <c r="AH606" s="56">
        <v>0</v>
      </c>
      <c r="AI606" s="56">
        <f>AG606+AH606</f>
        <v>15254.2</v>
      </c>
      <c r="AJ606" s="56"/>
      <c r="AK606" s="56"/>
    </row>
    <row r="607" spans="1:37" ht="10.5" hidden="1" customHeight="1" x14ac:dyDescent="0.2">
      <c r="A607" s="37">
        <v>3012806</v>
      </c>
      <c r="B607" s="15" t="s">
        <v>654</v>
      </c>
      <c r="C607" s="15" t="s">
        <v>618</v>
      </c>
      <c r="D607" s="13">
        <v>45723</v>
      </c>
      <c r="E607" s="17" t="s">
        <v>927</v>
      </c>
      <c r="F607" s="14">
        <v>3316100996</v>
      </c>
      <c r="G607" s="14">
        <v>3316100996</v>
      </c>
      <c r="H607" s="15" t="s">
        <v>620</v>
      </c>
      <c r="I607" s="14">
        <v>1</v>
      </c>
      <c r="J607" s="16">
        <v>16919</v>
      </c>
      <c r="K607" s="16">
        <f>I607*J607</f>
        <v>16919</v>
      </c>
      <c r="L607" s="13">
        <v>45848</v>
      </c>
      <c r="M607" s="13"/>
      <c r="N607" s="14"/>
      <c r="O607" s="14"/>
      <c r="P607" s="14"/>
      <c r="Q607" s="56"/>
      <c r="R607" s="13">
        <v>45856</v>
      </c>
      <c r="S607" s="13">
        <f>+R607+365</f>
        <v>46221</v>
      </c>
      <c r="T607" s="14">
        <f ca="1">$W$1-R607</f>
        <v>41</v>
      </c>
      <c r="U607" s="14">
        <f ca="1">365-T607</f>
        <v>324</v>
      </c>
      <c r="V607" s="15"/>
      <c r="W607" s="15"/>
      <c r="X607" s="14" t="str">
        <f>IF(AND(O607&gt;40410001,O607&lt;424000000),"Done - Invoiced",IF(AND(L607&gt;DATEVALUE("01/01/2024"),L607&lt;DATEVALUE("01/01/2027")),"On Hand",IF(L607="In Transit","In Transit",IF(L607="Cancelled PO","Cancelled PO","On Order"))))</f>
        <v>On Hand</v>
      </c>
      <c r="Y607" s="15" t="s">
        <v>460</v>
      </c>
      <c r="Z607" s="13">
        <v>45845</v>
      </c>
      <c r="AA607" s="13">
        <v>45845</v>
      </c>
      <c r="AB607" s="13">
        <v>45852</v>
      </c>
      <c r="AC607" s="14">
        <v>9252024</v>
      </c>
      <c r="AD607" s="13">
        <v>45846</v>
      </c>
      <c r="AE607" s="56">
        <v>1</v>
      </c>
      <c r="AF607" s="56">
        <v>16919</v>
      </c>
      <c r="AG607" s="56">
        <f>AE607*AF607</f>
        <v>16919</v>
      </c>
      <c r="AH607" s="56">
        <v>110</v>
      </c>
      <c r="AI607" s="56">
        <f>AG607+AH607</f>
        <v>17029</v>
      </c>
      <c r="AJ607" s="56"/>
      <c r="AK607" s="56"/>
    </row>
    <row r="608" spans="1:37" ht="10.5" hidden="1" customHeight="1" x14ac:dyDescent="0.2">
      <c r="A608" s="37">
        <v>3497965</v>
      </c>
      <c r="B608" s="44" t="s">
        <v>712</v>
      </c>
      <c r="C608" s="44" t="s">
        <v>56</v>
      </c>
      <c r="D608" s="45">
        <v>45813</v>
      </c>
      <c r="E608" s="87" t="s">
        <v>993</v>
      </c>
      <c r="F608" s="40">
        <v>3717000350</v>
      </c>
      <c r="G608" s="40">
        <v>3717000350</v>
      </c>
      <c r="H608" s="44" t="s">
        <v>179</v>
      </c>
      <c r="I608" s="40">
        <v>1</v>
      </c>
      <c r="J608" s="46">
        <v>26862.080000000002</v>
      </c>
      <c r="K608" s="46">
        <f>I608*J608</f>
        <v>26862.080000000002</v>
      </c>
      <c r="L608" s="45" t="s">
        <v>204</v>
      </c>
      <c r="M608" s="45"/>
      <c r="N608" s="40"/>
      <c r="O608" s="40"/>
      <c r="P608" s="40"/>
      <c r="Q608" s="58"/>
      <c r="R608" s="13">
        <v>45869</v>
      </c>
      <c r="S608" s="13">
        <f>+R608+365</f>
        <v>46234</v>
      </c>
      <c r="T608" s="14">
        <f ca="1">$W$1-R608</f>
        <v>28</v>
      </c>
      <c r="U608" s="14">
        <f ca="1">365-T608</f>
        <v>337</v>
      </c>
      <c r="V608" s="15"/>
      <c r="W608" s="15"/>
      <c r="X608" s="14" t="str">
        <f>IF(AND(O608&gt;40410001,O608&lt;424000000),"Done - Invoiced",IF(AND(L608&gt;DATEVALUE("01/01/2024"),L608&lt;DATEVALUE("01/01/2027")),"On Hand",IF(L608="In Transit","In Transit",IF(L608="Cancelled PO","Cancelled PO","On Order"))))</f>
        <v>In Transit</v>
      </c>
      <c r="Y608" s="15" t="s">
        <v>855</v>
      </c>
      <c r="Z608" s="13">
        <v>45852</v>
      </c>
      <c r="AA608" s="13">
        <v>45866</v>
      </c>
      <c r="AB608" s="13">
        <v>45972</v>
      </c>
      <c r="AC608" s="14">
        <v>135865</v>
      </c>
      <c r="AD608" s="13">
        <v>45866</v>
      </c>
      <c r="AE608" s="56">
        <v>1</v>
      </c>
      <c r="AF608" s="56">
        <v>26862.080000000002</v>
      </c>
      <c r="AG608" s="56">
        <f>AE608*AF608</f>
        <v>26862.080000000002</v>
      </c>
      <c r="AH608" s="56">
        <v>535</v>
      </c>
      <c r="AI608" s="56">
        <f>AG608+AH608</f>
        <v>27397.08</v>
      </c>
      <c r="AJ608" s="113">
        <v>45930</v>
      </c>
      <c r="AK608" s="110">
        <v>528188</v>
      </c>
    </row>
    <row r="609" spans="1:37" ht="10.5" hidden="1" customHeight="1" x14ac:dyDescent="0.2">
      <c r="A609" s="37">
        <v>3613642</v>
      </c>
      <c r="B609" s="44" t="s">
        <v>817</v>
      </c>
      <c r="C609" s="44" t="s">
        <v>56</v>
      </c>
      <c r="D609" s="45">
        <v>45833</v>
      </c>
      <c r="E609" s="87" t="s">
        <v>856</v>
      </c>
      <c r="F609" s="40" t="s">
        <v>195</v>
      </c>
      <c r="G609" s="40">
        <v>3717007946</v>
      </c>
      <c r="H609" s="44" t="s">
        <v>196</v>
      </c>
      <c r="I609" s="40">
        <v>1</v>
      </c>
      <c r="J609" s="46">
        <v>3317</v>
      </c>
      <c r="K609" s="46">
        <f>I609*J609</f>
        <v>3317</v>
      </c>
      <c r="L609" s="45" t="s">
        <v>204</v>
      </c>
      <c r="M609" s="45"/>
      <c r="N609" s="40"/>
      <c r="O609" s="40"/>
      <c r="P609" s="40"/>
      <c r="Q609" s="96"/>
      <c r="R609" s="13">
        <v>45842</v>
      </c>
      <c r="S609" s="13">
        <f>+R609+365</f>
        <v>46207</v>
      </c>
      <c r="T609" s="14">
        <f ca="1">$W$1-R609</f>
        <v>55</v>
      </c>
      <c r="U609" s="14">
        <f ca="1">365-T609</f>
        <v>310</v>
      </c>
      <c r="V609" s="15"/>
      <c r="W609" s="15"/>
      <c r="X609" s="14" t="str">
        <f>IF(AND(O609&gt;40410001,O609&lt;424000000),"Done - Invoiced",IF(AND(L609&gt;DATEVALUE("01/01/2024"),L609&lt;DATEVALUE("01/01/2027")),"On Hand",IF(L609="In Transit","In Transit",IF(L609="Cancelled PO","Cancelled PO","On Order"))))</f>
        <v>In Transit</v>
      </c>
      <c r="Y609" s="15" t="s">
        <v>460</v>
      </c>
      <c r="Z609" s="13">
        <v>45875</v>
      </c>
      <c r="AA609" s="13">
        <v>45835</v>
      </c>
      <c r="AB609" s="13">
        <v>45941</v>
      </c>
      <c r="AC609" s="14">
        <v>135010</v>
      </c>
      <c r="AD609" s="13">
        <v>45838</v>
      </c>
      <c r="AE609" s="56">
        <v>1</v>
      </c>
      <c r="AF609" s="56">
        <v>3317</v>
      </c>
      <c r="AG609" s="56">
        <f>AE609*AF609</f>
        <v>3317</v>
      </c>
      <c r="AH609" s="56">
        <v>0</v>
      </c>
      <c r="AI609" s="56">
        <f>AG609+AH609</f>
        <v>3317</v>
      </c>
      <c r="AJ609" s="113">
        <v>45909</v>
      </c>
      <c r="AK609" s="110">
        <v>528974</v>
      </c>
    </row>
    <row r="610" spans="1:37" ht="10.5" hidden="1" customHeight="1" x14ac:dyDescent="0.2">
      <c r="A610" s="37">
        <v>3455812</v>
      </c>
      <c r="B610" s="15" t="s">
        <v>517</v>
      </c>
      <c r="C610" s="15" t="s">
        <v>52</v>
      </c>
      <c r="D610" s="13">
        <v>45806</v>
      </c>
      <c r="E610" s="17" t="s">
        <v>1044</v>
      </c>
      <c r="F610" s="14">
        <v>3222362915</v>
      </c>
      <c r="G610" s="14">
        <v>3222362915</v>
      </c>
      <c r="H610" s="15" t="s">
        <v>87</v>
      </c>
      <c r="I610" s="14">
        <v>6</v>
      </c>
      <c r="J610" s="16">
        <v>2315</v>
      </c>
      <c r="K610" s="93">
        <f>I610*J610</f>
        <v>13890</v>
      </c>
      <c r="L610" s="13">
        <v>45881</v>
      </c>
      <c r="M610" s="13"/>
      <c r="N610" s="14"/>
      <c r="O610" s="14"/>
      <c r="P610" s="14"/>
      <c r="Q610" s="56"/>
      <c r="R610" s="13">
        <v>45884</v>
      </c>
      <c r="S610" s="13">
        <f>+R610+365</f>
        <v>46249</v>
      </c>
      <c r="T610" s="14">
        <f ca="1">$W$1-R610</f>
        <v>13</v>
      </c>
      <c r="U610" s="14">
        <f ca="1">365-T610</f>
        <v>352</v>
      </c>
      <c r="V610" s="15"/>
      <c r="W610" s="15"/>
      <c r="X610" s="14" t="str">
        <f>IF(AND(O610&gt;40410001,O610&lt;424000000),"Done - Invoiced",IF(AND(L610&gt;DATEVALUE("01/01/2024"),L610&lt;DATEVALUE("01/01/2027")),"On Hand",IF(L610="In Transit","In Transit",IF(L610="Cancelled PO","Cancelled PO","On Order"))))</f>
        <v>On Hand</v>
      </c>
      <c r="Y610" s="15" t="s">
        <v>460</v>
      </c>
      <c r="Z610" s="13">
        <v>45875</v>
      </c>
      <c r="AA610" s="13">
        <v>45875</v>
      </c>
      <c r="AB610" s="13">
        <v>45880</v>
      </c>
      <c r="AC610" s="14" t="s">
        <v>1029</v>
      </c>
      <c r="AD610" s="13">
        <v>45877</v>
      </c>
      <c r="AE610" s="56">
        <v>6</v>
      </c>
      <c r="AF610" s="56">
        <v>2315</v>
      </c>
      <c r="AG610" s="56">
        <f>AE610*AF610</f>
        <v>13890</v>
      </c>
      <c r="AH610" s="56">
        <v>360</v>
      </c>
      <c r="AI610" s="56">
        <f>AG610+AH610</f>
        <v>14250</v>
      </c>
      <c r="AJ610" s="56"/>
      <c r="AK610" s="56"/>
    </row>
    <row r="611" spans="1:37" ht="10.5" hidden="1" customHeight="1" x14ac:dyDescent="0.2">
      <c r="A611" s="37">
        <v>3263416</v>
      </c>
      <c r="B611" s="15" t="s">
        <v>691</v>
      </c>
      <c r="C611" s="15" t="s">
        <v>681</v>
      </c>
      <c r="D611" s="13">
        <v>45770</v>
      </c>
      <c r="E611" s="15"/>
      <c r="F611" s="14" t="s">
        <v>682</v>
      </c>
      <c r="G611" s="14">
        <v>3222341121</v>
      </c>
      <c r="H611" s="15" t="s">
        <v>690</v>
      </c>
      <c r="I611" s="14">
        <v>1</v>
      </c>
      <c r="J611" s="16">
        <v>15010</v>
      </c>
      <c r="K611" s="16">
        <f>I611*J611</f>
        <v>15010</v>
      </c>
      <c r="L611" s="13"/>
      <c r="M611" s="13"/>
      <c r="N611" s="14"/>
      <c r="O611" s="14"/>
      <c r="P611" s="14"/>
      <c r="Q611" s="56"/>
      <c r="R611" s="13"/>
      <c r="S611" s="13">
        <f>+R611+365</f>
        <v>365</v>
      </c>
      <c r="T611" s="14">
        <f ca="1">$W$1-R611</f>
        <v>45897</v>
      </c>
      <c r="U611" s="14">
        <f ca="1">365-T611</f>
        <v>-45532</v>
      </c>
      <c r="V611" s="15"/>
      <c r="W611" s="15"/>
      <c r="X611" s="14" t="str">
        <f>IF(AND(O611&gt;40410001,O611&lt;424000000),"Done - Invoiced",IF(AND(L611&gt;DATEVALUE("01/01/2024"),L611&lt;DATEVALUE("01/01/2027")),"On Hand",IF(L611="In Transit","In Transit",IF(L611="Cancelled PO","Cancelled PO","On Order"))))</f>
        <v>On Order</v>
      </c>
      <c r="Y611" s="15" t="s">
        <v>460</v>
      </c>
      <c r="Z611" s="13">
        <v>45945</v>
      </c>
      <c r="AA611" s="13">
        <v>45945</v>
      </c>
      <c r="AB611" s="13">
        <v>45955</v>
      </c>
      <c r="AC611" s="14"/>
      <c r="AD611" s="13"/>
      <c r="AE611" s="56">
        <v>1</v>
      </c>
      <c r="AF611" s="56">
        <v>15010</v>
      </c>
      <c r="AG611" s="56">
        <f>AE611*AF611</f>
        <v>15010</v>
      </c>
      <c r="AH611" s="56"/>
      <c r="AI611" s="56">
        <f>AG611+AH611</f>
        <v>15010</v>
      </c>
      <c r="AJ611" s="56"/>
      <c r="AK611" s="56"/>
    </row>
    <row r="612" spans="1:37" ht="10.5" hidden="1" customHeight="1" x14ac:dyDescent="0.2">
      <c r="A612" s="37">
        <v>3012807</v>
      </c>
      <c r="B612" s="37" t="s">
        <v>655</v>
      </c>
      <c r="C612" s="37" t="s">
        <v>618</v>
      </c>
      <c r="D612" s="35">
        <v>45723</v>
      </c>
      <c r="E612" s="17" t="s">
        <v>1047</v>
      </c>
      <c r="F612" s="14">
        <v>3316100996</v>
      </c>
      <c r="G612" s="36">
        <v>3316100996</v>
      </c>
      <c r="H612" s="37" t="s">
        <v>620</v>
      </c>
      <c r="I612" s="36">
        <v>1</v>
      </c>
      <c r="J612" s="70">
        <v>16919</v>
      </c>
      <c r="K612" s="70">
        <f>I612*J612</f>
        <v>16919</v>
      </c>
      <c r="L612" s="35">
        <v>45855</v>
      </c>
      <c r="M612" s="35"/>
      <c r="N612" s="36"/>
      <c r="O612" s="36"/>
      <c r="P612" s="36"/>
      <c r="Q612" s="56"/>
      <c r="R612" s="13">
        <v>45884</v>
      </c>
      <c r="S612" s="13">
        <f>+R612+365</f>
        <v>46249</v>
      </c>
      <c r="T612" s="14">
        <f ca="1">$W$1-R612</f>
        <v>13</v>
      </c>
      <c r="U612" s="14">
        <f ca="1">365-T612</f>
        <v>352</v>
      </c>
      <c r="V612" s="15"/>
      <c r="W612" s="15"/>
      <c r="X612" s="14" t="str">
        <f>IF(AND(O612&gt;40410001,O612&lt;424000000),"Done - Invoiced",IF(AND(L612&gt;DATEVALUE("01/01/2024"),L612&lt;DATEVALUE("01/01/2027")),"On Hand",IF(L612="In Transit","In Transit",IF(L612="Cancelled PO","Cancelled PO","On Order"))))</f>
        <v>On Hand</v>
      </c>
      <c r="Y612" s="15" t="s">
        <v>460</v>
      </c>
      <c r="Z612" s="13">
        <v>45846</v>
      </c>
      <c r="AA612" s="13">
        <v>45846</v>
      </c>
      <c r="AB612" s="13">
        <v>45853</v>
      </c>
      <c r="AC612" s="14">
        <v>9252084</v>
      </c>
      <c r="AD612" s="13">
        <v>45853</v>
      </c>
      <c r="AE612" s="56">
        <v>1</v>
      </c>
      <c r="AF612" s="56">
        <v>16919</v>
      </c>
      <c r="AG612" s="56">
        <f>AE612*AF612</f>
        <v>16919</v>
      </c>
      <c r="AH612" s="56">
        <v>110</v>
      </c>
      <c r="AI612" s="56">
        <f>AG612+AH612</f>
        <v>17029</v>
      </c>
      <c r="AJ612" s="56"/>
      <c r="AK612" s="56"/>
    </row>
    <row r="613" spans="1:37" ht="10.5" hidden="1" customHeight="1" x14ac:dyDescent="0.2">
      <c r="A613" s="37">
        <v>2997403</v>
      </c>
      <c r="B613" s="15" t="s">
        <v>560</v>
      </c>
      <c r="C613" s="15" t="s">
        <v>525</v>
      </c>
      <c r="D613" s="13">
        <v>45721</v>
      </c>
      <c r="E613" s="17" t="s">
        <v>1027</v>
      </c>
      <c r="F613" s="14">
        <v>1202145</v>
      </c>
      <c r="G613" s="14">
        <v>3222361541</v>
      </c>
      <c r="H613" s="15" t="s">
        <v>526</v>
      </c>
      <c r="I613" s="14">
        <v>5</v>
      </c>
      <c r="J613" s="16">
        <v>2224.1999999999998</v>
      </c>
      <c r="K613" s="16">
        <f>I613*J613</f>
        <v>11121</v>
      </c>
      <c r="L613" s="13">
        <v>45875</v>
      </c>
      <c r="M613" s="13"/>
      <c r="N613" s="14"/>
      <c r="O613" s="14"/>
      <c r="P613" s="14"/>
      <c r="Q613" s="56"/>
      <c r="R613" s="13">
        <v>45877</v>
      </c>
      <c r="S613" s="13">
        <f>+R613+365</f>
        <v>46242</v>
      </c>
      <c r="T613" s="14">
        <f ca="1">$W$1-R613</f>
        <v>20</v>
      </c>
      <c r="U613" s="14">
        <f ca="1">365-T613</f>
        <v>345</v>
      </c>
      <c r="V613" s="15"/>
      <c r="W613" s="15"/>
      <c r="X613" s="14" t="str">
        <f>IF(AND(O613&gt;40410001,O613&lt;424000000),"Done - Invoiced",IF(AND(L613&gt;DATEVALUE("01/01/2024"),L613&lt;DATEVALUE("01/01/2027")),"On Hand",IF(L613="In Transit","In Transit",IF(L613="Cancelled PO","Cancelled PO","On Order"))))</f>
        <v>On Hand</v>
      </c>
      <c r="Y613" s="15" t="s">
        <v>460</v>
      </c>
      <c r="Z613" s="13">
        <v>45855</v>
      </c>
      <c r="AA613" s="13">
        <v>45855</v>
      </c>
      <c r="AB613" s="13">
        <v>45859</v>
      </c>
      <c r="AC613" s="14" t="s">
        <v>1020</v>
      </c>
      <c r="AD613" s="13">
        <v>45869</v>
      </c>
      <c r="AE613" s="56">
        <v>5</v>
      </c>
      <c r="AF613" s="56">
        <v>2224.1999999999998</v>
      </c>
      <c r="AG613" s="56">
        <f>AE613*AF613</f>
        <v>11121</v>
      </c>
      <c r="AH613" s="56">
        <v>65</v>
      </c>
      <c r="AI613" s="56">
        <f>AG613+AH613</f>
        <v>11186</v>
      </c>
      <c r="AJ613" s="56"/>
      <c r="AK613" s="56"/>
    </row>
    <row r="614" spans="1:37" ht="10.5" hidden="1" customHeight="1" x14ac:dyDescent="0.2">
      <c r="A614" s="37">
        <v>3503754</v>
      </c>
      <c r="B614" s="15" t="s">
        <v>732</v>
      </c>
      <c r="C614" s="15" t="s">
        <v>525</v>
      </c>
      <c r="D614" s="13">
        <v>45814</v>
      </c>
      <c r="E614" s="17" t="s">
        <v>1027</v>
      </c>
      <c r="F614" s="14">
        <v>1029229</v>
      </c>
      <c r="G614" s="14">
        <v>3316101350</v>
      </c>
      <c r="H614" s="15" t="s">
        <v>563</v>
      </c>
      <c r="I614" s="14">
        <v>2</v>
      </c>
      <c r="J614" s="16">
        <v>7634.9</v>
      </c>
      <c r="K614" s="16">
        <f>I614*J614</f>
        <v>15269.8</v>
      </c>
      <c r="L614" s="13">
        <v>45873</v>
      </c>
      <c r="M614" s="13"/>
      <c r="N614" s="14"/>
      <c r="O614" s="14"/>
      <c r="P614" s="14"/>
      <c r="Q614" s="56"/>
      <c r="R614" s="13">
        <v>45877</v>
      </c>
      <c r="S614" s="13">
        <f>+R614+365</f>
        <v>46242</v>
      </c>
      <c r="T614" s="14">
        <f ca="1">$W$1-R614</f>
        <v>20</v>
      </c>
      <c r="U614" s="14">
        <f ca="1">365-T614</f>
        <v>345</v>
      </c>
      <c r="V614" s="15"/>
      <c r="W614" s="15"/>
      <c r="X614" s="14" t="str">
        <f>IF(AND(O614&gt;40410001,O614&lt;424000000),"Done - Invoiced",IF(AND(L614&gt;DATEVALUE("01/01/2024"),L614&lt;DATEVALUE("01/01/2027")),"On Hand",IF(L614="In Transit","In Transit",IF(L614="Cancelled PO","Cancelled PO","On Order"))))</f>
        <v>On Hand</v>
      </c>
      <c r="Y614" s="15" t="s">
        <v>460</v>
      </c>
      <c r="Z614" s="13">
        <v>45866</v>
      </c>
      <c r="AA614" s="13">
        <v>45866</v>
      </c>
      <c r="AB614" s="13">
        <v>45870</v>
      </c>
      <c r="AC614" s="14" t="s">
        <v>1021</v>
      </c>
      <c r="AD614" s="13">
        <v>45869</v>
      </c>
      <c r="AE614" s="56">
        <v>2</v>
      </c>
      <c r="AF614" s="56">
        <v>7634.9</v>
      </c>
      <c r="AG614" s="56">
        <f>AE614*AF614</f>
        <v>15269.8</v>
      </c>
      <c r="AH614" s="56">
        <v>0</v>
      </c>
      <c r="AI614" s="56">
        <f>AG614+AH614</f>
        <v>15269.8</v>
      </c>
      <c r="AJ614" s="56"/>
      <c r="AK614" s="56"/>
    </row>
    <row r="615" spans="1:37" ht="10.5" hidden="1" customHeight="1" x14ac:dyDescent="0.2">
      <c r="A615" s="37">
        <v>3263417</v>
      </c>
      <c r="B615" s="15" t="s">
        <v>692</v>
      </c>
      <c r="C615" s="15" t="s">
        <v>681</v>
      </c>
      <c r="D615" s="13">
        <v>45770</v>
      </c>
      <c r="E615" s="15"/>
      <c r="F615" s="14" t="s">
        <v>682</v>
      </c>
      <c r="G615" s="14">
        <v>3222341121</v>
      </c>
      <c r="H615" s="15" t="s">
        <v>690</v>
      </c>
      <c r="I615" s="14">
        <v>1</v>
      </c>
      <c r="J615" s="16">
        <v>15010</v>
      </c>
      <c r="K615" s="16">
        <f>I615*J615</f>
        <v>15010</v>
      </c>
      <c r="L615" s="13"/>
      <c r="M615" s="13"/>
      <c r="N615" s="14"/>
      <c r="O615" s="14"/>
      <c r="P615" s="14"/>
      <c r="Q615" s="56"/>
      <c r="R615" s="13"/>
      <c r="S615" s="13">
        <f>+R615+365</f>
        <v>365</v>
      </c>
      <c r="T615" s="14">
        <f ca="1">$W$1-R615</f>
        <v>45897</v>
      </c>
      <c r="U615" s="14">
        <f ca="1">365-T615</f>
        <v>-45532</v>
      </c>
      <c r="V615" s="15"/>
      <c r="W615" s="15"/>
      <c r="X615" s="14" t="str">
        <f>IF(AND(O615&gt;40410001,O615&lt;424000000),"Done - Invoiced",IF(AND(L615&gt;DATEVALUE("01/01/2024"),L615&lt;DATEVALUE("01/01/2027")),"On Hand",IF(L615="In Transit","In Transit",IF(L615="Cancelled PO","Cancelled PO","On Order"))))</f>
        <v>On Order</v>
      </c>
      <c r="Y615" s="15" t="s">
        <v>460</v>
      </c>
      <c r="Z615" s="13">
        <v>45945</v>
      </c>
      <c r="AA615" s="13">
        <v>45945</v>
      </c>
      <c r="AB615" s="13">
        <v>45955</v>
      </c>
      <c r="AC615" s="14"/>
      <c r="AD615" s="13"/>
      <c r="AE615" s="56">
        <v>1</v>
      </c>
      <c r="AF615" s="56">
        <v>15010</v>
      </c>
      <c r="AG615" s="56">
        <f>AE615*AF615</f>
        <v>15010</v>
      </c>
      <c r="AH615" s="56"/>
      <c r="AI615" s="56">
        <f>AG615+AH615</f>
        <v>15010</v>
      </c>
      <c r="AJ615" s="56"/>
      <c r="AK615" s="56"/>
    </row>
    <row r="616" spans="1:37" ht="10.5" hidden="1" customHeight="1" x14ac:dyDescent="0.2">
      <c r="A616" s="37">
        <v>3503755</v>
      </c>
      <c r="B616" s="15" t="s">
        <v>733</v>
      </c>
      <c r="C616" s="15" t="s">
        <v>525</v>
      </c>
      <c r="D616" s="13">
        <v>45814</v>
      </c>
      <c r="E616" s="17" t="s">
        <v>1027</v>
      </c>
      <c r="F616" s="14">
        <v>1029229</v>
      </c>
      <c r="G616" s="14">
        <v>3316101350</v>
      </c>
      <c r="H616" s="15" t="s">
        <v>563</v>
      </c>
      <c r="I616" s="14">
        <v>2</v>
      </c>
      <c r="J616" s="16">
        <v>7634.9</v>
      </c>
      <c r="K616" s="16">
        <f>I616*J616</f>
        <v>15269.8</v>
      </c>
      <c r="L616" s="13">
        <v>45873</v>
      </c>
      <c r="M616" s="13"/>
      <c r="N616" s="14"/>
      <c r="O616" s="14"/>
      <c r="P616" s="14"/>
      <c r="Q616" s="56"/>
      <c r="R616" s="13">
        <v>45877</v>
      </c>
      <c r="S616" s="13">
        <f>+R616+365</f>
        <v>46242</v>
      </c>
      <c r="T616" s="14">
        <f ca="1">$W$1-R616</f>
        <v>20</v>
      </c>
      <c r="U616" s="14">
        <f ca="1">365-T616</f>
        <v>345</v>
      </c>
      <c r="V616" s="15"/>
      <c r="W616" s="15"/>
      <c r="X616" s="14" t="str">
        <f>IF(AND(O616&gt;40410001,O616&lt;424000000),"Done - Invoiced",IF(AND(L616&gt;DATEVALUE("01/01/2024"),L616&lt;DATEVALUE("01/01/2027")),"On Hand",IF(L616="In Transit","In Transit",IF(L616="Cancelled PO","Cancelled PO","On Order"))))</f>
        <v>On Hand</v>
      </c>
      <c r="Y616" s="15" t="s">
        <v>460</v>
      </c>
      <c r="Z616" s="13">
        <v>45866</v>
      </c>
      <c r="AA616" s="13">
        <v>45866</v>
      </c>
      <c r="AB616" s="13">
        <v>45870</v>
      </c>
      <c r="AC616" s="14" t="s">
        <v>1022</v>
      </c>
      <c r="AD616" s="13">
        <v>45869</v>
      </c>
      <c r="AE616" s="56">
        <v>2</v>
      </c>
      <c r="AF616" s="56">
        <v>7634.9</v>
      </c>
      <c r="AG616" s="56">
        <f>AE616*AF616</f>
        <v>15269.8</v>
      </c>
      <c r="AH616" s="97">
        <v>0</v>
      </c>
      <c r="AI616" s="56">
        <f>AG616+AH616</f>
        <v>15269.8</v>
      </c>
      <c r="AJ616" s="56"/>
      <c r="AK616" s="56"/>
    </row>
    <row r="617" spans="1:37" ht="10.5" hidden="1" customHeight="1" x14ac:dyDescent="0.2">
      <c r="A617" s="37">
        <v>3263418</v>
      </c>
      <c r="B617" s="15" t="s">
        <v>693</v>
      </c>
      <c r="C617" s="15" t="s">
        <v>681</v>
      </c>
      <c r="D617" s="13">
        <v>45770</v>
      </c>
      <c r="E617" s="15"/>
      <c r="F617" s="14" t="s">
        <v>682</v>
      </c>
      <c r="G617" s="14">
        <v>3222369787</v>
      </c>
      <c r="H617" s="15" t="s">
        <v>694</v>
      </c>
      <c r="I617" s="14">
        <v>2</v>
      </c>
      <c r="J617" s="16">
        <v>17382</v>
      </c>
      <c r="K617" s="16">
        <f>I617*J617</f>
        <v>34764</v>
      </c>
      <c r="L617" s="13"/>
      <c r="M617" s="13"/>
      <c r="N617" s="14"/>
      <c r="O617" s="14"/>
      <c r="P617" s="14"/>
      <c r="Q617" s="56"/>
      <c r="R617" s="13"/>
      <c r="S617" s="13">
        <f>+R617+365</f>
        <v>365</v>
      </c>
      <c r="T617" s="14">
        <f ca="1">$W$1-R617</f>
        <v>45897</v>
      </c>
      <c r="U617" s="14">
        <f ca="1">365-T617</f>
        <v>-45532</v>
      </c>
      <c r="V617" s="15"/>
      <c r="W617" s="15"/>
      <c r="X617" s="14" t="str">
        <f>IF(AND(O617&gt;40410001,O617&lt;424000000),"Done - Invoiced",IF(AND(L617&gt;DATEVALUE("01/01/2024"),L617&lt;DATEVALUE("01/01/2027")),"On Hand",IF(L617="In Transit","In Transit",IF(L617="Cancelled PO","Cancelled PO","On Order"))))</f>
        <v>On Order</v>
      </c>
      <c r="Y617" s="15" t="s">
        <v>460</v>
      </c>
      <c r="Z617" s="13">
        <v>45953</v>
      </c>
      <c r="AA617" s="13">
        <v>45953</v>
      </c>
      <c r="AB617" s="13">
        <v>45963</v>
      </c>
      <c r="AC617" s="14"/>
      <c r="AD617" s="13"/>
      <c r="AE617" s="56">
        <v>2</v>
      </c>
      <c r="AF617" s="56">
        <v>17382</v>
      </c>
      <c r="AG617" s="56">
        <f>AE617*AF617</f>
        <v>34764</v>
      </c>
      <c r="AH617" s="56"/>
      <c r="AI617" s="56">
        <f>AG617+AH617</f>
        <v>34764</v>
      </c>
      <c r="AJ617" s="56"/>
      <c r="AK617" s="56"/>
    </row>
    <row r="618" spans="1:37" ht="10.5" hidden="1" customHeight="1" x14ac:dyDescent="0.2">
      <c r="A618" s="37">
        <v>3369535</v>
      </c>
      <c r="B618" s="15" t="s">
        <v>656</v>
      </c>
      <c r="C618" s="15" t="s">
        <v>618</v>
      </c>
      <c r="D618" s="13">
        <v>45791</v>
      </c>
      <c r="E618" s="15" t="s">
        <v>1145</v>
      </c>
      <c r="F618" s="14">
        <v>3316100996</v>
      </c>
      <c r="G618" s="14">
        <v>3316100996</v>
      </c>
      <c r="H618" s="15" t="s">
        <v>620</v>
      </c>
      <c r="I618" s="14">
        <v>1</v>
      </c>
      <c r="J618" s="16">
        <v>16919</v>
      </c>
      <c r="K618" s="93">
        <f>I618*J618</f>
        <v>16919</v>
      </c>
      <c r="L618" s="13"/>
      <c r="M618" s="13"/>
      <c r="N618" s="14"/>
      <c r="O618" s="14"/>
      <c r="P618" s="14"/>
      <c r="Q618" s="56"/>
      <c r="R618" s="13"/>
      <c r="S618" s="13">
        <f>+R618+365</f>
        <v>365</v>
      </c>
      <c r="T618" s="14">
        <f ca="1">$W$1-R618</f>
        <v>45897</v>
      </c>
      <c r="U618" s="14">
        <f ca="1">365-T618</f>
        <v>-45532</v>
      </c>
      <c r="V618" s="15"/>
      <c r="W618" s="15"/>
      <c r="X618" s="14" t="str">
        <f>IF(AND(O618&gt;40410001,O618&lt;424000000),"Done - Invoiced",IF(AND(L618&gt;DATEVALUE("01/01/2024"),L618&lt;DATEVALUE("01/01/2027")),"On Hand",IF(L618="In Transit","In Transit",IF(L618="Cancelled PO","Cancelled PO","On Order"))))</f>
        <v>On Order</v>
      </c>
      <c r="Y618" s="15" t="s">
        <v>460</v>
      </c>
      <c r="Z618" s="13">
        <v>45894</v>
      </c>
      <c r="AA618" s="13">
        <v>45894</v>
      </c>
      <c r="AB618" s="13">
        <v>45901</v>
      </c>
      <c r="AC618" s="14">
        <v>9252370</v>
      </c>
      <c r="AD618" s="13">
        <v>45890</v>
      </c>
      <c r="AE618" s="56">
        <v>1</v>
      </c>
      <c r="AF618" s="56">
        <v>16919</v>
      </c>
      <c r="AG618" s="56">
        <f>AE618*AF618</f>
        <v>16919</v>
      </c>
      <c r="AH618" s="56">
        <v>110</v>
      </c>
      <c r="AI618" s="56">
        <f>AG618+AH618</f>
        <v>17029</v>
      </c>
      <c r="AJ618" s="56"/>
      <c r="AK618" s="56" t="s">
        <v>204</v>
      </c>
    </row>
    <row r="619" spans="1:37" ht="10.5" hidden="1" customHeight="1" x14ac:dyDescent="0.2">
      <c r="A619" s="37">
        <v>3263419</v>
      </c>
      <c r="B619" s="15" t="s">
        <v>695</v>
      </c>
      <c r="C619" s="15" t="s">
        <v>681</v>
      </c>
      <c r="D619" s="13">
        <v>45770</v>
      </c>
      <c r="E619" s="15"/>
      <c r="F619" s="14" t="s">
        <v>682</v>
      </c>
      <c r="G619" s="14">
        <v>3222369787</v>
      </c>
      <c r="H619" s="15" t="s">
        <v>694</v>
      </c>
      <c r="I619" s="14">
        <v>2</v>
      </c>
      <c r="J619" s="16">
        <v>17382</v>
      </c>
      <c r="K619" s="16">
        <f>I619*J619</f>
        <v>34764</v>
      </c>
      <c r="L619" s="13"/>
      <c r="M619" s="13"/>
      <c r="N619" s="14"/>
      <c r="O619" s="14"/>
      <c r="P619" s="14"/>
      <c r="Q619" s="56"/>
      <c r="R619" s="13"/>
      <c r="S619" s="13">
        <f>+R619+365</f>
        <v>365</v>
      </c>
      <c r="T619" s="14">
        <f ca="1">$W$1-R619</f>
        <v>45897</v>
      </c>
      <c r="U619" s="14">
        <f ca="1">365-T619</f>
        <v>-45532</v>
      </c>
      <c r="V619" s="15"/>
      <c r="W619" s="15"/>
      <c r="X619" s="14" t="str">
        <f>IF(AND(O619&gt;40410001,O619&lt;424000000),"Done - Invoiced",IF(AND(L619&gt;DATEVALUE("01/01/2024"),L619&lt;DATEVALUE("01/01/2027")),"On Hand",IF(L619="In Transit","In Transit",IF(L619="Cancelled PO","Cancelled PO","On Order"))))</f>
        <v>On Order</v>
      </c>
      <c r="Y619" s="15" t="s">
        <v>460</v>
      </c>
      <c r="Z619" s="13">
        <v>45953</v>
      </c>
      <c r="AA619" s="13">
        <v>45953</v>
      </c>
      <c r="AB619" s="13">
        <v>45963</v>
      </c>
      <c r="AC619" s="14"/>
      <c r="AD619" s="13"/>
      <c r="AE619" s="56">
        <v>2</v>
      </c>
      <c r="AF619" s="56">
        <v>17382</v>
      </c>
      <c r="AG619" s="56">
        <f>AE619*AF619</f>
        <v>34764</v>
      </c>
      <c r="AH619" s="56"/>
      <c r="AI619" s="56">
        <f>AG619+AH619</f>
        <v>34764</v>
      </c>
      <c r="AJ619" s="56"/>
      <c r="AK619" s="56"/>
    </row>
    <row r="620" spans="1:37" ht="10.5" hidden="1" customHeight="1" x14ac:dyDescent="0.2">
      <c r="A620" s="37">
        <v>3263420</v>
      </c>
      <c r="B620" s="15" t="s">
        <v>696</v>
      </c>
      <c r="C620" s="15" t="s">
        <v>681</v>
      </c>
      <c r="D620" s="13">
        <v>45770</v>
      </c>
      <c r="E620" s="15"/>
      <c r="F620" s="14" t="s">
        <v>682</v>
      </c>
      <c r="G620" s="14">
        <v>3222369787</v>
      </c>
      <c r="H620" s="15" t="s">
        <v>694</v>
      </c>
      <c r="I620" s="14">
        <v>2</v>
      </c>
      <c r="J620" s="16">
        <v>17382</v>
      </c>
      <c r="K620" s="16">
        <f>I620*J620</f>
        <v>34764</v>
      </c>
      <c r="L620" s="13"/>
      <c r="M620" s="13"/>
      <c r="N620" s="14"/>
      <c r="O620" s="14"/>
      <c r="P620" s="14"/>
      <c r="Q620" s="56"/>
      <c r="R620" s="13"/>
      <c r="S620" s="13">
        <f>+R620+365</f>
        <v>365</v>
      </c>
      <c r="T620" s="14">
        <f ca="1">$W$1-R620</f>
        <v>45897</v>
      </c>
      <c r="U620" s="14">
        <f ca="1">365-T620</f>
        <v>-45532</v>
      </c>
      <c r="V620" s="15"/>
      <c r="W620" s="15"/>
      <c r="X620" s="14" t="str">
        <f>IF(AND(O620&gt;40410001,O620&lt;424000000),"Done - Invoiced",IF(AND(L620&gt;DATEVALUE("01/01/2024"),L620&lt;DATEVALUE("01/01/2027")),"On Hand",IF(L620="In Transit","In Transit",IF(L620="Cancelled PO","Cancelled PO","On Order"))))</f>
        <v>On Order</v>
      </c>
      <c r="Y620" s="15" t="s">
        <v>460</v>
      </c>
      <c r="Z620" s="13">
        <v>45960</v>
      </c>
      <c r="AA620" s="13">
        <v>45960</v>
      </c>
      <c r="AB620" s="13">
        <v>45970</v>
      </c>
      <c r="AC620" s="14"/>
      <c r="AD620" s="13"/>
      <c r="AE620" s="56">
        <v>2</v>
      </c>
      <c r="AF620" s="56">
        <v>17382</v>
      </c>
      <c r="AG620" s="56">
        <f>AE620*AF620</f>
        <v>34764</v>
      </c>
      <c r="AH620" s="56"/>
      <c r="AI620" s="56">
        <f>AG620+AH620</f>
        <v>34764</v>
      </c>
      <c r="AJ620" s="56"/>
      <c r="AK620" s="56"/>
    </row>
    <row r="621" spans="1:37" ht="10.5" hidden="1" customHeight="1" x14ac:dyDescent="0.2">
      <c r="A621" s="37">
        <v>3369536</v>
      </c>
      <c r="B621" s="15" t="s">
        <v>657</v>
      </c>
      <c r="C621" s="15" t="s">
        <v>618</v>
      </c>
      <c r="D621" s="13">
        <v>45791</v>
      </c>
      <c r="E621" s="15"/>
      <c r="F621" s="14">
        <v>3316100996</v>
      </c>
      <c r="G621" s="14">
        <v>3316100996</v>
      </c>
      <c r="H621" s="15" t="s">
        <v>620</v>
      </c>
      <c r="I621" s="14">
        <v>1</v>
      </c>
      <c r="J621" s="16">
        <v>16919</v>
      </c>
      <c r="K621" s="93">
        <f>I621*J621</f>
        <v>16919</v>
      </c>
      <c r="L621" s="13"/>
      <c r="M621" s="13"/>
      <c r="N621" s="14"/>
      <c r="O621" s="14"/>
      <c r="P621" s="14"/>
      <c r="Q621" s="56"/>
      <c r="R621" s="13"/>
      <c r="S621" s="13">
        <f>+R621+365</f>
        <v>365</v>
      </c>
      <c r="T621" s="14">
        <f ca="1">$W$1-R621</f>
        <v>45897</v>
      </c>
      <c r="U621" s="14">
        <f ca="1">365-T621</f>
        <v>-45532</v>
      </c>
      <c r="V621" s="15"/>
      <c r="W621" s="15"/>
      <c r="X621" s="14" t="str">
        <f>IF(AND(O621&gt;40410001,O621&lt;424000000),"Done - Invoiced",IF(AND(L621&gt;DATEVALUE("01/01/2024"),L621&lt;DATEVALUE("01/01/2027")),"On Hand",IF(L621="In Transit","In Transit",IF(L621="Cancelled PO","Cancelled PO","On Order"))))</f>
        <v>On Order</v>
      </c>
      <c r="Y621" s="15" t="s">
        <v>460</v>
      </c>
      <c r="Z621" s="13">
        <v>45895</v>
      </c>
      <c r="AA621" s="13">
        <v>45897</v>
      </c>
      <c r="AB621" s="13">
        <v>45904</v>
      </c>
      <c r="AC621" s="14"/>
      <c r="AD621" s="13"/>
      <c r="AE621" s="56">
        <v>1</v>
      </c>
      <c r="AF621" s="56">
        <v>16919</v>
      </c>
      <c r="AG621" s="56">
        <f>AE621*AF621</f>
        <v>16919</v>
      </c>
      <c r="AH621" s="56"/>
      <c r="AI621" s="56">
        <f>AG621+AH621</f>
        <v>16919</v>
      </c>
      <c r="AJ621" s="56"/>
      <c r="AK621" s="56"/>
    </row>
    <row r="622" spans="1:37" ht="10.5" hidden="1" customHeight="1" x14ac:dyDescent="0.2">
      <c r="A622" s="37">
        <v>3263421</v>
      </c>
      <c r="B622" s="15" t="s">
        <v>697</v>
      </c>
      <c r="C622" s="15" t="s">
        <v>681</v>
      </c>
      <c r="D622" s="13">
        <v>45770</v>
      </c>
      <c r="E622" s="15"/>
      <c r="F622" s="14" t="s">
        <v>682</v>
      </c>
      <c r="G622" s="14">
        <v>3222369787</v>
      </c>
      <c r="H622" s="15" t="s">
        <v>694</v>
      </c>
      <c r="I622" s="14">
        <v>2</v>
      </c>
      <c r="J622" s="16">
        <v>17382</v>
      </c>
      <c r="K622" s="16">
        <f>I622*J622</f>
        <v>34764</v>
      </c>
      <c r="L622" s="13"/>
      <c r="M622" s="13"/>
      <c r="N622" s="14"/>
      <c r="O622" s="14"/>
      <c r="P622" s="14"/>
      <c r="Q622" s="56"/>
      <c r="R622" s="13"/>
      <c r="S622" s="13">
        <f>+R622+365</f>
        <v>365</v>
      </c>
      <c r="T622" s="14">
        <f ca="1">$W$1-R622</f>
        <v>45897</v>
      </c>
      <c r="U622" s="14">
        <f ca="1">365-T622</f>
        <v>-45532</v>
      </c>
      <c r="V622" s="15"/>
      <c r="W622" s="15"/>
      <c r="X622" s="14" t="str">
        <f>IF(AND(O622&gt;40410001,O622&lt;424000000),"Done - Invoiced",IF(AND(L622&gt;DATEVALUE("01/01/2024"),L622&lt;DATEVALUE("01/01/2027")),"On Hand",IF(L622="In Transit","In Transit",IF(L622="Cancelled PO","Cancelled PO","On Order"))))</f>
        <v>On Order</v>
      </c>
      <c r="Y622" s="15" t="s">
        <v>460</v>
      </c>
      <c r="Z622" s="13">
        <v>45960</v>
      </c>
      <c r="AA622" s="13">
        <v>45960</v>
      </c>
      <c r="AB622" s="13">
        <v>45970</v>
      </c>
      <c r="AC622" s="14"/>
      <c r="AD622" s="13"/>
      <c r="AE622" s="56">
        <v>2</v>
      </c>
      <c r="AF622" s="56">
        <v>17382</v>
      </c>
      <c r="AG622" s="56">
        <f>AE622*AF622</f>
        <v>34764</v>
      </c>
      <c r="AH622" s="56"/>
      <c r="AI622" s="56">
        <f>AG622+AH622</f>
        <v>34764</v>
      </c>
      <c r="AJ622" s="56"/>
      <c r="AK622" s="56"/>
    </row>
    <row r="623" spans="1:37" ht="10.5" hidden="1" customHeight="1" x14ac:dyDescent="0.2">
      <c r="A623" s="37">
        <v>3263422</v>
      </c>
      <c r="B623" s="15" t="s">
        <v>698</v>
      </c>
      <c r="C623" s="15" t="s">
        <v>681</v>
      </c>
      <c r="D623" s="13">
        <v>45770</v>
      </c>
      <c r="E623" s="15"/>
      <c r="F623" s="14" t="s">
        <v>682</v>
      </c>
      <c r="G623" s="14">
        <v>3222369791</v>
      </c>
      <c r="H623" s="15" t="s">
        <v>694</v>
      </c>
      <c r="I623" s="14">
        <v>2</v>
      </c>
      <c r="J623" s="16">
        <v>19029</v>
      </c>
      <c r="K623" s="16">
        <f>I623*J623</f>
        <v>38058</v>
      </c>
      <c r="L623" s="13"/>
      <c r="M623" s="13"/>
      <c r="N623" s="14"/>
      <c r="O623" s="14"/>
      <c r="P623" s="14"/>
      <c r="Q623" s="56"/>
      <c r="R623" s="13"/>
      <c r="S623" s="13">
        <f>+R623+365</f>
        <v>365</v>
      </c>
      <c r="T623" s="14">
        <f ca="1">$W$1-R623</f>
        <v>45897</v>
      </c>
      <c r="U623" s="14">
        <f ca="1">365-T623</f>
        <v>-45532</v>
      </c>
      <c r="V623" s="15"/>
      <c r="W623" s="15"/>
      <c r="X623" s="14" t="str">
        <f>IF(AND(O623&gt;40410001,O623&lt;424000000),"Done - Invoiced",IF(AND(L623&gt;DATEVALUE("01/01/2024"),L623&lt;DATEVALUE("01/01/2027")),"On Hand",IF(L623="In Transit","In Transit",IF(L623="Cancelled PO","Cancelled PO","On Order"))))</f>
        <v>On Order</v>
      </c>
      <c r="Y623" s="15" t="s">
        <v>460</v>
      </c>
      <c r="Z623" s="13">
        <v>45953</v>
      </c>
      <c r="AA623" s="13">
        <v>45953</v>
      </c>
      <c r="AB623" s="13">
        <v>45963</v>
      </c>
      <c r="AC623" s="14"/>
      <c r="AD623" s="13"/>
      <c r="AE623" s="56">
        <v>2</v>
      </c>
      <c r="AF623" s="56">
        <v>19029</v>
      </c>
      <c r="AG623" s="56">
        <f>AE623*AF623</f>
        <v>38058</v>
      </c>
      <c r="AH623" s="56"/>
      <c r="AI623" s="56">
        <f>AG623+AH623</f>
        <v>38058</v>
      </c>
      <c r="AJ623" s="56"/>
      <c r="AK623" s="56"/>
    </row>
    <row r="624" spans="1:37" ht="10.5" hidden="1" customHeight="1" x14ac:dyDescent="0.2">
      <c r="A624" s="37">
        <v>3263423</v>
      </c>
      <c r="B624" s="15" t="s">
        <v>699</v>
      </c>
      <c r="C624" s="15" t="s">
        <v>681</v>
      </c>
      <c r="D624" s="13">
        <v>45770</v>
      </c>
      <c r="E624" s="15"/>
      <c r="F624" s="14" t="s">
        <v>682</v>
      </c>
      <c r="G624" s="14">
        <v>3222369791</v>
      </c>
      <c r="H624" s="15" t="s">
        <v>694</v>
      </c>
      <c r="I624" s="14">
        <v>2</v>
      </c>
      <c r="J624" s="16">
        <v>19029</v>
      </c>
      <c r="K624" s="16">
        <f>I624*J624</f>
        <v>38058</v>
      </c>
      <c r="L624" s="13"/>
      <c r="M624" s="13"/>
      <c r="N624" s="14"/>
      <c r="O624" s="14"/>
      <c r="P624" s="14"/>
      <c r="Q624" s="56"/>
      <c r="R624" s="13"/>
      <c r="S624" s="13">
        <f>+R624+365</f>
        <v>365</v>
      </c>
      <c r="T624" s="14">
        <f ca="1">$W$1-R624</f>
        <v>45897</v>
      </c>
      <c r="U624" s="14">
        <f ca="1">365-T624</f>
        <v>-45532</v>
      </c>
      <c r="V624" s="15"/>
      <c r="W624" s="15"/>
      <c r="X624" s="14" t="str">
        <f>IF(AND(O624&gt;40410001,O624&lt;424000000),"Done - Invoiced",IF(AND(L624&gt;DATEVALUE("01/01/2024"),L624&lt;DATEVALUE("01/01/2027")),"On Hand",IF(L624="In Transit","In Transit",IF(L624="Cancelled PO","Cancelled PO","On Order"))))</f>
        <v>On Order</v>
      </c>
      <c r="Y624" s="15" t="s">
        <v>460</v>
      </c>
      <c r="Z624" s="13">
        <v>45960</v>
      </c>
      <c r="AA624" s="13">
        <v>45960</v>
      </c>
      <c r="AB624" s="13">
        <v>45970</v>
      </c>
      <c r="AC624" s="14"/>
      <c r="AD624" s="13"/>
      <c r="AE624" s="56">
        <v>2</v>
      </c>
      <c r="AF624" s="56">
        <v>19029</v>
      </c>
      <c r="AG624" s="56">
        <f>AE624*AF624</f>
        <v>38058</v>
      </c>
      <c r="AH624" s="56"/>
      <c r="AI624" s="56">
        <f>AG624+AH624</f>
        <v>38058</v>
      </c>
      <c r="AJ624" s="56"/>
      <c r="AK624" s="56"/>
    </row>
    <row r="625" spans="1:37" ht="10.5" hidden="1" customHeight="1" x14ac:dyDescent="0.2">
      <c r="A625" s="37">
        <v>3263424</v>
      </c>
      <c r="B625" s="15" t="s">
        <v>700</v>
      </c>
      <c r="C625" s="15" t="s">
        <v>681</v>
      </c>
      <c r="D625" s="13">
        <v>45770</v>
      </c>
      <c r="E625" s="15"/>
      <c r="F625" s="14" t="s">
        <v>682</v>
      </c>
      <c r="G625" s="14">
        <v>3222369805</v>
      </c>
      <c r="H625" s="15" t="s">
        <v>694</v>
      </c>
      <c r="I625" s="14">
        <v>1</v>
      </c>
      <c r="J625" s="16">
        <v>13334</v>
      </c>
      <c r="K625" s="16">
        <f>I625*J625</f>
        <v>13334</v>
      </c>
      <c r="L625" s="13"/>
      <c r="M625" s="13"/>
      <c r="N625" s="14"/>
      <c r="O625" s="14"/>
      <c r="P625" s="14"/>
      <c r="Q625" s="56"/>
      <c r="R625" s="13"/>
      <c r="S625" s="13">
        <f>+R625+365</f>
        <v>365</v>
      </c>
      <c r="T625" s="14">
        <f ca="1">$W$1-R625</f>
        <v>45897</v>
      </c>
      <c r="U625" s="14">
        <f ca="1">365-T625</f>
        <v>-45532</v>
      </c>
      <c r="V625" s="15"/>
      <c r="W625" s="15"/>
      <c r="X625" s="14" t="str">
        <f>IF(AND(O625&gt;40410001,O625&lt;424000000),"Done - Invoiced",IF(AND(L625&gt;DATEVALUE("01/01/2024"),L625&lt;DATEVALUE("01/01/2027")),"On Hand",IF(L625="In Transit","In Transit",IF(L625="Cancelled PO","Cancelled PO","On Order"))))</f>
        <v>On Order</v>
      </c>
      <c r="Y625" s="15" t="s">
        <v>460</v>
      </c>
      <c r="Z625" s="13">
        <v>45953</v>
      </c>
      <c r="AA625" s="13">
        <v>45953</v>
      </c>
      <c r="AB625" s="13">
        <v>45963</v>
      </c>
      <c r="AC625" s="14"/>
      <c r="AD625" s="13"/>
      <c r="AE625" s="56">
        <v>1</v>
      </c>
      <c r="AF625" s="56">
        <v>13334</v>
      </c>
      <c r="AG625" s="56">
        <f>AE625*AF625</f>
        <v>13334</v>
      </c>
      <c r="AH625" s="56"/>
      <c r="AI625" s="56">
        <f>AG625+AH625</f>
        <v>13334</v>
      </c>
      <c r="AJ625" s="56"/>
      <c r="AK625" s="56"/>
    </row>
    <row r="626" spans="1:37" ht="10.5" hidden="1" customHeight="1" x14ac:dyDescent="0.2">
      <c r="A626" s="37">
        <v>3263425</v>
      </c>
      <c r="B626" s="15" t="s">
        <v>701</v>
      </c>
      <c r="C626" s="15" t="s">
        <v>681</v>
      </c>
      <c r="D626" s="13">
        <v>45770</v>
      </c>
      <c r="E626" s="15"/>
      <c r="F626" s="14" t="s">
        <v>682</v>
      </c>
      <c r="G626" s="14">
        <v>3222369805</v>
      </c>
      <c r="H626" s="15" t="s">
        <v>694</v>
      </c>
      <c r="I626" s="14">
        <v>1</v>
      </c>
      <c r="J626" s="16">
        <v>13334</v>
      </c>
      <c r="K626" s="16">
        <f>I626*J626</f>
        <v>13334</v>
      </c>
      <c r="L626" s="13"/>
      <c r="M626" s="13"/>
      <c r="N626" s="14"/>
      <c r="O626" s="14"/>
      <c r="P626" s="14"/>
      <c r="Q626" s="56"/>
      <c r="R626" s="13"/>
      <c r="S626" s="13">
        <f>+R626+365</f>
        <v>365</v>
      </c>
      <c r="T626" s="14">
        <f ca="1">$W$1-R626</f>
        <v>45897</v>
      </c>
      <c r="U626" s="14">
        <f ca="1">365-T626</f>
        <v>-45532</v>
      </c>
      <c r="V626" s="15"/>
      <c r="W626" s="15"/>
      <c r="X626" s="14" t="str">
        <f>IF(AND(O626&gt;40410001,O626&lt;424000000),"Done - Invoiced",IF(AND(L626&gt;DATEVALUE("01/01/2024"),L626&lt;DATEVALUE("01/01/2027")),"On Hand",IF(L626="In Transit","In Transit",IF(L626="Cancelled PO","Cancelled PO","On Order"))))</f>
        <v>On Order</v>
      </c>
      <c r="Y626" s="15" t="s">
        <v>460</v>
      </c>
      <c r="Z626" s="13">
        <v>45953</v>
      </c>
      <c r="AA626" s="13">
        <v>45953</v>
      </c>
      <c r="AB626" s="13">
        <v>45963</v>
      </c>
      <c r="AC626" s="14"/>
      <c r="AD626" s="13"/>
      <c r="AE626" s="56">
        <v>1</v>
      </c>
      <c r="AF626" s="56">
        <v>13334</v>
      </c>
      <c r="AG626" s="56">
        <f>AE626*AF626</f>
        <v>13334</v>
      </c>
      <c r="AH626" s="56"/>
      <c r="AI626" s="56">
        <f>AG626+AH626</f>
        <v>13334</v>
      </c>
      <c r="AJ626" s="56"/>
      <c r="AK626" s="56"/>
    </row>
    <row r="627" spans="1:37" ht="10.5" hidden="1" customHeight="1" x14ac:dyDescent="0.2">
      <c r="A627" s="37">
        <v>3369537</v>
      </c>
      <c r="B627" s="15" t="s">
        <v>658</v>
      </c>
      <c r="C627" s="15" t="s">
        <v>618</v>
      </c>
      <c r="D627" s="13">
        <v>45791</v>
      </c>
      <c r="E627" s="17" t="s">
        <v>1047</v>
      </c>
      <c r="F627" s="14">
        <v>3316101408</v>
      </c>
      <c r="G627" s="14">
        <v>3316101408</v>
      </c>
      <c r="H627" s="15" t="s">
        <v>620</v>
      </c>
      <c r="I627" s="14">
        <v>1</v>
      </c>
      <c r="J627" s="16">
        <v>18054</v>
      </c>
      <c r="K627" s="93">
        <f>I627*J627</f>
        <v>18054</v>
      </c>
      <c r="L627" s="13">
        <v>45881</v>
      </c>
      <c r="M627" s="13"/>
      <c r="N627" s="14"/>
      <c r="O627" s="14"/>
      <c r="P627" s="14"/>
      <c r="Q627" s="56"/>
      <c r="R627" s="13">
        <v>45884</v>
      </c>
      <c r="S627" s="13">
        <f>+R627+365</f>
        <v>46249</v>
      </c>
      <c r="T627" s="14">
        <f ca="1">$W$1-R627</f>
        <v>13</v>
      </c>
      <c r="U627" s="14">
        <f ca="1">365-T627</f>
        <v>352</v>
      </c>
      <c r="V627" s="15"/>
      <c r="W627" s="15"/>
      <c r="X627" s="14" t="str">
        <f>IF(AND(O627&gt;40410001,O627&lt;424000000),"Done - Invoiced",IF(AND(L627&gt;DATEVALUE("01/01/2024"),L627&lt;DATEVALUE("01/01/2027")),"On Hand",IF(L627="In Transit","In Transit",IF(L627="Cancelled PO","Cancelled PO","On Order"))))</f>
        <v>On Hand</v>
      </c>
      <c r="Y627" s="15" t="s">
        <v>460</v>
      </c>
      <c r="Z627" s="13">
        <v>45877</v>
      </c>
      <c r="AA627" s="13">
        <v>45877</v>
      </c>
      <c r="AB627" s="13">
        <v>45884</v>
      </c>
      <c r="AC627" s="14">
        <v>9252198</v>
      </c>
      <c r="AD627" s="13">
        <v>45875</v>
      </c>
      <c r="AE627" s="56">
        <v>1</v>
      </c>
      <c r="AF627" s="56">
        <v>18054</v>
      </c>
      <c r="AG627" s="56">
        <f>AE627*AF627</f>
        <v>18054</v>
      </c>
      <c r="AH627" s="56">
        <v>110</v>
      </c>
      <c r="AI627" s="56">
        <f>AG627+AH627</f>
        <v>18164</v>
      </c>
      <c r="AJ627" s="56"/>
      <c r="AK627" s="56"/>
    </row>
    <row r="628" spans="1:37" ht="10.5" hidden="1" customHeight="1" x14ac:dyDescent="0.2">
      <c r="A628" s="37">
        <v>3263427</v>
      </c>
      <c r="B628" s="15" t="s">
        <v>704</v>
      </c>
      <c r="C628" s="15" t="s">
        <v>681</v>
      </c>
      <c r="D628" s="13">
        <v>45770</v>
      </c>
      <c r="E628" s="15" t="s">
        <v>1145</v>
      </c>
      <c r="F628" s="14" t="s">
        <v>682</v>
      </c>
      <c r="G628" s="14">
        <v>3222377678</v>
      </c>
      <c r="H628" s="15" t="s">
        <v>694</v>
      </c>
      <c r="I628" s="14">
        <v>2</v>
      </c>
      <c r="J628" s="16">
        <v>11050</v>
      </c>
      <c r="K628" s="16">
        <f>I628*J628</f>
        <v>22100</v>
      </c>
      <c r="L628" s="13"/>
      <c r="M628" s="13"/>
      <c r="N628" s="14"/>
      <c r="O628" s="14"/>
      <c r="P628" s="14"/>
      <c r="Q628" s="56"/>
      <c r="R628" s="13"/>
      <c r="S628" s="13">
        <f>+R628+365</f>
        <v>365</v>
      </c>
      <c r="T628" s="14">
        <f ca="1">$W$1-R628</f>
        <v>45897</v>
      </c>
      <c r="U628" s="14">
        <f ca="1">365-T628</f>
        <v>-45532</v>
      </c>
      <c r="V628" s="15"/>
      <c r="W628" s="15"/>
      <c r="X628" s="14" t="str">
        <f>IF(AND(O628&gt;40410001,O628&lt;424000000),"Done - Invoiced",IF(AND(L628&gt;DATEVALUE("01/01/2024"),L628&lt;DATEVALUE("01/01/2027")),"On Hand",IF(L628="In Transit","In Transit",IF(L628="Cancelled PO","Cancelled PO","On Order"))))</f>
        <v>On Order</v>
      </c>
      <c r="Y628" s="15" t="s">
        <v>460</v>
      </c>
      <c r="Z628" s="13">
        <v>45916</v>
      </c>
      <c r="AA628" s="13">
        <v>45916</v>
      </c>
      <c r="AB628" s="13">
        <v>45926</v>
      </c>
      <c r="AC628" s="14">
        <v>2000002485</v>
      </c>
      <c r="AD628" s="13">
        <v>45889</v>
      </c>
      <c r="AE628" s="56">
        <v>2</v>
      </c>
      <c r="AF628" s="56">
        <v>11050</v>
      </c>
      <c r="AG628" s="56">
        <f>AE628*AF628</f>
        <v>22100</v>
      </c>
      <c r="AH628" s="56">
        <v>130.63999999999999</v>
      </c>
      <c r="AI628" s="56">
        <f>AG628+AH628</f>
        <v>22230.639999999999</v>
      </c>
      <c r="AJ628" s="56"/>
      <c r="AK628" s="56"/>
    </row>
    <row r="629" spans="1:37" ht="10.5" hidden="1" customHeight="1" x14ac:dyDescent="0.2">
      <c r="A629" s="37">
        <v>3263428</v>
      </c>
      <c r="B629" s="15" t="s">
        <v>705</v>
      </c>
      <c r="C629" s="15" t="s">
        <v>681</v>
      </c>
      <c r="D629" s="13">
        <v>45770</v>
      </c>
      <c r="E629" s="15" t="s">
        <v>1145</v>
      </c>
      <c r="F629" s="14" t="s">
        <v>682</v>
      </c>
      <c r="G629" s="14">
        <v>3719023000</v>
      </c>
      <c r="H629" s="15" t="s">
        <v>706</v>
      </c>
      <c r="I629" s="14">
        <v>2</v>
      </c>
      <c r="J629" s="16">
        <v>8123</v>
      </c>
      <c r="K629" s="16">
        <f>I629*J629</f>
        <v>16246</v>
      </c>
      <c r="L629" s="13"/>
      <c r="M629" s="13"/>
      <c r="N629" s="14"/>
      <c r="O629" s="14"/>
      <c r="P629" s="14"/>
      <c r="Q629" s="56"/>
      <c r="R629" s="13"/>
      <c r="S629" s="13">
        <f>+R629+365</f>
        <v>365</v>
      </c>
      <c r="T629" s="14">
        <f ca="1">$W$1-R629</f>
        <v>45897</v>
      </c>
      <c r="U629" s="14">
        <f ca="1">365-T629</f>
        <v>-45532</v>
      </c>
      <c r="V629" s="15"/>
      <c r="W629" s="15"/>
      <c r="X629" s="14" t="str">
        <f>IF(AND(O629&gt;40410001,O629&lt;424000000),"Done - Invoiced",IF(AND(L629&gt;DATEVALUE("01/01/2024"),L629&lt;DATEVALUE("01/01/2027")),"On Hand",IF(L629="In Transit","In Transit",IF(L629="Cancelled PO","Cancelled PO","On Order"))))</f>
        <v>On Order</v>
      </c>
      <c r="Y629" s="15" t="s">
        <v>460</v>
      </c>
      <c r="Z629" s="13">
        <v>45880</v>
      </c>
      <c r="AA629" s="13">
        <v>45916</v>
      </c>
      <c r="AB629" s="13">
        <v>45926</v>
      </c>
      <c r="AC629" s="14">
        <v>2000002486</v>
      </c>
      <c r="AD629" s="13">
        <v>45889</v>
      </c>
      <c r="AE629" s="56">
        <v>2</v>
      </c>
      <c r="AF629" s="56">
        <v>8123</v>
      </c>
      <c r="AG629" s="56">
        <f>AE629*AF629</f>
        <v>16246</v>
      </c>
      <c r="AH629" s="56">
        <v>130.63999999999999</v>
      </c>
      <c r="AI629" s="56">
        <f>AG629+AH629</f>
        <v>16376.64</v>
      </c>
      <c r="AJ629" s="56"/>
      <c r="AK629" s="56"/>
    </row>
    <row r="630" spans="1:37" ht="10.5" hidden="1" customHeight="1" x14ac:dyDescent="0.2">
      <c r="A630" s="37">
        <v>3263429</v>
      </c>
      <c r="B630" s="15" t="s">
        <v>707</v>
      </c>
      <c r="C630" s="15" t="s">
        <v>681</v>
      </c>
      <c r="D630" s="13">
        <v>45770</v>
      </c>
      <c r="E630" s="15"/>
      <c r="F630" s="14" t="s">
        <v>682</v>
      </c>
      <c r="G630" s="14">
        <v>3719023000</v>
      </c>
      <c r="H630" s="15" t="s">
        <v>706</v>
      </c>
      <c r="I630" s="14">
        <v>2</v>
      </c>
      <c r="J630" s="16">
        <v>8123</v>
      </c>
      <c r="K630" s="16">
        <f>I630*J630</f>
        <v>16246</v>
      </c>
      <c r="L630" s="13"/>
      <c r="M630" s="13"/>
      <c r="N630" s="14"/>
      <c r="O630" s="14"/>
      <c r="P630" s="14"/>
      <c r="Q630" s="56"/>
      <c r="R630" s="13"/>
      <c r="S630" s="13">
        <f>+R630+365</f>
        <v>365</v>
      </c>
      <c r="T630" s="14">
        <f ca="1">$W$1-R630</f>
        <v>45897</v>
      </c>
      <c r="U630" s="14">
        <f ca="1">365-T630</f>
        <v>-45532</v>
      </c>
      <c r="V630" s="15"/>
      <c r="W630" s="15"/>
      <c r="X630" s="14" t="str">
        <f>IF(AND(O630&gt;40410001,O630&lt;424000000),"Done - Invoiced",IF(AND(L630&gt;DATEVALUE("01/01/2024"),L630&lt;DATEVALUE("01/01/2027")),"On Hand",IF(L630="In Transit","In Transit",IF(L630="Cancelled PO","Cancelled PO","On Order"))))</f>
        <v>On Order</v>
      </c>
      <c r="Y630" s="15" t="s">
        <v>460</v>
      </c>
      <c r="Z630" s="13">
        <v>45936</v>
      </c>
      <c r="AA630" s="13">
        <v>45945</v>
      </c>
      <c r="AB630" s="13">
        <v>45955</v>
      </c>
      <c r="AC630" s="14"/>
      <c r="AD630" s="13"/>
      <c r="AE630" s="56">
        <v>2</v>
      </c>
      <c r="AF630" s="56">
        <v>8123</v>
      </c>
      <c r="AG630" s="56">
        <f>AE630*AF630</f>
        <v>16246</v>
      </c>
      <c r="AH630" s="56"/>
      <c r="AI630" s="56">
        <f>AG630+AH630</f>
        <v>16246</v>
      </c>
      <c r="AJ630" s="56"/>
      <c r="AK630" s="56"/>
    </row>
    <row r="631" spans="1:37" ht="10.5" hidden="1" customHeight="1" x14ac:dyDescent="0.2">
      <c r="A631" s="37">
        <v>3613347</v>
      </c>
      <c r="B631" s="15" t="s">
        <v>796</v>
      </c>
      <c r="C631" s="15" t="s">
        <v>525</v>
      </c>
      <c r="D631" s="13">
        <v>45833</v>
      </c>
      <c r="E631" s="15" t="s">
        <v>1145</v>
      </c>
      <c r="F631" s="14">
        <v>1029192</v>
      </c>
      <c r="G631" s="14">
        <v>3222344649</v>
      </c>
      <c r="H631" s="15" t="s">
        <v>532</v>
      </c>
      <c r="I631" s="14">
        <v>2</v>
      </c>
      <c r="J631" s="16">
        <v>10364.5</v>
      </c>
      <c r="K631" s="93">
        <f>I631*J631</f>
        <v>20729</v>
      </c>
      <c r="L631" s="13"/>
      <c r="M631" s="13"/>
      <c r="N631" s="14"/>
      <c r="O631" s="14"/>
      <c r="P631" s="14"/>
      <c r="Q631" s="56"/>
      <c r="R631" s="13"/>
      <c r="S631" s="13">
        <f>+R631+365</f>
        <v>365</v>
      </c>
      <c r="T631" s="14">
        <f ca="1">$W$1-R631</f>
        <v>45897</v>
      </c>
      <c r="U631" s="14">
        <f ca="1">365-T631</f>
        <v>-45532</v>
      </c>
      <c r="V631" s="15"/>
      <c r="W631" s="15"/>
      <c r="X631" s="14" t="str">
        <f>IF(AND(O631&gt;40410001,O631&lt;424000000),"Done - Invoiced",IF(AND(L631&gt;DATEVALUE("01/01/2024"),L631&lt;DATEVALUE("01/01/2027")),"On Hand",IF(L631="In Transit","In Transit",IF(L631="Cancelled PO","Cancelled PO","On Order"))))</f>
        <v>On Order</v>
      </c>
      <c r="Y631" s="15" t="s">
        <v>460</v>
      </c>
      <c r="Z631" s="13">
        <v>45890</v>
      </c>
      <c r="AA631" s="13">
        <v>45889</v>
      </c>
      <c r="AB631" s="13">
        <v>45893</v>
      </c>
      <c r="AC631" s="14" t="s">
        <v>1130</v>
      </c>
      <c r="AD631" s="13">
        <v>45889</v>
      </c>
      <c r="AE631" s="56">
        <v>2</v>
      </c>
      <c r="AF631" s="56">
        <v>10364.5</v>
      </c>
      <c r="AG631" s="56">
        <f>AE631*AF631</f>
        <v>20729</v>
      </c>
      <c r="AH631" s="56">
        <v>0</v>
      </c>
      <c r="AI631" s="56">
        <f>AG631+AH631</f>
        <v>20729</v>
      </c>
      <c r="AJ631" s="56"/>
      <c r="AK631" s="56" t="s">
        <v>204</v>
      </c>
    </row>
    <row r="632" spans="1:37" ht="10.5" hidden="1" customHeight="1" x14ac:dyDescent="0.2">
      <c r="A632" s="37">
        <v>3369034</v>
      </c>
      <c r="B632" s="15" t="s">
        <v>615</v>
      </c>
      <c r="C632" s="15" t="s">
        <v>525</v>
      </c>
      <c r="D632" s="13">
        <v>45791</v>
      </c>
      <c r="E632" s="15" t="s">
        <v>1145</v>
      </c>
      <c r="F632" s="14">
        <v>1202142</v>
      </c>
      <c r="G632" s="14">
        <v>3222360227</v>
      </c>
      <c r="H632" s="15" t="s">
        <v>552</v>
      </c>
      <c r="I632" s="14">
        <v>4</v>
      </c>
      <c r="J632" s="16">
        <v>1768.3</v>
      </c>
      <c r="K632" s="93">
        <f>I632*J632</f>
        <v>7073.2</v>
      </c>
      <c r="L632" s="13"/>
      <c r="M632" s="13"/>
      <c r="N632" s="14"/>
      <c r="O632" s="14"/>
      <c r="P632" s="14"/>
      <c r="Q632" s="56"/>
      <c r="R632" s="13"/>
      <c r="S632" s="13">
        <f>+R632+365</f>
        <v>365</v>
      </c>
      <c r="T632" s="14">
        <f ca="1">$W$1-R632</f>
        <v>45897</v>
      </c>
      <c r="U632" s="14">
        <f ca="1">365-T632</f>
        <v>-45532</v>
      </c>
      <c r="V632" s="15"/>
      <c r="W632" s="15"/>
      <c r="X632" s="14" t="str">
        <f>IF(AND(O632&gt;40410001,O632&lt;424000000),"Done - Invoiced",IF(AND(L632&gt;DATEVALUE("01/01/2024"),L632&lt;DATEVALUE("01/01/2027")),"On Hand",IF(L632="In Transit","In Transit",IF(L632="Cancelled PO","Cancelled PO","On Order"))))</f>
        <v>On Order</v>
      </c>
      <c r="Y632" s="15" t="s">
        <v>460</v>
      </c>
      <c r="Z632" s="13">
        <v>45883</v>
      </c>
      <c r="AA632" s="13">
        <v>45883</v>
      </c>
      <c r="AB632" s="13">
        <v>45887</v>
      </c>
      <c r="AC632" s="14" t="s">
        <v>1131</v>
      </c>
      <c r="AD632" s="13">
        <v>45889</v>
      </c>
      <c r="AE632" s="56">
        <v>4</v>
      </c>
      <c r="AF632" s="56">
        <v>1768.3</v>
      </c>
      <c r="AG632" s="56">
        <f>AE632*AF632</f>
        <v>7073.2</v>
      </c>
      <c r="AH632" s="56">
        <v>65</v>
      </c>
      <c r="AI632" s="56">
        <f>AG632+AH632</f>
        <v>7138.2</v>
      </c>
      <c r="AJ632" s="56"/>
      <c r="AK632" s="56" t="s">
        <v>204</v>
      </c>
    </row>
    <row r="633" spans="1:37" ht="10.5" hidden="1" customHeight="1" x14ac:dyDescent="0.2">
      <c r="A633" s="37">
        <v>3369033</v>
      </c>
      <c r="B633" s="15" t="s">
        <v>614</v>
      </c>
      <c r="C633" s="15" t="s">
        <v>525</v>
      </c>
      <c r="D633" s="13">
        <v>45791</v>
      </c>
      <c r="E633" s="15" t="s">
        <v>1145</v>
      </c>
      <c r="F633" s="14">
        <v>1202142</v>
      </c>
      <c r="G633" s="14">
        <v>3222360227</v>
      </c>
      <c r="H633" s="15" t="s">
        <v>552</v>
      </c>
      <c r="I633" s="14">
        <v>4</v>
      </c>
      <c r="J633" s="16">
        <v>1768.3</v>
      </c>
      <c r="K633" s="93">
        <f>I633*J633</f>
        <v>7073.2</v>
      </c>
      <c r="L633" s="13"/>
      <c r="M633" s="13"/>
      <c r="N633" s="14"/>
      <c r="O633" s="14"/>
      <c r="P633" s="14"/>
      <c r="Q633" s="56"/>
      <c r="R633" s="13"/>
      <c r="S633" s="13">
        <f>+R633+365</f>
        <v>365</v>
      </c>
      <c r="T633" s="14">
        <f ca="1">$W$1-R633</f>
        <v>45897</v>
      </c>
      <c r="U633" s="14">
        <f ca="1">365-T633</f>
        <v>-45532</v>
      </c>
      <c r="V633" s="15"/>
      <c r="W633" s="15"/>
      <c r="X633" s="14" t="str">
        <f>IF(AND(O633&gt;40410001,O633&lt;424000000),"Done - Invoiced",IF(AND(L633&gt;DATEVALUE("01/01/2024"),L633&lt;DATEVALUE("01/01/2027")),"On Hand",IF(L633="In Transit","In Transit",IF(L633="Cancelled PO","Cancelled PO","On Order"))))</f>
        <v>On Order</v>
      </c>
      <c r="Y633" s="15" t="s">
        <v>460</v>
      </c>
      <c r="Z633" s="13">
        <v>45884</v>
      </c>
      <c r="AA633" s="13">
        <v>45884</v>
      </c>
      <c r="AB633" s="13">
        <v>45888</v>
      </c>
      <c r="AC633" s="14" t="s">
        <v>1132</v>
      </c>
      <c r="AD633" s="13">
        <v>45889</v>
      </c>
      <c r="AE633" s="56">
        <v>4</v>
      </c>
      <c r="AF633" s="56">
        <v>1768.3</v>
      </c>
      <c r="AG633" s="56">
        <f>AE633*AF633</f>
        <v>7073.2</v>
      </c>
      <c r="AH633" s="56">
        <v>65</v>
      </c>
      <c r="AI633" s="56">
        <f>AG633+AH633</f>
        <v>7138.2</v>
      </c>
      <c r="AJ633" s="56"/>
      <c r="AK633" s="56" t="s">
        <v>204</v>
      </c>
    </row>
    <row r="634" spans="1:37" ht="10.5" hidden="1" customHeight="1" x14ac:dyDescent="0.2">
      <c r="A634" s="37">
        <v>3503753</v>
      </c>
      <c r="B634" s="15" t="s">
        <v>725</v>
      </c>
      <c r="C634" s="15" t="s">
        <v>525</v>
      </c>
      <c r="D634" s="13">
        <v>45814</v>
      </c>
      <c r="E634" s="15" t="s">
        <v>1145</v>
      </c>
      <c r="F634" s="14">
        <v>1202145</v>
      </c>
      <c r="G634" s="14">
        <v>3222361541</v>
      </c>
      <c r="H634" s="15" t="s">
        <v>526</v>
      </c>
      <c r="I634" s="14">
        <v>6</v>
      </c>
      <c r="J634" s="16">
        <v>2224.1999999999998</v>
      </c>
      <c r="K634" s="93">
        <f>I634*J634</f>
        <v>13345.199999999999</v>
      </c>
      <c r="L634" s="13"/>
      <c r="M634" s="13"/>
      <c r="N634" s="14"/>
      <c r="O634" s="14"/>
      <c r="P634" s="14"/>
      <c r="Q634" s="56"/>
      <c r="R634" s="13"/>
      <c r="S634" s="13">
        <f>+R634+365</f>
        <v>365</v>
      </c>
      <c r="T634" s="14">
        <f ca="1">$W$1-R634</f>
        <v>45897</v>
      </c>
      <c r="U634" s="14">
        <f ca="1">365-T634</f>
        <v>-45532</v>
      </c>
      <c r="V634" s="15"/>
      <c r="W634" s="15"/>
      <c r="X634" s="14" t="str">
        <f>IF(AND(O634&gt;40410001,O634&lt;424000000),"Done - Invoiced",IF(AND(L634&gt;DATEVALUE("01/01/2024"),L634&lt;DATEVALUE("01/01/2027")),"On Hand",IF(L634="In Transit","In Transit",IF(L634="Cancelled PO","Cancelled PO","On Order"))))</f>
        <v>On Order</v>
      </c>
      <c r="Y634" s="15" t="s">
        <v>460</v>
      </c>
      <c r="Z634" s="13">
        <v>45889</v>
      </c>
      <c r="AA634" s="13">
        <v>45889</v>
      </c>
      <c r="AB634" s="13">
        <v>45893</v>
      </c>
      <c r="AC634" s="14" t="s">
        <v>1133</v>
      </c>
      <c r="AD634" s="13">
        <v>45889</v>
      </c>
      <c r="AE634" s="56">
        <v>6</v>
      </c>
      <c r="AF634" s="56">
        <v>2224.1999999999998</v>
      </c>
      <c r="AG634" s="56">
        <f>AE634*AF634</f>
        <v>13345.199999999999</v>
      </c>
      <c r="AH634" s="56">
        <v>65</v>
      </c>
      <c r="AI634" s="56">
        <f>AG634+AH634</f>
        <v>13410.199999999999</v>
      </c>
      <c r="AJ634" s="56"/>
      <c r="AK634" s="56" t="s">
        <v>204</v>
      </c>
    </row>
    <row r="635" spans="1:37" ht="10.5" hidden="1" customHeight="1" x14ac:dyDescent="0.2">
      <c r="A635" s="37">
        <v>3369035</v>
      </c>
      <c r="B635" s="15" t="s">
        <v>616</v>
      </c>
      <c r="C635" s="15" t="s">
        <v>525</v>
      </c>
      <c r="D635" s="13">
        <v>45791</v>
      </c>
      <c r="E635" s="17" t="s">
        <v>1111</v>
      </c>
      <c r="F635" s="14">
        <v>1193316</v>
      </c>
      <c r="G635" s="14">
        <v>3316101411</v>
      </c>
      <c r="H635" s="15" t="s">
        <v>575</v>
      </c>
      <c r="I635" s="14">
        <v>4</v>
      </c>
      <c r="J635" s="16">
        <v>5167.2</v>
      </c>
      <c r="K635" s="93">
        <f>I635*J635</f>
        <v>20668.8</v>
      </c>
      <c r="L635" s="13">
        <v>45889</v>
      </c>
      <c r="M635" s="13"/>
      <c r="N635" s="14"/>
      <c r="O635" s="14"/>
      <c r="P635" s="14"/>
      <c r="Q635" s="56"/>
      <c r="R635" s="13">
        <v>45891</v>
      </c>
      <c r="S635" s="13">
        <f>+R635+365</f>
        <v>46256</v>
      </c>
      <c r="T635" s="14">
        <f ca="1">$W$1-R635</f>
        <v>6</v>
      </c>
      <c r="U635" s="14">
        <f ca="1">365-T635</f>
        <v>359</v>
      </c>
      <c r="V635" s="15"/>
      <c r="W635" s="15"/>
      <c r="X635" s="14" t="str">
        <f>IF(AND(O635&gt;40410001,O635&lt;424000000),"Done - Invoiced",IF(AND(L635&gt;DATEVALUE("01/01/2024"),L635&lt;DATEVALUE("01/01/2027")),"On Hand",IF(L635="In Transit","In Transit",IF(L635="Cancelled PO","Cancelled PO","On Order"))))</f>
        <v>On Hand</v>
      </c>
      <c r="Y635" s="15" t="s">
        <v>460</v>
      </c>
      <c r="Z635" s="13">
        <v>45883</v>
      </c>
      <c r="AA635" s="13">
        <v>45883</v>
      </c>
      <c r="AB635" s="13">
        <v>45887</v>
      </c>
      <c r="AC635" s="14" t="s">
        <v>1107</v>
      </c>
      <c r="AD635" s="13">
        <v>45888</v>
      </c>
      <c r="AE635" s="56">
        <v>4</v>
      </c>
      <c r="AF635" s="56">
        <v>5167.2</v>
      </c>
      <c r="AG635" s="56">
        <f>AE635*AF635</f>
        <v>20668.8</v>
      </c>
      <c r="AH635" s="56">
        <v>400</v>
      </c>
      <c r="AI635" s="56">
        <f>AG635+AH635</f>
        <v>21068.799999999999</v>
      </c>
      <c r="AJ635" s="56"/>
      <c r="AK635" s="56"/>
    </row>
    <row r="636" spans="1:37" ht="10.5" hidden="1" customHeight="1" x14ac:dyDescent="0.2">
      <c r="A636" s="37">
        <v>3369538</v>
      </c>
      <c r="B636" s="15" t="s">
        <v>659</v>
      </c>
      <c r="C636" s="15" t="s">
        <v>618</v>
      </c>
      <c r="D636" s="13">
        <v>45791</v>
      </c>
      <c r="E636" s="15" t="s">
        <v>1145</v>
      </c>
      <c r="F636" s="14">
        <v>3316101408</v>
      </c>
      <c r="G636" s="14">
        <v>3316101408</v>
      </c>
      <c r="H636" s="15" t="s">
        <v>620</v>
      </c>
      <c r="I636" s="14">
        <v>1</v>
      </c>
      <c r="J636" s="16">
        <v>18054</v>
      </c>
      <c r="K636" s="93">
        <f>I636*J636</f>
        <v>18054</v>
      </c>
      <c r="L636" s="13"/>
      <c r="M636" s="13"/>
      <c r="N636" s="14"/>
      <c r="O636" s="14"/>
      <c r="P636" s="14"/>
      <c r="Q636" s="56"/>
      <c r="R636" s="13"/>
      <c r="S636" s="13">
        <f>+R636+365</f>
        <v>365</v>
      </c>
      <c r="T636" s="14">
        <f ca="1">$W$1-R636</f>
        <v>45897</v>
      </c>
      <c r="U636" s="14">
        <f ca="1">365-T636</f>
        <v>-45532</v>
      </c>
      <c r="V636" s="15"/>
      <c r="W636" s="15"/>
      <c r="X636" s="14" t="str">
        <f>IF(AND(O636&gt;40410001,O636&lt;424000000),"Done - Invoiced",IF(AND(L636&gt;DATEVALUE("01/01/2024"),L636&lt;DATEVALUE("01/01/2027")),"On Hand",IF(L636="In Transit","In Transit",IF(L636="Cancelled PO","Cancelled PO","On Order"))))</f>
        <v>On Order</v>
      </c>
      <c r="Y636" s="15" t="s">
        <v>460</v>
      </c>
      <c r="Z636" s="13">
        <v>45877</v>
      </c>
      <c r="AA636" s="13">
        <v>45877</v>
      </c>
      <c r="AB636" s="13">
        <v>45884</v>
      </c>
      <c r="AC636" s="14">
        <v>9252199</v>
      </c>
      <c r="AD636" s="13">
        <v>45875</v>
      </c>
      <c r="AE636" s="56">
        <v>1</v>
      </c>
      <c r="AF636" s="56">
        <v>18054</v>
      </c>
      <c r="AG636" s="56">
        <f>AE636*AF636</f>
        <v>18054</v>
      </c>
      <c r="AH636" s="56">
        <v>110</v>
      </c>
      <c r="AI636" s="56">
        <f>AG636+AH636</f>
        <v>18164</v>
      </c>
      <c r="AJ636" s="56"/>
      <c r="AK636" s="56" t="s">
        <v>204</v>
      </c>
    </row>
    <row r="637" spans="1:37" ht="10.5" hidden="1" customHeight="1" x14ac:dyDescent="0.2">
      <c r="A637" s="37">
        <v>3503756</v>
      </c>
      <c r="B637" s="15" t="s">
        <v>734</v>
      </c>
      <c r="C637" s="15" t="s">
        <v>525</v>
      </c>
      <c r="D637" s="13">
        <v>45814</v>
      </c>
      <c r="E637" s="17" t="s">
        <v>1027</v>
      </c>
      <c r="F637" s="14">
        <v>1029231</v>
      </c>
      <c r="G637" s="14">
        <v>3316101360</v>
      </c>
      <c r="H637" s="15" t="s">
        <v>569</v>
      </c>
      <c r="I637" s="14">
        <v>2</v>
      </c>
      <c r="J637" s="16">
        <v>4774.3</v>
      </c>
      <c r="K637" s="93">
        <f>I637*J637</f>
        <v>9548.6</v>
      </c>
      <c r="L637" s="13">
        <v>45873</v>
      </c>
      <c r="M637" s="13"/>
      <c r="N637" s="14"/>
      <c r="O637" s="14"/>
      <c r="P637" s="14"/>
      <c r="Q637" s="56"/>
      <c r="R637" s="13">
        <v>45877</v>
      </c>
      <c r="S637" s="13">
        <f>+R637+365</f>
        <v>46242</v>
      </c>
      <c r="T637" s="14">
        <f ca="1">$W$1-R637</f>
        <v>20</v>
      </c>
      <c r="U637" s="14">
        <f ca="1">365-T637</f>
        <v>345</v>
      </c>
      <c r="V637" s="15"/>
      <c r="W637" s="15"/>
      <c r="X637" s="14" t="str">
        <f>IF(AND(O637&gt;40410001,O637&lt;424000000),"Done - Invoiced",IF(AND(L637&gt;DATEVALUE("01/01/2024"),L637&lt;DATEVALUE("01/01/2027")),"On Hand",IF(L637="In Transit","In Transit",IF(L637="Cancelled PO","Cancelled PO","On Order"))))</f>
        <v>On Hand</v>
      </c>
      <c r="Y637" s="15" t="s">
        <v>460</v>
      </c>
      <c r="Z637" s="13">
        <v>45871</v>
      </c>
      <c r="AA637" s="13">
        <v>45871</v>
      </c>
      <c r="AB637" s="13">
        <v>45875</v>
      </c>
      <c r="AC637" s="14" t="s">
        <v>1023</v>
      </c>
      <c r="AD637" s="13">
        <v>45869</v>
      </c>
      <c r="AE637" s="56">
        <v>2</v>
      </c>
      <c r="AF637" s="56">
        <v>4774.3</v>
      </c>
      <c r="AG637" s="56">
        <f>AE637*AF637</f>
        <v>9548.6</v>
      </c>
      <c r="AH637" s="56">
        <v>200</v>
      </c>
      <c r="AI637" s="56">
        <f>AG637+AH637</f>
        <v>9748.6</v>
      </c>
      <c r="AJ637" s="56"/>
      <c r="AK637" s="56"/>
    </row>
    <row r="638" spans="1:37" ht="10.5" hidden="1" customHeight="1" x14ac:dyDescent="0.2">
      <c r="A638" s="37">
        <v>3369543</v>
      </c>
      <c r="B638" s="15" t="s">
        <v>664</v>
      </c>
      <c r="C638" s="15" t="s">
        <v>618</v>
      </c>
      <c r="D638" s="13">
        <v>45791</v>
      </c>
      <c r="E638" s="15" t="s">
        <v>1145</v>
      </c>
      <c r="F638" s="14">
        <v>3316100679</v>
      </c>
      <c r="G638" s="14">
        <v>3316100679</v>
      </c>
      <c r="H638" s="15" t="s">
        <v>620</v>
      </c>
      <c r="I638" s="14">
        <v>1</v>
      </c>
      <c r="J638" s="16">
        <v>15347</v>
      </c>
      <c r="K638" s="93">
        <f>I638*J638</f>
        <v>15347</v>
      </c>
      <c r="L638" s="13"/>
      <c r="M638" s="13"/>
      <c r="N638" s="14"/>
      <c r="O638" s="14"/>
      <c r="P638" s="14"/>
      <c r="Q638" s="56"/>
      <c r="R638" s="13"/>
      <c r="S638" s="13">
        <f>+R638+365</f>
        <v>365</v>
      </c>
      <c r="T638" s="14">
        <f ca="1">$W$1-R638</f>
        <v>45897</v>
      </c>
      <c r="U638" s="14">
        <f ca="1">365-T638</f>
        <v>-45532</v>
      </c>
      <c r="V638" s="15"/>
      <c r="W638" s="15"/>
      <c r="X638" s="14" t="str">
        <f>IF(AND(O638&gt;40410001,O638&lt;424000000),"Done - Invoiced",IF(AND(L638&gt;DATEVALUE("01/01/2024"),L638&lt;DATEVALUE("01/01/2027")),"On Hand",IF(L638="In Transit","In Transit",IF(L638="Cancelled PO","Cancelled PO","On Order"))))</f>
        <v>On Order</v>
      </c>
      <c r="Y638" s="15" t="s">
        <v>460</v>
      </c>
      <c r="Z638" s="13">
        <v>45883</v>
      </c>
      <c r="AA638" s="13">
        <v>45883</v>
      </c>
      <c r="AB638" s="13">
        <v>45890</v>
      </c>
      <c r="AC638" s="14">
        <v>9252233</v>
      </c>
      <c r="AD638" s="13">
        <v>45880</v>
      </c>
      <c r="AE638" s="56">
        <v>1</v>
      </c>
      <c r="AF638" s="56">
        <v>15347</v>
      </c>
      <c r="AG638" s="56">
        <f>AE638*AF638</f>
        <v>15347</v>
      </c>
      <c r="AH638" s="56">
        <v>110</v>
      </c>
      <c r="AI638" s="56">
        <f>AG638+AH638</f>
        <v>15457</v>
      </c>
      <c r="AJ638" s="56"/>
      <c r="AK638" s="56" t="s">
        <v>204</v>
      </c>
    </row>
    <row r="639" spans="1:37" ht="10.5" hidden="1" customHeight="1" x14ac:dyDescent="0.2">
      <c r="A639" s="37">
        <v>3369540</v>
      </c>
      <c r="B639" s="15" t="s">
        <v>661</v>
      </c>
      <c r="C639" s="15" t="s">
        <v>618</v>
      </c>
      <c r="D639" s="13">
        <v>45791</v>
      </c>
      <c r="E639" s="17" t="s">
        <v>1047</v>
      </c>
      <c r="F639" s="14">
        <v>3316100679</v>
      </c>
      <c r="G639" s="14">
        <v>3316100679</v>
      </c>
      <c r="H639" s="15" t="s">
        <v>620</v>
      </c>
      <c r="I639" s="14">
        <v>1</v>
      </c>
      <c r="J639" s="16">
        <v>15347</v>
      </c>
      <c r="K639" s="93">
        <f>I639*J639</f>
        <v>15347</v>
      </c>
      <c r="L639" s="13">
        <v>45882</v>
      </c>
      <c r="M639" s="13"/>
      <c r="N639" s="14"/>
      <c r="O639" s="14"/>
      <c r="P639" s="14"/>
      <c r="Q639" s="56"/>
      <c r="R639" s="13">
        <v>45884</v>
      </c>
      <c r="S639" s="13">
        <f>+R639+365</f>
        <v>46249</v>
      </c>
      <c r="T639" s="14">
        <f ca="1">$W$1-R639</f>
        <v>13</v>
      </c>
      <c r="U639" s="14">
        <f ca="1">365-T639</f>
        <v>352</v>
      </c>
      <c r="V639" s="15"/>
      <c r="W639" s="15"/>
      <c r="X639" s="14" t="str">
        <f>IF(AND(O639&gt;40410001,O639&lt;424000000),"Done - Invoiced",IF(AND(L639&gt;DATEVALUE("01/01/2024"),L639&lt;DATEVALUE("01/01/2027")),"On Hand",IF(L639="In Transit","In Transit",IF(L639="Cancelled PO","Cancelled PO","On Order"))))</f>
        <v>On Hand</v>
      </c>
      <c r="Y639" s="15" t="s">
        <v>460</v>
      </c>
      <c r="Z639" s="13">
        <v>45876</v>
      </c>
      <c r="AA639" s="13">
        <v>45876</v>
      </c>
      <c r="AB639" s="13">
        <v>45883</v>
      </c>
      <c r="AC639" s="14">
        <v>9252218</v>
      </c>
      <c r="AD639" s="13">
        <v>45877</v>
      </c>
      <c r="AE639" s="56">
        <v>1</v>
      </c>
      <c r="AF639" s="56">
        <v>15347</v>
      </c>
      <c r="AG639" s="56">
        <f>AE639*AF639</f>
        <v>15347</v>
      </c>
      <c r="AH639" s="56">
        <v>110</v>
      </c>
      <c r="AI639" s="56">
        <f>AG639+AH639</f>
        <v>15457</v>
      </c>
      <c r="AJ639" s="56"/>
      <c r="AK639" s="56"/>
    </row>
    <row r="640" spans="1:37" ht="10.5" hidden="1" customHeight="1" x14ac:dyDescent="0.2">
      <c r="A640" s="37">
        <v>3369541</v>
      </c>
      <c r="B640" s="15" t="s">
        <v>662</v>
      </c>
      <c r="C640" s="15" t="s">
        <v>618</v>
      </c>
      <c r="D640" s="13">
        <v>45791</v>
      </c>
      <c r="E640" s="17" t="s">
        <v>1112</v>
      </c>
      <c r="F640" s="14">
        <v>3316101408</v>
      </c>
      <c r="G640" s="14">
        <v>3316101408</v>
      </c>
      <c r="H640" s="15" t="s">
        <v>620</v>
      </c>
      <c r="I640" s="14">
        <v>1</v>
      </c>
      <c r="J640" s="16">
        <v>18054</v>
      </c>
      <c r="K640" s="93">
        <f>I640*J640</f>
        <v>18054</v>
      </c>
      <c r="L640" s="13">
        <v>45889</v>
      </c>
      <c r="M640" s="13"/>
      <c r="N640" s="14"/>
      <c r="O640" s="14"/>
      <c r="P640" s="14"/>
      <c r="Q640" s="56"/>
      <c r="R640" s="13">
        <v>45891</v>
      </c>
      <c r="S640" s="13">
        <f>+R640+365</f>
        <v>46256</v>
      </c>
      <c r="T640" s="14">
        <f ca="1">$W$1-R640</f>
        <v>6</v>
      </c>
      <c r="U640" s="14">
        <f ca="1">365-T640</f>
        <v>359</v>
      </c>
      <c r="V640" s="15"/>
      <c r="W640" s="15"/>
      <c r="X640" s="14" t="str">
        <f>IF(AND(O640&gt;40410001,O640&lt;424000000),"Done - Invoiced",IF(AND(L640&gt;DATEVALUE("01/01/2024"),L640&lt;DATEVALUE("01/01/2027")),"On Hand",IF(L640="In Transit","In Transit",IF(L640="Cancelled PO","Cancelled PO","On Order"))))</f>
        <v>On Hand</v>
      </c>
      <c r="Y640" s="15" t="s">
        <v>460</v>
      </c>
      <c r="Z640" s="13">
        <v>45884</v>
      </c>
      <c r="AA640" s="13">
        <v>45884</v>
      </c>
      <c r="AB640" s="13">
        <v>45891</v>
      </c>
      <c r="AC640" s="14">
        <v>9252294</v>
      </c>
      <c r="AD640" s="13">
        <v>45884</v>
      </c>
      <c r="AE640" s="56">
        <v>1</v>
      </c>
      <c r="AF640" s="56">
        <v>18054</v>
      </c>
      <c r="AG640" s="56">
        <f>AE640*AF640</f>
        <v>18054</v>
      </c>
      <c r="AH640" s="56">
        <v>110</v>
      </c>
      <c r="AI640" s="56">
        <f>AG640+AH640</f>
        <v>18164</v>
      </c>
      <c r="AJ640" s="56"/>
      <c r="AK640" s="56"/>
    </row>
    <row r="641" spans="1:37" ht="10.5" hidden="1" customHeight="1" x14ac:dyDescent="0.2">
      <c r="A641" s="37">
        <v>3457070</v>
      </c>
      <c r="B641" s="15" t="s">
        <v>727</v>
      </c>
      <c r="C641" s="15" t="s">
        <v>618</v>
      </c>
      <c r="D641" s="13">
        <v>45806</v>
      </c>
      <c r="E641" s="15" t="s">
        <v>1145</v>
      </c>
      <c r="F641" s="14">
        <v>3316101398</v>
      </c>
      <c r="G641" s="14">
        <v>3316101398</v>
      </c>
      <c r="H641" s="15" t="s">
        <v>638</v>
      </c>
      <c r="I641" s="14">
        <v>1</v>
      </c>
      <c r="J641" s="16">
        <v>14996</v>
      </c>
      <c r="K641" s="93">
        <f>I641*J641</f>
        <v>14996</v>
      </c>
      <c r="L641" s="13"/>
      <c r="M641" s="13"/>
      <c r="N641" s="14"/>
      <c r="O641" s="14"/>
      <c r="P641" s="14"/>
      <c r="Q641" s="56"/>
      <c r="R641" s="13"/>
      <c r="S641" s="13">
        <f>+R641+365</f>
        <v>365</v>
      </c>
      <c r="T641" s="14">
        <f ca="1">$W$1-R641</f>
        <v>45897</v>
      </c>
      <c r="U641" s="14">
        <f ca="1">365-T641</f>
        <v>-45532</v>
      </c>
      <c r="V641" s="15"/>
      <c r="W641" s="15"/>
      <c r="X641" s="14" t="str">
        <f>IF(AND(O641&gt;40410001,O641&lt;424000000),"Done - Invoiced",IF(AND(L641&gt;DATEVALUE("01/01/2024"),L641&lt;DATEVALUE("01/01/2027")),"On Hand",IF(L641="In Transit","In Transit",IF(L641="Cancelled PO","Cancelled PO","On Order"))))</f>
        <v>On Order</v>
      </c>
      <c r="Y641" s="15" t="s">
        <v>460</v>
      </c>
      <c r="Z641" s="13">
        <v>45880</v>
      </c>
      <c r="AA641" s="13">
        <v>45880</v>
      </c>
      <c r="AB641" s="13">
        <v>45887</v>
      </c>
      <c r="AC641" s="14">
        <v>9252234</v>
      </c>
      <c r="AD641" s="13">
        <v>45880</v>
      </c>
      <c r="AE641" s="56">
        <v>1</v>
      </c>
      <c r="AF641" s="56">
        <v>14996</v>
      </c>
      <c r="AG641" s="56">
        <f>AE641*AF641</f>
        <v>14996</v>
      </c>
      <c r="AH641" s="56">
        <v>110</v>
      </c>
      <c r="AI641" s="56">
        <f>AG641+AH641</f>
        <v>15106</v>
      </c>
      <c r="AJ641" s="56"/>
      <c r="AK641" s="56" t="s">
        <v>204</v>
      </c>
    </row>
    <row r="642" spans="1:37" ht="10.5" hidden="1" customHeight="1" x14ac:dyDescent="0.2">
      <c r="A642" s="37">
        <v>3457071</v>
      </c>
      <c r="B642" s="15" t="s">
        <v>728</v>
      </c>
      <c r="C642" s="15" t="s">
        <v>618</v>
      </c>
      <c r="D642" s="13">
        <v>45806</v>
      </c>
      <c r="E642" s="15" t="s">
        <v>1145</v>
      </c>
      <c r="F642" s="14">
        <v>3316101398</v>
      </c>
      <c r="G642" s="14">
        <v>3316101398</v>
      </c>
      <c r="H642" s="15" t="s">
        <v>638</v>
      </c>
      <c r="I642" s="14">
        <v>1</v>
      </c>
      <c r="J642" s="16">
        <v>14996</v>
      </c>
      <c r="K642" s="93">
        <f>I642*J642</f>
        <v>14996</v>
      </c>
      <c r="L642" s="13"/>
      <c r="M642" s="13"/>
      <c r="N642" s="14"/>
      <c r="O642" s="14"/>
      <c r="P642" s="14"/>
      <c r="Q642" s="56"/>
      <c r="R642" s="13"/>
      <c r="S642" s="13">
        <f>+R642+365</f>
        <v>365</v>
      </c>
      <c r="T642" s="14">
        <f ca="1">$W$1-R642</f>
        <v>45897</v>
      </c>
      <c r="U642" s="14">
        <f ca="1">365-T642</f>
        <v>-45532</v>
      </c>
      <c r="V642" s="15"/>
      <c r="W642" s="15"/>
      <c r="X642" s="14" t="str">
        <f>IF(AND(O642&gt;40410001,O642&lt;424000000),"Done - Invoiced",IF(AND(L642&gt;DATEVALUE("01/01/2024"),L642&lt;DATEVALUE("01/01/2027")),"On Hand",IF(L642="In Transit","In Transit",IF(L642="Cancelled PO","Cancelled PO","On Order"))))</f>
        <v>On Order</v>
      </c>
      <c r="Y642" s="15" t="s">
        <v>460</v>
      </c>
      <c r="Z642" s="13">
        <v>45887</v>
      </c>
      <c r="AA642" s="13">
        <v>45887</v>
      </c>
      <c r="AB642" s="13">
        <v>45894</v>
      </c>
      <c r="AC642" s="14">
        <v>9252280</v>
      </c>
      <c r="AD642" s="13">
        <v>45883</v>
      </c>
      <c r="AE642" s="56">
        <v>1</v>
      </c>
      <c r="AF642" s="56">
        <v>14996</v>
      </c>
      <c r="AG642" s="56">
        <f>AE642*AF642</f>
        <v>14996</v>
      </c>
      <c r="AH642" s="56">
        <v>110</v>
      </c>
      <c r="AI642" s="56">
        <f>AG642+AH642</f>
        <v>15106</v>
      </c>
      <c r="AJ642" s="56"/>
      <c r="AK642" s="56" t="s">
        <v>204</v>
      </c>
    </row>
    <row r="643" spans="1:37" ht="10.5" hidden="1" customHeight="1" x14ac:dyDescent="0.2">
      <c r="A643" s="37">
        <v>3369551</v>
      </c>
      <c r="B643" s="15" t="s">
        <v>672</v>
      </c>
      <c r="C643" s="15" t="s">
        <v>618</v>
      </c>
      <c r="D643" s="13">
        <v>45791</v>
      </c>
      <c r="E643" s="15" t="s">
        <v>1145</v>
      </c>
      <c r="F643" s="14">
        <v>3316100679</v>
      </c>
      <c r="G643" s="14">
        <v>3316100679</v>
      </c>
      <c r="H643" s="15" t="s">
        <v>620</v>
      </c>
      <c r="I643" s="14">
        <v>1</v>
      </c>
      <c r="J643" s="16">
        <v>15347</v>
      </c>
      <c r="K643" s="93">
        <f>I643*J643</f>
        <v>15347</v>
      </c>
      <c r="L643" s="13"/>
      <c r="M643" s="13"/>
      <c r="N643" s="14"/>
      <c r="O643" s="14"/>
      <c r="P643" s="14"/>
      <c r="Q643" s="56"/>
      <c r="R643" s="13"/>
      <c r="S643" s="13">
        <f>+R643+365</f>
        <v>365</v>
      </c>
      <c r="T643" s="14">
        <f ca="1">$W$1-R643</f>
        <v>45897</v>
      </c>
      <c r="U643" s="14">
        <f ca="1">365-T643</f>
        <v>-45532</v>
      </c>
      <c r="V643" s="15"/>
      <c r="W643" s="15"/>
      <c r="X643" s="14" t="str">
        <f>IF(AND(O643&gt;40410001,O643&lt;424000000),"Done - Invoiced",IF(AND(L643&gt;DATEVALUE("01/01/2024"),L643&lt;DATEVALUE("01/01/2027")),"On Hand",IF(L643="In Transit","In Transit",IF(L643="Cancelled PO","Cancelled PO","On Order"))))</f>
        <v>On Order</v>
      </c>
      <c r="Y643" s="15" t="s">
        <v>460</v>
      </c>
      <c r="Z643" s="13">
        <v>45889</v>
      </c>
      <c r="AA643" s="13">
        <v>45889</v>
      </c>
      <c r="AB643" s="13">
        <v>45896</v>
      </c>
      <c r="AC643" s="14">
        <v>9252281</v>
      </c>
      <c r="AD643" s="13">
        <v>45883</v>
      </c>
      <c r="AE643" s="56">
        <v>1</v>
      </c>
      <c r="AF643" s="56">
        <v>15347</v>
      </c>
      <c r="AG643" s="56">
        <f>AE643*AF643</f>
        <v>15347</v>
      </c>
      <c r="AH643" s="56">
        <v>110</v>
      </c>
      <c r="AI643" s="56">
        <f>AG643+AH643</f>
        <v>15457</v>
      </c>
      <c r="AJ643" s="56"/>
      <c r="AK643" s="56" t="s">
        <v>204</v>
      </c>
    </row>
    <row r="644" spans="1:37" ht="10.5" hidden="1" customHeight="1" x14ac:dyDescent="0.2">
      <c r="A644" s="37">
        <v>3369545</v>
      </c>
      <c r="B644" s="15" t="s">
        <v>666</v>
      </c>
      <c r="C644" s="15" t="s">
        <v>618</v>
      </c>
      <c r="D644" s="13">
        <v>45791</v>
      </c>
      <c r="E644" s="15"/>
      <c r="F644" s="14">
        <v>3316100996</v>
      </c>
      <c r="G644" s="14">
        <v>3316100996</v>
      </c>
      <c r="H644" s="15" t="s">
        <v>620</v>
      </c>
      <c r="I644" s="14">
        <v>1</v>
      </c>
      <c r="J644" s="16">
        <v>16919</v>
      </c>
      <c r="K644" s="16">
        <f>I644*J644</f>
        <v>16919</v>
      </c>
      <c r="L644" s="13"/>
      <c r="M644" s="13"/>
      <c r="N644" s="14"/>
      <c r="O644" s="14"/>
      <c r="P644" s="14"/>
      <c r="Q644" s="56"/>
      <c r="R644" s="13"/>
      <c r="S644" s="13">
        <f>+R644+365</f>
        <v>365</v>
      </c>
      <c r="T644" s="14">
        <f ca="1">$W$1-R644</f>
        <v>45897</v>
      </c>
      <c r="U644" s="14">
        <f ca="1">365-T644</f>
        <v>-45532</v>
      </c>
      <c r="V644" s="15"/>
      <c r="W644" s="15"/>
      <c r="X644" s="14" t="str">
        <f>IF(AND(O644&gt;40410001,O644&lt;424000000),"Done - Invoiced",IF(AND(L644&gt;DATEVALUE("01/01/2024"),L644&lt;DATEVALUE("01/01/2027")),"On Hand",IF(L644="In Transit","In Transit",IF(L644="Cancelled PO","Cancelled PO","On Order"))))</f>
        <v>On Order</v>
      </c>
      <c r="Y644" s="15" t="s">
        <v>460</v>
      </c>
      <c r="Z644" s="13">
        <v>45903</v>
      </c>
      <c r="AA644" s="13">
        <v>45909</v>
      </c>
      <c r="AB644" s="13">
        <v>45916</v>
      </c>
      <c r="AC644" s="14"/>
      <c r="AD644" s="13"/>
      <c r="AE644" s="56">
        <v>1</v>
      </c>
      <c r="AF644" s="56">
        <v>16919</v>
      </c>
      <c r="AG644" s="56">
        <f>AE644*AF644</f>
        <v>16919</v>
      </c>
      <c r="AH644" s="56"/>
      <c r="AI644" s="56">
        <f>AG644+AH644</f>
        <v>16919</v>
      </c>
      <c r="AJ644" s="56"/>
      <c r="AK644" s="56"/>
    </row>
    <row r="645" spans="1:37" ht="10.5" hidden="1" customHeight="1" x14ac:dyDescent="0.2">
      <c r="A645" s="37">
        <v>3369546</v>
      </c>
      <c r="B645" s="15" t="s">
        <v>667</v>
      </c>
      <c r="C645" s="15" t="s">
        <v>618</v>
      </c>
      <c r="D645" s="13">
        <v>45791</v>
      </c>
      <c r="E645" s="17" t="s">
        <v>1047</v>
      </c>
      <c r="F645" s="14">
        <v>3316101398</v>
      </c>
      <c r="G645" s="14">
        <v>3316101398</v>
      </c>
      <c r="H645" s="15" t="s">
        <v>638</v>
      </c>
      <c r="I645" s="14">
        <v>1</v>
      </c>
      <c r="J645" s="16">
        <v>14996</v>
      </c>
      <c r="K645" s="16">
        <f>I645*J645</f>
        <v>14996</v>
      </c>
      <c r="L645" s="13">
        <v>45861</v>
      </c>
      <c r="M645" s="13"/>
      <c r="N645" s="14"/>
      <c r="O645" s="14"/>
      <c r="P645" s="14"/>
      <c r="Q645" s="56"/>
      <c r="R645" s="13">
        <v>45884</v>
      </c>
      <c r="S645" s="13">
        <f>+R645+365</f>
        <v>46249</v>
      </c>
      <c r="T645" s="14">
        <f ca="1">$W$1-R645</f>
        <v>13</v>
      </c>
      <c r="U645" s="14">
        <f ca="1">365-T645</f>
        <v>352</v>
      </c>
      <c r="V645" s="15"/>
      <c r="W645" s="15"/>
      <c r="X645" s="14" t="str">
        <f>IF(AND(O645&gt;40410001,O645&lt;424000000),"Done - Invoiced",IF(AND(L645&gt;DATEVALUE("01/01/2024"),L645&lt;DATEVALUE("01/01/2027")),"On Hand",IF(L645="In Transit","In Transit",IF(L645="Cancelled PO","Cancelled PO","On Order"))))</f>
        <v>On Hand</v>
      </c>
      <c r="Y645" s="15" t="s">
        <v>460</v>
      </c>
      <c r="Z645" s="13">
        <v>45875</v>
      </c>
      <c r="AA645" s="13">
        <v>45875</v>
      </c>
      <c r="AB645" s="13">
        <v>45882</v>
      </c>
      <c r="AC645" s="14">
        <v>9252146</v>
      </c>
      <c r="AD645" s="13">
        <v>45859</v>
      </c>
      <c r="AE645" s="56">
        <v>1</v>
      </c>
      <c r="AF645" s="56">
        <v>14996</v>
      </c>
      <c r="AG645" s="56">
        <f>AE645*AF645</f>
        <v>14996</v>
      </c>
      <c r="AH645" s="56">
        <v>110</v>
      </c>
      <c r="AI645" s="56">
        <f>AG645+AH645</f>
        <v>15106</v>
      </c>
      <c r="AJ645" s="56"/>
      <c r="AK645" s="56"/>
    </row>
    <row r="646" spans="1:37" ht="10.5" hidden="1" customHeight="1" x14ac:dyDescent="0.2">
      <c r="A646" s="37">
        <v>3369542</v>
      </c>
      <c r="B646" s="15" t="s">
        <v>663</v>
      </c>
      <c r="C646" s="15" t="s">
        <v>618</v>
      </c>
      <c r="D646" s="13">
        <v>45791</v>
      </c>
      <c r="E646" s="15" t="s">
        <v>1145</v>
      </c>
      <c r="F646" s="14">
        <v>3316101408</v>
      </c>
      <c r="G646" s="14">
        <v>3316101408</v>
      </c>
      <c r="H646" s="15" t="s">
        <v>620</v>
      </c>
      <c r="I646" s="14">
        <v>1</v>
      </c>
      <c r="J646" s="16">
        <v>18054</v>
      </c>
      <c r="K646" s="93">
        <f>I646*J646</f>
        <v>18054</v>
      </c>
      <c r="L646" s="13"/>
      <c r="M646" s="13"/>
      <c r="N646" s="14"/>
      <c r="O646" s="14"/>
      <c r="P646" s="14"/>
      <c r="Q646" s="56"/>
      <c r="R646" s="13"/>
      <c r="S646" s="13">
        <f>+R646+365</f>
        <v>365</v>
      </c>
      <c r="T646" s="14">
        <f ca="1">$W$1-R646</f>
        <v>45897</v>
      </c>
      <c r="U646" s="14">
        <f ca="1">365-T646</f>
        <v>-45532</v>
      </c>
      <c r="V646" s="15"/>
      <c r="W646" s="15"/>
      <c r="X646" s="14" t="str">
        <f>IF(AND(O646&gt;40410001,O646&lt;424000000),"Done - Invoiced",IF(AND(L646&gt;DATEVALUE("01/01/2024"),L646&lt;DATEVALUE("01/01/2027")),"On Hand",IF(L646="In Transit","In Transit",IF(L646="Cancelled PO","Cancelled PO","On Order"))))</f>
        <v>On Order</v>
      </c>
      <c r="Y646" s="15" t="s">
        <v>460</v>
      </c>
      <c r="Z646" s="13">
        <v>45884</v>
      </c>
      <c r="AA646" s="13">
        <v>45884</v>
      </c>
      <c r="AB646" s="13">
        <v>45891</v>
      </c>
      <c r="AC646" s="14">
        <v>9252335</v>
      </c>
      <c r="AD646" s="13">
        <v>45888</v>
      </c>
      <c r="AE646" s="56">
        <v>1</v>
      </c>
      <c r="AF646" s="56">
        <v>18054</v>
      </c>
      <c r="AG646" s="56">
        <f>AE646*AF646</f>
        <v>18054</v>
      </c>
      <c r="AH646" s="56">
        <v>110</v>
      </c>
      <c r="AI646" s="56">
        <f>AG646+AH646</f>
        <v>18164</v>
      </c>
      <c r="AJ646" s="56"/>
      <c r="AK646" s="56" t="s">
        <v>204</v>
      </c>
    </row>
    <row r="647" spans="1:37" ht="10.5" hidden="1" customHeight="1" x14ac:dyDescent="0.2">
      <c r="A647" s="37">
        <v>3369547</v>
      </c>
      <c r="B647" s="15" t="s">
        <v>668</v>
      </c>
      <c r="C647" s="15" t="s">
        <v>618</v>
      </c>
      <c r="D647" s="13">
        <v>45791</v>
      </c>
      <c r="E647" s="15" t="s">
        <v>1145</v>
      </c>
      <c r="F647" s="14">
        <v>3316101408</v>
      </c>
      <c r="G647" s="14">
        <v>3316101408</v>
      </c>
      <c r="H647" s="15" t="s">
        <v>620</v>
      </c>
      <c r="I647" s="14">
        <v>1</v>
      </c>
      <c r="J647" s="16">
        <v>18054</v>
      </c>
      <c r="K647" s="93">
        <f>I647*J647</f>
        <v>18054</v>
      </c>
      <c r="L647" s="13"/>
      <c r="M647" s="13"/>
      <c r="N647" s="14"/>
      <c r="O647" s="14"/>
      <c r="P647" s="14"/>
      <c r="Q647" s="56"/>
      <c r="R647" s="13"/>
      <c r="S647" s="13">
        <f>+R647+365</f>
        <v>365</v>
      </c>
      <c r="T647" s="14">
        <f ca="1">$W$1-R647</f>
        <v>45897</v>
      </c>
      <c r="U647" s="14">
        <f ca="1">365-T647</f>
        <v>-45532</v>
      </c>
      <c r="V647" s="15"/>
      <c r="W647" s="15"/>
      <c r="X647" s="14" t="str">
        <f>IF(AND(O647&gt;40410001,O647&lt;424000000),"Done - Invoiced",IF(AND(L647&gt;DATEVALUE("01/01/2024"),L647&lt;DATEVALUE("01/01/2027")),"On Hand",IF(L647="In Transit","In Transit",IF(L647="Cancelled PO","Cancelled PO","On Order"))))</f>
        <v>On Order</v>
      </c>
      <c r="Y647" s="15" t="s">
        <v>460</v>
      </c>
      <c r="Z647" s="13">
        <v>45884</v>
      </c>
      <c r="AA647" s="13">
        <v>45884</v>
      </c>
      <c r="AB647" s="13">
        <v>45891</v>
      </c>
      <c r="AC647" s="14">
        <v>9252336</v>
      </c>
      <c r="AD647" s="13">
        <v>45888</v>
      </c>
      <c r="AE647" s="56">
        <v>1</v>
      </c>
      <c r="AF647" s="56">
        <v>18054</v>
      </c>
      <c r="AG647" s="56">
        <f>AE647*AF647</f>
        <v>18054</v>
      </c>
      <c r="AH647" s="56">
        <v>110</v>
      </c>
      <c r="AI647" s="56">
        <f>AG647+AH647</f>
        <v>18164</v>
      </c>
      <c r="AJ647" s="56"/>
      <c r="AK647" s="56" t="s">
        <v>204</v>
      </c>
    </row>
    <row r="648" spans="1:37" ht="10.5" hidden="1" customHeight="1" x14ac:dyDescent="0.2">
      <c r="A648" s="37">
        <v>3369549</v>
      </c>
      <c r="B648" s="15" t="s">
        <v>670</v>
      </c>
      <c r="C648" s="15" t="s">
        <v>618</v>
      </c>
      <c r="D648" s="13">
        <v>45791</v>
      </c>
      <c r="E648" s="15"/>
      <c r="F648" s="14">
        <v>3316101408</v>
      </c>
      <c r="G648" s="14">
        <v>3316101408</v>
      </c>
      <c r="H648" s="15" t="s">
        <v>620</v>
      </c>
      <c r="I648" s="14">
        <v>1</v>
      </c>
      <c r="J648" s="16">
        <v>18054</v>
      </c>
      <c r="K648" s="93">
        <f>I648*J648</f>
        <v>18054</v>
      </c>
      <c r="L648" s="13"/>
      <c r="M648" s="13"/>
      <c r="N648" s="14"/>
      <c r="O648" s="14"/>
      <c r="P648" s="14"/>
      <c r="Q648" s="56"/>
      <c r="R648" s="13"/>
      <c r="S648" s="13">
        <f>+R648+365</f>
        <v>365</v>
      </c>
      <c r="T648" s="14">
        <f ca="1">$W$1-R648</f>
        <v>45897</v>
      </c>
      <c r="U648" s="14">
        <f ca="1">365-T648</f>
        <v>-45532</v>
      </c>
      <c r="V648" s="15"/>
      <c r="W648" s="15"/>
      <c r="X648" s="14" t="str">
        <f>IF(AND(O648&gt;40410001,O648&lt;424000000),"Done - Invoiced",IF(AND(L648&gt;DATEVALUE("01/01/2024"),L648&lt;DATEVALUE("01/01/2027")),"On Hand",IF(L648="In Transit","In Transit",IF(L648="Cancelled PO","Cancelled PO","On Order"))))</f>
        <v>On Order</v>
      </c>
      <c r="Y648" s="15" t="s">
        <v>460</v>
      </c>
      <c r="Z648" s="13">
        <v>45895</v>
      </c>
      <c r="AA648" s="13">
        <v>45896</v>
      </c>
      <c r="AB648" s="13">
        <v>45903</v>
      </c>
      <c r="AC648" s="14"/>
      <c r="AD648" s="13"/>
      <c r="AE648" s="56">
        <v>1</v>
      </c>
      <c r="AF648" s="56">
        <v>18054</v>
      </c>
      <c r="AG648" s="56">
        <f>AE648*AF648</f>
        <v>18054</v>
      </c>
      <c r="AH648" s="56"/>
      <c r="AI648" s="56">
        <f>AG648+AH648</f>
        <v>18054</v>
      </c>
      <c r="AJ648" s="56"/>
      <c r="AK648" s="56"/>
    </row>
    <row r="649" spans="1:37" ht="10.5" hidden="1" customHeight="1" x14ac:dyDescent="0.2">
      <c r="A649" s="37">
        <v>3369550</v>
      </c>
      <c r="B649" s="15" t="s">
        <v>671</v>
      </c>
      <c r="C649" s="15" t="s">
        <v>618</v>
      </c>
      <c r="D649" s="13">
        <v>45791</v>
      </c>
      <c r="E649" s="15"/>
      <c r="F649" s="14">
        <v>3316101408</v>
      </c>
      <c r="G649" s="14">
        <v>3316101408</v>
      </c>
      <c r="H649" s="15" t="s">
        <v>620</v>
      </c>
      <c r="I649" s="14">
        <v>1</v>
      </c>
      <c r="J649" s="16">
        <v>18054</v>
      </c>
      <c r="K649" s="93">
        <f>I649*J649</f>
        <v>18054</v>
      </c>
      <c r="L649" s="13"/>
      <c r="M649" s="13"/>
      <c r="N649" s="14"/>
      <c r="O649" s="14"/>
      <c r="P649" s="14"/>
      <c r="Q649" s="56"/>
      <c r="R649" s="13"/>
      <c r="S649" s="13">
        <f>+R649+365</f>
        <v>365</v>
      </c>
      <c r="T649" s="14">
        <f ca="1">$W$1-R649</f>
        <v>45897</v>
      </c>
      <c r="U649" s="14">
        <f ca="1">365-T649</f>
        <v>-45532</v>
      </c>
      <c r="V649" s="15"/>
      <c r="W649" s="15"/>
      <c r="X649" s="14" t="str">
        <f>IF(AND(O649&gt;40410001,O649&lt;424000000),"Done - Invoiced",IF(AND(L649&gt;DATEVALUE("01/01/2024"),L649&lt;DATEVALUE("01/01/2027")),"On Hand",IF(L649="In Transit","In Transit",IF(L649="Cancelled PO","Cancelled PO","On Order"))))</f>
        <v>On Order</v>
      </c>
      <c r="Y649" s="15" t="s">
        <v>460</v>
      </c>
      <c r="Z649" s="13">
        <v>45896</v>
      </c>
      <c r="AA649" s="13">
        <v>45897</v>
      </c>
      <c r="AB649" s="13">
        <v>45904</v>
      </c>
      <c r="AC649" s="14"/>
      <c r="AD649" s="13"/>
      <c r="AE649" s="56">
        <v>1</v>
      </c>
      <c r="AF649" s="56">
        <v>18054</v>
      </c>
      <c r="AG649" s="56">
        <f>AE649*AF649</f>
        <v>18054</v>
      </c>
      <c r="AH649" s="56"/>
      <c r="AI649" s="56">
        <f>AG649+AH649</f>
        <v>18054</v>
      </c>
      <c r="AJ649" s="56"/>
      <c r="AK649" s="56"/>
    </row>
    <row r="650" spans="1:37" ht="10.5" hidden="1" customHeight="1" x14ac:dyDescent="0.2">
      <c r="A650" s="37">
        <v>3369539</v>
      </c>
      <c r="B650" s="15" t="s">
        <v>660</v>
      </c>
      <c r="C650" s="15" t="s">
        <v>618</v>
      </c>
      <c r="D650" s="13">
        <v>45791</v>
      </c>
      <c r="E650" s="15" t="s">
        <v>1145</v>
      </c>
      <c r="F650" s="14">
        <v>3316101408</v>
      </c>
      <c r="G650" s="14">
        <v>3316101408</v>
      </c>
      <c r="H650" s="15" t="s">
        <v>620</v>
      </c>
      <c r="I650" s="14">
        <v>1</v>
      </c>
      <c r="J650" s="16">
        <v>18054</v>
      </c>
      <c r="K650" s="93">
        <f>I650*J650</f>
        <v>18054</v>
      </c>
      <c r="L650" s="13"/>
      <c r="M650" s="13"/>
      <c r="N650" s="14"/>
      <c r="O650" s="14"/>
      <c r="P650" s="14"/>
      <c r="Q650" s="56"/>
      <c r="R650" s="13"/>
      <c r="S650" s="13">
        <f>+R650+365</f>
        <v>365</v>
      </c>
      <c r="T650" s="14">
        <f ca="1">$W$1-R650</f>
        <v>45897</v>
      </c>
      <c r="U650" s="14">
        <f ca="1">365-T650</f>
        <v>-45532</v>
      </c>
      <c r="V650" s="15"/>
      <c r="W650" s="15"/>
      <c r="X650" s="14" t="str">
        <f>IF(AND(O650&gt;40410001,O650&lt;424000000),"Done - Invoiced",IF(AND(L650&gt;DATEVALUE("01/01/2024"),L650&lt;DATEVALUE("01/01/2027")),"On Hand",IF(L650="In Transit","In Transit",IF(L650="Cancelled PO","Cancelled PO","On Order"))))</f>
        <v>On Order</v>
      </c>
      <c r="Y650" s="15" t="s">
        <v>460</v>
      </c>
      <c r="Z650" s="13">
        <v>45883</v>
      </c>
      <c r="AA650" s="13">
        <v>45883</v>
      </c>
      <c r="AB650" s="13">
        <v>45890</v>
      </c>
      <c r="AC650" s="14">
        <v>9252338</v>
      </c>
      <c r="AD650" s="13">
        <v>45887</v>
      </c>
      <c r="AE650" s="56">
        <v>1</v>
      </c>
      <c r="AF650" s="56">
        <v>18054</v>
      </c>
      <c r="AG650" s="56">
        <f>AE650*AF650</f>
        <v>18054</v>
      </c>
      <c r="AH650" s="56">
        <v>110</v>
      </c>
      <c r="AI650" s="56">
        <f>AG650+AH650</f>
        <v>18164</v>
      </c>
      <c r="AJ650" s="56"/>
      <c r="AK650" s="56" t="s">
        <v>204</v>
      </c>
    </row>
    <row r="651" spans="1:37" ht="10.5" hidden="1" customHeight="1" x14ac:dyDescent="0.2">
      <c r="A651" s="37">
        <v>3457073</v>
      </c>
      <c r="B651" s="15" t="s">
        <v>730</v>
      </c>
      <c r="C651" s="15" t="s">
        <v>618</v>
      </c>
      <c r="D651" s="13">
        <v>45806</v>
      </c>
      <c r="E651" s="15" t="s">
        <v>1145</v>
      </c>
      <c r="F651" s="14">
        <v>3316101398</v>
      </c>
      <c r="G651" s="14">
        <v>3316101398</v>
      </c>
      <c r="H651" s="15" t="s">
        <v>638</v>
      </c>
      <c r="I651" s="14">
        <v>1</v>
      </c>
      <c r="J651" s="16">
        <v>14996</v>
      </c>
      <c r="K651" s="93">
        <f>I651*J651</f>
        <v>14996</v>
      </c>
      <c r="L651" s="13"/>
      <c r="M651" s="13"/>
      <c r="N651" s="14"/>
      <c r="O651" s="14"/>
      <c r="P651" s="14"/>
      <c r="Q651" s="56"/>
      <c r="R651" s="13"/>
      <c r="S651" s="13">
        <f>+R651+365</f>
        <v>365</v>
      </c>
      <c r="T651" s="14">
        <f ca="1">$W$1-R651</f>
        <v>45897</v>
      </c>
      <c r="U651" s="14">
        <f ca="1">365-T651</f>
        <v>-45532</v>
      </c>
      <c r="V651" s="15"/>
      <c r="W651" s="15"/>
      <c r="X651" s="14" t="str">
        <f>IF(AND(O651&gt;40410001,O651&lt;424000000),"Done - Invoiced",IF(AND(L651&gt;DATEVALUE("01/01/2024"),L651&lt;DATEVALUE("01/01/2027")),"On Hand",IF(L651="In Transit","In Transit",IF(L651="Cancelled PO","Cancelled PO","On Order"))))</f>
        <v>On Order</v>
      </c>
      <c r="Y651" s="15" t="s">
        <v>460</v>
      </c>
      <c r="Z651" s="13">
        <v>45888</v>
      </c>
      <c r="AA651" s="13">
        <v>45888</v>
      </c>
      <c r="AB651" s="13">
        <v>45895</v>
      </c>
      <c r="AC651" s="14">
        <v>9252339</v>
      </c>
      <c r="AD651" s="13">
        <v>45887</v>
      </c>
      <c r="AE651" s="56">
        <v>1</v>
      </c>
      <c r="AF651" s="56">
        <v>14996</v>
      </c>
      <c r="AG651" s="56">
        <f>AE651*AF651</f>
        <v>14996</v>
      </c>
      <c r="AH651" s="56">
        <v>110</v>
      </c>
      <c r="AI651" s="56">
        <f>AG651+AH651</f>
        <v>15106</v>
      </c>
      <c r="AJ651" s="56"/>
      <c r="AK651" s="56" t="s">
        <v>204</v>
      </c>
    </row>
    <row r="652" spans="1:37" ht="10.5" hidden="1" customHeight="1" x14ac:dyDescent="0.2">
      <c r="A652" s="37">
        <v>3369553</v>
      </c>
      <c r="B652" s="15" t="s">
        <v>674</v>
      </c>
      <c r="C652" s="15" t="s">
        <v>618</v>
      </c>
      <c r="D652" s="13">
        <v>45791</v>
      </c>
      <c r="E652" s="15"/>
      <c r="F652" s="14">
        <v>3316100996</v>
      </c>
      <c r="G652" s="14">
        <v>3316100996</v>
      </c>
      <c r="H652" s="15" t="s">
        <v>620</v>
      </c>
      <c r="I652" s="14">
        <v>1</v>
      </c>
      <c r="J652" s="16">
        <v>16919</v>
      </c>
      <c r="K652" s="16">
        <f>I652*J652</f>
        <v>16919</v>
      </c>
      <c r="L652" s="13"/>
      <c r="M652" s="13"/>
      <c r="N652" s="14"/>
      <c r="O652" s="14"/>
      <c r="P652" s="14"/>
      <c r="Q652" s="56"/>
      <c r="R652" s="13"/>
      <c r="S652" s="13">
        <f>+R652+365</f>
        <v>365</v>
      </c>
      <c r="T652" s="14">
        <f ca="1">$W$1-R652</f>
        <v>45897</v>
      </c>
      <c r="U652" s="14">
        <f ca="1">365-T652</f>
        <v>-45532</v>
      </c>
      <c r="V652" s="15"/>
      <c r="W652" s="15"/>
      <c r="X652" s="14" t="str">
        <f>IF(AND(O652&gt;40410001,O652&lt;424000000),"Done - Invoiced",IF(AND(L652&gt;DATEVALUE("01/01/2024"),L652&lt;DATEVALUE("01/01/2027")),"On Hand",IF(L652="In Transit","In Transit",IF(L652="Cancelled PO","Cancelled PO","On Order"))))</f>
        <v>On Order</v>
      </c>
      <c r="Y652" s="15" t="s">
        <v>460</v>
      </c>
      <c r="Z652" s="13">
        <v>45903</v>
      </c>
      <c r="AA652" s="13">
        <v>45903</v>
      </c>
      <c r="AB652" s="13">
        <v>45910</v>
      </c>
      <c r="AC652" s="14"/>
      <c r="AD652" s="13"/>
      <c r="AE652" s="56">
        <v>1</v>
      </c>
      <c r="AF652" s="56">
        <v>16919</v>
      </c>
      <c r="AG652" s="56">
        <f>AE652*AF652</f>
        <v>16919</v>
      </c>
      <c r="AH652" s="56"/>
      <c r="AI652" s="56">
        <f>AG652+AH652</f>
        <v>16919</v>
      </c>
      <c r="AJ652" s="56"/>
      <c r="AK652" s="56"/>
    </row>
    <row r="653" spans="1:37" ht="10.5" hidden="1" customHeight="1" x14ac:dyDescent="0.2">
      <c r="A653" s="37">
        <v>3369554</v>
      </c>
      <c r="B653" s="15" t="s">
        <v>675</v>
      </c>
      <c r="C653" s="15" t="s">
        <v>618</v>
      </c>
      <c r="D653" s="13">
        <v>45791</v>
      </c>
      <c r="E653" s="15"/>
      <c r="F653" s="14">
        <v>3316100996</v>
      </c>
      <c r="G653" s="14">
        <v>3316100996</v>
      </c>
      <c r="H653" s="15" t="s">
        <v>620</v>
      </c>
      <c r="I653" s="14">
        <v>1</v>
      </c>
      <c r="J653" s="16">
        <v>16919</v>
      </c>
      <c r="K653" s="16">
        <f>I653*J653</f>
        <v>16919</v>
      </c>
      <c r="L653" s="13"/>
      <c r="M653" s="13"/>
      <c r="N653" s="14"/>
      <c r="O653" s="14"/>
      <c r="P653" s="14"/>
      <c r="Q653" s="56"/>
      <c r="R653" s="13"/>
      <c r="S653" s="13">
        <f>+R653+365</f>
        <v>365</v>
      </c>
      <c r="T653" s="14">
        <f ca="1">$W$1-R653</f>
        <v>45897</v>
      </c>
      <c r="U653" s="14">
        <f ca="1">365-T653</f>
        <v>-45532</v>
      </c>
      <c r="V653" s="15"/>
      <c r="W653" s="15"/>
      <c r="X653" s="14" t="str">
        <f>IF(AND(O653&gt;40410001,O653&lt;424000000),"Done - Invoiced",IF(AND(L653&gt;DATEVALUE("01/01/2024"),L653&lt;DATEVALUE("01/01/2027")),"On Hand",IF(L653="In Transit","In Transit",IF(L653="Cancelled PO","Cancelled PO","On Order"))))</f>
        <v>On Order</v>
      </c>
      <c r="Y653" s="15" t="s">
        <v>460</v>
      </c>
      <c r="Z653" s="13">
        <v>45904</v>
      </c>
      <c r="AA653" s="13">
        <v>45911</v>
      </c>
      <c r="AB653" s="13">
        <v>45918</v>
      </c>
      <c r="AC653" s="14"/>
      <c r="AD653" s="13"/>
      <c r="AE653" s="56">
        <v>1</v>
      </c>
      <c r="AF653" s="56">
        <v>16919</v>
      </c>
      <c r="AG653" s="56">
        <f>AE653*AF653</f>
        <v>16919</v>
      </c>
      <c r="AH653" s="56"/>
      <c r="AI653" s="56">
        <f>AG653+AH653</f>
        <v>16919</v>
      </c>
      <c r="AJ653" s="56"/>
      <c r="AK653" s="56"/>
    </row>
    <row r="654" spans="1:37" ht="10.5" hidden="1" customHeight="1" x14ac:dyDescent="0.2">
      <c r="A654" s="37">
        <v>3369555</v>
      </c>
      <c r="B654" s="15" t="s">
        <v>676</v>
      </c>
      <c r="C654" s="15" t="s">
        <v>618</v>
      </c>
      <c r="D654" s="13">
        <v>45791</v>
      </c>
      <c r="E654" s="17" t="s">
        <v>970</v>
      </c>
      <c r="F654" s="14">
        <v>3316101398</v>
      </c>
      <c r="G654" s="14">
        <v>3316101398</v>
      </c>
      <c r="H654" s="15" t="s">
        <v>638</v>
      </c>
      <c r="I654" s="14">
        <v>1</v>
      </c>
      <c r="J654" s="16">
        <v>14996</v>
      </c>
      <c r="K654" s="16">
        <f>I654*J654</f>
        <v>14996</v>
      </c>
      <c r="L654" s="13">
        <v>45860</v>
      </c>
      <c r="M654" s="13"/>
      <c r="N654" s="14"/>
      <c r="O654" s="14"/>
      <c r="P654" s="14"/>
      <c r="Q654" s="71"/>
      <c r="R654" s="13">
        <v>45863</v>
      </c>
      <c r="S654" s="13">
        <f>+R654+365</f>
        <v>46228</v>
      </c>
      <c r="T654" s="14">
        <f ca="1">$W$1-R654</f>
        <v>34</v>
      </c>
      <c r="U654" s="14">
        <f ca="1">365-T654</f>
        <v>331</v>
      </c>
      <c r="V654" s="15"/>
      <c r="W654" s="15"/>
      <c r="X654" s="14" t="str">
        <f>IF(AND(O654&gt;40410001,O654&lt;424000000),"Done - Invoiced",IF(AND(L654&gt;DATEVALUE("01/01/2024"),L654&lt;DATEVALUE("01/01/2027")),"On Hand",IF(L654="In Transit","In Transit",IF(L654="Cancelled PO","Cancelled PO","On Order"))))</f>
        <v>On Hand</v>
      </c>
      <c r="Y654" s="15" t="s">
        <v>460</v>
      </c>
      <c r="Z654" s="13">
        <v>45875</v>
      </c>
      <c r="AA654" s="13">
        <v>45875</v>
      </c>
      <c r="AB654" s="13">
        <v>45882</v>
      </c>
      <c r="AC654" s="14">
        <v>9252120</v>
      </c>
      <c r="AD654" s="13">
        <v>45855</v>
      </c>
      <c r="AE654" s="56">
        <v>1</v>
      </c>
      <c r="AF654" s="56">
        <v>14996</v>
      </c>
      <c r="AG654" s="56">
        <f>AE654*AF654</f>
        <v>14996</v>
      </c>
      <c r="AH654" s="56">
        <v>110</v>
      </c>
      <c r="AI654" s="56">
        <f>AG654+AH654</f>
        <v>15106</v>
      </c>
      <c r="AJ654" s="56"/>
      <c r="AK654" s="56"/>
    </row>
    <row r="655" spans="1:37" ht="10.5" hidden="1" customHeight="1" x14ac:dyDescent="0.2">
      <c r="A655" s="37">
        <v>3369556</v>
      </c>
      <c r="B655" s="15" t="s">
        <v>677</v>
      </c>
      <c r="C655" s="15" t="s">
        <v>618</v>
      </c>
      <c r="D655" s="13">
        <v>45791</v>
      </c>
      <c r="E655" s="15"/>
      <c r="F655" s="14">
        <v>3316101408</v>
      </c>
      <c r="G655" s="14">
        <v>3316101408</v>
      </c>
      <c r="H655" s="15" t="s">
        <v>620</v>
      </c>
      <c r="I655" s="14">
        <v>1</v>
      </c>
      <c r="J655" s="16">
        <v>18054</v>
      </c>
      <c r="K655" s="93">
        <f>I655*J655</f>
        <v>18054</v>
      </c>
      <c r="L655" s="13"/>
      <c r="M655" s="13"/>
      <c r="N655" s="14"/>
      <c r="O655" s="14"/>
      <c r="P655" s="14"/>
      <c r="Q655" s="56"/>
      <c r="R655" s="13"/>
      <c r="S655" s="13">
        <f>+R655+365</f>
        <v>365</v>
      </c>
      <c r="T655" s="14">
        <f ca="1">$W$1-R655</f>
        <v>45897</v>
      </c>
      <c r="U655" s="14">
        <f ca="1">365-T655</f>
        <v>-45532</v>
      </c>
      <c r="V655" s="15"/>
      <c r="W655" s="15"/>
      <c r="X655" s="14" t="str">
        <f>IF(AND(O655&gt;40410001,O655&lt;424000000),"Done - Invoiced",IF(AND(L655&gt;DATEVALUE("01/01/2024"),L655&lt;DATEVALUE("01/01/2027")),"On Hand",IF(L655="In Transit","In Transit",IF(L655="Cancelled PO","Cancelled PO","On Order"))))</f>
        <v>On Order</v>
      </c>
      <c r="Y655" s="15" t="s">
        <v>460</v>
      </c>
      <c r="Z655" s="13">
        <v>45896</v>
      </c>
      <c r="AA655" s="13">
        <v>45902</v>
      </c>
      <c r="AB655" s="13">
        <v>45909</v>
      </c>
      <c r="AC655" s="14"/>
      <c r="AD655" s="13"/>
      <c r="AE655" s="56">
        <v>1</v>
      </c>
      <c r="AF655" s="56">
        <v>18054</v>
      </c>
      <c r="AG655" s="56">
        <f>AE655*AF655</f>
        <v>18054</v>
      </c>
      <c r="AH655" s="56"/>
      <c r="AI655" s="56">
        <f>AG655+AH655</f>
        <v>18054</v>
      </c>
      <c r="AJ655" s="56"/>
      <c r="AK655" s="56"/>
    </row>
    <row r="656" spans="1:37" ht="10.5" hidden="1" customHeight="1" x14ac:dyDescent="0.2">
      <c r="A656" s="37">
        <v>3369557</v>
      </c>
      <c r="B656" s="15" t="s">
        <v>678</v>
      </c>
      <c r="C656" s="15" t="s">
        <v>618</v>
      </c>
      <c r="D656" s="13">
        <v>45791</v>
      </c>
      <c r="E656" s="15"/>
      <c r="F656" s="14">
        <v>3316101408</v>
      </c>
      <c r="G656" s="14">
        <v>3316101408</v>
      </c>
      <c r="H656" s="15" t="s">
        <v>620</v>
      </c>
      <c r="I656" s="14">
        <v>1</v>
      </c>
      <c r="J656" s="16">
        <v>18054</v>
      </c>
      <c r="K656" s="16">
        <f>I656*J656</f>
        <v>18054</v>
      </c>
      <c r="L656" s="13"/>
      <c r="M656" s="13"/>
      <c r="N656" s="14"/>
      <c r="O656" s="14"/>
      <c r="P656" s="14"/>
      <c r="Q656" s="56"/>
      <c r="R656" s="13"/>
      <c r="S656" s="13">
        <f>+R656+365</f>
        <v>365</v>
      </c>
      <c r="T656" s="14">
        <f ca="1">$W$1-R656</f>
        <v>45897</v>
      </c>
      <c r="U656" s="14">
        <f ca="1">365-T656</f>
        <v>-45532</v>
      </c>
      <c r="V656" s="15"/>
      <c r="W656" s="15"/>
      <c r="X656" s="14" t="str">
        <f>IF(AND(O656&gt;40410001,O656&lt;424000000),"Done - Invoiced",IF(AND(L656&gt;DATEVALUE("01/01/2024"),L656&lt;DATEVALUE("01/01/2027")),"On Hand",IF(L656="In Transit","In Transit",IF(L656="Cancelled PO","Cancelled PO","On Order"))))</f>
        <v>On Order</v>
      </c>
      <c r="Y656" s="15" t="s">
        <v>460</v>
      </c>
      <c r="Z656" s="13">
        <v>45904</v>
      </c>
      <c r="AA656" s="13">
        <v>45923</v>
      </c>
      <c r="AB656" s="13">
        <v>45930</v>
      </c>
      <c r="AC656" s="14"/>
      <c r="AD656" s="13"/>
      <c r="AE656" s="56">
        <v>1</v>
      </c>
      <c r="AF656" s="56">
        <v>18054</v>
      </c>
      <c r="AG656" s="56">
        <f>AE656*AF656</f>
        <v>18054</v>
      </c>
      <c r="AH656" s="56"/>
      <c r="AI656" s="56">
        <f>AG656+AH656</f>
        <v>18054</v>
      </c>
      <c r="AJ656" s="56"/>
      <c r="AK656" s="56"/>
    </row>
    <row r="657" spans="1:37" ht="10.5" hidden="1" customHeight="1" x14ac:dyDescent="0.2">
      <c r="A657" s="37">
        <v>3503757</v>
      </c>
      <c r="B657" s="15" t="s">
        <v>735</v>
      </c>
      <c r="C657" s="15" t="s">
        <v>525</v>
      </c>
      <c r="D657" s="13">
        <v>45814</v>
      </c>
      <c r="E657" s="17" t="s">
        <v>1027</v>
      </c>
      <c r="F657" s="14">
        <v>1029231</v>
      </c>
      <c r="G657" s="14">
        <v>3316101360</v>
      </c>
      <c r="H657" s="15" t="s">
        <v>569</v>
      </c>
      <c r="I657" s="14">
        <v>2</v>
      </c>
      <c r="J657" s="16">
        <v>4774.3</v>
      </c>
      <c r="K657" s="16">
        <f>I657*J657</f>
        <v>9548.6</v>
      </c>
      <c r="L657" s="13">
        <v>45875</v>
      </c>
      <c r="M657" s="13"/>
      <c r="N657" s="14"/>
      <c r="O657" s="14"/>
      <c r="P657" s="14"/>
      <c r="Q657" s="56"/>
      <c r="R657" s="13">
        <v>45877</v>
      </c>
      <c r="S657" s="13">
        <f>+R657+365</f>
        <v>46242</v>
      </c>
      <c r="T657" s="14">
        <f ca="1">$W$1-R657</f>
        <v>20</v>
      </c>
      <c r="U657" s="14">
        <f ca="1">365-T657</f>
        <v>345</v>
      </c>
      <c r="V657" s="15"/>
      <c r="W657" s="15"/>
      <c r="X657" s="14" t="str">
        <f>IF(AND(O657&gt;40410001,O657&lt;424000000),"Done - Invoiced",IF(AND(L657&gt;DATEVALUE("01/01/2024"),L657&lt;DATEVALUE("01/01/2027")),"On Hand",IF(L657="In Transit","In Transit",IF(L657="Cancelled PO","Cancelled PO","On Order"))))</f>
        <v>On Hand</v>
      </c>
      <c r="Y657" s="15" t="s">
        <v>460</v>
      </c>
      <c r="Z657" s="13">
        <v>45871</v>
      </c>
      <c r="AA657" s="13">
        <v>45871</v>
      </c>
      <c r="AB657" s="13">
        <v>45875</v>
      </c>
      <c r="AC657" s="14" t="s">
        <v>1024</v>
      </c>
      <c r="AD657" s="13">
        <v>45869</v>
      </c>
      <c r="AE657" s="56">
        <v>2</v>
      </c>
      <c r="AF657" s="56">
        <v>4774.3</v>
      </c>
      <c r="AG657" s="56">
        <f>AE657*AF657</f>
        <v>9548.6</v>
      </c>
      <c r="AH657" s="56">
        <v>200</v>
      </c>
      <c r="AI657" s="56">
        <f>AG657+AH657</f>
        <v>9748.6</v>
      </c>
      <c r="AJ657" s="56"/>
      <c r="AK657" s="56"/>
    </row>
    <row r="658" spans="1:37" ht="10.5" hidden="1" customHeight="1" x14ac:dyDescent="0.2">
      <c r="A658" s="37">
        <v>3369558</v>
      </c>
      <c r="B658" s="15" t="s">
        <v>679</v>
      </c>
      <c r="C658" s="15" t="s">
        <v>618</v>
      </c>
      <c r="D658" s="13">
        <v>45791</v>
      </c>
      <c r="E658" s="15"/>
      <c r="F658" s="14">
        <v>3316101408</v>
      </c>
      <c r="G658" s="14">
        <v>3316101408</v>
      </c>
      <c r="H658" s="15" t="s">
        <v>620</v>
      </c>
      <c r="I658" s="14">
        <v>1</v>
      </c>
      <c r="J658" s="16">
        <v>18054</v>
      </c>
      <c r="K658" s="16">
        <f>I658*J658</f>
        <v>18054</v>
      </c>
      <c r="L658" s="13"/>
      <c r="M658" s="13"/>
      <c r="N658" s="14"/>
      <c r="O658" s="14"/>
      <c r="P658" s="14"/>
      <c r="Q658" s="56"/>
      <c r="R658" s="13"/>
      <c r="S658" s="13">
        <f>+R658+365</f>
        <v>365</v>
      </c>
      <c r="T658" s="14">
        <f ca="1">$W$1-R658</f>
        <v>45897</v>
      </c>
      <c r="U658" s="14">
        <f ca="1">365-T658</f>
        <v>-45532</v>
      </c>
      <c r="V658" s="15"/>
      <c r="W658" s="15"/>
      <c r="X658" s="14" t="str">
        <f>IF(AND(O658&gt;40410001,O658&lt;424000000),"Done - Invoiced",IF(AND(L658&gt;DATEVALUE("01/01/2024"),L658&lt;DATEVALUE("01/01/2027")),"On Hand",IF(L658="In Transit","In Transit",IF(L658="Cancelled PO","Cancelled PO","On Order"))))</f>
        <v>On Order</v>
      </c>
      <c r="Y658" s="15" t="s">
        <v>460</v>
      </c>
      <c r="Z658" s="13">
        <v>45904</v>
      </c>
      <c r="AA658" s="13">
        <v>45924</v>
      </c>
      <c r="AB658" s="13">
        <v>45931</v>
      </c>
      <c r="AC658" s="14"/>
      <c r="AD658" s="13"/>
      <c r="AE658" s="56">
        <v>1</v>
      </c>
      <c r="AF658" s="56">
        <v>18054</v>
      </c>
      <c r="AG658" s="56">
        <f>AE658*AF658</f>
        <v>18054</v>
      </c>
      <c r="AH658" s="56"/>
      <c r="AI658" s="56">
        <f>AG658+AH658</f>
        <v>18054</v>
      </c>
      <c r="AJ658" s="56"/>
      <c r="AK658" s="56"/>
    </row>
    <row r="659" spans="1:37" ht="10.5" hidden="1" customHeight="1" x14ac:dyDescent="0.2">
      <c r="A659" s="37">
        <v>3423978</v>
      </c>
      <c r="B659" s="15" t="s">
        <v>713</v>
      </c>
      <c r="C659" s="15" t="s">
        <v>525</v>
      </c>
      <c r="D659" s="13">
        <v>45800</v>
      </c>
      <c r="E659" s="17" t="s">
        <v>1111</v>
      </c>
      <c r="F659" s="14">
        <v>1193316</v>
      </c>
      <c r="G659" s="14">
        <v>3316101411</v>
      </c>
      <c r="H659" s="15" t="s">
        <v>575</v>
      </c>
      <c r="I659" s="14">
        <v>4</v>
      </c>
      <c r="J659" s="16">
        <v>5167.2</v>
      </c>
      <c r="K659" s="93">
        <f>I659*J659</f>
        <v>20668.8</v>
      </c>
      <c r="L659" s="13">
        <v>45889</v>
      </c>
      <c r="M659" s="13"/>
      <c r="N659" s="14"/>
      <c r="O659" s="14"/>
      <c r="P659" s="14"/>
      <c r="Q659" s="56"/>
      <c r="R659" s="13">
        <v>45891</v>
      </c>
      <c r="S659" s="13">
        <f>+R659+365</f>
        <v>46256</v>
      </c>
      <c r="T659" s="14">
        <f ca="1">$W$1-R659</f>
        <v>6</v>
      </c>
      <c r="U659" s="14">
        <f ca="1">365-T659</f>
        <v>359</v>
      </c>
      <c r="V659" s="15"/>
      <c r="W659" s="15"/>
      <c r="X659" s="14" t="str">
        <f>IF(AND(O659&gt;40410001,O659&lt;424000000),"Done - Invoiced",IF(AND(L659&gt;DATEVALUE("01/01/2024"),L659&lt;DATEVALUE("01/01/2027")),"On Hand",IF(L659="In Transit","In Transit",IF(L659="Cancelled PO","Cancelled PO","On Order"))))</f>
        <v>On Hand</v>
      </c>
      <c r="Y659" s="15" t="s">
        <v>460</v>
      </c>
      <c r="Z659" s="13">
        <v>45884</v>
      </c>
      <c r="AA659" s="13">
        <v>45884</v>
      </c>
      <c r="AB659" s="13">
        <v>45888</v>
      </c>
      <c r="AC659" s="14" t="s">
        <v>1108</v>
      </c>
      <c r="AD659" s="13">
        <v>45888</v>
      </c>
      <c r="AE659" s="56">
        <v>4</v>
      </c>
      <c r="AF659" s="56">
        <v>5167.2</v>
      </c>
      <c r="AG659" s="56">
        <f>AE659*AF659</f>
        <v>20668.8</v>
      </c>
      <c r="AH659" s="56">
        <v>400</v>
      </c>
      <c r="AI659" s="56">
        <f>AG659+AH659</f>
        <v>21068.799999999999</v>
      </c>
      <c r="AJ659" s="56"/>
      <c r="AK659" s="56"/>
    </row>
    <row r="660" spans="1:37" ht="10.5" hidden="1" customHeight="1" x14ac:dyDescent="0.2">
      <c r="A660" s="37">
        <v>3423979</v>
      </c>
      <c r="B660" s="15" t="s">
        <v>714</v>
      </c>
      <c r="C660" s="15" t="s">
        <v>525</v>
      </c>
      <c r="D660" s="13">
        <v>45800</v>
      </c>
      <c r="E660" s="17" t="s">
        <v>1111</v>
      </c>
      <c r="F660" s="14">
        <v>1193314</v>
      </c>
      <c r="G660" s="14">
        <v>3316101412</v>
      </c>
      <c r="H660" s="15" t="s">
        <v>584</v>
      </c>
      <c r="I660" s="14">
        <v>2</v>
      </c>
      <c r="J660" s="16">
        <v>7701.8</v>
      </c>
      <c r="K660" s="93">
        <f>I660*J660</f>
        <v>15403.6</v>
      </c>
      <c r="L660" s="13">
        <v>45889</v>
      </c>
      <c r="M660" s="13"/>
      <c r="N660" s="14"/>
      <c r="O660" s="14"/>
      <c r="P660" s="14"/>
      <c r="Q660" s="56"/>
      <c r="R660" s="13">
        <v>45891</v>
      </c>
      <c r="S660" s="13">
        <f>+R660+365</f>
        <v>46256</v>
      </c>
      <c r="T660" s="14">
        <f ca="1">$W$1-R660</f>
        <v>6</v>
      </c>
      <c r="U660" s="14">
        <f ca="1">365-T660</f>
        <v>359</v>
      </c>
      <c r="V660" s="15"/>
      <c r="W660" s="15"/>
      <c r="X660" s="14" t="str">
        <f>IF(AND(O660&gt;40410001,O660&lt;424000000),"Done - Invoiced",IF(AND(L660&gt;DATEVALUE("01/01/2024"),L660&lt;DATEVALUE("01/01/2027")),"On Hand",IF(L660="In Transit","In Transit",IF(L660="Cancelled PO","Cancelled PO","On Order"))))</f>
        <v>On Hand</v>
      </c>
      <c r="Y660" s="15" t="s">
        <v>460</v>
      </c>
      <c r="Z660" s="13">
        <v>45884</v>
      </c>
      <c r="AA660" s="13">
        <v>45884</v>
      </c>
      <c r="AB660" s="13">
        <v>45888</v>
      </c>
      <c r="AC660" s="14" t="s">
        <v>1110</v>
      </c>
      <c r="AD660" s="13">
        <v>45888</v>
      </c>
      <c r="AE660" s="56">
        <v>2</v>
      </c>
      <c r="AF660" s="56">
        <v>7701.8</v>
      </c>
      <c r="AG660" s="56">
        <f>AE660*AF660</f>
        <v>15403.6</v>
      </c>
      <c r="AH660" s="56">
        <v>0</v>
      </c>
      <c r="AI660" s="56">
        <f>AG660+AH660</f>
        <v>15403.6</v>
      </c>
      <c r="AJ660" s="56"/>
      <c r="AK660" s="56"/>
    </row>
    <row r="661" spans="1:37" ht="10.5" hidden="1" customHeight="1" x14ac:dyDescent="0.2">
      <c r="A661" s="37">
        <v>2737680</v>
      </c>
      <c r="B661" s="99" t="s">
        <v>413</v>
      </c>
      <c r="C661" s="99" t="s">
        <v>52</v>
      </c>
      <c r="D661" s="101">
        <v>45674</v>
      </c>
      <c r="E661" s="99" t="s">
        <v>414</v>
      </c>
      <c r="F661" s="102">
        <v>3222323999</v>
      </c>
      <c r="G661" s="102">
        <v>3316100968</v>
      </c>
      <c r="H661" s="99" t="s">
        <v>62</v>
      </c>
      <c r="I661" s="102">
        <v>8</v>
      </c>
      <c r="J661" s="104">
        <v>2074</v>
      </c>
      <c r="K661" s="104">
        <f>I661*J661</f>
        <v>16592</v>
      </c>
      <c r="L661" s="101" t="s">
        <v>414</v>
      </c>
      <c r="M661" s="101"/>
      <c r="N661" s="102"/>
      <c r="O661" s="102"/>
      <c r="P661" s="102"/>
      <c r="Q661" s="105"/>
      <c r="R661" s="13"/>
      <c r="S661" s="13"/>
      <c r="T661" s="14"/>
      <c r="U661" s="14"/>
      <c r="V661" s="15"/>
      <c r="W661" s="15"/>
      <c r="X661" s="14" t="str">
        <f>IF(AND(O661&gt;40410001,O661&lt;424000000),"Done - Invoiced",IF(AND(L661&gt;DATEVALUE("01/01/2024"),L661&lt;DATEVALUE("01/01/2027")),"On Hand",IF(L661="In Transit","In Transit",IF(L661="Cancelled PO","Cancelled PO","On Order"))))</f>
        <v>Cancelled PO</v>
      </c>
      <c r="Y661" s="15" t="s">
        <v>460</v>
      </c>
      <c r="Z661" s="13">
        <v>45770</v>
      </c>
      <c r="AA661" s="13" t="s">
        <v>820</v>
      </c>
      <c r="AB661" s="13" t="s">
        <v>820</v>
      </c>
      <c r="AC661" s="14"/>
      <c r="AD661" s="13"/>
      <c r="AE661" s="56"/>
      <c r="AF661" s="56"/>
      <c r="AG661" s="56"/>
      <c r="AH661" s="56"/>
      <c r="AI661" s="56">
        <f>AG661+AH661</f>
        <v>0</v>
      </c>
      <c r="AJ661" s="56"/>
      <c r="AK661" s="56"/>
    </row>
    <row r="662" spans="1:37" ht="10.5" hidden="1" customHeight="1" x14ac:dyDescent="0.2">
      <c r="A662" s="37">
        <v>2737681</v>
      </c>
      <c r="B662" s="99" t="s">
        <v>419</v>
      </c>
      <c r="C662" s="99" t="s">
        <v>52</v>
      </c>
      <c r="D662" s="101">
        <v>45674</v>
      </c>
      <c r="E662" s="99" t="s">
        <v>414</v>
      </c>
      <c r="F662" s="102">
        <v>3222323999</v>
      </c>
      <c r="G662" s="102">
        <v>3316100969</v>
      </c>
      <c r="H662" s="99" t="s">
        <v>62</v>
      </c>
      <c r="I662" s="102">
        <v>8</v>
      </c>
      <c r="J662" s="104">
        <v>2074</v>
      </c>
      <c r="K662" s="104">
        <f>I662*J662</f>
        <v>16592</v>
      </c>
      <c r="L662" s="101" t="s">
        <v>414</v>
      </c>
      <c r="M662" s="101"/>
      <c r="N662" s="102"/>
      <c r="O662" s="102"/>
      <c r="P662" s="102"/>
      <c r="Q662" s="105"/>
      <c r="R662" s="13"/>
      <c r="S662" s="13"/>
      <c r="T662" s="14"/>
      <c r="U662" s="14"/>
      <c r="V662" s="15"/>
      <c r="W662" s="15"/>
      <c r="X662" s="14" t="str">
        <f>IF(AND(O662&gt;40410001,O662&lt;424000000),"Done - Invoiced",IF(AND(L662&gt;DATEVALUE("01/01/2024"),L662&lt;DATEVALUE("01/01/2027")),"On Hand",IF(L662="In Transit","In Transit",IF(L662="Cancelled PO","Cancelled PO","On Order"))))</f>
        <v>Cancelled PO</v>
      </c>
      <c r="Y662" s="15" t="s">
        <v>460</v>
      </c>
      <c r="Z662" s="13">
        <v>45770</v>
      </c>
      <c r="AA662" s="13" t="s">
        <v>820</v>
      </c>
      <c r="AB662" s="13" t="s">
        <v>820</v>
      </c>
      <c r="AC662" s="14"/>
      <c r="AD662" s="13"/>
      <c r="AE662" s="56"/>
      <c r="AF662" s="56"/>
      <c r="AG662" s="56"/>
      <c r="AH662" s="56"/>
      <c r="AI662" s="56">
        <f>AG662+AH662</f>
        <v>0</v>
      </c>
      <c r="AJ662" s="56"/>
      <c r="AK662" s="56"/>
    </row>
    <row r="663" spans="1:37" ht="10.5" hidden="1" customHeight="1" x14ac:dyDescent="0.2">
      <c r="A663" s="37">
        <v>2737686</v>
      </c>
      <c r="B663" s="99" t="s">
        <v>427</v>
      </c>
      <c r="C663" s="99" t="s">
        <v>52</v>
      </c>
      <c r="D663" s="101">
        <v>45674</v>
      </c>
      <c r="E663" s="99" t="s">
        <v>414</v>
      </c>
      <c r="F663" s="102">
        <v>3222323999</v>
      </c>
      <c r="G663" s="102">
        <v>3316100968</v>
      </c>
      <c r="H663" s="99" t="s">
        <v>62</v>
      </c>
      <c r="I663" s="102">
        <v>4</v>
      </c>
      <c r="J663" s="104">
        <v>2074</v>
      </c>
      <c r="K663" s="104">
        <f>I663*J663</f>
        <v>8296</v>
      </c>
      <c r="L663" s="101" t="s">
        <v>414</v>
      </c>
      <c r="M663" s="101"/>
      <c r="N663" s="102"/>
      <c r="O663" s="102"/>
      <c r="P663" s="102"/>
      <c r="Q663" s="105"/>
      <c r="R663" s="13"/>
      <c r="S663" s="13"/>
      <c r="T663" s="14"/>
      <c r="U663" s="14"/>
      <c r="V663" s="15"/>
      <c r="W663" s="15"/>
      <c r="X663" s="14" t="str">
        <f>IF(AND(O663&gt;40410001,O663&lt;424000000),"Done - Invoiced",IF(AND(L663&gt;DATEVALUE("01/01/2024"),L663&lt;DATEVALUE("01/01/2027")),"On Hand",IF(L663="In Transit","In Transit",IF(L663="Cancelled PO","Cancelled PO","On Order"))))</f>
        <v>Cancelled PO</v>
      </c>
      <c r="Y663" s="15" t="s">
        <v>460</v>
      </c>
      <c r="Z663" s="13">
        <v>45777</v>
      </c>
      <c r="AA663" s="13" t="s">
        <v>820</v>
      </c>
      <c r="AB663" s="13" t="s">
        <v>820</v>
      </c>
      <c r="AC663" s="14"/>
      <c r="AD663" s="13"/>
      <c r="AE663" s="56"/>
      <c r="AF663" s="56"/>
      <c r="AG663" s="56"/>
      <c r="AH663" s="56"/>
      <c r="AI663" s="56">
        <f>AG663+AH663</f>
        <v>0</v>
      </c>
      <c r="AJ663" s="56"/>
      <c r="AK663" s="56"/>
    </row>
    <row r="664" spans="1:37" ht="10.5" hidden="1" customHeight="1" x14ac:dyDescent="0.2">
      <c r="A664" s="37">
        <v>2737687</v>
      </c>
      <c r="B664" s="99" t="s">
        <v>429</v>
      </c>
      <c r="C664" s="99" t="s">
        <v>52</v>
      </c>
      <c r="D664" s="101">
        <v>45674</v>
      </c>
      <c r="E664" s="99" t="s">
        <v>414</v>
      </c>
      <c r="F664" s="102">
        <v>3222323999</v>
      </c>
      <c r="G664" s="102">
        <v>3316100969</v>
      </c>
      <c r="H664" s="99" t="s">
        <v>62</v>
      </c>
      <c r="I664" s="102">
        <v>4</v>
      </c>
      <c r="J664" s="104">
        <v>2074</v>
      </c>
      <c r="K664" s="104">
        <f>I664*J664</f>
        <v>8296</v>
      </c>
      <c r="L664" s="101" t="s">
        <v>414</v>
      </c>
      <c r="M664" s="101"/>
      <c r="N664" s="102"/>
      <c r="O664" s="102"/>
      <c r="P664" s="102"/>
      <c r="Q664" s="105"/>
      <c r="R664" s="13"/>
      <c r="S664" s="13"/>
      <c r="T664" s="14"/>
      <c r="U664" s="14"/>
      <c r="V664" s="15"/>
      <c r="W664" s="15"/>
      <c r="X664" s="14" t="str">
        <f>IF(AND(O664&gt;40410001,O664&lt;424000000),"Done - Invoiced",IF(AND(L664&gt;DATEVALUE("01/01/2024"),L664&lt;DATEVALUE("01/01/2027")),"On Hand",IF(L664="In Transit","In Transit",IF(L664="Cancelled PO","Cancelled PO","On Order"))))</f>
        <v>Cancelled PO</v>
      </c>
      <c r="Y664" s="15" t="s">
        <v>460</v>
      </c>
      <c r="Z664" s="13">
        <v>45777</v>
      </c>
      <c r="AA664" s="13" t="s">
        <v>820</v>
      </c>
      <c r="AB664" s="13" t="s">
        <v>820</v>
      </c>
      <c r="AC664" s="14"/>
      <c r="AD664" s="13"/>
      <c r="AE664" s="56"/>
      <c r="AF664" s="56"/>
      <c r="AG664" s="56"/>
      <c r="AH664" s="56"/>
      <c r="AI664" s="56">
        <f>AG664+AH664</f>
        <v>0</v>
      </c>
      <c r="AJ664" s="56"/>
      <c r="AK664" s="56"/>
    </row>
    <row r="665" spans="1:37" ht="10.5" hidden="1" customHeight="1" x14ac:dyDescent="0.2">
      <c r="A665" s="37">
        <v>2795562</v>
      </c>
      <c r="B665" s="99" t="s">
        <v>434</v>
      </c>
      <c r="C665" s="99" t="s">
        <v>52</v>
      </c>
      <c r="D665" s="101">
        <v>45685</v>
      </c>
      <c r="E665" s="99" t="s">
        <v>414</v>
      </c>
      <c r="F665" s="102">
        <v>3316100968</v>
      </c>
      <c r="G665" s="102">
        <v>3316100968</v>
      </c>
      <c r="H665" s="99" t="s">
        <v>62</v>
      </c>
      <c r="I665" s="102">
        <v>4</v>
      </c>
      <c r="J665" s="104">
        <v>2074</v>
      </c>
      <c r="K665" s="104">
        <f>I665*J665</f>
        <v>8296</v>
      </c>
      <c r="L665" s="101" t="s">
        <v>414</v>
      </c>
      <c r="M665" s="101"/>
      <c r="N665" s="102"/>
      <c r="O665" s="102"/>
      <c r="P665" s="102"/>
      <c r="Q665" s="105"/>
      <c r="R665" s="13"/>
      <c r="S665" s="13"/>
      <c r="T665" s="14"/>
      <c r="U665" s="14"/>
      <c r="V665" s="15"/>
      <c r="W665" s="15"/>
      <c r="X665" s="14" t="str">
        <f>IF(AND(O665&gt;40410001,O665&lt;424000000),"Done - Invoiced",IF(AND(L665&gt;DATEVALUE("01/01/2024"),L665&lt;DATEVALUE("01/01/2027")),"On Hand",IF(L665="In Transit","In Transit",IF(L665="Cancelled PO","Cancelled PO","On Order"))))</f>
        <v>Cancelled PO</v>
      </c>
      <c r="Y665" s="15" t="s">
        <v>460</v>
      </c>
      <c r="Z665" s="13">
        <v>45777</v>
      </c>
      <c r="AA665" s="13" t="s">
        <v>820</v>
      </c>
      <c r="AB665" s="13" t="s">
        <v>820</v>
      </c>
      <c r="AC665" s="14"/>
      <c r="AD665" s="13"/>
      <c r="AE665" s="56"/>
      <c r="AF665" s="56"/>
      <c r="AG665" s="56"/>
      <c r="AH665" s="56"/>
      <c r="AI665" s="56">
        <f>AG665+AH665</f>
        <v>0</v>
      </c>
      <c r="AJ665" s="56"/>
      <c r="AK665" s="56"/>
    </row>
    <row r="666" spans="1:37" ht="10.5" hidden="1" customHeight="1" x14ac:dyDescent="0.2">
      <c r="A666" s="37">
        <v>3610138</v>
      </c>
      <c r="B666" s="44" t="s">
        <v>816</v>
      </c>
      <c r="C666" s="44" t="s">
        <v>56</v>
      </c>
      <c r="D666" s="45">
        <v>45833</v>
      </c>
      <c r="E666" s="87" t="s">
        <v>993</v>
      </c>
      <c r="F666" s="40" t="s">
        <v>92</v>
      </c>
      <c r="G666" s="40">
        <v>3717002079</v>
      </c>
      <c r="H666" s="44" t="s">
        <v>93</v>
      </c>
      <c r="I666" s="40">
        <v>1</v>
      </c>
      <c r="J666" s="46">
        <v>418.11</v>
      </c>
      <c r="K666" s="46">
        <f>I666*J666</f>
        <v>418.11</v>
      </c>
      <c r="L666" s="45" t="s">
        <v>204</v>
      </c>
      <c r="M666" s="45"/>
      <c r="N666" s="40"/>
      <c r="O666" s="40"/>
      <c r="P666" s="40"/>
      <c r="Q666" s="58"/>
      <c r="R666" s="13">
        <v>45869</v>
      </c>
      <c r="S666" s="13">
        <f>+R666+365</f>
        <v>46234</v>
      </c>
      <c r="T666" s="14">
        <f ca="1">$W$1-R666</f>
        <v>28</v>
      </c>
      <c r="U666" s="14">
        <f ca="1">365-T666</f>
        <v>337</v>
      </c>
      <c r="V666" s="15"/>
      <c r="W666" s="15"/>
      <c r="X666" s="14" t="str">
        <f>IF(AND(O666&gt;40410001,O666&lt;424000000),"Done - Invoiced",IF(AND(L666&gt;DATEVALUE("01/01/2024"),L666&lt;DATEVALUE("01/01/2027")),"On Hand",IF(L666="In Transit","In Transit",IF(L666="Cancelled PO","Cancelled PO","On Order"))))</f>
        <v>In Transit</v>
      </c>
      <c r="Y666" s="15" t="s">
        <v>460</v>
      </c>
      <c r="Z666" s="13">
        <v>45877</v>
      </c>
      <c r="AA666" s="13">
        <v>45877</v>
      </c>
      <c r="AB666" s="13">
        <v>45983</v>
      </c>
      <c r="AC666" s="14">
        <v>135867</v>
      </c>
      <c r="AD666" s="13">
        <v>45866</v>
      </c>
      <c r="AE666" s="56">
        <v>1</v>
      </c>
      <c r="AF666" s="56">
        <v>418.11</v>
      </c>
      <c r="AG666" s="56">
        <f>AE666*AF666</f>
        <v>418.11</v>
      </c>
      <c r="AH666" s="56">
        <v>0</v>
      </c>
      <c r="AI666" s="56">
        <f>AG666+AH666</f>
        <v>418.11</v>
      </c>
      <c r="AJ666" s="113">
        <v>45930</v>
      </c>
      <c r="AK666" s="110">
        <v>528960</v>
      </c>
    </row>
    <row r="667" spans="1:37" ht="10.5" hidden="1" customHeight="1" x14ac:dyDescent="0.2">
      <c r="A667" s="37">
        <v>3268546</v>
      </c>
      <c r="B667" s="15" t="s">
        <v>600</v>
      </c>
      <c r="C667" s="15" t="s">
        <v>525</v>
      </c>
      <c r="D667" s="13">
        <v>45771</v>
      </c>
      <c r="E667" s="15" t="s">
        <v>1145</v>
      </c>
      <c r="F667" s="14">
        <v>1202145</v>
      </c>
      <c r="G667" s="14">
        <v>3222361541</v>
      </c>
      <c r="H667" s="15" t="s">
        <v>526</v>
      </c>
      <c r="I667" s="14">
        <v>6</v>
      </c>
      <c r="J667" s="16">
        <v>2224.1999999999998</v>
      </c>
      <c r="K667" s="93">
        <f>I667*J667</f>
        <v>13345.199999999999</v>
      </c>
      <c r="L667" s="13"/>
      <c r="M667" s="13"/>
      <c r="N667" s="14"/>
      <c r="O667" s="14"/>
      <c r="P667" s="14"/>
      <c r="Q667" s="56"/>
      <c r="R667" s="13"/>
      <c r="S667" s="13">
        <f>+R667+365</f>
        <v>365</v>
      </c>
      <c r="T667" s="14">
        <f ca="1">$W$1-R667</f>
        <v>45897</v>
      </c>
      <c r="U667" s="14">
        <f ca="1">365-T667</f>
        <v>-45532</v>
      </c>
      <c r="V667" s="15"/>
      <c r="W667" s="15"/>
      <c r="X667" s="14" t="str">
        <f>IF(AND(O667&gt;40410001,O667&lt;424000000),"Done - Invoiced",IF(AND(L667&gt;DATEVALUE("01/01/2024"),L667&lt;DATEVALUE("01/01/2027")),"On Hand",IF(L667="In Transit","In Transit",IF(L667="Cancelled PO","Cancelled PO","On Order"))))</f>
        <v>On Order</v>
      </c>
      <c r="Y667" s="15" t="s">
        <v>460</v>
      </c>
      <c r="Z667" s="13">
        <v>45890</v>
      </c>
      <c r="AA667" s="13">
        <v>45890</v>
      </c>
      <c r="AB667" s="13">
        <v>45894</v>
      </c>
      <c r="AC667" s="14" t="s">
        <v>1134</v>
      </c>
      <c r="AD667" s="13">
        <v>45890</v>
      </c>
      <c r="AE667" s="56">
        <v>6</v>
      </c>
      <c r="AF667" s="56">
        <v>2224.1999999999998</v>
      </c>
      <c r="AG667" s="56">
        <f>AE667*AF667</f>
        <v>13345.199999999999</v>
      </c>
      <c r="AH667" s="56">
        <v>65</v>
      </c>
      <c r="AI667" s="56">
        <f>AG667+AH667</f>
        <v>13410.199999999999</v>
      </c>
      <c r="AJ667" s="56"/>
      <c r="AK667" s="56" t="s">
        <v>204</v>
      </c>
    </row>
    <row r="668" spans="1:37" ht="10.5" hidden="1" customHeight="1" x14ac:dyDescent="0.2">
      <c r="A668" s="37">
        <v>3268547</v>
      </c>
      <c r="B668" s="15" t="s">
        <v>601</v>
      </c>
      <c r="C668" s="15" t="s">
        <v>525</v>
      </c>
      <c r="D668" s="13">
        <v>45771</v>
      </c>
      <c r="E668" s="15" t="s">
        <v>1145</v>
      </c>
      <c r="F668" s="14">
        <v>1202145</v>
      </c>
      <c r="G668" s="14">
        <v>3222361541</v>
      </c>
      <c r="H668" s="15" t="s">
        <v>526</v>
      </c>
      <c r="I668" s="14">
        <v>6</v>
      </c>
      <c r="J668" s="16">
        <v>2224.1999999999998</v>
      </c>
      <c r="K668" s="93">
        <f>I668*J668</f>
        <v>13345.199999999999</v>
      </c>
      <c r="L668" s="13"/>
      <c r="M668" s="13"/>
      <c r="N668" s="14"/>
      <c r="O668" s="14"/>
      <c r="P668" s="14"/>
      <c r="Q668" s="56"/>
      <c r="R668" s="13"/>
      <c r="S668" s="13">
        <f>+R668+365</f>
        <v>365</v>
      </c>
      <c r="T668" s="14">
        <f ca="1">$W$1-R668</f>
        <v>45897</v>
      </c>
      <c r="U668" s="14">
        <f ca="1">365-T668</f>
        <v>-45532</v>
      </c>
      <c r="V668" s="15"/>
      <c r="W668" s="15"/>
      <c r="X668" s="14" t="str">
        <f>IF(AND(O668&gt;40410001,O668&lt;424000000),"Done - Invoiced",IF(AND(L668&gt;DATEVALUE("01/01/2024"),L668&lt;DATEVALUE("01/01/2027")),"On Hand",IF(L668="In Transit","In Transit",IF(L668="Cancelled PO","Cancelled PO","On Order"))))</f>
        <v>On Order</v>
      </c>
      <c r="Y668" s="15" t="s">
        <v>460</v>
      </c>
      <c r="Z668" s="13">
        <v>45890</v>
      </c>
      <c r="AA668" s="13">
        <v>45890</v>
      </c>
      <c r="AB668" s="13">
        <v>45894</v>
      </c>
      <c r="AC668" s="14" t="s">
        <v>1135</v>
      </c>
      <c r="AD668" s="13">
        <v>45890</v>
      </c>
      <c r="AE668" s="56">
        <v>6</v>
      </c>
      <c r="AF668" s="56">
        <v>2224.1999999999998</v>
      </c>
      <c r="AG668" s="56">
        <f>AE668*AF668</f>
        <v>13345.199999999999</v>
      </c>
      <c r="AH668" s="56">
        <v>65</v>
      </c>
      <c r="AI668" s="56">
        <f>AG668+AH668</f>
        <v>13410.199999999999</v>
      </c>
      <c r="AJ668" s="56"/>
      <c r="AK668" s="56" t="s">
        <v>204</v>
      </c>
    </row>
    <row r="669" spans="1:37" ht="10.5" hidden="1" customHeight="1" x14ac:dyDescent="0.2">
      <c r="A669" s="37">
        <v>2795563</v>
      </c>
      <c r="B669" s="99" t="s">
        <v>435</v>
      </c>
      <c r="C669" s="99" t="s">
        <v>52</v>
      </c>
      <c r="D669" s="101">
        <v>45685</v>
      </c>
      <c r="E669" s="99" t="s">
        <v>414</v>
      </c>
      <c r="F669" s="102">
        <v>3316100969</v>
      </c>
      <c r="G669" s="102">
        <v>3316100969</v>
      </c>
      <c r="H669" s="99" t="s">
        <v>62</v>
      </c>
      <c r="I669" s="102">
        <v>4</v>
      </c>
      <c r="J669" s="104">
        <v>2074</v>
      </c>
      <c r="K669" s="104">
        <f>I669*J669</f>
        <v>8296</v>
      </c>
      <c r="L669" s="101" t="s">
        <v>414</v>
      </c>
      <c r="M669" s="101"/>
      <c r="N669" s="102"/>
      <c r="O669" s="102"/>
      <c r="P669" s="102"/>
      <c r="Q669" s="105"/>
      <c r="R669" s="13"/>
      <c r="S669" s="13"/>
      <c r="T669" s="14"/>
      <c r="U669" s="14"/>
      <c r="V669" s="15"/>
      <c r="W669" s="15"/>
      <c r="X669" s="14" t="str">
        <f>IF(AND(O669&gt;40410001,O669&lt;424000000),"Done - Invoiced",IF(AND(L669&gt;DATEVALUE("01/01/2024"),L669&lt;DATEVALUE("01/01/2027")),"On Hand",IF(L669="In Transit","In Transit",IF(L669="Cancelled PO","Cancelled PO","On Order"))))</f>
        <v>Cancelled PO</v>
      </c>
      <c r="Y669" s="15" t="s">
        <v>460</v>
      </c>
      <c r="Z669" s="13">
        <v>45777</v>
      </c>
      <c r="AA669" s="13" t="s">
        <v>820</v>
      </c>
      <c r="AB669" s="13" t="s">
        <v>820</v>
      </c>
      <c r="AC669" s="14"/>
      <c r="AD669" s="13"/>
      <c r="AE669" s="56"/>
      <c r="AF669" s="56"/>
      <c r="AG669" s="56"/>
      <c r="AH669" s="56"/>
      <c r="AI669" s="56">
        <f>AG669+AH669</f>
        <v>0</v>
      </c>
      <c r="AJ669" s="56"/>
      <c r="AK669" s="56"/>
    </row>
    <row r="670" spans="1:37" ht="10.5" hidden="1" customHeight="1" x14ac:dyDescent="0.2">
      <c r="A670" s="37">
        <v>3457063</v>
      </c>
      <c r="B670" s="15" t="s">
        <v>718</v>
      </c>
      <c r="C670" s="15" t="s">
        <v>525</v>
      </c>
      <c r="D670" s="13">
        <v>45806</v>
      </c>
      <c r="E670" s="15"/>
      <c r="F670" s="14">
        <v>1202142</v>
      </c>
      <c r="G670" s="14">
        <v>3222360227</v>
      </c>
      <c r="H670" s="15" t="s">
        <v>552</v>
      </c>
      <c r="I670" s="14">
        <v>4</v>
      </c>
      <c r="J670" s="16">
        <v>1768.3</v>
      </c>
      <c r="K670" s="93">
        <f>I670*J670</f>
        <v>7073.2</v>
      </c>
      <c r="L670" s="13"/>
      <c r="M670" s="13"/>
      <c r="N670" s="14"/>
      <c r="O670" s="14"/>
      <c r="P670" s="14"/>
      <c r="Q670" s="56"/>
      <c r="R670" s="13"/>
      <c r="S670" s="13">
        <f>+R670+365</f>
        <v>365</v>
      </c>
      <c r="T670" s="14">
        <f ca="1">$W$1-R670</f>
        <v>45897</v>
      </c>
      <c r="U670" s="14">
        <f ca="1">365-T670</f>
        <v>-45532</v>
      </c>
      <c r="V670" s="15"/>
      <c r="W670" s="15"/>
      <c r="X670" s="14" t="str">
        <f>IF(AND(O670&gt;40410001,O670&lt;424000000),"Done - Invoiced",IF(AND(L670&gt;DATEVALUE("01/01/2024"),L670&lt;DATEVALUE("01/01/2027")),"On Hand",IF(L670="In Transit","In Transit",IF(L670="Cancelled PO","Cancelled PO","On Order"))))</f>
        <v>On Order</v>
      </c>
      <c r="Y670" s="15" t="s">
        <v>460</v>
      </c>
      <c r="Z670" s="13">
        <v>45896</v>
      </c>
      <c r="AA670" s="13">
        <v>45896</v>
      </c>
      <c r="AB670" s="13">
        <v>45900</v>
      </c>
      <c r="AC670" s="14"/>
      <c r="AD670" s="13"/>
      <c r="AE670" s="56">
        <v>4</v>
      </c>
      <c r="AF670" s="56">
        <v>1768.3</v>
      </c>
      <c r="AG670" s="56">
        <f>AE670*AF670</f>
        <v>7073.2</v>
      </c>
      <c r="AH670" s="56"/>
      <c r="AI670" s="56">
        <f>AG670+AH670</f>
        <v>7073.2</v>
      </c>
      <c r="AJ670" s="56"/>
      <c r="AK670" s="56"/>
    </row>
    <row r="671" spans="1:37" ht="10.5" hidden="1" customHeight="1" x14ac:dyDescent="0.2">
      <c r="A671" s="37">
        <v>3457064</v>
      </c>
      <c r="B671" s="15" t="s">
        <v>719</v>
      </c>
      <c r="C671" s="15" t="s">
        <v>525</v>
      </c>
      <c r="D671" s="13">
        <v>45806</v>
      </c>
      <c r="E671" s="15" t="s">
        <v>1145</v>
      </c>
      <c r="F671" s="14">
        <v>1202142</v>
      </c>
      <c r="G671" s="14">
        <v>3222360227</v>
      </c>
      <c r="H671" s="15" t="s">
        <v>552</v>
      </c>
      <c r="I671" s="14">
        <v>4</v>
      </c>
      <c r="J671" s="16">
        <v>1768.3</v>
      </c>
      <c r="K671" s="93">
        <f>I671*J671</f>
        <v>7073.2</v>
      </c>
      <c r="L671" s="13"/>
      <c r="M671" s="13"/>
      <c r="N671" s="14"/>
      <c r="O671" s="14"/>
      <c r="P671" s="14"/>
      <c r="Q671" s="56"/>
      <c r="R671" s="13"/>
      <c r="S671" s="13">
        <f>+R671+365</f>
        <v>365</v>
      </c>
      <c r="T671" s="14">
        <f ca="1">$W$1-R671</f>
        <v>45897</v>
      </c>
      <c r="U671" s="14">
        <f ca="1">365-T671</f>
        <v>-45532</v>
      </c>
      <c r="V671" s="15"/>
      <c r="W671" s="15"/>
      <c r="X671" s="14" t="str">
        <f>IF(AND(O671&gt;40410001,O671&lt;424000000),"Done - Invoiced",IF(AND(L671&gt;DATEVALUE("01/01/2024"),L671&lt;DATEVALUE("01/01/2027")),"On Hand",IF(L671="In Transit","In Transit",IF(L671="Cancelled PO","Cancelled PO","On Order"))))</f>
        <v>On Order</v>
      </c>
      <c r="Y671" s="15" t="s">
        <v>460</v>
      </c>
      <c r="Z671" s="13">
        <v>45891</v>
      </c>
      <c r="AA671" s="13">
        <v>45891</v>
      </c>
      <c r="AB671" s="13">
        <v>45895</v>
      </c>
      <c r="AC671" s="14" t="s">
        <v>1136</v>
      </c>
      <c r="AD671" s="13">
        <v>45894</v>
      </c>
      <c r="AE671" s="56">
        <v>4</v>
      </c>
      <c r="AF671" s="56">
        <v>1768.3</v>
      </c>
      <c r="AG671" s="56">
        <f>AE671*AF671</f>
        <v>7073.2</v>
      </c>
      <c r="AH671" s="56">
        <v>65</v>
      </c>
      <c r="AI671" s="56">
        <f>AG671+AH671</f>
        <v>7138.2</v>
      </c>
      <c r="AJ671" s="56"/>
      <c r="AK671" s="56" t="s">
        <v>204</v>
      </c>
    </row>
    <row r="672" spans="1:37" ht="10.5" hidden="1" customHeight="1" x14ac:dyDescent="0.2">
      <c r="A672" s="37">
        <v>3457060</v>
      </c>
      <c r="B672" s="15" t="s">
        <v>715</v>
      </c>
      <c r="C672" s="15" t="s">
        <v>525</v>
      </c>
      <c r="D672" s="13">
        <v>45806</v>
      </c>
      <c r="E672" s="15" t="s">
        <v>1145</v>
      </c>
      <c r="F672" s="14">
        <v>1185363</v>
      </c>
      <c r="G672" s="14">
        <v>3222351355</v>
      </c>
      <c r="H672" s="15" t="s">
        <v>526</v>
      </c>
      <c r="I672" s="14">
        <v>8</v>
      </c>
      <c r="J672" s="16">
        <v>458.8</v>
      </c>
      <c r="K672" s="93">
        <f>I672*J672</f>
        <v>3670.4</v>
      </c>
      <c r="L672" s="13"/>
      <c r="M672" s="13"/>
      <c r="N672" s="14"/>
      <c r="O672" s="14"/>
      <c r="P672" s="14"/>
      <c r="Q672" s="56"/>
      <c r="R672" s="13"/>
      <c r="S672" s="13">
        <f>+R672+365</f>
        <v>365</v>
      </c>
      <c r="T672" s="14">
        <f ca="1">$W$1-R672</f>
        <v>45897</v>
      </c>
      <c r="U672" s="14">
        <f ca="1">365-T672</f>
        <v>-45532</v>
      </c>
      <c r="V672" s="15"/>
      <c r="W672" s="15"/>
      <c r="X672" s="14" t="str">
        <f>IF(AND(O672&gt;40410001,O672&lt;424000000),"Done - Invoiced",IF(AND(L672&gt;DATEVALUE("01/01/2024"),L672&lt;DATEVALUE("01/01/2027")),"On Hand",IF(L672="In Transit","In Transit",IF(L672="Cancelled PO","Cancelled PO","On Order"))))</f>
        <v>On Order</v>
      </c>
      <c r="Y672" s="15" t="s">
        <v>460</v>
      </c>
      <c r="Z672" s="13">
        <v>45891</v>
      </c>
      <c r="AA672" s="13">
        <v>45891</v>
      </c>
      <c r="AB672" s="13">
        <v>45895</v>
      </c>
      <c r="AC672" s="14" t="s">
        <v>1137</v>
      </c>
      <c r="AD672" s="13">
        <v>45894</v>
      </c>
      <c r="AE672" s="56">
        <v>8</v>
      </c>
      <c r="AF672" s="56">
        <v>458.8</v>
      </c>
      <c r="AG672" s="56">
        <f>AE672*AF672</f>
        <v>3670.4</v>
      </c>
      <c r="AH672" s="56">
        <v>52</v>
      </c>
      <c r="AI672" s="56">
        <f>AG672+AH672</f>
        <v>3722.4</v>
      </c>
      <c r="AJ672" s="56"/>
      <c r="AK672" s="56" t="s">
        <v>204</v>
      </c>
    </row>
    <row r="673" spans="1:37" ht="10.5" hidden="1" customHeight="1" x14ac:dyDescent="0.2">
      <c r="A673" s="37">
        <v>3457066</v>
      </c>
      <c r="B673" s="15" t="s">
        <v>721</v>
      </c>
      <c r="C673" s="15" t="s">
        <v>525</v>
      </c>
      <c r="D673" s="13">
        <v>45806</v>
      </c>
      <c r="E673" s="15"/>
      <c r="F673" s="14">
        <v>1193314</v>
      </c>
      <c r="G673" s="14">
        <v>3316101412</v>
      </c>
      <c r="H673" s="15" t="s">
        <v>584</v>
      </c>
      <c r="I673" s="14">
        <v>2</v>
      </c>
      <c r="J673" s="16">
        <v>7701.8</v>
      </c>
      <c r="K673" s="93">
        <f>I673*J673</f>
        <v>15403.6</v>
      </c>
      <c r="L673" s="13"/>
      <c r="M673" s="13"/>
      <c r="N673" s="14"/>
      <c r="O673" s="14"/>
      <c r="P673" s="14"/>
      <c r="Q673" s="56"/>
      <c r="R673" s="13"/>
      <c r="S673" s="13">
        <f>+R673+365</f>
        <v>365</v>
      </c>
      <c r="T673" s="14">
        <f ca="1">$W$1-R673</f>
        <v>45897</v>
      </c>
      <c r="U673" s="14">
        <f ca="1">365-T673</f>
        <v>-45532</v>
      </c>
      <c r="V673" s="15"/>
      <c r="W673" s="15"/>
      <c r="X673" s="14" t="str">
        <f>IF(AND(O673&gt;40410001,O673&lt;424000000),"Done - Invoiced",IF(AND(L673&gt;DATEVALUE("01/01/2024"),L673&lt;DATEVALUE("01/01/2027")),"On Hand",IF(L673="In Transit","In Transit",IF(L673="Cancelled PO","Cancelled PO","On Order"))))</f>
        <v>On Order</v>
      </c>
      <c r="Y673" s="15" t="s">
        <v>460</v>
      </c>
      <c r="Z673" s="13">
        <v>45895</v>
      </c>
      <c r="AA673" s="13">
        <v>45895</v>
      </c>
      <c r="AB673" s="13">
        <v>45899</v>
      </c>
      <c r="AC673" s="14"/>
      <c r="AD673" s="13"/>
      <c r="AE673" s="56">
        <v>2</v>
      </c>
      <c r="AF673" s="56">
        <v>7701.8</v>
      </c>
      <c r="AG673" s="56">
        <f>AE673*AF673</f>
        <v>15403.6</v>
      </c>
      <c r="AH673" s="56"/>
      <c r="AI673" s="56">
        <f>AG673+AH673</f>
        <v>15403.6</v>
      </c>
      <c r="AJ673" s="56"/>
      <c r="AK673" s="56"/>
    </row>
    <row r="674" spans="1:37" ht="10.5" hidden="1" customHeight="1" x14ac:dyDescent="0.2">
      <c r="A674" s="37">
        <v>3457067</v>
      </c>
      <c r="B674" s="15" t="s">
        <v>722</v>
      </c>
      <c r="C674" s="15" t="s">
        <v>525</v>
      </c>
      <c r="D674" s="13">
        <v>45806</v>
      </c>
      <c r="E674" s="15"/>
      <c r="F674" s="14">
        <v>1193314</v>
      </c>
      <c r="G674" s="14">
        <v>3316101412</v>
      </c>
      <c r="H674" s="15" t="s">
        <v>584</v>
      </c>
      <c r="I674" s="14">
        <v>2</v>
      </c>
      <c r="J674" s="16">
        <v>7701.8</v>
      </c>
      <c r="K674" s="93">
        <f>I674*J674</f>
        <v>15403.6</v>
      </c>
      <c r="L674" s="13"/>
      <c r="M674" s="13"/>
      <c r="N674" s="14"/>
      <c r="O674" s="14"/>
      <c r="P674" s="14"/>
      <c r="Q674" s="56"/>
      <c r="R674" s="13"/>
      <c r="S674" s="13">
        <f>+R674+365</f>
        <v>365</v>
      </c>
      <c r="T674" s="14">
        <f ca="1">$W$1-R674</f>
        <v>45897</v>
      </c>
      <c r="U674" s="14">
        <f ca="1">365-T674</f>
        <v>-45532</v>
      </c>
      <c r="V674" s="15"/>
      <c r="W674" s="15"/>
      <c r="X674" s="14" t="str">
        <f>IF(AND(O674&gt;40410001,O674&lt;424000000),"Done - Invoiced",IF(AND(L674&gt;DATEVALUE("01/01/2024"),L674&lt;DATEVALUE("01/01/2027")),"On Hand",IF(L674="In Transit","In Transit",IF(L674="Cancelled PO","Cancelled PO","On Order"))))</f>
        <v>On Order</v>
      </c>
      <c r="Y674" s="15" t="s">
        <v>460</v>
      </c>
      <c r="Z674" s="13">
        <v>45896</v>
      </c>
      <c r="AA674" s="13">
        <v>45896</v>
      </c>
      <c r="AB674" s="13">
        <v>45900</v>
      </c>
      <c r="AC674" s="14"/>
      <c r="AD674" s="13"/>
      <c r="AE674" s="56">
        <v>2</v>
      </c>
      <c r="AF674" s="56">
        <v>7701.8</v>
      </c>
      <c r="AG674" s="56">
        <f>AE674*AF674</f>
        <v>15403.6</v>
      </c>
      <c r="AH674" s="56"/>
      <c r="AI674" s="56">
        <f>AG674+AH674</f>
        <v>15403.6</v>
      </c>
      <c r="AJ674" s="56"/>
      <c r="AK674" s="56"/>
    </row>
    <row r="675" spans="1:37" ht="10.5" hidden="1" customHeight="1" x14ac:dyDescent="0.2">
      <c r="A675" s="37">
        <v>3457069</v>
      </c>
      <c r="B675" s="15" t="s">
        <v>726</v>
      </c>
      <c r="C675" s="15" t="s">
        <v>618</v>
      </c>
      <c r="D675" s="13">
        <v>45806</v>
      </c>
      <c r="E675" s="17" t="s">
        <v>1047</v>
      </c>
      <c r="F675" s="14">
        <v>3316101398</v>
      </c>
      <c r="G675" s="14">
        <v>3316101398</v>
      </c>
      <c r="H675" s="15" t="s">
        <v>638</v>
      </c>
      <c r="I675" s="14">
        <v>1</v>
      </c>
      <c r="J675" s="16">
        <v>14996</v>
      </c>
      <c r="K675" s="93">
        <f>I675*J675</f>
        <v>14996</v>
      </c>
      <c r="L675" s="13">
        <v>45882</v>
      </c>
      <c r="M675" s="13"/>
      <c r="N675" s="14"/>
      <c r="O675" s="14"/>
      <c r="P675" s="14"/>
      <c r="Q675" s="56"/>
      <c r="R675" s="13">
        <v>45884</v>
      </c>
      <c r="S675" s="13">
        <f>+R675+365</f>
        <v>46249</v>
      </c>
      <c r="T675" s="14">
        <f ca="1">$W$1-R675</f>
        <v>13</v>
      </c>
      <c r="U675" s="14">
        <f ca="1">365-T675</f>
        <v>352</v>
      </c>
      <c r="V675" s="15"/>
      <c r="W675" s="15"/>
      <c r="X675" s="14" t="str">
        <f>IF(AND(O675&gt;40410001,O675&lt;424000000),"Done - Invoiced",IF(AND(L675&gt;DATEVALUE("01/01/2024"),L675&lt;DATEVALUE("01/01/2027")),"On Hand",IF(L675="In Transit","In Transit",IF(L675="Cancelled PO","Cancelled PO","On Order"))))</f>
        <v>On Hand</v>
      </c>
      <c r="Y675" s="15" t="s">
        <v>460</v>
      </c>
      <c r="Z675" s="13">
        <v>45880</v>
      </c>
      <c r="AA675" s="13">
        <v>45880</v>
      </c>
      <c r="AB675" s="13">
        <v>45887</v>
      </c>
      <c r="AC675" s="14">
        <v>9252219</v>
      </c>
      <c r="AD675" s="13">
        <v>45877</v>
      </c>
      <c r="AE675" s="56">
        <v>1</v>
      </c>
      <c r="AF675" s="56">
        <v>14996</v>
      </c>
      <c r="AG675" s="56">
        <f>AE675*AF675</f>
        <v>14996</v>
      </c>
      <c r="AH675" s="56">
        <v>110</v>
      </c>
      <c r="AI675" s="56">
        <f>AG675+AH675</f>
        <v>15106</v>
      </c>
      <c r="AJ675" s="56"/>
      <c r="AK675" s="56"/>
    </row>
    <row r="676" spans="1:37" ht="10.5" hidden="1" customHeight="1" x14ac:dyDescent="0.2">
      <c r="A676" s="37">
        <v>3225016</v>
      </c>
      <c r="B676" s="100" t="s">
        <v>481</v>
      </c>
      <c r="C676" s="99" t="s">
        <v>52</v>
      </c>
      <c r="D676" s="101">
        <v>45763</v>
      </c>
      <c r="E676" s="99" t="s">
        <v>414</v>
      </c>
      <c r="F676" s="102">
        <v>3316100931</v>
      </c>
      <c r="G676" s="102">
        <v>3316100931</v>
      </c>
      <c r="H676" s="99" t="s">
        <v>83</v>
      </c>
      <c r="I676" s="102">
        <v>4</v>
      </c>
      <c r="J676" s="104">
        <v>3992</v>
      </c>
      <c r="K676" s="104">
        <f>I676*J676</f>
        <v>15968</v>
      </c>
      <c r="L676" s="101" t="s">
        <v>414</v>
      </c>
      <c r="M676" s="101"/>
      <c r="N676" s="102"/>
      <c r="O676" s="102"/>
      <c r="P676" s="102"/>
      <c r="Q676" s="105"/>
      <c r="R676" s="13"/>
      <c r="S676" s="13"/>
      <c r="T676" s="14"/>
      <c r="U676" s="14"/>
      <c r="V676" s="15"/>
      <c r="W676" s="15"/>
      <c r="X676" s="14" t="str">
        <f>IF(AND(O676&gt;40410001,O676&lt;424000000),"Done - Invoiced",IF(AND(L676&gt;DATEVALUE("01/01/2024"),L676&lt;DATEVALUE("01/01/2027")),"On Hand",IF(L676="In Transit","In Transit",IF(L676="Cancelled PO","Cancelled PO","On Order"))))</f>
        <v>Cancelled PO</v>
      </c>
      <c r="Y676" s="15" t="s">
        <v>460</v>
      </c>
      <c r="Z676" s="13">
        <v>45805</v>
      </c>
      <c r="AA676" s="13" t="s">
        <v>820</v>
      </c>
      <c r="AB676" s="13" t="s">
        <v>820</v>
      </c>
      <c r="AC676" s="14"/>
      <c r="AD676" s="13"/>
      <c r="AE676" s="56"/>
      <c r="AF676" s="56"/>
      <c r="AG676" s="56"/>
      <c r="AH676" s="56"/>
      <c r="AI676" s="56">
        <f>AG676+AH676</f>
        <v>0</v>
      </c>
      <c r="AJ676" s="56"/>
      <c r="AK676" s="56"/>
    </row>
    <row r="677" spans="1:37" ht="10.5" hidden="1" customHeight="1" x14ac:dyDescent="0.2">
      <c r="A677" s="37">
        <v>3369544</v>
      </c>
      <c r="B677" s="15" t="s">
        <v>665</v>
      </c>
      <c r="C677" s="15" t="s">
        <v>618</v>
      </c>
      <c r="D677" s="13">
        <v>45791</v>
      </c>
      <c r="E677" s="15" t="s">
        <v>1145</v>
      </c>
      <c r="F677" s="14">
        <v>3316100679</v>
      </c>
      <c r="G677" s="14">
        <v>3316100679</v>
      </c>
      <c r="H677" s="15" t="s">
        <v>620</v>
      </c>
      <c r="I677" s="14">
        <v>1</v>
      </c>
      <c r="J677" s="16">
        <v>15347</v>
      </c>
      <c r="K677" s="93">
        <f>I677*J677</f>
        <v>15347</v>
      </c>
      <c r="L677" s="13"/>
      <c r="M677" s="13"/>
      <c r="N677" s="14"/>
      <c r="O677" s="14"/>
      <c r="P677" s="14"/>
      <c r="Q677" s="56"/>
      <c r="R677" s="13"/>
      <c r="S677" s="13">
        <f>+R677+365</f>
        <v>365</v>
      </c>
      <c r="T677" s="14">
        <f ca="1">$W$1-R677</f>
        <v>45897</v>
      </c>
      <c r="U677" s="14">
        <f ca="1">365-T677</f>
        <v>-45532</v>
      </c>
      <c r="V677" s="15"/>
      <c r="W677" s="15"/>
      <c r="X677" s="14" t="str">
        <f>IF(AND(O677&gt;40410001,O677&lt;424000000),"Done - Invoiced",IF(AND(L677&gt;DATEVALUE("01/01/2024"),L677&lt;DATEVALUE("01/01/2027")),"On Hand",IF(L677="In Transit","In Transit",IF(L677="Cancelled PO","Cancelled PO","On Order"))))</f>
        <v>On Order</v>
      </c>
      <c r="Y677" s="15" t="s">
        <v>460</v>
      </c>
      <c r="Z677" s="13">
        <v>45889</v>
      </c>
      <c r="AA677" s="13">
        <v>45889</v>
      </c>
      <c r="AB677" s="13">
        <v>45896</v>
      </c>
      <c r="AC677" s="14">
        <v>9252356</v>
      </c>
      <c r="AD677" s="13">
        <v>45889</v>
      </c>
      <c r="AE677" s="56">
        <v>1</v>
      </c>
      <c r="AF677" s="56">
        <v>15347</v>
      </c>
      <c r="AG677" s="56">
        <f>AE677*AF677</f>
        <v>15347</v>
      </c>
      <c r="AH677" s="56">
        <v>110</v>
      </c>
      <c r="AI677" s="56">
        <f>AG677+AH677</f>
        <v>15457</v>
      </c>
      <c r="AJ677" s="56"/>
      <c r="AK677" s="56" t="s">
        <v>204</v>
      </c>
    </row>
    <row r="678" spans="1:37" ht="10.5" hidden="1" customHeight="1" x14ac:dyDescent="0.2">
      <c r="A678" s="37">
        <v>3369552</v>
      </c>
      <c r="B678" s="15" t="s">
        <v>673</v>
      </c>
      <c r="C678" s="15" t="s">
        <v>618</v>
      </c>
      <c r="D678" s="13">
        <v>45791</v>
      </c>
      <c r="E678" s="15" t="s">
        <v>1145</v>
      </c>
      <c r="F678" s="14">
        <v>3316100679</v>
      </c>
      <c r="G678" s="14">
        <v>3316100679</v>
      </c>
      <c r="H678" s="15" t="s">
        <v>620</v>
      </c>
      <c r="I678" s="14">
        <v>1</v>
      </c>
      <c r="J678" s="16">
        <v>15347</v>
      </c>
      <c r="K678" s="93">
        <f>I678*J678</f>
        <v>15347</v>
      </c>
      <c r="L678" s="13"/>
      <c r="M678" s="13"/>
      <c r="N678" s="14"/>
      <c r="O678" s="14"/>
      <c r="P678" s="14"/>
      <c r="Q678" s="56"/>
      <c r="R678" s="13"/>
      <c r="S678" s="13">
        <f>+R678+365</f>
        <v>365</v>
      </c>
      <c r="T678" s="14">
        <f ca="1">$W$1-R678</f>
        <v>45897</v>
      </c>
      <c r="U678" s="14">
        <f ca="1">365-T678</f>
        <v>-45532</v>
      </c>
      <c r="V678" s="15"/>
      <c r="W678" s="15"/>
      <c r="X678" s="14" t="str">
        <f>IF(AND(O678&gt;40410001,O678&lt;424000000),"Done - Invoiced",IF(AND(L678&gt;DATEVALUE("01/01/2024"),L678&lt;DATEVALUE("01/01/2027")),"On Hand",IF(L678="In Transit","In Transit",IF(L678="Cancelled PO","Cancelled PO","On Order"))))</f>
        <v>On Order</v>
      </c>
      <c r="Y678" s="15" t="s">
        <v>460</v>
      </c>
      <c r="Z678" s="13">
        <v>45890</v>
      </c>
      <c r="AA678" s="13">
        <v>45890</v>
      </c>
      <c r="AB678" s="13">
        <v>45897</v>
      </c>
      <c r="AC678" s="14">
        <v>9252357</v>
      </c>
      <c r="AD678" s="13">
        <v>45889</v>
      </c>
      <c r="AE678" s="56">
        <v>1</v>
      </c>
      <c r="AF678" s="56">
        <v>15347</v>
      </c>
      <c r="AG678" s="56">
        <f>AE678*AF678</f>
        <v>15347</v>
      </c>
      <c r="AH678" s="56">
        <v>110</v>
      </c>
      <c r="AI678" s="56">
        <f>AG678+AH678</f>
        <v>15457</v>
      </c>
      <c r="AJ678" s="56"/>
      <c r="AK678" s="56" t="s">
        <v>204</v>
      </c>
    </row>
    <row r="679" spans="1:37" ht="10.5" hidden="1" customHeight="1" x14ac:dyDescent="0.2">
      <c r="A679" s="37">
        <v>3457072</v>
      </c>
      <c r="B679" s="15" t="s">
        <v>729</v>
      </c>
      <c r="C679" s="15" t="s">
        <v>618</v>
      </c>
      <c r="D679" s="13">
        <v>45806</v>
      </c>
      <c r="E679" s="17" t="s">
        <v>1112</v>
      </c>
      <c r="F679" s="14">
        <v>3316101398</v>
      </c>
      <c r="G679" s="14">
        <v>3316101398</v>
      </c>
      <c r="H679" s="15" t="s">
        <v>638</v>
      </c>
      <c r="I679" s="14">
        <v>1</v>
      </c>
      <c r="J679" s="16">
        <v>14996</v>
      </c>
      <c r="K679" s="93">
        <f>I679*J679</f>
        <v>14996</v>
      </c>
      <c r="L679" s="13">
        <v>45889</v>
      </c>
      <c r="M679" s="13"/>
      <c r="N679" s="14"/>
      <c r="O679" s="14"/>
      <c r="P679" s="14"/>
      <c r="Q679" s="56"/>
      <c r="R679" s="13">
        <v>45891</v>
      </c>
      <c r="S679" s="13">
        <f>+R679+365</f>
        <v>46256</v>
      </c>
      <c r="T679" s="14">
        <f ca="1">$W$1-R679</f>
        <v>6</v>
      </c>
      <c r="U679" s="14">
        <f ca="1">365-T679</f>
        <v>359</v>
      </c>
      <c r="V679" s="15"/>
      <c r="W679" s="15"/>
      <c r="X679" s="14" t="str">
        <f>IF(AND(O679&gt;40410001,O679&lt;424000000),"Done - Invoiced",IF(AND(L679&gt;DATEVALUE("01/01/2024"),L679&lt;DATEVALUE("01/01/2027")),"On Hand",IF(L679="In Transit","In Transit",IF(L679="Cancelled PO","Cancelled PO","On Order"))))</f>
        <v>On Hand</v>
      </c>
      <c r="Y679" s="15" t="s">
        <v>460</v>
      </c>
      <c r="Z679" s="13">
        <v>45887</v>
      </c>
      <c r="AA679" s="13">
        <v>45887</v>
      </c>
      <c r="AB679" s="13">
        <v>45894</v>
      </c>
      <c r="AC679" s="14">
        <v>9252295</v>
      </c>
      <c r="AD679" s="13">
        <v>45884</v>
      </c>
      <c r="AE679" s="56">
        <v>1</v>
      </c>
      <c r="AF679" s="56">
        <v>14996</v>
      </c>
      <c r="AG679" s="56">
        <f>AE679*AF679</f>
        <v>14996</v>
      </c>
      <c r="AH679" s="56">
        <v>110</v>
      </c>
      <c r="AI679" s="56">
        <f>AG679+AH679</f>
        <v>15106</v>
      </c>
      <c r="AJ679" s="56"/>
      <c r="AK679" s="56"/>
    </row>
    <row r="680" spans="1:37" ht="10.5" hidden="1" customHeight="1" x14ac:dyDescent="0.2">
      <c r="A680" s="37">
        <v>3531416</v>
      </c>
      <c r="B680" s="15" t="s">
        <v>755</v>
      </c>
      <c r="C680" s="15" t="s">
        <v>618</v>
      </c>
      <c r="D680" s="13">
        <v>45819</v>
      </c>
      <c r="E680" s="15" t="s">
        <v>1145</v>
      </c>
      <c r="F680" s="14">
        <v>3316100679</v>
      </c>
      <c r="G680" s="14">
        <v>3316100679</v>
      </c>
      <c r="H680" s="15" t="s">
        <v>620</v>
      </c>
      <c r="I680" s="14">
        <v>1</v>
      </c>
      <c r="J680" s="16">
        <v>15347</v>
      </c>
      <c r="K680" s="93">
        <v>15347</v>
      </c>
      <c r="L680" s="13"/>
      <c r="M680" s="13"/>
      <c r="N680" s="14"/>
      <c r="O680" s="14"/>
      <c r="P680" s="14"/>
      <c r="Q680" s="56"/>
      <c r="R680" s="13"/>
      <c r="S680" s="13">
        <f>+R680+365</f>
        <v>365</v>
      </c>
      <c r="T680" s="14">
        <f ca="1">$W$1-R680</f>
        <v>45897</v>
      </c>
      <c r="U680" s="14">
        <f ca="1">365-T680</f>
        <v>-45532</v>
      </c>
      <c r="V680" s="15"/>
      <c r="W680" s="15"/>
      <c r="X680" s="14" t="str">
        <f>IF(AND(O680&gt;40410001,O680&lt;424000000),"Done - Invoiced",IF(AND(L680&gt;DATEVALUE("01/01/2024"),L680&lt;DATEVALUE("01/01/2027")),"On Hand",IF(L680="In Transit","In Transit",IF(L680="Cancelled PO","Cancelled PO","On Order"))))</f>
        <v>On Order</v>
      </c>
      <c r="Y680" s="15" t="s">
        <v>460</v>
      </c>
      <c r="Z680" s="13">
        <v>45891</v>
      </c>
      <c r="AA680" s="13">
        <v>45891</v>
      </c>
      <c r="AB680" s="13">
        <v>45898</v>
      </c>
      <c r="AC680" s="14">
        <v>9252371</v>
      </c>
      <c r="AD680" s="13">
        <v>45890</v>
      </c>
      <c r="AE680" s="56">
        <v>1</v>
      </c>
      <c r="AF680" s="56">
        <v>15347</v>
      </c>
      <c r="AG680" s="56">
        <f>AE680*AF680</f>
        <v>15347</v>
      </c>
      <c r="AH680" s="56">
        <v>110</v>
      </c>
      <c r="AI680" s="56">
        <f>AG680+AH680</f>
        <v>15457</v>
      </c>
      <c r="AJ680" s="56"/>
      <c r="AK680" s="56" t="s">
        <v>204</v>
      </c>
    </row>
    <row r="681" spans="1:37" ht="10.5" hidden="1" customHeight="1" x14ac:dyDescent="0.2">
      <c r="A681" s="37">
        <v>3369548</v>
      </c>
      <c r="B681" s="15" t="s">
        <v>669</v>
      </c>
      <c r="C681" s="15" t="s">
        <v>618</v>
      </c>
      <c r="D681" s="13">
        <v>45791</v>
      </c>
      <c r="E681" s="15" t="s">
        <v>1145</v>
      </c>
      <c r="F681" s="14">
        <v>3316101408</v>
      </c>
      <c r="G681" s="14">
        <v>3316101408</v>
      </c>
      <c r="H681" s="15" t="s">
        <v>620</v>
      </c>
      <c r="I681" s="14">
        <v>1</v>
      </c>
      <c r="J681" s="16">
        <v>18054</v>
      </c>
      <c r="K681" s="93">
        <f>I681*J681</f>
        <v>18054</v>
      </c>
      <c r="L681" s="13"/>
      <c r="M681" s="13"/>
      <c r="N681" s="14"/>
      <c r="O681" s="14"/>
      <c r="P681" s="14"/>
      <c r="Q681" s="56"/>
      <c r="R681" s="13"/>
      <c r="S681" s="13">
        <f>+R681+365</f>
        <v>365</v>
      </c>
      <c r="T681" s="14">
        <f ca="1">$W$1-R681</f>
        <v>45897</v>
      </c>
      <c r="U681" s="14">
        <f ca="1">365-T681</f>
        <v>-45532</v>
      </c>
      <c r="V681" s="15"/>
      <c r="W681" s="15"/>
      <c r="X681" s="14" t="str">
        <f>IF(AND(O681&gt;40410001,O681&lt;424000000),"Done - Invoiced",IF(AND(L681&gt;DATEVALUE("01/01/2024"),L681&lt;DATEVALUE("01/01/2027")),"On Hand",IF(L681="In Transit","In Transit",IF(L681="Cancelled PO","Cancelled PO","On Order"))))</f>
        <v>On Order</v>
      </c>
      <c r="Y681" s="15" t="s">
        <v>460</v>
      </c>
      <c r="Z681" s="13">
        <v>45890</v>
      </c>
      <c r="AA681" s="13">
        <v>45894</v>
      </c>
      <c r="AB681" s="13">
        <v>45901</v>
      </c>
      <c r="AC681" s="14">
        <v>9252414</v>
      </c>
      <c r="AD681" s="13">
        <v>45894</v>
      </c>
      <c r="AE681" s="56">
        <v>1</v>
      </c>
      <c r="AF681" s="56">
        <v>18054</v>
      </c>
      <c r="AG681" s="56">
        <f>AE681*AF681</f>
        <v>18054</v>
      </c>
      <c r="AH681" s="56">
        <v>110</v>
      </c>
      <c r="AI681" s="56">
        <f>AG681+AH681</f>
        <v>18164</v>
      </c>
      <c r="AJ681" s="56"/>
      <c r="AK681" s="56" t="s">
        <v>204</v>
      </c>
    </row>
    <row r="682" spans="1:37" ht="10.5" hidden="1" customHeight="1" x14ac:dyDescent="0.2">
      <c r="A682" s="37">
        <v>3457075</v>
      </c>
      <c r="B682" s="15" t="s">
        <v>741</v>
      </c>
      <c r="C682" s="15" t="s">
        <v>618</v>
      </c>
      <c r="D682" s="13">
        <v>45806</v>
      </c>
      <c r="E682" s="15"/>
      <c r="F682" s="14">
        <v>3316101408</v>
      </c>
      <c r="G682" s="14">
        <v>3316101408</v>
      </c>
      <c r="H682" s="15" t="s">
        <v>620</v>
      </c>
      <c r="I682" s="14">
        <v>1</v>
      </c>
      <c r="J682" s="16">
        <v>18054</v>
      </c>
      <c r="K682" s="16">
        <f>I682*J682</f>
        <v>18054</v>
      </c>
      <c r="L682" s="13"/>
      <c r="M682" s="13"/>
      <c r="N682" s="14"/>
      <c r="O682" s="14"/>
      <c r="P682" s="14"/>
      <c r="Q682" s="56"/>
      <c r="R682" s="13"/>
      <c r="S682" s="13">
        <f>+R682+365</f>
        <v>365</v>
      </c>
      <c r="T682" s="14">
        <f ca="1">$W$1-R682</f>
        <v>45897</v>
      </c>
      <c r="U682" s="14">
        <f ca="1">365-T682</f>
        <v>-45532</v>
      </c>
      <c r="V682" s="15"/>
      <c r="W682" s="15"/>
      <c r="X682" s="14" t="str">
        <f>IF(AND(O682&gt;40410001,O682&lt;424000000),"Done - Invoiced",IF(AND(L682&gt;DATEVALUE("01/01/2024"),L682&lt;DATEVALUE("01/01/2027")),"On Hand",IF(L682="In Transit","In Transit",IF(L682="Cancelled PO","Cancelled PO","On Order"))))</f>
        <v>On Order</v>
      </c>
      <c r="Y682" s="15" t="s">
        <v>460</v>
      </c>
      <c r="Z682" s="13">
        <v>45902</v>
      </c>
      <c r="AA682" s="13">
        <v>45922</v>
      </c>
      <c r="AB682" s="13">
        <v>45929</v>
      </c>
      <c r="AC682" s="14"/>
      <c r="AD682" s="13"/>
      <c r="AE682" s="56">
        <v>1</v>
      </c>
      <c r="AF682" s="56">
        <v>18054</v>
      </c>
      <c r="AG682" s="56">
        <f>AE682*AF682</f>
        <v>18054</v>
      </c>
      <c r="AH682" s="56"/>
      <c r="AI682" s="56">
        <f>AG682+AH682</f>
        <v>18054</v>
      </c>
      <c r="AJ682" s="56"/>
      <c r="AK682" s="56"/>
    </row>
    <row r="683" spans="1:37" ht="10.5" hidden="1" customHeight="1" x14ac:dyDescent="0.2">
      <c r="A683" s="37">
        <v>3457076</v>
      </c>
      <c r="B683" s="15" t="s">
        <v>742</v>
      </c>
      <c r="C683" s="15" t="s">
        <v>618</v>
      </c>
      <c r="D683" s="13">
        <v>45806</v>
      </c>
      <c r="E683" s="15"/>
      <c r="F683" s="14">
        <v>3316100679</v>
      </c>
      <c r="G683" s="14">
        <v>3316100679</v>
      </c>
      <c r="H683" s="15" t="s">
        <v>620</v>
      </c>
      <c r="I683" s="14">
        <v>1</v>
      </c>
      <c r="J683" s="16">
        <v>15347</v>
      </c>
      <c r="K683" s="16">
        <f>I683*J683</f>
        <v>15347</v>
      </c>
      <c r="L683" s="13"/>
      <c r="M683" s="13"/>
      <c r="N683" s="14"/>
      <c r="O683" s="14"/>
      <c r="P683" s="14"/>
      <c r="Q683" s="56"/>
      <c r="R683" s="13"/>
      <c r="S683" s="13">
        <f>+R683+365</f>
        <v>365</v>
      </c>
      <c r="T683" s="14">
        <f ca="1">$W$1-R683</f>
        <v>45897</v>
      </c>
      <c r="U683" s="14">
        <f ca="1">365-T683</f>
        <v>-45532</v>
      </c>
      <c r="V683" s="15"/>
      <c r="W683" s="15"/>
      <c r="X683" s="14" t="str">
        <f>IF(AND(O683&gt;40410001,O683&lt;424000000),"Done - Invoiced",IF(AND(L683&gt;DATEVALUE("01/01/2024"),L683&lt;DATEVALUE("01/01/2027")),"On Hand",IF(L683="In Transit","In Transit",IF(L683="Cancelled PO","Cancelled PO","On Order"))))</f>
        <v>On Order</v>
      </c>
      <c r="Y683" s="15" t="s">
        <v>460</v>
      </c>
      <c r="Z683" s="13">
        <v>45902</v>
      </c>
      <c r="AA683" s="13">
        <v>45903</v>
      </c>
      <c r="AB683" s="13">
        <v>45910</v>
      </c>
      <c r="AC683" s="14"/>
      <c r="AD683" s="13"/>
      <c r="AE683" s="56">
        <v>1</v>
      </c>
      <c r="AF683" s="56">
        <v>15347</v>
      </c>
      <c r="AG683" s="56">
        <f>AE683*AF683</f>
        <v>15347</v>
      </c>
      <c r="AH683" s="56"/>
      <c r="AI683" s="56">
        <f>AG683+AH683</f>
        <v>15347</v>
      </c>
      <c r="AJ683" s="56"/>
      <c r="AK683" s="56"/>
    </row>
    <row r="684" spans="1:37" ht="10.5" hidden="1" customHeight="1" x14ac:dyDescent="0.2">
      <c r="A684" s="37">
        <v>3457077</v>
      </c>
      <c r="B684" s="15" t="s">
        <v>743</v>
      </c>
      <c r="C684" s="15" t="s">
        <v>618</v>
      </c>
      <c r="D684" s="13">
        <v>45806</v>
      </c>
      <c r="E684" s="15"/>
      <c r="F684" s="14">
        <v>3316101398</v>
      </c>
      <c r="G684" s="14">
        <v>3316101398</v>
      </c>
      <c r="H684" s="15" t="s">
        <v>638</v>
      </c>
      <c r="I684" s="14">
        <v>1</v>
      </c>
      <c r="J684" s="16">
        <v>14996</v>
      </c>
      <c r="K684" s="16">
        <f>I684*J684</f>
        <v>14996</v>
      </c>
      <c r="L684" s="13"/>
      <c r="M684" s="13"/>
      <c r="N684" s="14"/>
      <c r="O684" s="14"/>
      <c r="P684" s="14"/>
      <c r="Q684" s="56"/>
      <c r="R684" s="13"/>
      <c r="S684" s="13">
        <f>+R684+365</f>
        <v>365</v>
      </c>
      <c r="T684" s="14">
        <f ca="1">$W$1-R684</f>
        <v>45897</v>
      </c>
      <c r="U684" s="14">
        <f ca="1">365-T684</f>
        <v>-45532</v>
      </c>
      <c r="V684" s="15"/>
      <c r="W684" s="15"/>
      <c r="X684" s="14" t="str">
        <f>IF(AND(O684&gt;40410001,O684&lt;424000000),"Done - Invoiced",IF(AND(L684&gt;DATEVALUE("01/01/2024"),L684&lt;DATEVALUE("01/01/2027")),"On Hand",IF(L684="In Transit","In Transit",IF(L684="Cancelled PO","Cancelled PO","On Order"))))</f>
        <v>On Order</v>
      </c>
      <c r="Y684" s="15" t="s">
        <v>460</v>
      </c>
      <c r="Z684" s="13">
        <v>45905</v>
      </c>
      <c r="AA684" s="13">
        <v>45910</v>
      </c>
      <c r="AB684" s="13">
        <v>45917</v>
      </c>
      <c r="AC684" s="14"/>
      <c r="AD684" s="13"/>
      <c r="AE684" s="56">
        <v>1</v>
      </c>
      <c r="AF684" s="56">
        <v>14996</v>
      </c>
      <c r="AG684" s="56">
        <f>AE684*AF684</f>
        <v>14996</v>
      </c>
      <c r="AH684" s="56"/>
      <c r="AI684" s="56">
        <f>AG684+AH684</f>
        <v>14996</v>
      </c>
      <c r="AJ684" s="56"/>
      <c r="AK684" s="56"/>
    </row>
    <row r="685" spans="1:37" ht="10.5" hidden="1" customHeight="1" x14ac:dyDescent="0.2">
      <c r="A685" s="37">
        <v>3225017</v>
      </c>
      <c r="B685" s="99" t="s">
        <v>482</v>
      </c>
      <c r="C685" s="99" t="s">
        <v>52</v>
      </c>
      <c r="D685" s="101">
        <v>45763</v>
      </c>
      <c r="E685" s="99" t="s">
        <v>414</v>
      </c>
      <c r="F685" s="102">
        <v>3316101255</v>
      </c>
      <c r="G685" s="102">
        <v>3316101255</v>
      </c>
      <c r="H685" s="99" t="s">
        <v>83</v>
      </c>
      <c r="I685" s="102">
        <v>4</v>
      </c>
      <c r="J685" s="104">
        <v>3945</v>
      </c>
      <c r="K685" s="104">
        <f>I685*J685</f>
        <v>15780</v>
      </c>
      <c r="L685" s="101" t="s">
        <v>414</v>
      </c>
      <c r="M685" s="101"/>
      <c r="N685" s="102"/>
      <c r="O685" s="102"/>
      <c r="P685" s="102"/>
      <c r="Q685" s="105"/>
      <c r="R685" s="13"/>
      <c r="S685" s="13"/>
      <c r="T685" s="14"/>
      <c r="U685" s="14"/>
      <c r="V685" s="15"/>
      <c r="W685" s="15"/>
      <c r="X685" s="14" t="str">
        <f>IF(AND(O685&gt;40410001,O685&lt;424000000),"Done - Invoiced",IF(AND(L685&gt;DATEVALUE("01/01/2024"),L685&lt;DATEVALUE("01/01/2027")),"On Hand",IF(L685="In Transit","In Transit",IF(L685="Cancelled PO","Cancelled PO","On Order"))))</f>
        <v>Cancelled PO</v>
      </c>
      <c r="Y685" s="15" t="s">
        <v>460</v>
      </c>
      <c r="Z685" s="13">
        <v>45805</v>
      </c>
      <c r="AA685" s="13" t="s">
        <v>820</v>
      </c>
      <c r="AB685" s="13" t="s">
        <v>820</v>
      </c>
      <c r="AC685" s="14"/>
      <c r="AD685" s="13"/>
      <c r="AE685" s="56"/>
      <c r="AF685" s="56"/>
      <c r="AG685" s="56"/>
      <c r="AH685" s="56"/>
      <c r="AI685" s="56">
        <f>AG685+AH685</f>
        <v>0</v>
      </c>
      <c r="AJ685" s="56"/>
      <c r="AK685" s="56"/>
    </row>
    <row r="686" spans="1:37" ht="10.5" hidden="1" customHeight="1" x14ac:dyDescent="0.2">
      <c r="A686" s="37">
        <v>3273156</v>
      </c>
      <c r="B686" s="99" t="s">
        <v>485</v>
      </c>
      <c r="C686" s="99" t="s">
        <v>52</v>
      </c>
      <c r="D686" s="101">
        <v>45772</v>
      </c>
      <c r="E686" s="99" t="s">
        <v>414</v>
      </c>
      <c r="F686" s="102">
        <v>3316101255</v>
      </c>
      <c r="G686" s="102">
        <v>3316101255</v>
      </c>
      <c r="H686" s="99" t="s">
        <v>83</v>
      </c>
      <c r="I686" s="102">
        <v>4</v>
      </c>
      <c r="J686" s="104">
        <v>3945</v>
      </c>
      <c r="K686" s="104">
        <f>I686*J686</f>
        <v>15780</v>
      </c>
      <c r="L686" s="101" t="s">
        <v>414</v>
      </c>
      <c r="M686" s="101"/>
      <c r="N686" s="102"/>
      <c r="O686" s="102"/>
      <c r="P686" s="102"/>
      <c r="Q686" s="105"/>
      <c r="R686" s="13"/>
      <c r="S686" s="13"/>
      <c r="T686" s="14"/>
      <c r="U686" s="14"/>
      <c r="V686" s="15"/>
      <c r="W686" s="15"/>
      <c r="X686" s="14" t="str">
        <f>IF(AND(O686&gt;40410001,O686&lt;424000000),"Done - Invoiced",IF(AND(L686&gt;DATEVALUE("01/01/2024"),L686&lt;DATEVALUE("01/01/2027")),"On Hand",IF(L686="In Transit","In Transit",IF(L686="Cancelled PO","Cancelled PO","On Order"))))</f>
        <v>Cancelled PO</v>
      </c>
      <c r="Y686" s="15" t="s">
        <v>460</v>
      </c>
      <c r="Z686" s="13">
        <v>45808</v>
      </c>
      <c r="AA686" s="13" t="s">
        <v>820</v>
      </c>
      <c r="AB686" s="13" t="s">
        <v>820</v>
      </c>
      <c r="AC686" s="14"/>
      <c r="AD686" s="13"/>
      <c r="AE686" s="56"/>
      <c r="AF686" s="56"/>
      <c r="AG686" s="56"/>
      <c r="AH686" s="56"/>
      <c r="AI686" s="56">
        <f>AG686+AH686</f>
        <v>0</v>
      </c>
      <c r="AJ686" s="56"/>
      <c r="AK686" s="56"/>
    </row>
    <row r="687" spans="1:37" ht="10.5" hidden="1" customHeight="1" x14ac:dyDescent="0.2">
      <c r="A687" s="37">
        <v>3273159</v>
      </c>
      <c r="B687" s="99" t="s">
        <v>488</v>
      </c>
      <c r="C687" s="99" t="s">
        <v>52</v>
      </c>
      <c r="D687" s="101">
        <v>45772</v>
      </c>
      <c r="E687" s="99" t="s">
        <v>414</v>
      </c>
      <c r="F687" s="102">
        <v>3316101255</v>
      </c>
      <c r="G687" s="102">
        <v>3316101255</v>
      </c>
      <c r="H687" s="99" t="s">
        <v>83</v>
      </c>
      <c r="I687" s="102">
        <v>4</v>
      </c>
      <c r="J687" s="104">
        <v>3945</v>
      </c>
      <c r="K687" s="104">
        <f>I687*J687</f>
        <v>15780</v>
      </c>
      <c r="L687" s="101" t="s">
        <v>414</v>
      </c>
      <c r="M687" s="101"/>
      <c r="N687" s="102"/>
      <c r="O687" s="102"/>
      <c r="P687" s="102"/>
      <c r="Q687" s="105"/>
      <c r="R687" s="13"/>
      <c r="S687" s="13"/>
      <c r="T687" s="14"/>
      <c r="U687" s="14"/>
      <c r="V687" s="15"/>
      <c r="W687" s="15"/>
      <c r="X687" s="14" t="str">
        <f>IF(AND(O687&gt;40410001,O687&lt;424000000),"Done - Invoiced",IF(AND(L687&gt;DATEVALUE("01/01/2024"),L687&lt;DATEVALUE("01/01/2027")),"On Hand",IF(L687="In Transit","In Transit",IF(L687="Cancelled PO","Cancelled PO","On Order"))))</f>
        <v>Cancelled PO</v>
      </c>
      <c r="Y687" s="15" t="s">
        <v>460</v>
      </c>
      <c r="Z687" s="13">
        <v>45815</v>
      </c>
      <c r="AA687" s="13" t="s">
        <v>820</v>
      </c>
      <c r="AB687" s="13" t="s">
        <v>820</v>
      </c>
      <c r="AC687" s="14"/>
      <c r="AD687" s="13"/>
      <c r="AE687" s="56"/>
      <c r="AF687" s="56"/>
      <c r="AG687" s="56"/>
      <c r="AH687" s="56"/>
      <c r="AI687" s="56">
        <f>AG687+AH687</f>
        <v>0</v>
      </c>
      <c r="AJ687" s="56"/>
      <c r="AK687" s="56"/>
    </row>
    <row r="688" spans="1:37" ht="10.5" hidden="1" customHeight="1" x14ac:dyDescent="0.2">
      <c r="A688" s="37">
        <v>3341900</v>
      </c>
      <c r="B688" s="99" t="s">
        <v>495</v>
      </c>
      <c r="C688" s="99" t="s">
        <v>52</v>
      </c>
      <c r="D688" s="101">
        <v>45786</v>
      </c>
      <c r="E688" s="99" t="s">
        <v>414</v>
      </c>
      <c r="F688" s="102" t="s">
        <v>496</v>
      </c>
      <c r="G688" s="102" t="s">
        <v>496</v>
      </c>
      <c r="H688" s="99" t="s">
        <v>83</v>
      </c>
      <c r="I688" s="102">
        <v>4</v>
      </c>
      <c r="J688" s="104">
        <v>3992</v>
      </c>
      <c r="K688" s="104">
        <f>I688*J688</f>
        <v>15968</v>
      </c>
      <c r="L688" s="101" t="s">
        <v>414</v>
      </c>
      <c r="M688" s="101"/>
      <c r="N688" s="102"/>
      <c r="O688" s="102"/>
      <c r="P688" s="102"/>
      <c r="Q688" s="105"/>
      <c r="R688" s="13"/>
      <c r="S688" s="13"/>
      <c r="T688" s="14"/>
      <c r="U688" s="14"/>
      <c r="V688" s="15"/>
      <c r="W688" s="15"/>
      <c r="X688" s="14" t="str">
        <f>IF(AND(O688&gt;40410001,O688&lt;424000000),"Done - Invoiced",IF(AND(L688&gt;DATEVALUE("01/01/2024"),L688&lt;DATEVALUE("01/01/2027")),"On Hand",IF(L688="In Transit","In Transit",IF(L688="Cancelled PO","Cancelled PO","On Order"))))</f>
        <v>Cancelled PO</v>
      </c>
      <c r="Y688" s="15" t="s">
        <v>460</v>
      </c>
      <c r="Z688" s="13">
        <v>45826</v>
      </c>
      <c r="AA688" s="13" t="s">
        <v>820</v>
      </c>
      <c r="AB688" s="13" t="s">
        <v>820</v>
      </c>
      <c r="AC688" s="14"/>
      <c r="AD688" s="13"/>
      <c r="AE688" s="56"/>
      <c r="AF688" s="56"/>
      <c r="AG688" s="56"/>
      <c r="AH688" s="56"/>
      <c r="AI688" s="56">
        <f>AG688+AH688</f>
        <v>0</v>
      </c>
      <c r="AJ688" s="56"/>
      <c r="AK688" s="56"/>
    </row>
    <row r="689" spans="1:37" ht="10.5" hidden="1" customHeight="1" x14ac:dyDescent="0.2">
      <c r="A689" s="37">
        <v>3457078</v>
      </c>
      <c r="B689" s="15" t="s">
        <v>744</v>
      </c>
      <c r="C689" s="15" t="s">
        <v>618</v>
      </c>
      <c r="D689" s="13">
        <v>45806</v>
      </c>
      <c r="E689" s="15"/>
      <c r="F689" s="14">
        <v>3316101408</v>
      </c>
      <c r="G689" s="14">
        <v>3316101408</v>
      </c>
      <c r="H689" s="15" t="s">
        <v>620</v>
      </c>
      <c r="I689" s="14">
        <v>1</v>
      </c>
      <c r="J689" s="16">
        <v>18054</v>
      </c>
      <c r="K689" s="16">
        <f>I689*J689</f>
        <v>18054</v>
      </c>
      <c r="L689" s="13"/>
      <c r="M689" s="13"/>
      <c r="N689" s="14"/>
      <c r="O689" s="14"/>
      <c r="P689" s="14"/>
      <c r="Q689" s="56"/>
      <c r="R689" s="13"/>
      <c r="S689" s="13">
        <f>+R689+365</f>
        <v>365</v>
      </c>
      <c r="T689" s="14">
        <f ca="1">$W$1-R689</f>
        <v>45897</v>
      </c>
      <c r="U689" s="14">
        <f ca="1">365-T689</f>
        <v>-45532</v>
      </c>
      <c r="V689" s="15"/>
      <c r="W689" s="15"/>
      <c r="X689" s="14" t="str">
        <f>IF(AND(O689&gt;40410001,O689&lt;424000000),"Done - Invoiced",IF(AND(L689&gt;DATEVALUE("01/01/2024"),L689&lt;DATEVALUE("01/01/2027")),"On Hand",IF(L689="In Transit","In Transit",IF(L689="Cancelled PO","Cancelled PO","On Order"))))</f>
        <v>On Order</v>
      </c>
      <c r="Y689" s="15" t="s">
        <v>460</v>
      </c>
      <c r="Z689" s="13">
        <v>45905</v>
      </c>
      <c r="AA689" s="13">
        <v>45924</v>
      </c>
      <c r="AB689" s="13">
        <v>45931</v>
      </c>
      <c r="AC689" s="14"/>
      <c r="AD689" s="13"/>
      <c r="AE689" s="56">
        <v>1</v>
      </c>
      <c r="AF689" s="56">
        <v>18054</v>
      </c>
      <c r="AG689" s="56">
        <f>AE689*AF689</f>
        <v>18054</v>
      </c>
      <c r="AH689" s="56"/>
      <c r="AI689" s="56">
        <f>AG689+AH689</f>
        <v>18054</v>
      </c>
      <c r="AJ689" s="56"/>
      <c r="AK689" s="56"/>
    </row>
    <row r="690" spans="1:37" ht="10.5" hidden="1" customHeight="1" x14ac:dyDescent="0.2">
      <c r="A690" s="37">
        <v>3457079</v>
      </c>
      <c r="B690" s="15" t="s">
        <v>745</v>
      </c>
      <c r="C690" s="15" t="s">
        <v>618</v>
      </c>
      <c r="D690" s="13">
        <v>45806</v>
      </c>
      <c r="E690" s="15"/>
      <c r="F690" s="14">
        <v>3316101408</v>
      </c>
      <c r="G690" s="14">
        <v>3316101408</v>
      </c>
      <c r="H690" s="15" t="s">
        <v>620</v>
      </c>
      <c r="I690" s="14">
        <v>1</v>
      </c>
      <c r="J690" s="16">
        <v>18054</v>
      </c>
      <c r="K690" s="16">
        <f>I690*J690</f>
        <v>18054</v>
      </c>
      <c r="L690" s="13"/>
      <c r="M690" s="13"/>
      <c r="N690" s="14"/>
      <c r="O690" s="14"/>
      <c r="P690" s="14"/>
      <c r="Q690" s="56"/>
      <c r="R690" s="13"/>
      <c r="S690" s="13">
        <f>+R690+365</f>
        <v>365</v>
      </c>
      <c r="T690" s="14">
        <f ca="1">$W$1-R690</f>
        <v>45897</v>
      </c>
      <c r="U690" s="14">
        <f ca="1">365-T690</f>
        <v>-45532</v>
      </c>
      <c r="V690" s="15"/>
      <c r="W690" s="15"/>
      <c r="X690" s="14" t="str">
        <f>IF(AND(O690&gt;40410001,O690&lt;424000000),"Done - Invoiced",IF(AND(L690&gt;DATEVALUE("01/01/2024"),L690&lt;DATEVALUE("01/01/2027")),"On Hand",IF(L690="In Transit","In Transit",IF(L690="Cancelled PO","Cancelled PO","On Order"))))</f>
        <v>On Order</v>
      </c>
      <c r="Y690" s="15" t="s">
        <v>460</v>
      </c>
      <c r="Z690" s="13">
        <v>45908</v>
      </c>
      <c r="AA690" s="13">
        <v>45908</v>
      </c>
      <c r="AB690" s="13">
        <v>45915</v>
      </c>
      <c r="AC690" s="14"/>
      <c r="AD690" s="13"/>
      <c r="AE690" s="56">
        <v>1</v>
      </c>
      <c r="AF690" s="56">
        <v>18054</v>
      </c>
      <c r="AG690" s="56">
        <f>AE690*AF690</f>
        <v>18054</v>
      </c>
      <c r="AH690" s="56"/>
      <c r="AI690" s="56">
        <f>AG690+AH690</f>
        <v>18054</v>
      </c>
      <c r="AJ690" s="56"/>
      <c r="AK690" s="56"/>
    </row>
    <row r="691" spans="1:37" ht="10.5" hidden="1" customHeight="1" x14ac:dyDescent="0.2">
      <c r="A691" s="37">
        <v>3457080</v>
      </c>
      <c r="B691" s="15" t="s">
        <v>746</v>
      </c>
      <c r="C691" s="15" t="s">
        <v>618</v>
      </c>
      <c r="D691" s="13">
        <v>45806</v>
      </c>
      <c r="E691" s="15"/>
      <c r="F691" s="14">
        <v>3316101408</v>
      </c>
      <c r="G691" s="14">
        <v>3316101408</v>
      </c>
      <c r="H691" s="15" t="s">
        <v>620</v>
      </c>
      <c r="I691" s="14">
        <v>1</v>
      </c>
      <c r="J691" s="16">
        <v>18054</v>
      </c>
      <c r="K691" s="16">
        <f>I691*J691</f>
        <v>18054</v>
      </c>
      <c r="L691" s="13"/>
      <c r="M691" s="13"/>
      <c r="N691" s="14"/>
      <c r="O691" s="14"/>
      <c r="P691" s="14"/>
      <c r="Q691" s="56"/>
      <c r="R691" s="13"/>
      <c r="S691" s="13">
        <f>+R691+365</f>
        <v>365</v>
      </c>
      <c r="T691" s="14">
        <f ca="1">$W$1-R691</f>
        <v>45897</v>
      </c>
      <c r="U691" s="14">
        <f ca="1">365-T691</f>
        <v>-45532</v>
      </c>
      <c r="V691" s="15"/>
      <c r="W691" s="15"/>
      <c r="X691" s="14" t="str">
        <f>IF(AND(O691&gt;40410001,O691&lt;424000000),"Done - Invoiced",IF(AND(L691&gt;DATEVALUE("01/01/2024"),L691&lt;DATEVALUE("01/01/2027")),"On Hand",IF(L691="In Transit","In Transit",IF(L691="Cancelled PO","Cancelled PO","On Order"))))</f>
        <v>On Order</v>
      </c>
      <c r="Y691" s="15" t="s">
        <v>460</v>
      </c>
      <c r="Z691" s="13">
        <v>45908</v>
      </c>
      <c r="AA691" s="13">
        <v>45908</v>
      </c>
      <c r="AB691" s="13">
        <v>45915</v>
      </c>
      <c r="AC691" s="14"/>
      <c r="AD691" s="13"/>
      <c r="AE691" s="56">
        <v>1</v>
      </c>
      <c r="AF691" s="56">
        <v>18054</v>
      </c>
      <c r="AG691" s="56">
        <f>AE691*AF691</f>
        <v>18054</v>
      </c>
      <c r="AH691" s="56"/>
      <c r="AI691" s="56">
        <f>AG691+AH691</f>
        <v>18054</v>
      </c>
      <c r="AJ691" s="56"/>
      <c r="AK691" s="56"/>
    </row>
    <row r="692" spans="1:37" ht="10.5" hidden="1" customHeight="1" x14ac:dyDescent="0.2">
      <c r="A692" s="37">
        <v>3497574</v>
      </c>
      <c r="B692" s="15" t="s">
        <v>522</v>
      </c>
      <c r="C692" s="15" t="s">
        <v>52</v>
      </c>
      <c r="D692" s="13">
        <v>45813</v>
      </c>
      <c r="E692" s="17" t="s">
        <v>1106</v>
      </c>
      <c r="F692" s="14">
        <v>3222362915</v>
      </c>
      <c r="G692" s="14">
        <v>3222362915</v>
      </c>
      <c r="H692" s="15" t="s">
        <v>87</v>
      </c>
      <c r="I692" s="14">
        <v>6</v>
      </c>
      <c r="J692" s="16">
        <v>2315</v>
      </c>
      <c r="K692" s="106">
        <f>I692*J692</f>
        <v>13890</v>
      </c>
      <c r="L692" s="13">
        <v>45887</v>
      </c>
      <c r="M692" s="13"/>
      <c r="N692" s="14"/>
      <c r="O692" s="14"/>
      <c r="P692" s="14"/>
      <c r="Q692" s="71"/>
      <c r="R692" s="13">
        <v>45891</v>
      </c>
      <c r="S692" s="13">
        <f>+R692+365</f>
        <v>46256</v>
      </c>
      <c r="T692" s="14">
        <f ca="1">$W$1-R692</f>
        <v>6</v>
      </c>
      <c r="U692" s="14">
        <f ca="1">365-T692</f>
        <v>359</v>
      </c>
      <c r="V692" s="15"/>
      <c r="W692" s="15"/>
      <c r="X692" s="14" t="str">
        <f>IF(AND(O692&gt;40410001,O692&lt;424000000),"Done - Invoiced",IF(AND(L692&gt;DATEVALUE("01/01/2024"),L692&lt;DATEVALUE("01/01/2027")),"On Hand",IF(L692="In Transit","In Transit",IF(L692="Cancelled PO","Cancelled PO","On Order"))))</f>
        <v>On Hand</v>
      </c>
      <c r="Y692" s="15" t="s">
        <v>460</v>
      </c>
      <c r="Z692" s="13">
        <v>45882</v>
      </c>
      <c r="AA692" s="13">
        <v>45882</v>
      </c>
      <c r="AB692" s="13">
        <v>45887</v>
      </c>
      <c r="AC692" s="14" t="s">
        <v>1104</v>
      </c>
      <c r="AD692" s="13">
        <v>45884</v>
      </c>
      <c r="AE692" s="56">
        <v>6</v>
      </c>
      <c r="AF692" s="56">
        <v>2315</v>
      </c>
      <c r="AG692" s="56">
        <f>AE692*AF692</f>
        <v>13890</v>
      </c>
      <c r="AH692" s="56">
        <v>360</v>
      </c>
      <c r="AI692" s="56">
        <f>AG692+AH692</f>
        <v>14250</v>
      </c>
      <c r="AJ692" s="56"/>
      <c r="AK692" s="56"/>
    </row>
    <row r="693" spans="1:37" ht="10.5" hidden="1" customHeight="1" x14ac:dyDescent="0.2">
      <c r="A693" s="37">
        <v>3496388</v>
      </c>
      <c r="B693" s="15" t="s">
        <v>747</v>
      </c>
      <c r="C693" s="15" t="s">
        <v>618</v>
      </c>
      <c r="D693" s="13">
        <v>45813</v>
      </c>
      <c r="E693" s="15"/>
      <c r="F693" s="14">
        <v>3316100679</v>
      </c>
      <c r="G693" s="14">
        <v>3316100679</v>
      </c>
      <c r="H693" s="15" t="s">
        <v>620</v>
      </c>
      <c r="I693" s="14">
        <v>1</v>
      </c>
      <c r="J693" s="16">
        <v>15347</v>
      </c>
      <c r="K693" s="93">
        <f>I693*J693</f>
        <v>15347</v>
      </c>
      <c r="L693" s="13"/>
      <c r="M693" s="13"/>
      <c r="N693" s="14"/>
      <c r="O693" s="14"/>
      <c r="P693" s="14"/>
      <c r="Q693" s="56"/>
      <c r="R693" s="13"/>
      <c r="S693" s="13">
        <f>+R693+365</f>
        <v>365</v>
      </c>
      <c r="T693" s="14">
        <f ca="1">$W$1-R693</f>
        <v>45897</v>
      </c>
      <c r="U693" s="14">
        <f ca="1">365-T693</f>
        <v>-45532</v>
      </c>
      <c r="V693" s="15"/>
      <c r="W693" s="15"/>
      <c r="X693" s="14" t="str">
        <f>IF(AND(O693&gt;40410001,O693&lt;424000000),"Done - Invoiced",IF(AND(L693&gt;DATEVALUE("01/01/2024"),L693&lt;DATEVALUE("01/01/2027")),"On Hand",IF(L693="In Transit","In Transit",IF(L693="Cancelled PO","Cancelled PO","On Order"))))</f>
        <v>On Order</v>
      </c>
      <c r="Y693" s="15" t="s">
        <v>460</v>
      </c>
      <c r="Z693" s="13">
        <v>45897</v>
      </c>
      <c r="AA693" s="13">
        <v>45902</v>
      </c>
      <c r="AB693" s="13">
        <v>45909</v>
      </c>
      <c r="AC693" s="14"/>
      <c r="AD693" s="13"/>
      <c r="AE693" s="56">
        <v>1</v>
      </c>
      <c r="AF693" s="56">
        <v>15347</v>
      </c>
      <c r="AG693" s="56">
        <f>AE693*AF693</f>
        <v>15347</v>
      </c>
      <c r="AH693" s="56"/>
      <c r="AI693" s="56">
        <f>AG693+AH693</f>
        <v>15347</v>
      </c>
      <c r="AJ693" s="56"/>
      <c r="AK693" s="56"/>
    </row>
    <row r="694" spans="1:37" ht="10.5" hidden="1" customHeight="1" x14ac:dyDescent="0.2">
      <c r="A694" s="37">
        <v>3496389</v>
      </c>
      <c r="B694" s="15" t="s">
        <v>748</v>
      </c>
      <c r="C694" s="15" t="s">
        <v>618</v>
      </c>
      <c r="D694" s="13">
        <v>45813</v>
      </c>
      <c r="E694" s="15"/>
      <c r="F694" s="14">
        <v>3316100679</v>
      </c>
      <c r="G694" s="14">
        <v>3316100679</v>
      </c>
      <c r="H694" s="15" t="s">
        <v>620</v>
      </c>
      <c r="I694" s="14">
        <v>1</v>
      </c>
      <c r="J694" s="16">
        <v>15347</v>
      </c>
      <c r="K694" s="93">
        <f>I694*J694</f>
        <v>15347</v>
      </c>
      <c r="L694" s="13"/>
      <c r="M694" s="13"/>
      <c r="N694" s="14"/>
      <c r="O694" s="14"/>
      <c r="P694" s="14"/>
      <c r="Q694" s="56"/>
      <c r="R694" s="13"/>
      <c r="S694" s="13">
        <f>+R694+365</f>
        <v>365</v>
      </c>
      <c r="T694" s="14">
        <f ca="1">$W$1-R694</f>
        <v>45897</v>
      </c>
      <c r="U694" s="14">
        <f ca="1">365-T694</f>
        <v>-45532</v>
      </c>
      <c r="V694" s="15"/>
      <c r="W694" s="15"/>
      <c r="X694" s="14" t="str">
        <f>IF(AND(O694&gt;40410001,O694&lt;424000000),"Done - Invoiced",IF(AND(L694&gt;DATEVALUE("01/01/2024"),L694&lt;DATEVALUE("01/01/2027")),"On Hand",IF(L694="In Transit","In Transit",IF(L694="Cancelled PO","Cancelled PO","On Order"))))</f>
        <v>On Order</v>
      </c>
      <c r="Y694" s="15" t="s">
        <v>460</v>
      </c>
      <c r="Z694" s="13">
        <v>45897</v>
      </c>
      <c r="AA694" s="13">
        <v>45902</v>
      </c>
      <c r="AB694" s="13">
        <v>45909</v>
      </c>
      <c r="AC694" s="14"/>
      <c r="AD694" s="13"/>
      <c r="AE694" s="56">
        <v>1</v>
      </c>
      <c r="AF694" s="56">
        <v>15347</v>
      </c>
      <c r="AG694" s="56">
        <f>AE694*AF694</f>
        <v>15347</v>
      </c>
      <c r="AH694" s="56"/>
      <c r="AI694" s="56">
        <f>AG694+AH694</f>
        <v>15347</v>
      </c>
      <c r="AJ694" s="56"/>
      <c r="AK694" s="56"/>
    </row>
    <row r="695" spans="1:37" ht="10.5" hidden="1" customHeight="1" x14ac:dyDescent="0.2">
      <c r="A695" s="37">
        <v>3496390</v>
      </c>
      <c r="B695" s="15" t="s">
        <v>749</v>
      </c>
      <c r="C695" s="15" t="s">
        <v>618</v>
      </c>
      <c r="D695" s="13">
        <v>45813</v>
      </c>
      <c r="E695" s="15"/>
      <c r="F695" s="14">
        <v>3316100679</v>
      </c>
      <c r="G695" s="14">
        <v>3316100679</v>
      </c>
      <c r="H695" s="15" t="s">
        <v>620</v>
      </c>
      <c r="I695" s="14">
        <v>1</v>
      </c>
      <c r="J695" s="16">
        <v>15347</v>
      </c>
      <c r="K695" s="16">
        <f>I695*J695</f>
        <v>15347</v>
      </c>
      <c r="L695" s="13"/>
      <c r="M695" s="13"/>
      <c r="N695" s="14"/>
      <c r="O695" s="14"/>
      <c r="P695" s="14"/>
      <c r="Q695" s="56"/>
      <c r="R695" s="13"/>
      <c r="S695" s="13">
        <f>+R695+365</f>
        <v>365</v>
      </c>
      <c r="T695" s="14">
        <f ca="1">$W$1-R695</f>
        <v>45897</v>
      </c>
      <c r="U695" s="14">
        <f ca="1">365-T695</f>
        <v>-45532</v>
      </c>
      <c r="V695" s="15"/>
      <c r="W695" s="15"/>
      <c r="X695" s="14" t="str">
        <f>IF(AND(O695&gt;40410001,O695&lt;424000000),"Done - Invoiced",IF(AND(L695&gt;DATEVALUE("01/01/2024"),L695&lt;DATEVALUE("01/01/2027")),"On Hand",IF(L695="In Transit","In Transit",IF(L695="Cancelled PO","Cancelled PO","On Order"))))</f>
        <v>On Order</v>
      </c>
      <c r="Y695" s="15" t="s">
        <v>460</v>
      </c>
      <c r="Z695" s="13">
        <v>45909</v>
      </c>
      <c r="AA695" s="13">
        <v>45909</v>
      </c>
      <c r="AB695" s="13">
        <v>45916</v>
      </c>
      <c r="AC695" s="14"/>
      <c r="AD695" s="13"/>
      <c r="AE695" s="56">
        <v>1</v>
      </c>
      <c r="AF695" s="56">
        <v>15347</v>
      </c>
      <c r="AG695" s="56">
        <f>AE695*AF695</f>
        <v>15347</v>
      </c>
      <c r="AH695" s="56"/>
      <c r="AI695" s="56">
        <f>AG695+AH695</f>
        <v>15347</v>
      </c>
      <c r="AJ695" s="56"/>
      <c r="AK695" s="56"/>
    </row>
    <row r="696" spans="1:37" ht="10.5" hidden="1" customHeight="1" x14ac:dyDescent="0.2">
      <c r="A696" s="37">
        <v>3496391</v>
      </c>
      <c r="B696" s="15" t="s">
        <v>750</v>
      </c>
      <c r="C696" s="15" t="s">
        <v>618</v>
      </c>
      <c r="D696" s="13">
        <v>45813</v>
      </c>
      <c r="E696" s="15"/>
      <c r="F696" s="14">
        <v>3316100679</v>
      </c>
      <c r="G696" s="14">
        <v>3316100679</v>
      </c>
      <c r="H696" s="15" t="s">
        <v>620</v>
      </c>
      <c r="I696" s="14">
        <v>1</v>
      </c>
      <c r="J696" s="16">
        <v>15347</v>
      </c>
      <c r="K696" s="16">
        <f>I696*J696</f>
        <v>15347</v>
      </c>
      <c r="L696" s="13"/>
      <c r="M696" s="13"/>
      <c r="N696" s="14"/>
      <c r="O696" s="14"/>
      <c r="P696" s="14"/>
      <c r="Q696" s="56"/>
      <c r="R696" s="13"/>
      <c r="S696" s="13">
        <f>+R696+365</f>
        <v>365</v>
      </c>
      <c r="T696" s="14">
        <f ca="1">$W$1-R696</f>
        <v>45897</v>
      </c>
      <c r="U696" s="14">
        <f ca="1">365-T696</f>
        <v>-45532</v>
      </c>
      <c r="V696" s="15"/>
      <c r="W696" s="15"/>
      <c r="X696" s="14" t="str">
        <f>IF(AND(O696&gt;40410001,O696&lt;424000000),"Done - Invoiced",IF(AND(L696&gt;DATEVALUE("01/01/2024"),L696&lt;DATEVALUE("01/01/2027")),"On Hand",IF(L696="In Transit","In Transit",IF(L696="Cancelled PO","Cancelled PO","On Order"))))</f>
        <v>On Order</v>
      </c>
      <c r="Y696" s="15" t="s">
        <v>460</v>
      </c>
      <c r="Z696" s="13">
        <v>45909</v>
      </c>
      <c r="AA696" s="13">
        <v>45909</v>
      </c>
      <c r="AB696" s="13">
        <v>45916</v>
      </c>
      <c r="AC696" s="14"/>
      <c r="AD696" s="13"/>
      <c r="AE696" s="56">
        <v>1</v>
      </c>
      <c r="AF696" s="56">
        <v>15347</v>
      </c>
      <c r="AG696" s="56">
        <f>AE696*AF696</f>
        <v>15347</v>
      </c>
      <c r="AH696" s="56"/>
      <c r="AI696" s="56">
        <f>AG696+AH696</f>
        <v>15347</v>
      </c>
      <c r="AJ696" s="56"/>
      <c r="AK696" s="56"/>
    </row>
    <row r="697" spans="1:37" ht="10.5" hidden="1" customHeight="1" x14ac:dyDescent="0.2">
      <c r="A697" s="37">
        <v>3496392</v>
      </c>
      <c r="B697" s="15" t="s">
        <v>751</v>
      </c>
      <c r="C697" s="15" t="s">
        <v>618</v>
      </c>
      <c r="D697" s="13">
        <v>45813</v>
      </c>
      <c r="E697" s="15"/>
      <c r="F697" s="14">
        <v>3316100679</v>
      </c>
      <c r="G697" s="14">
        <v>3316100679</v>
      </c>
      <c r="H697" s="15" t="s">
        <v>620</v>
      </c>
      <c r="I697" s="14">
        <v>1</v>
      </c>
      <c r="J697" s="16">
        <v>15347</v>
      </c>
      <c r="K697" s="16">
        <f>I697*J697</f>
        <v>15347</v>
      </c>
      <c r="L697" s="13"/>
      <c r="M697" s="13"/>
      <c r="N697" s="14"/>
      <c r="O697" s="14"/>
      <c r="P697" s="14"/>
      <c r="Q697" s="56"/>
      <c r="R697" s="13"/>
      <c r="S697" s="13">
        <f>+R697+365</f>
        <v>365</v>
      </c>
      <c r="T697" s="14">
        <f ca="1">$W$1-R697</f>
        <v>45897</v>
      </c>
      <c r="U697" s="14">
        <f ca="1">365-T697</f>
        <v>-45532</v>
      </c>
      <c r="V697" s="15"/>
      <c r="W697" s="15"/>
      <c r="X697" s="14" t="str">
        <f>IF(AND(O697&gt;40410001,O697&lt;424000000),"Done - Invoiced",IF(AND(L697&gt;DATEVALUE("01/01/2024"),L697&lt;DATEVALUE("01/01/2027")),"On Hand",IF(L697="In Transit","In Transit",IF(L697="Cancelled PO","Cancelled PO","On Order"))))</f>
        <v>On Order</v>
      </c>
      <c r="Y697" s="15" t="s">
        <v>460</v>
      </c>
      <c r="Z697" s="13">
        <v>45910</v>
      </c>
      <c r="AA697" s="13">
        <v>45910</v>
      </c>
      <c r="AB697" s="13">
        <v>45917</v>
      </c>
      <c r="AC697" s="14"/>
      <c r="AD697" s="13"/>
      <c r="AE697" s="56">
        <v>1</v>
      </c>
      <c r="AF697" s="56">
        <v>15347</v>
      </c>
      <c r="AG697" s="56">
        <f>AE697*AF697</f>
        <v>15347</v>
      </c>
      <c r="AH697" s="56"/>
      <c r="AI697" s="56">
        <f>AG697+AH697</f>
        <v>15347</v>
      </c>
      <c r="AJ697" s="56"/>
      <c r="AK697" s="56"/>
    </row>
    <row r="698" spans="1:37" ht="10.5" hidden="1" customHeight="1" x14ac:dyDescent="0.2">
      <c r="A698" s="37">
        <v>3496393</v>
      </c>
      <c r="B698" s="15" t="s">
        <v>752</v>
      </c>
      <c r="C698" s="15" t="s">
        <v>618</v>
      </c>
      <c r="D698" s="13">
        <v>45813</v>
      </c>
      <c r="E698" s="15"/>
      <c r="F698" s="14">
        <v>3316101408</v>
      </c>
      <c r="G698" s="14">
        <v>3316101408</v>
      </c>
      <c r="H698" s="15" t="s">
        <v>620</v>
      </c>
      <c r="I698" s="14">
        <v>1</v>
      </c>
      <c r="J698" s="16">
        <v>18054</v>
      </c>
      <c r="K698" s="16">
        <f>I698*J698</f>
        <v>18054</v>
      </c>
      <c r="L698" s="13"/>
      <c r="M698" s="13"/>
      <c r="N698" s="14"/>
      <c r="O698" s="14"/>
      <c r="P698" s="14"/>
      <c r="Q698" s="56"/>
      <c r="R698" s="13"/>
      <c r="S698" s="13">
        <f>+R698+365</f>
        <v>365</v>
      </c>
      <c r="T698" s="14">
        <f ca="1">$W$1-R698</f>
        <v>45897</v>
      </c>
      <c r="U698" s="14">
        <f ca="1">365-T698</f>
        <v>-45532</v>
      </c>
      <c r="V698" s="15"/>
      <c r="W698" s="15"/>
      <c r="X698" s="14" t="str">
        <f>IF(AND(O698&gt;40410001,O698&lt;424000000),"Done - Invoiced",IF(AND(L698&gt;DATEVALUE("01/01/2024"),L698&lt;DATEVALUE("01/01/2027")),"On Hand",IF(L698="In Transit","In Transit",IF(L698="Cancelled PO","Cancelled PO","On Order"))))</f>
        <v>On Order</v>
      </c>
      <c r="Y698" s="15" t="s">
        <v>460</v>
      </c>
      <c r="Z698" s="13">
        <v>45910</v>
      </c>
      <c r="AA698" s="13">
        <v>45910</v>
      </c>
      <c r="AB698" s="13">
        <v>45917</v>
      </c>
      <c r="AC698" s="14"/>
      <c r="AD698" s="13"/>
      <c r="AE698" s="56">
        <v>1</v>
      </c>
      <c r="AF698" s="56">
        <v>18054</v>
      </c>
      <c r="AG698" s="56">
        <f>AE698*AF698</f>
        <v>18054</v>
      </c>
      <c r="AH698" s="56"/>
      <c r="AI698" s="56">
        <f>AG698+AH698</f>
        <v>18054</v>
      </c>
      <c r="AJ698" s="56"/>
      <c r="AK698" s="56"/>
    </row>
    <row r="699" spans="1:37" ht="10.5" hidden="1" customHeight="1" x14ac:dyDescent="0.2">
      <c r="A699" s="37">
        <v>3503752</v>
      </c>
      <c r="B699" s="15" t="s">
        <v>724</v>
      </c>
      <c r="C699" s="15" t="s">
        <v>525</v>
      </c>
      <c r="D699" s="13">
        <v>45814</v>
      </c>
      <c r="E699" s="15" t="s">
        <v>1127</v>
      </c>
      <c r="F699" s="14">
        <v>1187984</v>
      </c>
      <c r="G699" s="14">
        <v>3222321583</v>
      </c>
      <c r="H699" s="15" t="s">
        <v>526</v>
      </c>
      <c r="I699" s="14">
        <v>8</v>
      </c>
      <c r="J699" s="16">
        <v>629.5</v>
      </c>
      <c r="K699" s="93">
        <f>I699*J699</f>
        <v>5036</v>
      </c>
      <c r="L699" s="13"/>
      <c r="M699" s="13"/>
      <c r="N699" s="14"/>
      <c r="O699" s="14"/>
      <c r="P699" s="14"/>
      <c r="Q699" s="56"/>
      <c r="R699" s="13"/>
      <c r="S699" s="13">
        <f>+R699+365</f>
        <v>365</v>
      </c>
      <c r="T699" s="14">
        <f ca="1">$W$1-R699</f>
        <v>45897</v>
      </c>
      <c r="U699" s="14">
        <f ca="1">365-T699</f>
        <v>-45532</v>
      </c>
      <c r="V699" s="15"/>
      <c r="W699" s="15"/>
      <c r="X699" s="14" t="str">
        <f>IF(AND(O699&gt;40410001,O699&lt;424000000),"Done - Invoiced",IF(AND(L699&gt;DATEVALUE("01/01/2024"),L699&lt;DATEVALUE("01/01/2027")),"On Hand",IF(L699="In Transit","In Transit",IF(L699="Cancelled PO","Cancelled PO","On Order"))))</f>
        <v>On Order</v>
      </c>
      <c r="Y699" s="15" t="s">
        <v>460</v>
      </c>
      <c r="Z699" s="13">
        <v>45892</v>
      </c>
      <c r="AA699" s="13">
        <v>45892</v>
      </c>
      <c r="AB699" s="13">
        <v>45896</v>
      </c>
      <c r="AC699" s="14"/>
      <c r="AD699" s="13"/>
      <c r="AE699" s="56">
        <v>8</v>
      </c>
      <c r="AF699" s="56">
        <v>629.5</v>
      </c>
      <c r="AG699" s="56">
        <f>AE699*AF699</f>
        <v>5036</v>
      </c>
      <c r="AH699" s="56">
        <v>110</v>
      </c>
      <c r="AI699" s="56">
        <f>AG699+AH699</f>
        <v>5146</v>
      </c>
      <c r="AJ699" s="56"/>
      <c r="AK699" s="56" t="s">
        <v>1142</v>
      </c>
    </row>
    <row r="700" spans="1:37" ht="10.5" hidden="1" customHeight="1" x14ac:dyDescent="0.2">
      <c r="A700" s="37">
        <v>3704271</v>
      </c>
      <c r="B700" s="15" t="s">
        <v>905</v>
      </c>
      <c r="C700" s="15" t="s">
        <v>525</v>
      </c>
      <c r="D700" s="13">
        <v>45849</v>
      </c>
      <c r="E700" s="15" t="s">
        <v>1145</v>
      </c>
      <c r="F700" s="14">
        <v>1029229</v>
      </c>
      <c r="G700" s="14">
        <v>3316101350</v>
      </c>
      <c r="H700" s="15" t="s">
        <v>563</v>
      </c>
      <c r="I700" s="14">
        <v>2</v>
      </c>
      <c r="J700" s="16">
        <v>7634.9</v>
      </c>
      <c r="K700" s="93">
        <v>15269.8</v>
      </c>
      <c r="L700" s="13"/>
      <c r="M700" s="13"/>
      <c r="N700" s="14"/>
      <c r="O700" s="14"/>
      <c r="P700" s="14"/>
      <c r="Q700" s="56"/>
      <c r="R700" s="13"/>
      <c r="S700" s="13">
        <f>+R700+365</f>
        <v>365</v>
      </c>
      <c r="T700" s="14">
        <f ca="1">$W$1-R700</f>
        <v>45897</v>
      </c>
      <c r="U700" s="14">
        <f ca="1">365-T700</f>
        <v>-45532</v>
      </c>
      <c r="V700" s="15"/>
      <c r="W700" s="15"/>
      <c r="X700" s="14" t="str">
        <f>IF(AND(O700&gt;40410001,O700&lt;424000000),"Done - Invoiced",IF(AND(L700&gt;DATEVALUE("01/01/2024"),L700&lt;DATEVALUE("01/01/2027")),"On Hand",IF(L700="In Transit","In Transit",IF(L700="Cancelled PO","Cancelled PO","On Order"))))</f>
        <v>On Order</v>
      </c>
      <c r="Y700" s="15" t="s">
        <v>460</v>
      </c>
      <c r="Z700" s="13">
        <v>45897</v>
      </c>
      <c r="AA700" s="13">
        <v>45891</v>
      </c>
      <c r="AB700" s="13">
        <v>45895</v>
      </c>
      <c r="AC700" s="14" t="s">
        <v>1138</v>
      </c>
      <c r="AD700" s="13">
        <v>45894</v>
      </c>
      <c r="AE700" s="56">
        <v>2</v>
      </c>
      <c r="AF700" s="56">
        <v>7634.9</v>
      </c>
      <c r="AG700" s="56">
        <f>AE700*AF700</f>
        <v>15269.8</v>
      </c>
      <c r="AH700" s="56">
        <v>0</v>
      </c>
      <c r="AI700" s="56">
        <f>AG700+AH700</f>
        <v>15269.8</v>
      </c>
      <c r="AJ700" s="56"/>
      <c r="AK700" s="56" t="s">
        <v>204</v>
      </c>
    </row>
    <row r="701" spans="1:37" ht="10.5" hidden="1" customHeight="1" x14ac:dyDescent="0.2">
      <c r="A701" s="37">
        <v>3503758</v>
      </c>
      <c r="B701" s="15" t="s">
        <v>736</v>
      </c>
      <c r="C701" s="15" t="s">
        <v>525</v>
      </c>
      <c r="D701" s="13">
        <v>45814</v>
      </c>
      <c r="E701" s="15"/>
      <c r="F701" s="14">
        <v>1193316</v>
      </c>
      <c r="G701" s="14">
        <v>3316101411</v>
      </c>
      <c r="H701" s="15" t="s">
        <v>575</v>
      </c>
      <c r="I701" s="14">
        <v>2</v>
      </c>
      <c r="J701" s="16">
        <v>5167.2</v>
      </c>
      <c r="K701" s="93">
        <f>I701*J701</f>
        <v>10334.4</v>
      </c>
      <c r="L701" s="13"/>
      <c r="M701" s="13"/>
      <c r="N701" s="14"/>
      <c r="O701" s="14"/>
      <c r="P701" s="14"/>
      <c r="Q701" s="56"/>
      <c r="R701" s="13"/>
      <c r="S701" s="13">
        <f>+R701+365</f>
        <v>365</v>
      </c>
      <c r="T701" s="14">
        <f ca="1">$W$1-R701</f>
        <v>45897</v>
      </c>
      <c r="U701" s="14">
        <f ca="1">365-T701</f>
        <v>-45532</v>
      </c>
      <c r="V701" s="15"/>
      <c r="W701" s="15"/>
      <c r="X701" s="14" t="str">
        <f>IF(AND(O701&gt;40410001,O701&lt;424000000),"Done - Invoiced",IF(AND(L701&gt;DATEVALUE("01/01/2024"),L701&lt;DATEVALUE("01/01/2027")),"On Hand",IF(L701="In Transit","In Transit",IF(L701="Cancelled PO","Cancelled PO","On Order"))))</f>
        <v>On Order</v>
      </c>
      <c r="Y701" s="15" t="s">
        <v>460</v>
      </c>
      <c r="Z701" s="13">
        <v>45898</v>
      </c>
      <c r="AA701" s="13">
        <v>45898</v>
      </c>
      <c r="AB701" s="13">
        <v>45902</v>
      </c>
      <c r="AC701" s="14"/>
      <c r="AD701" s="13"/>
      <c r="AE701" s="56">
        <v>2</v>
      </c>
      <c r="AF701" s="56">
        <v>5167.2</v>
      </c>
      <c r="AG701" s="56">
        <f>AE701*AF701</f>
        <v>10334.4</v>
      </c>
      <c r="AH701" s="56"/>
      <c r="AI701" s="56">
        <f>AG701+AH701</f>
        <v>10334.4</v>
      </c>
      <c r="AJ701" s="56"/>
      <c r="AK701" s="56"/>
    </row>
    <row r="702" spans="1:37" ht="10.5" hidden="1" customHeight="1" x14ac:dyDescent="0.2">
      <c r="A702" s="37">
        <v>3503759</v>
      </c>
      <c r="B702" s="15" t="s">
        <v>737</v>
      </c>
      <c r="C702" s="15" t="s">
        <v>525</v>
      </c>
      <c r="D702" s="13">
        <v>45814</v>
      </c>
      <c r="E702" s="15"/>
      <c r="F702" s="14">
        <v>1193316</v>
      </c>
      <c r="G702" s="14">
        <v>3316101411</v>
      </c>
      <c r="H702" s="15" t="s">
        <v>575</v>
      </c>
      <c r="I702" s="14">
        <v>2</v>
      </c>
      <c r="J702" s="16">
        <v>5167.2</v>
      </c>
      <c r="K702" s="93">
        <f>I702*J702</f>
        <v>10334.4</v>
      </c>
      <c r="L702" s="13"/>
      <c r="M702" s="13"/>
      <c r="N702" s="14"/>
      <c r="O702" s="14"/>
      <c r="P702" s="14"/>
      <c r="Q702" s="56"/>
      <c r="R702" s="13"/>
      <c r="S702" s="13">
        <f>+R702+365</f>
        <v>365</v>
      </c>
      <c r="T702" s="14">
        <f ca="1">$W$1-R702</f>
        <v>45897</v>
      </c>
      <c r="U702" s="14">
        <f ca="1">365-T702</f>
        <v>-45532</v>
      </c>
      <c r="V702" s="15"/>
      <c r="W702" s="15"/>
      <c r="X702" s="14" t="str">
        <f>IF(AND(O702&gt;40410001,O702&lt;424000000),"Done - Invoiced",IF(AND(L702&gt;DATEVALUE("01/01/2024"),L702&lt;DATEVALUE("01/01/2027")),"On Hand",IF(L702="In Transit","In Transit",IF(L702="Cancelled PO","Cancelled PO","On Order"))))</f>
        <v>On Order</v>
      </c>
      <c r="Y702" s="15" t="s">
        <v>460</v>
      </c>
      <c r="Z702" s="13">
        <v>45899</v>
      </c>
      <c r="AA702" s="13">
        <v>45899</v>
      </c>
      <c r="AB702" s="13">
        <v>45903</v>
      </c>
      <c r="AC702" s="14"/>
      <c r="AD702" s="13"/>
      <c r="AE702" s="56">
        <v>2</v>
      </c>
      <c r="AF702" s="56">
        <v>5167.2</v>
      </c>
      <c r="AG702" s="56">
        <f>AE702*AF702</f>
        <v>10334.4</v>
      </c>
      <c r="AH702" s="56"/>
      <c r="AI702" s="56">
        <f>AG702+AH702</f>
        <v>10334.4</v>
      </c>
      <c r="AJ702" s="56"/>
      <c r="AK702" s="56"/>
    </row>
    <row r="703" spans="1:37" ht="10.5" hidden="1" customHeight="1" x14ac:dyDescent="0.2">
      <c r="A703" s="37">
        <v>3503760</v>
      </c>
      <c r="B703" s="15" t="s">
        <v>738</v>
      </c>
      <c r="C703" s="15" t="s">
        <v>525</v>
      </c>
      <c r="D703" s="13">
        <v>45814</v>
      </c>
      <c r="E703" s="15"/>
      <c r="F703" s="14">
        <v>1193316</v>
      </c>
      <c r="G703" s="14">
        <v>3316101411</v>
      </c>
      <c r="H703" s="15" t="s">
        <v>575</v>
      </c>
      <c r="I703" s="14">
        <v>2</v>
      </c>
      <c r="J703" s="16">
        <v>5167.2</v>
      </c>
      <c r="K703" s="93">
        <f>I703*J703</f>
        <v>10334.4</v>
      </c>
      <c r="L703" s="13"/>
      <c r="M703" s="13"/>
      <c r="N703" s="14"/>
      <c r="O703" s="14"/>
      <c r="P703" s="14"/>
      <c r="Q703" s="56"/>
      <c r="R703" s="13"/>
      <c r="S703" s="13">
        <f>+R703+365</f>
        <v>365</v>
      </c>
      <c r="T703" s="14">
        <f ca="1">$W$1-R703</f>
        <v>45897</v>
      </c>
      <c r="U703" s="14">
        <f ca="1">365-T703</f>
        <v>-45532</v>
      </c>
      <c r="V703" s="15"/>
      <c r="W703" s="15"/>
      <c r="X703" s="14" t="str">
        <f>IF(AND(O703&gt;40410001,O703&lt;424000000),"Done - Invoiced",IF(AND(L703&gt;DATEVALUE("01/01/2024"),L703&lt;DATEVALUE("01/01/2027")),"On Hand",IF(L703="In Transit","In Transit",IF(L703="Cancelled PO","Cancelled PO","On Order"))))</f>
        <v>On Order</v>
      </c>
      <c r="Y703" s="15" t="s">
        <v>460</v>
      </c>
      <c r="Z703" s="13">
        <v>45898</v>
      </c>
      <c r="AA703" s="13">
        <v>45898</v>
      </c>
      <c r="AB703" s="13">
        <v>45902</v>
      </c>
      <c r="AC703" s="14"/>
      <c r="AD703" s="13"/>
      <c r="AE703" s="56">
        <v>2</v>
      </c>
      <c r="AF703" s="56">
        <v>5167.2</v>
      </c>
      <c r="AG703" s="56">
        <f>AE703*AF703</f>
        <v>10334.4</v>
      </c>
      <c r="AH703" s="56"/>
      <c r="AI703" s="56">
        <f>AG703+AH703</f>
        <v>10334.4</v>
      </c>
      <c r="AJ703" s="56"/>
      <c r="AK703" s="56"/>
    </row>
    <row r="704" spans="1:37" ht="10.5" hidden="1" customHeight="1" x14ac:dyDescent="0.2">
      <c r="A704" s="37">
        <v>3503761</v>
      </c>
      <c r="B704" s="15" t="s">
        <v>739</v>
      </c>
      <c r="C704" s="15" t="s">
        <v>525</v>
      </c>
      <c r="D704" s="13">
        <v>45814</v>
      </c>
      <c r="E704" s="15"/>
      <c r="F704" s="14">
        <v>1193314</v>
      </c>
      <c r="G704" s="14">
        <v>3316101412</v>
      </c>
      <c r="H704" s="15" t="s">
        <v>584</v>
      </c>
      <c r="I704" s="14">
        <v>2</v>
      </c>
      <c r="J704" s="16">
        <v>7701.8</v>
      </c>
      <c r="K704" s="93">
        <f>I704*J704</f>
        <v>15403.6</v>
      </c>
      <c r="L704" s="13"/>
      <c r="M704" s="13"/>
      <c r="N704" s="14"/>
      <c r="O704" s="14"/>
      <c r="P704" s="14"/>
      <c r="Q704" s="56"/>
      <c r="R704" s="13"/>
      <c r="S704" s="13">
        <f>+R704+365</f>
        <v>365</v>
      </c>
      <c r="T704" s="14">
        <f ca="1">$W$1-R704</f>
        <v>45897</v>
      </c>
      <c r="U704" s="14">
        <f ca="1">365-T704</f>
        <v>-45532</v>
      </c>
      <c r="V704" s="15"/>
      <c r="W704" s="15"/>
      <c r="X704" s="14" t="str">
        <f>IF(AND(O704&gt;40410001,O704&lt;424000000),"Done - Invoiced",IF(AND(L704&gt;DATEVALUE("01/01/2024"),L704&lt;DATEVALUE("01/01/2027")),"On Hand",IF(L704="In Transit","In Transit",IF(L704="Cancelled PO","Cancelled PO","On Order"))))</f>
        <v>On Order</v>
      </c>
      <c r="Y704" s="15" t="s">
        <v>460</v>
      </c>
      <c r="Z704" s="13">
        <v>45898</v>
      </c>
      <c r="AA704" s="13">
        <v>45898</v>
      </c>
      <c r="AB704" s="13">
        <v>45902</v>
      </c>
      <c r="AC704" s="14"/>
      <c r="AD704" s="13"/>
      <c r="AE704" s="56">
        <v>2</v>
      </c>
      <c r="AF704" s="56">
        <v>7701.8</v>
      </c>
      <c r="AG704" s="56">
        <f>AE704*AF704</f>
        <v>15403.6</v>
      </c>
      <c r="AH704" s="56"/>
      <c r="AI704" s="56">
        <f>AG704+AH704</f>
        <v>15403.6</v>
      </c>
      <c r="AJ704" s="56"/>
      <c r="AK704" s="56"/>
    </row>
    <row r="705" spans="1:37" ht="10.5" hidden="1" customHeight="1" x14ac:dyDescent="0.2">
      <c r="A705" s="37">
        <v>3503762</v>
      </c>
      <c r="B705" s="15" t="s">
        <v>740</v>
      </c>
      <c r="C705" s="15" t="s">
        <v>525</v>
      </c>
      <c r="D705" s="13">
        <v>45814</v>
      </c>
      <c r="E705" s="15"/>
      <c r="F705" s="14">
        <v>1193314</v>
      </c>
      <c r="G705" s="14">
        <v>3316101412</v>
      </c>
      <c r="H705" s="15" t="s">
        <v>584</v>
      </c>
      <c r="I705" s="14">
        <v>2</v>
      </c>
      <c r="J705" s="16">
        <v>7701.8</v>
      </c>
      <c r="K705" s="93">
        <f>I705*J705</f>
        <v>15403.6</v>
      </c>
      <c r="L705" s="13"/>
      <c r="M705" s="13"/>
      <c r="N705" s="14"/>
      <c r="O705" s="14"/>
      <c r="P705" s="14"/>
      <c r="Q705" s="56"/>
      <c r="R705" s="13"/>
      <c r="S705" s="13">
        <f>+R705+365</f>
        <v>365</v>
      </c>
      <c r="T705" s="14">
        <f ca="1">$W$1-R705</f>
        <v>45897</v>
      </c>
      <c r="U705" s="14">
        <f ca="1">365-T705</f>
        <v>-45532</v>
      </c>
      <c r="V705" s="15"/>
      <c r="W705" s="15"/>
      <c r="X705" s="14" t="str">
        <f>IF(AND(O705&gt;40410001,O705&lt;424000000),"Done - Invoiced",IF(AND(L705&gt;DATEVALUE("01/01/2024"),L705&lt;DATEVALUE("01/01/2027")),"On Hand",IF(L705="In Transit","In Transit",IF(L705="Cancelled PO","Cancelled PO","On Order"))))</f>
        <v>On Order</v>
      </c>
      <c r="Y705" s="15" t="s">
        <v>460</v>
      </c>
      <c r="Z705" s="13">
        <v>45895</v>
      </c>
      <c r="AA705" s="13">
        <v>45895</v>
      </c>
      <c r="AB705" s="13">
        <v>45899</v>
      </c>
      <c r="AC705" s="14"/>
      <c r="AD705" s="13"/>
      <c r="AE705" s="56">
        <v>2</v>
      </c>
      <c r="AF705" s="56">
        <v>7701.8</v>
      </c>
      <c r="AG705" s="56">
        <f>AE705*AF705</f>
        <v>15403.6</v>
      </c>
      <c r="AH705" s="56"/>
      <c r="AI705" s="56">
        <f>AG705+AH705</f>
        <v>15403.6</v>
      </c>
      <c r="AJ705" s="56"/>
      <c r="AK705" s="56"/>
    </row>
    <row r="706" spans="1:37" ht="10.5" hidden="1" customHeight="1" x14ac:dyDescent="0.2">
      <c r="A706" s="37">
        <v>3503763</v>
      </c>
      <c r="B706" s="15" t="s">
        <v>753</v>
      </c>
      <c r="C706" s="15" t="s">
        <v>525</v>
      </c>
      <c r="D706" s="13">
        <v>45814</v>
      </c>
      <c r="E706" s="15"/>
      <c r="F706" s="14">
        <v>1193314</v>
      </c>
      <c r="G706" s="14">
        <v>3316101412</v>
      </c>
      <c r="H706" s="15" t="s">
        <v>584</v>
      </c>
      <c r="I706" s="14">
        <v>2</v>
      </c>
      <c r="J706" s="16">
        <v>7701.8</v>
      </c>
      <c r="K706" s="93">
        <f>I706*J706</f>
        <v>15403.6</v>
      </c>
      <c r="L706" s="13"/>
      <c r="M706" s="13"/>
      <c r="N706" s="14"/>
      <c r="O706" s="14"/>
      <c r="P706" s="14"/>
      <c r="Q706" s="56"/>
      <c r="R706" s="13"/>
      <c r="S706" s="13">
        <f>+R706+365</f>
        <v>365</v>
      </c>
      <c r="T706" s="14">
        <f ca="1">$W$1-R706</f>
        <v>45897</v>
      </c>
      <c r="U706" s="14">
        <f ca="1">365-T706</f>
        <v>-45532</v>
      </c>
      <c r="V706" s="15"/>
      <c r="W706" s="15"/>
      <c r="X706" s="14" t="str">
        <f>IF(AND(O706&gt;40410001,O706&lt;424000000),"Done - Invoiced",IF(AND(L706&gt;DATEVALUE("01/01/2024"),L706&lt;DATEVALUE("01/01/2027")),"On Hand",IF(L706="In Transit","In Transit",IF(L706="Cancelled PO","Cancelled PO","On Order"))))</f>
        <v>On Order</v>
      </c>
      <c r="Y706" s="15" t="s">
        <v>460</v>
      </c>
      <c r="Z706" s="13">
        <v>45895</v>
      </c>
      <c r="AA706" s="13">
        <v>45895</v>
      </c>
      <c r="AB706" s="13">
        <v>45899</v>
      </c>
      <c r="AC706" s="14"/>
      <c r="AD706" s="13"/>
      <c r="AE706" s="56">
        <v>2</v>
      </c>
      <c r="AF706" s="56">
        <v>7701.8</v>
      </c>
      <c r="AG706" s="56">
        <f>AE706*AF706</f>
        <v>15403.6</v>
      </c>
      <c r="AH706" s="56"/>
      <c r="AI706" s="56">
        <f>AG706+AH706</f>
        <v>15403.6</v>
      </c>
      <c r="AJ706" s="56"/>
      <c r="AK706" s="56"/>
    </row>
    <row r="707" spans="1:37" ht="10.5" hidden="1" customHeight="1" x14ac:dyDescent="0.2">
      <c r="A707" s="37">
        <v>3503764</v>
      </c>
      <c r="B707" s="15" t="s">
        <v>754</v>
      </c>
      <c r="C707" s="15" t="s">
        <v>525</v>
      </c>
      <c r="D707" s="13">
        <v>45814</v>
      </c>
      <c r="E707" s="15"/>
      <c r="F707" s="14">
        <v>1193314</v>
      </c>
      <c r="G707" s="14">
        <v>3316101412</v>
      </c>
      <c r="H707" s="15" t="s">
        <v>584</v>
      </c>
      <c r="I707" s="14">
        <v>2</v>
      </c>
      <c r="J707" s="16">
        <v>7701.8</v>
      </c>
      <c r="K707" s="16">
        <f>I707*J707</f>
        <v>15403.6</v>
      </c>
      <c r="L707" s="13"/>
      <c r="M707" s="13"/>
      <c r="N707" s="14"/>
      <c r="O707" s="14"/>
      <c r="P707" s="14"/>
      <c r="Q707" s="56"/>
      <c r="R707" s="13"/>
      <c r="S707" s="13">
        <f>+R707+365</f>
        <v>365</v>
      </c>
      <c r="T707" s="14">
        <f ca="1">$W$1-R707</f>
        <v>45897</v>
      </c>
      <c r="U707" s="14">
        <f ca="1">365-T707</f>
        <v>-45532</v>
      </c>
      <c r="V707" s="15"/>
      <c r="W707" s="15"/>
      <c r="X707" s="14" t="str">
        <f>IF(AND(O707&gt;40410001,O707&lt;424000000),"Done - Invoiced",IF(AND(L707&gt;DATEVALUE("01/01/2024"),L707&lt;DATEVALUE("01/01/2027")),"On Hand",IF(L707="In Transit","In Transit",IF(L707="Cancelled PO","Cancelled PO","On Order"))))</f>
        <v>On Order</v>
      </c>
      <c r="Y707" s="15" t="s">
        <v>460</v>
      </c>
      <c r="Z707" s="13">
        <v>45917</v>
      </c>
      <c r="AA707" s="13">
        <v>45917</v>
      </c>
      <c r="AB707" s="13">
        <v>45921</v>
      </c>
      <c r="AC707" s="14"/>
      <c r="AD707" s="13"/>
      <c r="AE707" s="56">
        <v>2</v>
      </c>
      <c r="AF707" s="56">
        <v>7701.8</v>
      </c>
      <c r="AG707" s="56">
        <f>AE707*AF707</f>
        <v>15403.6</v>
      </c>
      <c r="AH707" s="56"/>
      <c r="AI707" s="56">
        <f>AG707+AH707</f>
        <v>15403.6</v>
      </c>
      <c r="AJ707" s="56"/>
      <c r="AK707" s="56"/>
    </row>
    <row r="708" spans="1:37" ht="10.5" hidden="1" customHeight="1" x14ac:dyDescent="0.2">
      <c r="A708" s="37">
        <v>3497571</v>
      </c>
      <c r="B708" s="15" t="s">
        <v>519</v>
      </c>
      <c r="C708" s="15" t="s">
        <v>52</v>
      </c>
      <c r="D708" s="13">
        <v>45813</v>
      </c>
      <c r="E708" s="17" t="s">
        <v>1044</v>
      </c>
      <c r="F708" s="14">
        <v>3222323933</v>
      </c>
      <c r="G708" s="14">
        <v>3222323933</v>
      </c>
      <c r="H708" s="15" t="s">
        <v>157</v>
      </c>
      <c r="I708" s="14">
        <v>6</v>
      </c>
      <c r="J708" s="16">
        <v>1717</v>
      </c>
      <c r="K708" s="16">
        <f>I708*J708</f>
        <v>10302</v>
      </c>
      <c r="L708" s="13">
        <v>45881</v>
      </c>
      <c r="M708" s="13"/>
      <c r="N708" s="14"/>
      <c r="O708" s="14"/>
      <c r="P708" s="14"/>
      <c r="Q708" s="56"/>
      <c r="R708" s="13">
        <v>45884</v>
      </c>
      <c r="S708" s="13">
        <f>+R708+365</f>
        <v>46249</v>
      </c>
      <c r="T708" s="14">
        <f ca="1">$W$1-R708</f>
        <v>13</v>
      </c>
      <c r="U708" s="14">
        <f ca="1">365-T708</f>
        <v>352</v>
      </c>
      <c r="V708" s="15"/>
      <c r="W708" s="15"/>
      <c r="X708" s="14" t="str">
        <f>IF(AND(O708&gt;40410001,O708&lt;424000000),"Done - Invoiced",IF(AND(L708&gt;DATEVALUE("01/01/2024"),L708&lt;DATEVALUE("01/01/2027")),"On Hand",IF(L708="In Transit","In Transit",IF(L708="Cancelled PO","Cancelled PO","On Order"))))</f>
        <v>On Hand</v>
      </c>
      <c r="Y708" s="15" t="s">
        <v>460</v>
      </c>
      <c r="Z708" s="13">
        <v>45847</v>
      </c>
      <c r="AA708" s="13">
        <v>45847</v>
      </c>
      <c r="AB708" s="13">
        <v>45852</v>
      </c>
      <c r="AC708" s="107" t="s">
        <v>1030</v>
      </c>
      <c r="AD708" s="13">
        <v>45877</v>
      </c>
      <c r="AE708" s="56">
        <v>6</v>
      </c>
      <c r="AF708" s="56">
        <v>1717</v>
      </c>
      <c r="AG708" s="56">
        <f>AE708*AF708</f>
        <v>10302</v>
      </c>
      <c r="AH708" s="56">
        <v>180</v>
      </c>
      <c r="AI708" s="56">
        <f>AG708+AH708</f>
        <v>10482</v>
      </c>
      <c r="AJ708" s="56"/>
      <c r="AK708" s="56"/>
    </row>
    <row r="709" spans="1:37" ht="10.5" customHeight="1" x14ac:dyDescent="0.2">
      <c r="A709" s="37">
        <v>3497573</v>
      </c>
      <c r="B709" s="15" t="s">
        <v>521</v>
      </c>
      <c r="C709" s="15" t="s">
        <v>52</v>
      </c>
      <c r="D709" s="13">
        <v>45813</v>
      </c>
      <c r="E709" s="17" t="s">
        <v>1044</v>
      </c>
      <c r="F709" s="14">
        <v>3222323999</v>
      </c>
      <c r="G709" s="14">
        <v>3222323999</v>
      </c>
      <c r="H709" s="15" t="s">
        <v>157</v>
      </c>
      <c r="I709" s="14">
        <v>6</v>
      </c>
      <c r="J709" s="16">
        <v>1531</v>
      </c>
      <c r="K709" s="93">
        <f>I709*J709</f>
        <v>9186</v>
      </c>
      <c r="L709" s="13">
        <v>45881</v>
      </c>
      <c r="M709" s="13"/>
      <c r="N709" s="14"/>
      <c r="O709" s="14"/>
      <c r="P709" s="14"/>
      <c r="Q709" s="56"/>
      <c r="R709" s="13">
        <v>45884</v>
      </c>
      <c r="S709" s="13">
        <f>+R709+365</f>
        <v>46249</v>
      </c>
      <c r="T709" s="14">
        <f ca="1">$W$1-R709</f>
        <v>13</v>
      </c>
      <c r="U709" s="14">
        <f ca="1">365-T709</f>
        <v>352</v>
      </c>
      <c r="V709" s="15"/>
      <c r="W709" s="15"/>
      <c r="X709" s="14" t="str">
        <f>IF(AND(O709&gt;40410001,O709&lt;424000000),"Done - Invoiced",IF(AND(L709&gt;DATEVALUE("01/01/2024"),L709&lt;DATEVALUE("01/01/2027")),"On Hand",IF(L709="In Transit","In Transit",IF(L709="Cancelled PO","Cancelled PO","On Order"))))</f>
        <v>On Hand</v>
      </c>
      <c r="Y709" s="15" t="s">
        <v>460</v>
      </c>
      <c r="Z709" s="13">
        <v>45870</v>
      </c>
      <c r="AA709" s="13">
        <v>45870</v>
      </c>
      <c r="AB709" s="13">
        <v>45875</v>
      </c>
      <c r="AC709" s="107" t="s">
        <v>1030</v>
      </c>
      <c r="AD709" s="13">
        <v>45877</v>
      </c>
      <c r="AE709" s="56">
        <v>6</v>
      </c>
      <c r="AF709" s="56">
        <v>1531</v>
      </c>
      <c r="AG709" s="56">
        <f>AE709*AF709</f>
        <v>9186</v>
      </c>
      <c r="AH709" s="56">
        <v>0</v>
      </c>
      <c r="AI709" s="56">
        <f>AG709+AH709</f>
        <v>9186</v>
      </c>
      <c r="AJ709" s="56"/>
      <c r="AK709" s="56"/>
    </row>
    <row r="710" spans="1:37" ht="10.5" hidden="1" customHeight="1" x14ac:dyDescent="0.2">
      <c r="A710" s="37">
        <v>3531436</v>
      </c>
      <c r="B710" s="15" t="s">
        <v>766</v>
      </c>
      <c r="C710" s="15" t="s">
        <v>525</v>
      </c>
      <c r="D710" s="13">
        <v>45819</v>
      </c>
      <c r="E710" s="15"/>
      <c r="F710" s="14">
        <v>1185363</v>
      </c>
      <c r="G710" s="14">
        <v>3222351355</v>
      </c>
      <c r="H710" s="15" t="s">
        <v>526</v>
      </c>
      <c r="I710" s="14">
        <v>8</v>
      </c>
      <c r="J710" s="16">
        <v>458.8</v>
      </c>
      <c r="K710" s="16">
        <f>I710*J710</f>
        <v>3670.4</v>
      </c>
      <c r="L710" s="13"/>
      <c r="M710" s="13"/>
      <c r="N710" s="14"/>
      <c r="O710" s="14"/>
      <c r="P710" s="14"/>
      <c r="Q710" s="56"/>
      <c r="R710" s="13"/>
      <c r="S710" s="13">
        <f>+R710+365</f>
        <v>365</v>
      </c>
      <c r="T710" s="14">
        <f ca="1">$W$1-R710</f>
        <v>45897</v>
      </c>
      <c r="U710" s="14">
        <f ca="1">365-T710</f>
        <v>-45532</v>
      </c>
      <c r="V710" s="15"/>
      <c r="W710" s="15"/>
      <c r="X710" s="14" t="str">
        <f>IF(AND(O710&gt;40410001,O710&lt;424000000),"Done - Invoiced",IF(AND(L710&gt;DATEVALUE("01/01/2024"),L710&lt;DATEVALUE("01/01/2027")),"On Hand",IF(L710="In Transit","In Transit",IF(L710="Cancelled PO","Cancelled PO","On Order"))))</f>
        <v>On Order</v>
      </c>
      <c r="Y710" s="15" t="s">
        <v>460</v>
      </c>
      <c r="Z710" s="13">
        <v>45909</v>
      </c>
      <c r="AA710" s="13">
        <v>45909</v>
      </c>
      <c r="AB710" s="13">
        <v>45913</v>
      </c>
      <c r="AC710" s="14"/>
      <c r="AD710" s="13"/>
      <c r="AE710" s="56">
        <v>8</v>
      </c>
      <c r="AF710" s="56">
        <v>458.8</v>
      </c>
      <c r="AG710" s="56">
        <f>AE710*AF710</f>
        <v>3670.4</v>
      </c>
      <c r="AH710" s="56"/>
      <c r="AI710" s="56">
        <f>AG710+AH710</f>
        <v>3670.4</v>
      </c>
      <c r="AJ710" s="56"/>
      <c r="AK710" s="56"/>
    </row>
    <row r="711" spans="1:37" ht="10.5" hidden="1" customHeight="1" x14ac:dyDescent="0.2">
      <c r="A711" s="37">
        <v>3531437</v>
      </c>
      <c r="B711" s="15" t="s">
        <v>767</v>
      </c>
      <c r="C711" s="15" t="s">
        <v>525</v>
      </c>
      <c r="D711" s="13">
        <v>45819</v>
      </c>
      <c r="E711" s="15"/>
      <c r="F711" s="14">
        <v>1187984</v>
      </c>
      <c r="G711" s="14">
        <v>3222321583</v>
      </c>
      <c r="H711" s="15" t="s">
        <v>526</v>
      </c>
      <c r="I711" s="14">
        <v>8</v>
      </c>
      <c r="J711" s="16">
        <v>629.5</v>
      </c>
      <c r="K711" s="16">
        <f>I711*J711</f>
        <v>5036</v>
      </c>
      <c r="L711" s="13"/>
      <c r="M711" s="13"/>
      <c r="N711" s="14"/>
      <c r="O711" s="14"/>
      <c r="P711" s="14"/>
      <c r="Q711" s="56"/>
      <c r="R711" s="13"/>
      <c r="S711" s="13">
        <f>+R711+365</f>
        <v>365</v>
      </c>
      <c r="T711" s="14">
        <f ca="1">$W$1-R711</f>
        <v>45897</v>
      </c>
      <c r="U711" s="14">
        <f ca="1">365-T711</f>
        <v>-45532</v>
      </c>
      <c r="V711" s="15"/>
      <c r="W711" s="15"/>
      <c r="X711" s="14" t="str">
        <f>IF(AND(O711&gt;40410001,O711&lt;424000000),"Done - Invoiced",IF(AND(L711&gt;DATEVALUE("01/01/2024"),L711&lt;DATEVALUE("01/01/2027")),"On Hand",IF(L711="In Transit","In Transit",IF(L711="Cancelled PO","Cancelled PO","On Order"))))</f>
        <v>On Order</v>
      </c>
      <c r="Y711" s="15" t="s">
        <v>460</v>
      </c>
      <c r="Z711" s="13">
        <v>45912</v>
      </c>
      <c r="AA711" s="13">
        <v>45912</v>
      </c>
      <c r="AB711" s="13">
        <v>45916</v>
      </c>
      <c r="AC711" s="14"/>
      <c r="AD711" s="13"/>
      <c r="AE711" s="56">
        <v>8</v>
      </c>
      <c r="AF711" s="56">
        <v>629.5</v>
      </c>
      <c r="AG711" s="56">
        <f>AE711*AF711</f>
        <v>5036</v>
      </c>
      <c r="AH711" s="56"/>
      <c r="AI711" s="56">
        <f>AG711+AH711</f>
        <v>5036</v>
      </c>
      <c r="AJ711" s="56"/>
      <c r="AK711" s="56"/>
    </row>
    <row r="712" spans="1:37" ht="10.5" hidden="1" customHeight="1" x14ac:dyDescent="0.2">
      <c r="A712" s="37">
        <v>3531439</v>
      </c>
      <c r="B712" s="15" t="s">
        <v>769</v>
      </c>
      <c r="C712" s="15" t="s">
        <v>525</v>
      </c>
      <c r="D712" s="13">
        <v>45819</v>
      </c>
      <c r="E712" s="15"/>
      <c r="F712" s="14">
        <v>1202145</v>
      </c>
      <c r="G712" s="14">
        <v>3222361541</v>
      </c>
      <c r="H712" s="15" t="s">
        <v>526</v>
      </c>
      <c r="I712" s="14">
        <v>6</v>
      </c>
      <c r="J712" s="16">
        <v>2224.1999999999998</v>
      </c>
      <c r="K712" s="16">
        <f>I712*J712</f>
        <v>13345.199999999999</v>
      </c>
      <c r="L712" s="13"/>
      <c r="M712" s="13"/>
      <c r="N712" s="14"/>
      <c r="O712" s="14"/>
      <c r="P712" s="14"/>
      <c r="Q712" s="56"/>
      <c r="R712" s="13"/>
      <c r="S712" s="13">
        <f>+R712+365</f>
        <v>365</v>
      </c>
      <c r="T712" s="14">
        <f ca="1">$W$1-R712</f>
        <v>45897</v>
      </c>
      <c r="U712" s="14">
        <f ca="1">365-T712</f>
        <v>-45532</v>
      </c>
      <c r="V712" s="15"/>
      <c r="W712" s="15"/>
      <c r="X712" s="14" t="str">
        <f>IF(AND(O712&gt;40410001,O712&lt;424000000),"Done - Invoiced",IF(AND(L712&gt;DATEVALUE("01/01/2024"),L712&lt;DATEVALUE("01/01/2027")),"On Hand",IF(L712="In Transit","In Transit",IF(L712="Cancelled PO","Cancelled PO","On Order"))))</f>
        <v>On Order</v>
      </c>
      <c r="Y712" s="15" t="s">
        <v>460</v>
      </c>
      <c r="Z712" s="13">
        <v>45954</v>
      </c>
      <c r="AA712" s="13">
        <v>45954</v>
      </c>
      <c r="AB712" s="13">
        <v>45958</v>
      </c>
      <c r="AC712" s="14"/>
      <c r="AD712" s="13"/>
      <c r="AE712" s="56">
        <v>6</v>
      </c>
      <c r="AF712" s="56">
        <v>2224.1999999999998</v>
      </c>
      <c r="AG712" s="56">
        <f>AE712*AF712</f>
        <v>13345.199999999999</v>
      </c>
      <c r="AH712" s="56"/>
      <c r="AI712" s="56">
        <f>AG712+AH712</f>
        <v>13345.199999999999</v>
      </c>
      <c r="AJ712" s="56"/>
      <c r="AK712" s="56"/>
    </row>
    <row r="713" spans="1:37" ht="10.5" hidden="1" customHeight="1" x14ac:dyDescent="0.2">
      <c r="A713" s="37">
        <v>3531441</v>
      </c>
      <c r="B713" s="15" t="s">
        <v>771</v>
      </c>
      <c r="C713" s="15" t="s">
        <v>525</v>
      </c>
      <c r="D713" s="13">
        <v>45819</v>
      </c>
      <c r="E713" s="15"/>
      <c r="F713" s="14">
        <v>1193316</v>
      </c>
      <c r="G713" s="14">
        <v>3316101411</v>
      </c>
      <c r="H713" s="15" t="s">
        <v>575</v>
      </c>
      <c r="I713" s="14">
        <v>2</v>
      </c>
      <c r="J713" s="16">
        <v>5167.2</v>
      </c>
      <c r="K713" s="16">
        <f>I713*J713</f>
        <v>10334.4</v>
      </c>
      <c r="L713" s="13"/>
      <c r="M713" s="13"/>
      <c r="N713" s="14"/>
      <c r="O713" s="14"/>
      <c r="P713" s="14"/>
      <c r="Q713" s="56"/>
      <c r="R713" s="13"/>
      <c r="S713" s="13">
        <f>+R713+365</f>
        <v>365</v>
      </c>
      <c r="T713" s="14">
        <f ca="1">$W$1-R713</f>
        <v>45897</v>
      </c>
      <c r="U713" s="14">
        <f ca="1">365-T713</f>
        <v>-45532</v>
      </c>
      <c r="V713" s="15"/>
      <c r="W713" s="15"/>
      <c r="X713" s="14" t="str">
        <f>IF(AND(O713&gt;40410001,O713&lt;424000000),"Done - Invoiced",IF(AND(L713&gt;DATEVALUE("01/01/2024"),L713&lt;DATEVALUE("01/01/2027")),"On Hand",IF(L713="In Transit","In Transit",IF(L713="Cancelled PO","Cancelled PO","On Order"))))</f>
        <v>On Order</v>
      </c>
      <c r="Y713" s="15" t="s">
        <v>460</v>
      </c>
      <c r="Z713" s="13">
        <v>45902</v>
      </c>
      <c r="AA713" s="13">
        <v>45902</v>
      </c>
      <c r="AB713" s="13">
        <v>45906</v>
      </c>
      <c r="AC713" s="14"/>
      <c r="AD713" s="13"/>
      <c r="AE713" s="56">
        <v>2</v>
      </c>
      <c r="AF713" s="56">
        <v>5167.2</v>
      </c>
      <c r="AG713" s="56">
        <f>AE713*AF713</f>
        <v>10334.4</v>
      </c>
      <c r="AH713" s="56"/>
      <c r="AI713" s="56">
        <f>AG713+AH713</f>
        <v>10334.4</v>
      </c>
      <c r="AJ713" s="56"/>
      <c r="AK713" s="56"/>
    </row>
    <row r="714" spans="1:37" ht="10.5" hidden="1" customHeight="1" x14ac:dyDescent="0.2">
      <c r="A714" s="37">
        <v>3531442</v>
      </c>
      <c r="B714" s="15" t="s">
        <v>772</v>
      </c>
      <c r="C714" s="15" t="s">
        <v>525</v>
      </c>
      <c r="D714" s="13">
        <v>45819</v>
      </c>
      <c r="E714" s="15"/>
      <c r="F714" s="14">
        <v>1193316</v>
      </c>
      <c r="G714" s="14">
        <v>3316101411</v>
      </c>
      <c r="H714" s="15" t="s">
        <v>575</v>
      </c>
      <c r="I714" s="14">
        <v>2</v>
      </c>
      <c r="J714" s="16">
        <v>5167.2</v>
      </c>
      <c r="K714" s="16">
        <f>I714*J714</f>
        <v>10334.4</v>
      </c>
      <c r="L714" s="13"/>
      <c r="M714" s="13"/>
      <c r="N714" s="14"/>
      <c r="O714" s="14"/>
      <c r="P714" s="14"/>
      <c r="Q714" s="56"/>
      <c r="R714" s="13"/>
      <c r="S714" s="13">
        <f>+R714+365</f>
        <v>365</v>
      </c>
      <c r="T714" s="14">
        <f ca="1">$W$1-R714</f>
        <v>45897</v>
      </c>
      <c r="U714" s="14">
        <f ca="1">365-T714</f>
        <v>-45532</v>
      </c>
      <c r="V714" s="15"/>
      <c r="W714" s="15"/>
      <c r="X714" s="14" t="str">
        <f>IF(AND(O714&gt;40410001,O714&lt;424000000),"Done - Invoiced",IF(AND(L714&gt;DATEVALUE("01/01/2024"),L714&lt;DATEVALUE("01/01/2027")),"On Hand",IF(L714="In Transit","In Transit",IF(L714="Cancelled PO","Cancelled PO","On Order"))))</f>
        <v>On Order</v>
      </c>
      <c r="Y714" s="15" t="s">
        <v>460</v>
      </c>
      <c r="Z714" s="13">
        <v>45910</v>
      </c>
      <c r="AA714" s="13">
        <v>45910</v>
      </c>
      <c r="AB714" s="13">
        <v>45914</v>
      </c>
      <c r="AC714" s="14"/>
      <c r="AD714" s="13"/>
      <c r="AE714" s="56">
        <v>2</v>
      </c>
      <c r="AF714" s="56">
        <v>5167.2</v>
      </c>
      <c r="AG714" s="56">
        <f>AE714*AF714</f>
        <v>10334.4</v>
      </c>
      <c r="AH714" s="56"/>
      <c r="AI714" s="56">
        <f>AG714+AH714</f>
        <v>10334.4</v>
      </c>
      <c r="AJ714" s="56"/>
      <c r="AK714" s="56"/>
    </row>
    <row r="715" spans="1:37" ht="10.5" hidden="1" customHeight="1" x14ac:dyDescent="0.2">
      <c r="A715" s="37">
        <v>3531443</v>
      </c>
      <c r="B715" s="15" t="s">
        <v>773</v>
      </c>
      <c r="C715" s="15" t="s">
        <v>525</v>
      </c>
      <c r="D715" s="13">
        <v>45819</v>
      </c>
      <c r="E715" s="15"/>
      <c r="F715" s="14">
        <v>1193314</v>
      </c>
      <c r="G715" s="14">
        <v>3316101412</v>
      </c>
      <c r="H715" s="15" t="s">
        <v>584</v>
      </c>
      <c r="I715" s="14">
        <v>2</v>
      </c>
      <c r="J715" s="16">
        <v>7701.8</v>
      </c>
      <c r="K715" s="16">
        <f>I715*J715</f>
        <v>15403.6</v>
      </c>
      <c r="L715" s="13"/>
      <c r="M715" s="13"/>
      <c r="N715" s="14"/>
      <c r="O715" s="14"/>
      <c r="P715" s="14"/>
      <c r="Q715" s="56"/>
      <c r="R715" s="13"/>
      <c r="S715" s="13">
        <f>+R715+365</f>
        <v>365</v>
      </c>
      <c r="T715" s="14">
        <f ca="1">$W$1-R715</f>
        <v>45897</v>
      </c>
      <c r="U715" s="14">
        <f ca="1">365-T715</f>
        <v>-45532</v>
      </c>
      <c r="V715" s="15"/>
      <c r="W715" s="15"/>
      <c r="X715" s="14" t="str">
        <f>IF(AND(O715&gt;40410001,O715&lt;424000000),"Done - Invoiced",IF(AND(L715&gt;DATEVALUE("01/01/2024"),L715&lt;DATEVALUE("01/01/2027")),"On Hand",IF(L715="In Transit","In Transit",IF(L715="Cancelled PO","Cancelled PO","On Order"))))</f>
        <v>On Order</v>
      </c>
      <c r="Y715" s="15" t="s">
        <v>460</v>
      </c>
      <c r="Z715" s="13">
        <v>45905</v>
      </c>
      <c r="AA715" s="13">
        <v>45905</v>
      </c>
      <c r="AB715" s="13">
        <v>45909</v>
      </c>
      <c r="AC715" s="14"/>
      <c r="AD715" s="13"/>
      <c r="AE715" s="56">
        <v>2</v>
      </c>
      <c r="AF715" s="56">
        <v>7701.8</v>
      </c>
      <c r="AG715" s="56">
        <f>AE715*AF715</f>
        <v>15403.6</v>
      </c>
      <c r="AH715" s="56"/>
      <c r="AI715" s="56">
        <f>AG715+AH715</f>
        <v>15403.6</v>
      </c>
      <c r="AJ715" s="56"/>
      <c r="AK715" s="56"/>
    </row>
    <row r="716" spans="1:37" ht="10.5" hidden="1" customHeight="1" x14ac:dyDescent="0.2">
      <c r="A716" s="37">
        <v>3531444</v>
      </c>
      <c r="B716" s="15" t="s">
        <v>774</v>
      </c>
      <c r="C716" s="15" t="s">
        <v>525</v>
      </c>
      <c r="D716" s="13">
        <v>45819</v>
      </c>
      <c r="E716" s="15"/>
      <c r="F716" s="14">
        <v>1193314</v>
      </c>
      <c r="G716" s="14">
        <v>3316101412</v>
      </c>
      <c r="H716" s="15" t="s">
        <v>584</v>
      </c>
      <c r="I716" s="14">
        <v>2</v>
      </c>
      <c r="J716" s="16">
        <v>7701.8</v>
      </c>
      <c r="K716" s="16">
        <f>I716*J716</f>
        <v>15403.6</v>
      </c>
      <c r="L716" s="13"/>
      <c r="M716" s="13"/>
      <c r="N716" s="14"/>
      <c r="O716" s="14"/>
      <c r="P716" s="14"/>
      <c r="Q716" s="56"/>
      <c r="R716" s="13"/>
      <c r="S716" s="13">
        <f>+R716+365</f>
        <v>365</v>
      </c>
      <c r="T716" s="14">
        <f ca="1">$W$1-R716</f>
        <v>45897</v>
      </c>
      <c r="U716" s="14">
        <f ca="1">365-T716</f>
        <v>-45532</v>
      </c>
      <c r="V716" s="15"/>
      <c r="W716" s="15"/>
      <c r="X716" s="14" t="str">
        <f>IF(AND(O716&gt;40410001,O716&lt;424000000),"Done - Invoiced",IF(AND(L716&gt;DATEVALUE("01/01/2024"),L716&lt;DATEVALUE("01/01/2027")),"On Hand",IF(L716="In Transit","In Transit",IF(L716="Cancelled PO","Cancelled PO","On Order"))))</f>
        <v>On Order</v>
      </c>
      <c r="Y716" s="15" t="s">
        <v>460</v>
      </c>
      <c r="Z716" s="13">
        <v>45926</v>
      </c>
      <c r="AA716" s="13">
        <v>45926</v>
      </c>
      <c r="AB716" s="13">
        <v>45930</v>
      </c>
      <c r="AC716" s="14"/>
      <c r="AD716" s="13"/>
      <c r="AE716" s="56">
        <v>2</v>
      </c>
      <c r="AF716" s="56">
        <v>7701.8</v>
      </c>
      <c r="AG716" s="56">
        <f>AE716*AF716</f>
        <v>15403.6</v>
      </c>
      <c r="AH716" s="56"/>
      <c r="AI716" s="56">
        <f>AG716+AH716</f>
        <v>15403.6</v>
      </c>
      <c r="AJ716" s="56"/>
      <c r="AK716" s="56"/>
    </row>
    <row r="717" spans="1:37" ht="10.5" hidden="1" customHeight="1" x14ac:dyDescent="0.2">
      <c r="A717" s="37">
        <v>3457074</v>
      </c>
      <c r="B717" s="15" t="s">
        <v>731</v>
      </c>
      <c r="C717" s="15" t="s">
        <v>618</v>
      </c>
      <c r="D717" s="13">
        <v>45806</v>
      </c>
      <c r="E717" s="15" t="s">
        <v>1145</v>
      </c>
      <c r="F717" s="14">
        <v>3316100679</v>
      </c>
      <c r="G717" s="14">
        <v>3316100679</v>
      </c>
      <c r="H717" s="15" t="s">
        <v>620</v>
      </c>
      <c r="I717" s="14">
        <v>1</v>
      </c>
      <c r="J717" s="16">
        <v>15347</v>
      </c>
      <c r="K717" s="93">
        <f>I717*J717</f>
        <v>15347</v>
      </c>
      <c r="L717" s="13"/>
      <c r="M717" s="13"/>
      <c r="N717" s="14"/>
      <c r="O717" s="14"/>
      <c r="P717" s="14"/>
      <c r="Q717" s="56"/>
      <c r="R717" s="13"/>
      <c r="S717" s="13">
        <f>+R717+365</f>
        <v>365</v>
      </c>
      <c r="T717" s="14">
        <f ca="1">$W$1-R717</f>
        <v>45897</v>
      </c>
      <c r="U717" s="14">
        <f ca="1">365-T717</f>
        <v>-45532</v>
      </c>
      <c r="V717" s="15"/>
      <c r="W717" s="15"/>
      <c r="X717" s="14" t="str">
        <f>IF(AND(O717&gt;40410001,O717&lt;424000000),"Done - Invoiced",IF(AND(L717&gt;DATEVALUE("01/01/2024"),L717&lt;DATEVALUE("01/01/2027")),"On Hand",IF(L717="In Transit","In Transit",IF(L717="Cancelled PO","Cancelled PO","On Order"))))</f>
        <v>On Order</v>
      </c>
      <c r="Y717" s="15" t="s">
        <v>460</v>
      </c>
      <c r="Z717" s="13">
        <v>45894</v>
      </c>
      <c r="AA717" s="13">
        <v>45894</v>
      </c>
      <c r="AB717" s="13">
        <v>45901</v>
      </c>
      <c r="AC717" s="14">
        <v>9252415</v>
      </c>
      <c r="AD717" s="13">
        <v>45894</v>
      </c>
      <c r="AE717" s="56">
        <v>1</v>
      </c>
      <c r="AF717" s="56">
        <v>15347</v>
      </c>
      <c r="AG717" s="56">
        <f>AE717*AF717</f>
        <v>15347</v>
      </c>
      <c r="AH717" s="56">
        <v>110</v>
      </c>
      <c r="AI717" s="56">
        <f>AG717+AH717</f>
        <v>15457</v>
      </c>
      <c r="AJ717" s="56"/>
      <c r="AK717" s="56" t="s">
        <v>204</v>
      </c>
    </row>
    <row r="718" spans="1:37" ht="10.5" hidden="1" customHeight="1" x14ac:dyDescent="0.2">
      <c r="A718" s="37">
        <v>3531417</v>
      </c>
      <c r="B718" s="15" t="s">
        <v>756</v>
      </c>
      <c r="C718" s="15" t="s">
        <v>618</v>
      </c>
      <c r="D718" s="13">
        <v>45819</v>
      </c>
      <c r="E718" s="15"/>
      <c r="F718" s="14">
        <v>3316100679</v>
      </c>
      <c r="G718" s="14">
        <v>3316100679</v>
      </c>
      <c r="H718" s="15" t="s">
        <v>620</v>
      </c>
      <c r="I718" s="14">
        <v>1</v>
      </c>
      <c r="J718" s="16">
        <v>15347</v>
      </c>
      <c r="K718" s="16">
        <v>15347</v>
      </c>
      <c r="L718" s="13"/>
      <c r="M718" s="13"/>
      <c r="N718" s="14"/>
      <c r="O718" s="14"/>
      <c r="P718" s="14"/>
      <c r="Q718" s="56"/>
      <c r="R718" s="13"/>
      <c r="S718" s="13">
        <f>+R718+365</f>
        <v>365</v>
      </c>
      <c r="T718" s="14">
        <f ca="1">$W$1-R718</f>
        <v>45897</v>
      </c>
      <c r="U718" s="14">
        <f ca="1">365-T718</f>
        <v>-45532</v>
      </c>
      <c r="V718" s="15"/>
      <c r="W718" s="15"/>
      <c r="X718" s="14" t="str">
        <f>IF(AND(O718&gt;40410001,O718&lt;424000000),"Done - Invoiced",IF(AND(L718&gt;DATEVALUE("01/01/2024"),L718&lt;DATEVALUE("01/01/2027")),"On Hand",IF(L718="In Transit","In Transit",IF(L718="Cancelled PO","Cancelled PO","On Order"))))</f>
        <v>On Order</v>
      </c>
      <c r="Y718" s="15" t="s">
        <v>460</v>
      </c>
      <c r="Z718" s="13">
        <v>45911</v>
      </c>
      <c r="AA718" s="13">
        <v>45916</v>
      </c>
      <c r="AB718" s="13">
        <v>45923</v>
      </c>
      <c r="AC718" s="14"/>
      <c r="AD718" s="13"/>
      <c r="AE718" s="56">
        <v>1</v>
      </c>
      <c r="AF718" s="56">
        <v>15347</v>
      </c>
      <c r="AG718" s="56">
        <f>AE718*AF718</f>
        <v>15347</v>
      </c>
      <c r="AH718" s="56"/>
      <c r="AI718" s="56">
        <f>AG718+AH718</f>
        <v>15347</v>
      </c>
      <c r="AJ718" s="56"/>
      <c r="AK718" s="56"/>
    </row>
    <row r="719" spans="1:37" ht="10.5" hidden="1" customHeight="1" x14ac:dyDescent="0.2">
      <c r="A719" s="37">
        <v>3531418</v>
      </c>
      <c r="B719" s="15" t="s">
        <v>757</v>
      </c>
      <c r="C719" s="15" t="s">
        <v>618</v>
      </c>
      <c r="D719" s="13">
        <v>45819</v>
      </c>
      <c r="E719" s="15"/>
      <c r="F719" s="14">
        <v>3316100996</v>
      </c>
      <c r="G719" s="14">
        <v>3316100996</v>
      </c>
      <c r="H719" s="15" t="s">
        <v>620</v>
      </c>
      <c r="I719" s="14">
        <v>1</v>
      </c>
      <c r="J719" s="16">
        <v>16919</v>
      </c>
      <c r="K719" s="16">
        <v>16919</v>
      </c>
      <c r="L719" s="13"/>
      <c r="M719" s="13"/>
      <c r="N719" s="14"/>
      <c r="O719" s="14"/>
      <c r="P719" s="14"/>
      <c r="Q719" s="56"/>
      <c r="R719" s="13"/>
      <c r="S719" s="13">
        <f>+R719+365</f>
        <v>365</v>
      </c>
      <c r="T719" s="14">
        <f ca="1">$W$1-R719</f>
        <v>45897</v>
      </c>
      <c r="U719" s="14">
        <f ca="1">365-T719</f>
        <v>-45532</v>
      </c>
      <c r="V719" s="15"/>
      <c r="W719" s="15"/>
      <c r="X719" s="14" t="str">
        <f>IF(AND(O719&gt;40410001,O719&lt;424000000),"Done - Invoiced",IF(AND(L719&gt;DATEVALUE("01/01/2024"),L719&lt;DATEVALUE("01/01/2027")),"On Hand",IF(L719="In Transit","In Transit",IF(L719="Cancelled PO","Cancelled PO","On Order"))))</f>
        <v>On Order</v>
      </c>
      <c r="Y719" s="15" t="s">
        <v>460</v>
      </c>
      <c r="Z719" s="13">
        <v>45918</v>
      </c>
      <c r="AA719" s="13">
        <v>45925</v>
      </c>
      <c r="AB719" s="13">
        <v>45932</v>
      </c>
      <c r="AC719" s="14"/>
      <c r="AD719" s="13"/>
      <c r="AE719" s="56">
        <v>1</v>
      </c>
      <c r="AF719" s="56">
        <v>16919</v>
      </c>
      <c r="AG719" s="56">
        <f>AE719*AF719</f>
        <v>16919</v>
      </c>
      <c r="AH719" s="56"/>
      <c r="AI719" s="56">
        <f>AG719+AH719</f>
        <v>16919</v>
      </c>
      <c r="AJ719" s="56"/>
      <c r="AK719" s="56"/>
    </row>
    <row r="720" spans="1:37" ht="10.5" hidden="1" customHeight="1" x14ac:dyDescent="0.2">
      <c r="A720" s="37">
        <v>3531419</v>
      </c>
      <c r="B720" s="15" t="s">
        <v>758</v>
      </c>
      <c r="C720" s="15" t="s">
        <v>618</v>
      </c>
      <c r="D720" s="13">
        <v>45819</v>
      </c>
      <c r="E720" s="15"/>
      <c r="F720" s="14">
        <v>3316100996</v>
      </c>
      <c r="G720" s="14">
        <v>3316100996</v>
      </c>
      <c r="H720" s="15" t="s">
        <v>620</v>
      </c>
      <c r="I720" s="14">
        <v>1</v>
      </c>
      <c r="J720" s="16">
        <v>16919</v>
      </c>
      <c r="K720" s="16">
        <v>16919</v>
      </c>
      <c r="L720" s="13"/>
      <c r="M720" s="13"/>
      <c r="N720" s="14"/>
      <c r="O720" s="14"/>
      <c r="P720" s="14"/>
      <c r="Q720" s="56"/>
      <c r="R720" s="13"/>
      <c r="S720" s="13">
        <f>+R720+365</f>
        <v>365</v>
      </c>
      <c r="T720" s="14">
        <f ca="1">$W$1-R720</f>
        <v>45897</v>
      </c>
      <c r="U720" s="14">
        <f ca="1">365-T720</f>
        <v>-45532</v>
      </c>
      <c r="V720" s="15"/>
      <c r="W720" s="15"/>
      <c r="X720" s="14" t="str">
        <f>IF(AND(O720&gt;40410001,O720&lt;424000000),"Done - Invoiced",IF(AND(L720&gt;DATEVALUE("01/01/2024"),L720&lt;DATEVALUE("01/01/2027")),"On Hand",IF(L720="In Transit","In Transit",IF(L720="Cancelled PO","Cancelled PO","On Order"))))</f>
        <v>On Order</v>
      </c>
      <c r="Y720" s="15" t="s">
        <v>460</v>
      </c>
      <c r="Z720" s="13">
        <v>45917</v>
      </c>
      <c r="AA720" s="13">
        <v>45923</v>
      </c>
      <c r="AB720" s="13">
        <v>45930</v>
      </c>
      <c r="AC720" s="14"/>
      <c r="AD720" s="13"/>
      <c r="AE720" s="56">
        <v>1</v>
      </c>
      <c r="AF720" s="56">
        <v>16919</v>
      </c>
      <c r="AG720" s="56">
        <f>AE720*AF720</f>
        <v>16919</v>
      </c>
      <c r="AH720" s="56"/>
      <c r="AI720" s="56">
        <f>AG720+AH720</f>
        <v>16919</v>
      </c>
      <c r="AJ720" s="56"/>
      <c r="AK720" s="56"/>
    </row>
    <row r="721" spans="1:37" ht="10.5" hidden="1" customHeight="1" x14ac:dyDescent="0.2">
      <c r="A721" s="37">
        <v>3531438</v>
      </c>
      <c r="B721" s="15" t="s">
        <v>768</v>
      </c>
      <c r="C721" s="15" t="s">
        <v>525</v>
      </c>
      <c r="D721" s="13">
        <v>45819</v>
      </c>
      <c r="E721" s="17" t="s">
        <v>1046</v>
      </c>
      <c r="F721" s="14">
        <v>1029192</v>
      </c>
      <c r="G721" s="14">
        <v>3222344649</v>
      </c>
      <c r="H721" s="15" t="s">
        <v>532</v>
      </c>
      <c r="I721" s="14">
        <v>2</v>
      </c>
      <c r="J721" s="16">
        <v>10364.5</v>
      </c>
      <c r="K721" s="93">
        <f>I721*J721</f>
        <v>20729</v>
      </c>
      <c r="L721" s="13">
        <v>45882</v>
      </c>
      <c r="M721" s="13"/>
      <c r="N721" s="14"/>
      <c r="O721" s="14"/>
      <c r="P721" s="14"/>
      <c r="Q721" s="56"/>
      <c r="R721" s="13">
        <v>45884</v>
      </c>
      <c r="S721" s="13">
        <f>+R721+365</f>
        <v>46249</v>
      </c>
      <c r="T721" s="14">
        <f ca="1">$W$1-R721</f>
        <v>13</v>
      </c>
      <c r="U721" s="14">
        <f ca="1">365-T721</f>
        <v>352</v>
      </c>
      <c r="V721" s="15"/>
      <c r="W721" s="15"/>
      <c r="X721" s="14" t="str">
        <f>IF(AND(O721&gt;40410001,O721&lt;424000000),"Done - Invoiced",IF(AND(L721&gt;DATEVALUE("01/01/2024"),L721&lt;DATEVALUE("01/01/2027")),"On Hand",IF(L721="In Transit","In Transit",IF(L721="Cancelled PO","Cancelled PO","On Order"))))</f>
        <v>On Hand</v>
      </c>
      <c r="Y721" s="15" t="s">
        <v>460</v>
      </c>
      <c r="Z721" s="13">
        <v>45877</v>
      </c>
      <c r="AA721" s="13">
        <v>45877</v>
      </c>
      <c r="AB721" s="13">
        <v>45881</v>
      </c>
      <c r="AC721" s="14" t="s">
        <v>1035</v>
      </c>
      <c r="AD721" s="13">
        <v>45880</v>
      </c>
      <c r="AE721" s="56">
        <v>2</v>
      </c>
      <c r="AF721" s="56">
        <v>10364.5</v>
      </c>
      <c r="AG721" s="56">
        <f>AE721*AF721</f>
        <v>20729</v>
      </c>
      <c r="AH721" s="56">
        <v>0</v>
      </c>
      <c r="AI721" s="56">
        <f>AG721+AH721</f>
        <v>20729</v>
      </c>
      <c r="AJ721" s="56"/>
      <c r="AK721" s="56"/>
    </row>
    <row r="722" spans="1:37" ht="10.5" hidden="1" customHeight="1" x14ac:dyDescent="0.2">
      <c r="A722" s="37">
        <v>3531420</v>
      </c>
      <c r="B722" s="15" t="s">
        <v>759</v>
      </c>
      <c r="C722" s="15" t="s">
        <v>618</v>
      </c>
      <c r="D722" s="13">
        <v>45819</v>
      </c>
      <c r="E722" s="15"/>
      <c r="F722" s="14">
        <v>3316101398</v>
      </c>
      <c r="G722" s="14">
        <v>3316101398</v>
      </c>
      <c r="H722" s="15" t="s">
        <v>638</v>
      </c>
      <c r="I722" s="14">
        <v>1</v>
      </c>
      <c r="J722" s="16">
        <v>14996</v>
      </c>
      <c r="K722" s="16">
        <v>14996</v>
      </c>
      <c r="L722" s="13"/>
      <c r="M722" s="13"/>
      <c r="N722" s="14"/>
      <c r="O722" s="14"/>
      <c r="P722" s="14"/>
      <c r="Q722" s="56"/>
      <c r="R722" s="13"/>
      <c r="S722" s="13">
        <f>+R722+365</f>
        <v>365</v>
      </c>
      <c r="T722" s="14">
        <f ca="1">$W$1-R722</f>
        <v>45897</v>
      </c>
      <c r="U722" s="14">
        <f ca="1">365-T722</f>
        <v>-45532</v>
      </c>
      <c r="V722" s="15"/>
      <c r="W722" s="15"/>
      <c r="X722" s="14" t="str">
        <f>IF(AND(O722&gt;40410001,O722&lt;424000000),"Done - Invoiced",IF(AND(L722&gt;DATEVALUE("01/01/2024"),L722&lt;DATEVALUE("01/01/2027")),"On Hand",IF(L722="In Transit","In Transit",IF(L722="Cancelled PO","Cancelled PO","On Order"))))</f>
        <v>On Order</v>
      </c>
      <c r="Y722" s="15" t="s">
        <v>460</v>
      </c>
      <c r="Z722" s="13">
        <v>45911</v>
      </c>
      <c r="AA722" s="13">
        <v>45917</v>
      </c>
      <c r="AB722" s="13">
        <v>45924</v>
      </c>
      <c r="AC722" s="14"/>
      <c r="AD722" s="13"/>
      <c r="AE722" s="56">
        <v>1</v>
      </c>
      <c r="AF722" s="56">
        <v>14996</v>
      </c>
      <c r="AG722" s="56">
        <f>AE722*AF722</f>
        <v>14996</v>
      </c>
      <c r="AH722" s="56"/>
      <c r="AI722" s="56">
        <f>AG722+AH722</f>
        <v>14996</v>
      </c>
      <c r="AJ722" s="56"/>
      <c r="AK722" s="56"/>
    </row>
    <row r="723" spans="1:37" ht="10.5" hidden="1" customHeight="1" x14ac:dyDescent="0.2">
      <c r="A723" s="37">
        <v>3531440</v>
      </c>
      <c r="B723" s="15" t="s">
        <v>770</v>
      </c>
      <c r="C723" s="15" t="s">
        <v>525</v>
      </c>
      <c r="D723" s="13">
        <v>45819</v>
      </c>
      <c r="E723" s="17" t="s">
        <v>1046</v>
      </c>
      <c r="F723" s="14">
        <v>1029231</v>
      </c>
      <c r="G723" s="14">
        <v>3316101360</v>
      </c>
      <c r="H723" s="15" t="s">
        <v>569</v>
      </c>
      <c r="I723" s="14">
        <v>2</v>
      </c>
      <c r="J723" s="16">
        <v>4774.3</v>
      </c>
      <c r="K723" s="93">
        <f>I723*J723</f>
        <v>9548.6</v>
      </c>
      <c r="L723" s="13">
        <v>45876</v>
      </c>
      <c r="M723" s="13"/>
      <c r="N723" s="14"/>
      <c r="O723" s="14"/>
      <c r="P723" s="14"/>
      <c r="Q723" s="56"/>
      <c r="R723" s="13">
        <v>45884</v>
      </c>
      <c r="S723" s="13">
        <f>+R723+365</f>
        <v>46249</v>
      </c>
      <c r="T723" s="14">
        <f ca="1">$W$1-R723</f>
        <v>13</v>
      </c>
      <c r="U723" s="14">
        <f ca="1">365-T723</f>
        <v>352</v>
      </c>
      <c r="V723" s="15"/>
      <c r="W723" s="15"/>
      <c r="X723" s="14" t="str">
        <f>IF(AND(O723&gt;40410001,O723&lt;424000000),"Done - Invoiced",IF(AND(L723&gt;DATEVALUE("01/01/2024"),L723&lt;DATEVALUE("01/01/2027")),"On Hand",IF(L723="In Transit","In Transit",IF(L723="Cancelled PO","Cancelled PO","On Order"))))</f>
        <v>On Hand</v>
      </c>
      <c r="Y723" s="15" t="s">
        <v>460</v>
      </c>
      <c r="Z723" s="13">
        <v>45873</v>
      </c>
      <c r="AA723" s="13">
        <v>45873</v>
      </c>
      <c r="AB723" s="13">
        <v>45877</v>
      </c>
      <c r="AC723" s="14" t="s">
        <v>1033</v>
      </c>
      <c r="AD723" s="13">
        <v>45873</v>
      </c>
      <c r="AE723" s="56">
        <v>2</v>
      </c>
      <c r="AF723" s="56">
        <v>4774.3</v>
      </c>
      <c r="AG723" s="56">
        <f>AE723*AF723</f>
        <v>9548.6</v>
      </c>
      <c r="AH723" s="56">
        <v>200</v>
      </c>
      <c r="AI723" s="56">
        <f>AG723+AH723</f>
        <v>9748.6</v>
      </c>
      <c r="AJ723" s="56"/>
      <c r="AK723" s="56"/>
    </row>
    <row r="724" spans="1:37" ht="10.5" hidden="1" customHeight="1" x14ac:dyDescent="0.2">
      <c r="A724" s="37">
        <v>3531421</v>
      </c>
      <c r="B724" s="15" t="s">
        <v>760</v>
      </c>
      <c r="C724" s="15" t="s">
        <v>618</v>
      </c>
      <c r="D724" s="13">
        <v>45819</v>
      </c>
      <c r="E724" s="15"/>
      <c r="F724" s="14">
        <v>3316101398</v>
      </c>
      <c r="G724" s="14">
        <v>3316101398</v>
      </c>
      <c r="H724" s="15" t="s">
        <v>638</v>
      </c>
      <c r="I724" s="14">
        <v>1</v>
      </c>
      <c r="J724" s="16">
        <v>14996</v>
      </c>
      <c r="K724" s="16">
        <v>14996</v>
      </c>
      <c r="L724" s="13"/>
      <c r="M724" s="13"/>
      <c r="N724" s="14"/>
      <c r="O724" s="14"/>
      <c r="P724" s="14"/>
      <c r="Q724" s="56"/>
      <c r="R724" s="13"/>
      <c r="S724" s="13">
        <f>+R724+365</f>
        <v>365</v>
      </c>
      <c r="T724" s="14">
        <f ca="1">$W$1-R724</f>
        <v>45897</v>
      </c>
      <c r="U724" s="14">
        <f ca="1">365-T724</f>
        <v>-45532</v>
      </c>
      <c r="V724" s="15"/>
      <c r="W724" s="15"/>
      <c r="X724" s="14" t="str">
        <f>IF(AND(O724&gt;40410001,O724&lt;424000000),"Done - Invoiced",IF(AND(L724&gt;DATEVALUE("01/01/2024"),L724&lt;DATEVALUE("01/01/2027")),"On Hand",IF(L724="In Transit","In Transit",IF(L724="Cancelled PO","Cancelled PO","On Order"))))</f>
        <v>On Order</v>
      </c>
      <c r="Y724" s="15" t="s">
        <v>460</v>
      </c>
      <c r="Z724" s="13">
        <v>45912</v>
      </c>
      <c r="AA724" s="13">
        <v>45917</v>
      </c>
      <c r="AB724" s="13">
        <v>45924</v>
      </c>
      <c r="AC724" s="14"/>
      <c r="AD724" s="13"/>
      <c r="AE724" s="56">
        <v>1</v>
      </c>
      <c r="AF724" s="56">
        <v>14996</v>
      </c>
      <c r="AG724" s="56">
        <f>AE724*AF724</f>
        <v>14996</v>
      </c>
      <c r="AH724" s="56"/>
      <c r="AI724" s="56">
        <f>AG724+AH724</f>
        <v>14996</v>
      </c>
      <c r="AJ724" s="56"/>
      <c r="AK724" s="56"/>
    </row>
    <row r="725" spans="1:37" ht="10.5" hidden="1" customHeight="1" x14ac:dyDescent="0.2">
      <c r="A725" s="37">
        <v>3531422</v>
      </c>
      <c r="B725" s="15" t="s">
        <v>761</v>
      </c>
      <c r="C725" s="15" t="s">
        <v>618</v>
      </c>
      <c r="D725" s="13">
        <v>45819</v>
      </c>
      <c r="E725" s="15"/>
      <c r="F725" s="14">
        <v>3316101408</v>
      </c>
      <c r="G725" s="14">
        <v>3316101408</v>
      </c>
      <c r="H725" s="15" t="s">
        <v>620</v>
      </c>
      <c r="I725" s="14">
        <v>1</v>
      </c>
      <c r="J725" s="16">
        <v>18054</v>
      </c>
      <c r="K725" s="16">
        <v>18054</v>
      </c>
      <c r="L725" s="13"/>
      <c r="M725" s="13"/>
      <c r="N725" s="14"/>
      <c r="O725" s="14"/>
      <c r="P725" s="14"/>
      <c r="Q725" s="56"/>
      <c r="R725" s="13"/>
      <c r="S725" s="13">
        <f>+R725+365</f>
        <v>365</v>
      </c>
      <c r="T725" s="14">
        <f ca="1">$W$1-R725</f>
        <v>45897</v>
      </c>
      <c r="U725" s="14">
        <f ca="1">365-T725</f>
        <v>-45532</v>
      </c>
      <c r="V725" s="15"/>
      <c r="W725" s="15"/>
      <c r="X725" s="14" t="str">
        <f>IF(AND(O725&gt;40410001,O725&lt;424000000),"Done - Invoiced",IF(AND(L725&gt;DATEVALUE("01/01/2024"),L725&lt;DATEVALUE("01/01/2027")),"On Hand",IF(L725="In Transit","In Transit",IF(L725="Cancelled PO","Cancelled PO","On Order"))))</f>
        <v>On Order</v>
      </c>
      <c r="Y725" s="15" t="s">
        <v>460</v>
      </c>
      <c r="Z725" s="13">
        <v>45912</v>
      </c>
      <c r="AA725" s="13">
        <v>45918</v>
      </c>
      <c r="AB725" s="13">
        <v>45925</v>
      </c>
      <c r="AC725" s="14"/>
      <c r="AD725" s="13"/>
      <c r="AE725" s="56">
        <v>1</v>
      </c>
      <c r="AF725" s="56">
        <v>18054</v>
      </c>
      <c r="AG725" s="56">
        <f>AE725*AF725</f>
        <v>18054</v>
      </c>
      <c r="AH725" s="56"/>
      <c r="AI725" s="56">
        <f>AG725+AH725</f>
        <v>18054</v>
      </c>
      <c r="AJ725" s="56"/>
      <c r="AK725" s="56"/>
    </row>
    <row r="726" spans="1:37" ht="10.5" hidden="1" customHeight="1" x14ac:dyDescent="0.2">
      <c r="A726" s="37">
        <v>3531423</v>
      </c>
      <c r="B726" s="15" t="s">
        <v>762</v>
      </c>
      <c r="C726" s="15" t="s">
        <v>618</v>
      </c>
      <c r="D726" s="13">
        <v>45819</v>
      </c>
      <c r="E726" s="15"/>
      <c r="F726" s="14">
        <v>3316101408</v>
      </c>
      <c r="G726" s="14">
        <v>3316101408</v>
      </c>
      <c r="H726" s="15" t="s">
        <v>620</v>
      </c>
      <c r="I726" s="14">
        <v>1</v>
      </c>
      <c r="J726" s="16">
        <v>18054</v>
      </c>
      <c r="K726" s="16">
        <v>18054</v>
      </c>
      <c r="L726" s="13"/>
      <c r="M726" s="13"/>
      <c r="N726" s="14"/>
      <c r="O726" s="14"/>
      <c r="P726" s="14"/>
      <c r="Q726" s="56"/>
      <c r="R726" s="13"/>
      <c r="S726" s="13">
        <f>+R726+365</f>
        <v>365</v>
      </c>
      <c r="T726" s="14">
        <f ca="1">$W$1-R726</f>
        <v>45897</v>
      </c>
      <c r="U726" s="14">
        <f ca="1">365-T726</f>
        <v>-45532</v>
      </c>
      <c r="V726" s="15"/>
      <c r="W726" s="15"/>
      <c r="X726" s="14" t="str">
        <f>IF(AND(O726&gt;40410001,O726&lt;424000000),"Done - Invoiced",IF(AND(L726&gt;DATEVALUE("01/01/2024"),L726&lt;DATEVALUE("01/01/2027")),"On Hand",IF(L726="In Transit","In Transit",IF(L726="Cancelled PO","Cancelled PO","On Order"))))</f>
        <v>On Order</v>
      </c>
      <c r="Y726" s="15" t="s">
        <v>460</v>
      </c>
      <c r="Z726" s="13">
        <v>45917</v>
      </c>
      <c r="AA726" s="13">
        <v>45924</v>
      </c>
      <c r="AB726" s="13">
        <v>45931</v>
      </c>
      <c r="AC726" s="14"/>
      <c r="AD726" s="13"/>
      <c r="AE726" s="56">
        <v>1</v>
      </c>
      <c r="AF726" s="56">
        <v>18054</v>
      </c>
      <c r="AG726" s="56">
        <f>AE726*AF726</f>
        <v>18054</v>
      </c>
      <c r="AH726" s="56"/>
      <c r="AI726" s="56">
        <f>AG726+AH726</f>
        <v>18054</v>
      </c>
      <c r="AJ726" s="56"/>
      <c r="AK726" s="56"/>
    </row>
    <row r="727" spans="1:37" ht="10.5" hidden="1" customHeight="1" x14ac:dyDescent="0.2">
      <c r="A727" s="37">
        <v>3531424</v>
      </c>
      <c r="B727" s="15" t="s">
        <v>763</v>
      </c>
      <c r="C727" s="15" t="s">
        <v>618</v>
      </c>
      <c r="D727" s="13">
        <v>45819</v>
      </c>
      <c r="E727" s="15"/>
      <c r="F727" s="14">
        <v>3316101408</v>
      </c>
      <c r="G727" s="14">
        <v>3316101408</v>
      </c>
      <c r="H727" s="15" t="s">
        <v>620</v>
      </c>
      <c r="I727" s="14">
        <v>1</v>
      </c>
      <c r="J727" s="16">
        <v>18054</v>
      </c>
      <c r="K727" s="16">
        <v>18054</v>
      </c>
      <c r="L727" s="13"/>
      <c r="M727" s="13"/>
      <c r="N727" s="14"/>
      <c r="O727" s="14"/>
      <c r="P727" s="14"/>
      <c r="Q727" s="56"/>
      <c r="R727" s="13"/>
      <c r="S727" s="13">
        <f>+R727+365</f>
        <v>365</v>
      </c>
      <c r="T727" s="14">
        <f ca="1">$W$1-R727</f>
        <v>45897</v>
      </c>
      <c r="U727" s="14">
        <f ca="1">365-T727</f>
        <v>-45532</v>
      </c>
      <c r="V727" s="15"/>
      <c r="W727" s="15"/>
      <c r="X727" s="14" t="str">
        <f>IF(AND(O727&gt;40410001,O727&lt;424000000),"Done - Invoiced",IF(AND(L727&gt;DATEVALUE("01/01/2024"),L727&lt;DATEVALUE("01/01/2027")),"On Hand",IF(L727="In Transit","In Transit",IF(L727="Cancelled PO","Cancelled PO","On Order"))))</f>
        <v>On Order</v>
      </c>
      <c r="Y727" s="15" t="s">
        <v>460</v>
      </c>
      <c r="Z727" s="13">
        <v>45916</v>
      </c>
      <c r="AA727" s="13">
        <v>45916</v>
      </c>
      <c r="AB727" s="13">
        <v>45923</v>
      </c>
      <c r="AC727" s="14"/>
      <c r="AD727" s="13"/>
      <c r="AE727" s="56">
        <v>1</v>
      </c>
      <c r="AF727" s="56">
        <v>18054</v>
      </c>
      <c r="AG727" s="56">
        <f>AE727*AF727</f>
        <v>18054</v>
      </c>
      <c r="AH727" s="56"/>
      <c r="AI727" s="56">
        <f>AG727+AH727</f>
        <v>18054</v>
      </c>
      <c r="AJ727" s="56"/>
      <c r="AK727" s="56"/>
    </row>
    <row r="728" spans="1:37" ht="10.5" hidden="1" customHeight="1" x14ac:dyDescent="0.2">
      <c r="A728" s="37">
        <v>3531425</v>
      </c>
      <c r="B728" s="15" t="s">
        <v>764</v>
      </c>
      <c r="C728" s="15" t="s">
        <v>618</v>
      </c>
      <c r="D728" s="13">
        <v>45819</v>
      </c>
      <c r="E728" s="15"/>
      <c r="F728" s="14">
        <v>3316101408</v>
      </c>
      <c r="G728" s="14">
        <v>3316101408</v>
      </c>
      <c r="H728" s="15" t="s">
        <v>620</v>
      </c>
      <c r="I728" s="14">
        <v>1</v>
      </c>
      <c r="J728" s="16">
        <v>18054</v>
      </c>
      <c r="K728" s="16">
        <v>18054</v>
      </c>
      <c r="L728" s="13"/>
      <c r="M728" s="13"/>
      <c r="N728" s="14"/>
      <c r="O728" s="14"/>
      <c r="P728" s="14"/>
      <c r="Q728" s="56"/>
      <c r="R728" s="13"/>
      <c r="S728" s="13">
        <f>+R728+365</f>
        <v>365</v>
      </c>
      <c r="T728" s="14">
        <f ca="1">$W$1-R728</f>
        <v>45897</v>
      </c>
      <c r="U728" s="14">
        <f ca="1">365-T728</f>
        <v>-45532</v>
      </c>
      <c r="V728" s="15"/>
      <c r="W728" s="15"/>
      <c r="X728" s="14" t="str">
        <f>IF(AND(O728&gt;40410001,O728&lt;424000000),"Done - Invoiced",IF(AND(L728&gt;DATEVALUE("01/01/2024"),L728&lt;DATEVALUE("01/01/2027")),"On Hand",IF(L728="In Transit","In Transit",IF(L728="Cancelled PO","Cancelled PO","On Order"))))</f>
        <v>On Order</v>
      </c>
      <c r="Y728" s="15" t="s">
        <v>460</v>
      </c>
      <c r="Z728" s="13">
        <v>45916</v>
      </c>
      <c r="AA728" s="13">
        <v>45916</v>
      </c>
      <c r="AB728" s="13">
        <v>45923</v>
      </c>
      <c r="AC728" s="14"/>
      <c r="AD728" s="13"/>
      <c r="AE728" s="56">
        <v>1</v>
      </c>
      <c r="AF728" s="56">
        <v>18054</v>
      </c>
      <c r="AG728" s="56">
        <f>AE728*AF728</f>
        <v>18054</v>
      </c>
      <c r="AH728" s="56"/>
      <c r="AI728" s="56">
        <f>AG728+AH728</f>
        <v>18054</v>
      </c>
      <c r="AJ728" s="56"/>
      <c r="AK728" s="56"/>
    </row>
    <row r="729" spans="1:37" ht="10.5" hidden="1" customHeight="1" x14ac:dyDescent="0.2">
      <c r="A729" s="37">
        <v>3531426</v>
      </c>
      <c r="B729" s="15" t="s">
        <v>765</v>
      </c>
      <c r="C729" s="15" t="s">
        <v>618</v>
      </c>
      <c r="D729" s="13">
        <v>45819</v>
      </c>
      <c r="E729" s="15"/>
      <c r="F729" s="14">
        <v>3316101408</v>
      </c>
      <c r="G729" s="14">
        <v>3316101408</v>
      </c>
      <c r="H729" s="15" t="s">
        <v>620</v>
      </c>
      <c r="I729" s="14">
        <v>1</v>
      </c>
      <c r="J729" s="16">
        <v>18054</v>
      </c>
      <c r="K729" s="16">
        <v>18054</v>
      </c>
      <c r="L729" s="13"/>
      <c r="M729" s="13"/>
      <c r="N729" s="14"/>
      <c r="O729" s="14"/>
      <c r="P729" s="14"/>
      <c r="Q729" s="56"/>
      <c r="R729" s="13"/>
      <c r="S729" s="13">
        <f>+R729+365</f>
        <v>365</v>
      </c>
      <c r="T729" s="14">
        <f ca="1">$W$1-R729</f>
        <v>45897</v>
      </c>
      <c r="U729" s="14">
        <f ca="1">365-T729</f>
        <v>-45532</v>
      </c>
      <c r="V729" s="15"/>
      <c r="W729" s="15"/>
      <c r="X729" s="14" t="str">
        <f>IF(AND(O729&gt;40410001,O729&lt;424000000),"Done - Invoiced",IF(AND(L729&gt;DATEVALUE("01/01/2024"),L729&lt;DATEVALUE("01/01/2027")),"On Hand",IF(L729="In Transit","In Transit",IF(L729="Cancelled PO","Cancelled PO","On Order"))))</f>
        <v>On Order</v>
      </c>
      <c r="Y729" s="15" t="s">
        <v>460</v>
      </c>
      <c r="Z729" s="13">
        <v>45919</v>
      </c>
      <c r="AA729" s="13">
        <v>45925</v>
      </c>
      <c r="AB729" s="13">
        <v>45932</v>
      </c>
      <c r="AC729" s="14"/>
      <c r="AD729" s="13"/>
      <c r="AE729" s="56">
        <v>1</v>
      </c>
      <c r="AF729" s="56">
        <v>18054</v>
      </c>
      <c r="AG729" s="56">
        <f>AE729*AF729</f>
        <v>18054</v>
      </c>
      <c r="AH729" s="56"/>
      <c r="AI729" s="56">
        <f>AG729+AH729</f>
        <v>18054</v>
      </c>
      <c r="AJ729" s="56"/>
      <c r="AK729" s="56"/>
    </row>
    <row r="730" spans="1:37" ht="10.5" hidden="1" customHeight="1" x14ac:dyDescent="0.2">
      <c r="A730" s="37">
        <v>3590254</v>
      </c>
      <c r="B730" s="15" t="s">
        <v>777</v>
      </c>
      <c r="C730" s="15" t="s">
        <v>525</v>
      </c>
      <c r="D730" s="13">
        <v>45829</v>
      </c>
      <c r="E730" s="17" t="s">
        <v>1046</v>
      </c>
      <c r="F730" s="14">
        <v>1029192</v>
      </c>
      <c r="G730" s="14">
        <v>3222344649</v>
      </c>
      <c r="H730" s="15" t="s">
        <v>532</v>
      </c>
      <c r="I730" s="14">
        <v>2</v>
      </c>
      <c r="J730" s="16">
        <v>10364.5</v>
      </c>
      <c r="K730" s="93">
        <f>I730*J730</f>
        <v>20729</v>
      </c>
      <c r="L730" s="13">
        <v>45882</v>
      </c>
      <c r="M730" s="13"/>
      <c r="N730" s="14"/>
      <c r="O730" s="14"/>
      <c r="P730" s="14"/>
      <c r="Q730" s="56"/>
      <c r="R730" s="13">
        <v>45884</v>
      </c>
      <c r="S730" s="13">
        <f>+R730+365</f>
        <v>46249</v>
      </c>
      <c r="T730" s="14">
        <f ca="1">$W$1-R730</f>
        <v>13</v>
      </c>
      <c r="U730" s="14">
        <f ca="1">365-T730</f>
        <v>352</v>
      </c>
      <c r="V730" s="15"/>
      <c r="W730" s="15"/>
      <c r="X730" s="14" t="str">
        <f>IF(AND(O730&gt;40410001,O730&lt;424000000),"Done - Invoiced",IF(AND(L730&gt;DATEVALUE("01/01/2024"),L730&lt;DATEVALUE("01/01/2027")),"On Hand",IF(L730="In Transit","In Transit",IF(L730="Cancelled PO","Cancelled PO","On Order"))))</f>
        <v>On Hand</v>
      </c>
      <c r="Y730" s="15" t="s">
        <v>460</v>
      </c>
      <c r="Z730" s="13">
        <v>45876</v>
      </c>
      <c r="AA730" s="13">
        <v>45876</v>
      </c>
      <c r="AB730" s="13">
        <v>45880</v>
      </c>
      <c r="AC730" s="14" t="s">
        <v>1037</v>
      </c>
      <c r="AD730" s="13">
        <v>45880</v>
      </c>
      <c r="AE730" s="56">
        <v>2</v>
      </c>
      <c r="AF730" s="56">
        <v>10364.5</v>
      </c>
      <c r="AG730" s="56">
        <f>AE730*AF730</f>
        <v>20729</v>
      </c>
      <c r="AH730" s="56">
        <v>0</v>
      </c>
      <c r="AI730" s="56">
        <f>AG730+AH730</f>
        <v>20729</v>
      </c>
      <c r="AJ730" s="56"/>
      <c r="AK730" s="56"/>
    </row>
    <row r="731" spans="1:37" ht="10.5" hidden="1" customHeight="1" x14ac:dyDescent="0.2">
      <c r="A731" s="37">
        <v>3579398</v>
      </c>
      <c r="B731" s="15" t="s">
        <v>814</v>
      </c>
      <c r="C731" s="15" t="s">
        <v>52</v>
      </c>
      <c r="D731" s="13">
        <v>45827</v>
      </c>
      <c r="E731" s="15" t="s">
        <v>1145</v>
      </c>
      <c r="F731" s="14">
        <v>3222324558</v>
      </c>
      <c r="G731" s="14">
        <v>3222324558</v>
      </c>
      <c r="H731" s="15" t="s">
        <v>87</v>
      </c>
      <c r="I731" s="14">
        <v>6</v>
      </c>
      <c r="J731" s="16">
        <v>3108</v>
      </c>
      <c r="K731" s="106">
        <f>I731*J731</f>
        <v>18648</v>
      </c>
      <c r="L731" s="13"/>
      <c r="M731" s="13"/>
      <c r="N731" s="14"/>
      <c r="O731" s="14"/>
      <c r="P731" s="14"/>
      <c r="Q731" s="71"/>
      <c r="R731" s="13"/>
      <c r="S731" s="13">
        <f>+R731+365</f>
        <v>365</v>
      </c>
      <c r="T731" s="14">
        <f ca="1">$W$1-R731</f>
        <v>45897</v>
      </c>
      <c r="U731" s="14">
        <f ca="1">365-T731</f>
        <v>-45532</v>
      </c>
      <c r="V731" s="15"/>
      <c r="W731" s="15"/>
      <c r="X731" s="14" t="str">
        <f>IF(AND(O731&gt;40410001,O731&lt;424000000),"Done - Invoiced",IF(AND(L731&gt;DATEVALUE("01/01/2024"),L731&lt;DATEVALUE("01/01/2027")),"On Hand",IF(L731="In Transit","In Transit",IF(L731="Cancelled PO","Cancelled PO","On Order"))))</f>
        <v>On Order</v>
      </c>
      <c r="Y731" s="15" t="s">
        <v>460</v>
      </c>
      <c r="Z731" s="13">
        <v>45889</v>
      </c>
      <c r="AA731" s="13">
        <v>45891</v>
      </c>
      <c r="AB731" s="13">
        <v>45896</v>
      </c>
      <c r="AC731" s="14" t="s">
        <v>1128</v>
      </c>
      <c r="AD731" s="13">
        <v>45891</v>
      </c>
      <c r="AE731" s="56">
        <v>6</v>
      </c>
      <c r="AF731" s="56">
        <v>3108</v>
      </c>
      <c r="AG731" s="56">
        <f>AE731*AF731</f>
        <v>18648</v>
      </c>
      <c r="AH731" s="56">
        <v>180</v>
      </c>
      <c r="AI731" s="56">
        <f>AG731+AH731</f>
        <v>18828</v>
      </c>
      <c r="AJ731" s="56"/>
      <c r="AK731" s="56" t="s">
        <v>204</v>
      </c>
    </row>
    <row r="732" spans="1:37" ht="10.5" hidden="1" customHeight="1" x14ac:dyDescent="0.2">
      <c r="A732" s="37">
        <v>3590256</v>
      </c>
      <c r="B732" s="15" t="s">
        <v>779</v>
      </c>
      <c r="C732" s="15" t="s">
        <v>525</v>
      </c>
      <c r="D732" s="13">
        <v>45829</v>
      </c>
      <c r="E732" s="17" t="s">
        <v>1046</v>
      </c>
      <c r="F732" s="14">
        <v>1029229</v>
      </c>
      <c r="G732" s="14">
        <v>3316101350</v>
      </c>
      <c r="H732" s="15" t="s">
        <v>563</v>
      </c>
      <c r="I732" s="14">
        <v>2</v>
      </c>
      <c r="J732" s="16">
        <v>7634.9</v>
      </c>
      <c r="K732" s="93">
        <f>I732*J732</f>
        <v>15269.8</v>
      </c>
      <c r="L732" s="13">
        <v>45882</v>
      </c>
      <c r="M732" s="13"/>
      <c r="N732" s="14"/>
      <c r="O732" s="14"/>
      <c r="P732" s="14"/>
      <c r="Q732" s="56"/>
      <c r="R732" s="13">
        <v>45884</v>
      </c>
      <c r="S732" s="13">
        <f>+R732+365</f>
        <v>46249</v>
      </c>
      <c r="T732" s="14">
        <f ca="1">$W$1-R732</f>
        <v>13</v>
      </c>
      <c r="U732" s="14">
        <f ca="1">365-T732</f>
        <v>352</v>
      </c>
      <c r="V732" s="15"/>
      <c r="W732" s="15"/>
      <c r="X732" s="14" t="str">
        <f>IF(AND(O732&gt;40410001,O732&lt;424000000),"Done - Invoiced",IF(AND(L732&gt;DATEVALUE("01/01/2024"),L732&lt;DATEVALUE("01/01/2027")),"On Hand",IF(L732="In Transit","In Transit",IF(L732="Cancelled PO","Cancelled PO","On Order"))))</f>
        <v>On Hand</v>
      </c>
      <c r="Y732" s="15" t="s">
        <v>460</v>
      </c>
      <c r="Z732" s="13">
        <v>45876</v>
      </c>
      <c r="AA732" s="13">
        <v>45876</v>
      </c>
      <c r="AB732" s="13">
        <v>45880</v>
      </c>
      <c r="AC732" s="14" t="s">
        <v>1038</v>
      </c>
      <c r="AD732" s="13">
        <v>45880</v>
      </c>
      <c r="AE732" s="56">
        <v>2</v>
      </c>
      <c r="AF732" s="56">
        <v>7634.9</v>
      </c>
      <c r="AG732" s="56">
        <f>AE732*AF732</f>
        <v>15269.8</v>
      </c>
      <c r="AH732" s="56">
        <v>0</v>
      </c>
      <c r="AI732" s="56">
        <f>AG732+AH732</f>
        <v>15269.8</v>
      </c>
      <c r="AJ732" s="56"/>
      <c r="AK732" s="56"/>
    </row>
    <row r="733" spans="1:37" ht="10.5" hidden="1" customHeight="1" x14ac:dyDescent="0.2">
      <c r="A733" s="37">
        <v>3590257</v>
      </c>
      <c r="B733" s="15" t="s">
        <v>780</v>
      </c>
      <c r="C733" s="15" t="s">
        <v>525</v>
      </c>
      <c r="D733" s="13">
        <v>45829</v>
      </c>
      <c r="E733" s="17" t="s">
        <v>1046</v>
      </c>
      <c r="F733" s="14">
        <v>1029229</v>
      </c>
      <c r="G733" s="14">
        <v>3316101350</v>
      </c>
      <c r="H733" s="15" t="s">
        <v>563</v>
      </c>
      <c r="I733" s="14">
        <v>2</v>
      </c>
      <c r="J733" s="16">
        <v>7634.9</v>
      </c>
      <c r="K733" s="93">
        <f>I733*J733</f>
        <v>15269.8</v>
      </c>
      <c r="L733" s="13">
        <v>45882</v>
      </c>
      <c r="M733" s="13"/>
      <c r="N733" s="14"/>
      <c r="O733" s="14"/>
      <c r="P733" s="14"/>
      <c r="Q733" s="56"/>
      <c r="R733" s="13">
        <v>45884</v>
      </c>
      <c r="S733" s="13">
        <f>+R733+365</f>
        <v>46249</v>
      </c>
      <c r="T733" s="14">
        <f ca="1">$W$1-R733</f>
        <v>13</v>
      </c>
      <c r="U733" s="14">
        <f ca="1">365-T733</f>
        <v>352</v>
      </c>
      <c r="V733" s="15"/>
      <c r="W733" s="15"/>
      <c r="X733" s="14" t="str">
        <f>IF(AND(O733&gt;40410001,O733&lt;424000000),"Done - Invoiced",IF(AND(L733&gt;DATEVALUE("01/01/2024"),L733&lt;DATEVALUE("01/01/2027")),"On Hand",IF(L733="In Transit","In Transit",IF(L733="Cancelled PO","Cancelled PO","On Order"))))</f>
        <v>On Hand</v>
      </c>
      <c r="Y733" s="15" t="s">
        <v>460</v>
      </c>
      <c r="Z733" s="13">
        <v>45876</v>
      </c>
      <c r="AA733" s="13">
        <v>45876</v>
      </c>
      <c r="AB733" s="13">
        <v>45880</v>
      </c>
      <c r="AC733" s="14" t="s">
        <v>1034</v>
      </c>
      <c r="AD733" s="13">
        <v>45880</v>
      </c>
      <c r="AE733" s="56">
        <v>2</v>
      </c>
      <c r="AF733" s="56">
        <v>7634.9</v>
      </c>
      <c r="AG733" s="56">
        <f>AE733*AF733</f>
        <v>15269.8</v>
      </c>
      <c r="AH733" s="56">
        <v>0</v>
      </c>
      <c r="AI733" s="56">
        <f>AG733+AH733</f>
        <v>15269.8</v>
      </c>
      <c r="AJ733" s="56"/>
      <c r="AK733" s="56"/>
    </row>
    <row r="734" spans="1:37" ht="10.5" hidden="1" customHeight="1" x14ac:dyDescent="0.2">
      <c r="A734" s="37">
        <v>3590258</v>
      </c>
      <c r="B734" s="15" t="s">
        <v>781</v>
      </c>
      <c r="C734" s="15" t="s">
        <v>525</v>
      </c>
      <c r="D734" s="13">
        <v>45829</v>
      </c>
      <c r="E734" s="17" t="s">
        <v>1046</v>
      </c>
      <c r="F734" s="14">
        <v>1029231</v>
      </c>
      <c r="G734" s="14">
        <v>3316101360</v>
      </c>
      <c r="H734" s="15" t="s">
        <v>569</v>
      </c>
      <c r="I734" s="14">
        <v>2</v>
      </c>
      <c r="J734" s="16">
        <v>4774.3</v>
      </c>
      <c r="K734" s="93">
        <f>I734*J734</f>
        <v>9548.6</v>
      </c>
      <c r="L734" s="13">
        <v>45882</v>
      </c>
      <c r="M734" s="13"/>
      <c r="N734" s="14"/>
      <c r="O734" s="14"/>
      <c r="P734" s="14"/>
      <c r="Q734" s="56"/>
      <c r="R734" s="13">
        <v>45884</v>
      </c>
      <c r="S734" s="13">
        <f>+R734+365</f>
        <v>46249</v>
      </c>
      <c r="T734" s="14">
        <f ca="1">$W$1-R734</f>
        <v>13</v>
      </c>
      <c r="U734" s="14">
        <f ca="1">365-T734</f>
        <v>352</v>
      </c>
      <c r="V734" s="15"/>
      <c r="W734" s="15"/>
      <c r="X734" s="14" t="str">
        <f>IF(AND(O734&gt;40410001,O734&lt;424000000),"Done - Invoiced",IF(AND(L734&gt;DATEVALUE("01/01/2024"),L734&lt;DATEVALUE("01/01/2027")),"On Hand",IF(L734="In Transit","In Transit",IF(L734="Cancelled PO","Cancelled PO","On Order"))))</f>
        <v>On Hand</v>
      </c>
      <c r="Y734" s="15" t="s">
        <v>460</v>
      </c>
      <c r="Z734" s="13">
        <v>45876</v>
      </c>
      <c r="AA734" s="13">
        <v>45876</v>
      </c>
      <c r="AB734" s="13">
        <v>45880</v>
      </c>
      <c r="AC734" s="14" t="s">
        <v>1039</v>
      </c>
      <c r="AD734" s="13">
        <v>45880</v>
      </c>
      <c r="AE734" s="56">
        <v>2</v>
      </c>
      <c r="AF734" s="56">
        <v>4774.3</v>
      </c>
      <c r="AG734" s="56">
        <f>AE734*AF734</f>
        <v>9548.6</v>
      </c>
      <c r="AH734" s="56">
        <v>200</v>
      </c>
      <c r="AI734" s="56">
        <f>AG734+AH734</f>
        <v>9748.6</v>
      </c>
      <c r="AJ734" s="56"/>
      <c r="AK734" s="56"/>
    </row>
    <row r="735" spans="1:37" ht="10.5" hidden="1" customHeight="1" x14ac:dyDescent="0.2">
      <c r="A735" s="37">
        <v>3590252</v>
      </c>
      <c r="B735" s="15" t="s">
        <v>775</v>
      </c>
      <c r="C735" s="15" t="s">
        <v>525</v>
      </c>
      <c r="D735" s="13">
        <v>45829</v>
      </c>
      <c r="E735" s="15"/>
      <c r="F735" s="14">
        <v>1202145</v>
      </c>
      <c r="G735" s="14">
        <v>3222361541</v>
      </c>
      <c r="H735" s="15" t="s">
        <v>526</v>
      </c>
      <c r="I735" s="14">
        <v>6</v>
      </c>
      <c r="J735" s="16">
        <v>2224.1999999999998</v>
      </c>
      <c r="K735" s="16">
        <f>I735*J735</f>
        <v>13345.199999999999</v>
      </c>
      <c r="L735" s="13"/>
      <c r="M735" s="13"/>
      <c r="N735" s="14"/>
      <c r="O735" s="14"/>
      <c r="P735" s="14"/>
      <c r="Q735" s="56"/>
      <c r="R735" s="13"/>
      <c r="S735" s="13">
        <f>+R735+365</f>
        <v>365</v>
      </c>
      <c r="T735" s="14">
        <f ca="1">$W$1-R735</f>
        <v>45897</v>
      </c>
      <c r="U735" s="14">
        <f ca="1">365-T735</f>
        <v>-45532</v>
      </c>
      <c r="V735" s="15"/>
      <c r="W735" s="15"/>
      <c r="X735" s="14" t="str">
        <f>IF(AND(O735&gt;40410001,O735&lt;424000000),"Done - Invoiced",IF(AND(L735&gt;DATEVALUE("01/01/2024"),L735&lt;DATEVALUE("01/01/2027")),"On Hand",IF(L735="In Transit","In Transit",IF(L735="Cancelled PO","Cancelled PO","On Order"))))</f>
        <v>On Order</v>
      </c>
      <c r="Y735" s="15" t="s">
        <v>460</v>
      </c>
      <c r="Z735" s="13">
        <v>45953</v>
      </c>
      <c r="AA735" s="13">
        <v>45953</v>
      </c>
      <c r="AB735" s="13">
        <v>45957</v>
      </c>
      <c r="AC735" s="14"/>
      <c r="AD735" s="13"/>
      <c r="AE735" s="56">
        <v>6</v>
      </c>
      <c r="AF735" s="56">
        <v>2224.1999999999998</v>
      </c>
      <c r="AG735" s="56">
        <f>AE735*AF735</f>
        <v>13345.199999999999</v>
      </c>
      <c r="AH735" s="56"/>
      <c r="AI735" s="56">
        <f>AG735+AH735</f>
        <v>13345.199999999999</v>
      </c>
      <c r="AJ735" s="56"/>
      <c r="AK735" s="56"/>
    </row>
    <row r="736" spans="1:37" ht="10.5" hidden="1" customHeight="1" x14ac:dyDescent="0.2">
      <c r="A736" s="37">
        <v>3590253</v>
      </c>
      <c r="B736" s="15" t="s">
        <v>776</v>
      </c>
      <c r="C736" s="15" t="s">
        <v>525</v>
      </c>
      <c r="D736" s="13">
        <v>45829</v>
      </c>
      <c r="E736" s="15"/>
      <c r="F736" s="14">
        <v>1187984</v>
      </c>
      <c r="G736" s="14">
        <v>3222321583</v>
      </c>
      <c r="H736" s="15" t="s">
        <v>526</v>
      </c>
      <c r="I736" s="14">
        <v>8</v>
      </c>
      <c r="J736" s="16">
        <v>629.5</v>
      </c>
      <c r="K736" s="16">
        <f>I736*J736</f>
        <v>5036</v>
      </c>
      <c r="L736" s="13"/>
      <c r="M736" s="13"/>
      <c r="N736" s="14"/>
      <c r="O736" s="14"/>
      <c r="P736" s="14"/>
      <c r="Q736" s="56"/>
      <c r="R736" s="13"/>
      <c r="S736" s="13">
        <f>+R736+365</f>
        <v>365</v>
      </c>
      <c r="T736" s="14">
        <f ca="1">$W$1-R736</f>
        <v>45897</v>
      </c>
      <c r="U736" s="14">
        <f ca="1">365-T736</f>
        <v>-45532</v>
      </c>
      <c r="V736" s="15"/>
      <c r="W736" s="15"/>
      <c r="X736" s="14" t="str">
        <f>IF(AND(O736&gt;40410001,O736&lt;424000000),"Done - Invoiced",IF(AND(L736&gt;DATEVALUE("01/01/2024"),L736&lt;DATEVALUE("01/01/2027")),"On Hand",IF(L736="In Transit","In Transit",IF(L736="Cancelled PO","Cancelled PO","On Order"))))</f>
        <v>On Order</v>
      </c>
      <c r="Y736" s="15" t="s">
        <v>460</v>
      </c>
      <c r="Z736" s="13">
        <v>45911</v>
      </c>
      <c r="AA736" s="13">
        <v>45911</v>
      </c>
      <c r="AB736" s="13">
        <v>45915</v>
      </c>
      <c r="AC736" s="14"/>
      <c r="AD736" s="13"/>
      <c r="AE736" s="56">
        <v>8</v>
      </c>
      <c r="AF736" s="56">
        <v>629.5</v>
      </c>
      <c r="AG736" s="56">
        <f>AE736*AF736</f>
        <v>5036</v>
      </c>
      <c r="AH736" s="56"/>
      <c r="AI736" s="56">
        <f>AG736+AH736</f>
        <v>5036</v>
      </c>
      <c r="AJ736" s="56"/>
      <c r="AK736" s="56"/>
    </row>
    <row r="737" spans="1:37" ht="10.5" hidden="1" customHeight="1" x14ac:dyDescent="0.2">
      <c r="A737" s="37">
        <v>3590255</v>
      </c>
      <c r="B737" s="15" t="s">
        <v>778</v>
      </c>
      <c r="C737" s="15" t="s">
        <v>525</v>
      </c>
      <c r="D737" s="13">
        <v>45829</v>
      </c>
      <c r="E737" s="15"/>
      <c r="F737" s="14">
        <v>1185363</v>
      </c>
      <c r="G737" s="14">
        <v>3222351355</v>
      </c>
      <c r="H737" s="15" t="s">
        <v>526</v>
      </c>
      <c r="I737" s="14">
        <v>8</v>
      </c>
      <c r="J737" s="16">
        <v>458.8</v>
      </c>
      <c r="K737" s="16">
        <f>I737*J737</f>
        <v>3670.4</v>
      </c>
      <c r="L737" s="13"/>
      <c r="M737" s="13"/>
      <c r="N737" s="14"/>
      <c r="O737" s="14"/>
      <c r="P737" s="14"/>
      <c r="Q737" s="56"/>
      <c r="R737" s="13"/>
      <c r="S737" s="13">
        <f>+R737+365</f>
        <v>365</v>
      </c>
      <c r="T737" s="14">
        <f ca="1">$W$1-R737</f>
        <v>45897</v>
      </c>
      <c r="U737" s="14">
        <f ca="1">365-T737</f>
        <v>-45532</v>
      </c>
      <c r="V737" s="15"/>
      <c r="W737" s="15"/>
      <c r="X737" s="14" t="str">
        <f>IF(AND(O737&gt;40410001,O737&lt;424000000),"Done - Invoiced",IF(AND(L737&gt;DATEVALUE("01/01/2024"),L737&lt;DATEVALUE("01/01/2027")),"On Hand",IF(L737="In Transit","In Transit",IF(L737="Cancelled PO","Cancelled PO","On Order"))))</f>
        <v>On Order</v>
      </c>
      <c r="Y737" s="15" t="s">
        <v>460</v>
      </c>
      <c r="Z737" s="13">
        <v>45911</v>
      </c>
      <c r="AA737" s="13">
        <v>45911</v>
      </c>
      <c r="AB737" s="13">
        <v>45915</v>
      </c>
      <c r="AC737" s="14"/>
      <c r="AD737" s="13"/>
      <c r="AE737" s="56">
        <v>8</v>
      </c>
      <c r="AF737" s="56">
        <v>458.8</v>
      </c>
      <c r="AG737" s="56">
        <f>AE737*AF737</f>
        <v>3670.4</v>
      </c>
      <c r="AH737" s="56"/>
      <c r="AI737" s="56">
        <f>AG737+AH737</f>
        <v>3670.4</v>
      </c>
      <c r="AJ737" s="56"/>
      <c r="AK737" s="56"/>
    </row>
    <row r="738" spans="1:37" ht="10.5" hidden="1" customHeight="1" x14ac:dyDescent="0.2">
      <c r="A738" s="37">
        <v>3590259</v>
      </c>
      <c r="B738" s="15" t="s">
        <v>782</v>
      </c>
      <c r="C738" s="15" t="s">
        <v>525</v>
      </c>
      <c r="D738" s="13">
        <v>45829</v>
      </c>
      <c r="E738" s="15"/>
      <c r="F738" s="14">
        <v>1193316</v>
      </c>
      <c r="G738" s="14">
        <v>3316101411</v>
      </c>
      <c r="H738" s="15" t="s">
        <v>575</v>
      </c>
      <c r="I738" s="14">
        <v>2</v>
      </c>
      <c r="J738" s="16">
        <v>5167.2</v>
      </c>
      <c r="K738" s="16">
        <f>I738*J738</f>
        <v>10334.4</v>
      </c>
      <c r="L738" s="13"/>
      <c r="M738" s="13"/>
      <c r="N738" s="14"/>
      <c r="O738" s="14"/>
      <c r="P738" s="14"/>
      <c r="Q738" s="56"/>
      <c r="R738" s="13"/>
      <c r="S738" s="13">
        <f>+R738+365</f>
        <v>365</v>
      </c>
      <c r="T738" s="14">
        <f ca="1">$W$1-R738</f>
        <v>45897</v>
      </c>
      <c r="U738" s="14">
        <f ca="1">365-T738</f>
        <v>-45532</v>
      </c>
      <c r="V738" s="15"/>
      <c r="W738" s="15"/>
      <c r="X738" s="14" t="str">
        <f>IF(AND(O738&gt;40410001,O738&lt;424000000),"Done - Invoiced",IF(AND(L738&gt;DATEVALUE("01/01/2024"),L738&lt;DATEVALUE("01/01/2027")),"On Hand",IF(L738="In Transit","In Transit",IF(L738="Cancelled PO","Cancelled PO","On Order"))))</f>
        <v>On Order</v>
      </c>
      <c r="Y738" s="15" t="s">
        <v>460</v>
      </c>
      <c r="Z738" s="13">
        <v>45904</v>
      </c>
      <c r="AA738" s="13">
        <v>45904</v>
      </c>
      <c r="AB738" s="13">
        <v>45908</v>
      </c>
      <c r="AC738" s="14"/>
      <c r="AD738" s="13"/>
      <c r="AE738" s="56">
        <v>2</v>
      </c>
      <c r="AF738" s="56">
        <v>5167.2</v>
      </c>
      <c r="AG738" s="56">
        <f>AE738*AF738</f>
        <v>10334.4</v>
      </c>
      <c r="AH738" s="56"/>
      <c r="AI738" s="56">
        <f>AG738+AH738</f>
        <v>10334.4</v>
      </c>
      <c r="AJ738" s="56"/>
      <c r="AK738" s="56"/>
    </row>
    <row r="739" spans="1:37" ht="10.5" hidden="1" customHeight="1" x14ac:dyDescent="0.2">
      <c r="A739" s="37">
        <v>3590263</v>
      </c>
      <c r="B739" s="15" t="s">
        <v>786</v>
      </c>
      <c r="C739" s="15" t="s">
        <v>525</v>
      </c>
      <c r="D739" s="13">
        <v>45829</v>
      </c>
      <c r="E739" s="17" t="s">
        <v>1046</v>
      </c>
      <c r="F739" s="14">
        <v>1029192</v>
      </c>
      <c r="G739" s="14">
        <v>3222344649</v>
      </c>
      <c r="H739" s="15" t="s">
        <v>532</v>
      </c>
      <c r="I739" s="14">
        <v>2</v>
      </c>
      <c r="J739" s="16">
        <v>10364.5</v>
      </c>
      <c r="K739" s="93">
        <f>I739*J739</f>
        <v>20729</v>
      </c>
      <c r="L739" s="13">
        <v>45882</v>
      </c>
      <c r="M739" s="13"/>
      <c r="N739" s="14"/>
      <c r="O739" s="14"/>
      <c r="P739" s="14"/>
      <c r="Q739" s="56"/>
      <c r="R739" s="13">
        <v>45884</v>
      </c>
      <c r="S739" s="13">
        <f>+R739+365</f>
        <v>46249</v>
      </c>
      <c r="T739" s="14">
        <f ca="1">$W$1-R739</f>
        <v>13</v>
      </c>
      <c r="U739" s="14">
        <f ca="1">365-T739</f>
        <v>352</v>
      </c>
      <c r="V739" s="15"/>
      <c r="W739" s="15"/>
      <c r="X739" s="14" t="str">
        <f>IF(AND(O739&gt;40410001,O739&lt;424000000),"Done - Invoiced",IF(AND(L739&gt;DATEVALUE("01/01/2024"),L739&lt;DATEVALUE("01/01/2027")),"On Hand",IF(L739="In Transit","In Transit",IF(L739="Cancelled PO","Cancelled PO","On Order"))))</f>
        <v>On Hand</v>
      </c>
      <c r="Y739" s="15" t="s">
        <v>460</v>
      </c>
      <c r="Z739" s="13">
        <v>45877</v>
      </c>
      <c r="AA739" s="13">
        <v>45877</v>
      </c>
      <c r="AB739" s="13">
        <v>45881</v>
      </c>
      <c r="AC739" s="14" t="s">
        <v>1036</v>
      </c>
      <c r="AD739" s="13">
        <v>45880</v>
      </c>
      <c r="AE739" s="56">
        <v>2</v>
      </c>
      <c r="AF739" s="56">
        <v>10364.5</v>
      </c>
      <c r="AG739" s="56">
        <f>AE739*AF739</f>
        <v>20729</v>
      </c>
      <c r="AH739" s="56">
        <v>0</v>
      </c>
      <c r="AI739" s="56">
        <f>AG739+AH739</f>
        <v>20729</v>
      </c>
      <c r="AJ739" s="56"/>
      <c r="AK739" s="56"/>
    </row>
    <row r="740" spans="1:37" ht="10.5" hidden="1" customHeight="1" x14ac:dyDescent="0.2">
      <c r="A740" s="37">
        <v>3590260</v>
      </c>
      <c r="B740" s="15" t="s">
        <v>783</v>
      </c>
      <c r="C740" s="15" t="s">
        <v>525</v>
      </c>
      <c r="D740" s="13">
        <v>45829</v>
      </c>
      <c r="E740" s="15"/>
      <c r="F740" s="14">
        <v>1193314</v>
      </c>
      <c r="G740" s="14">
        <v>3316101412</v>
      </c>
      <c r="H740" s="15" t="s">
        <v>584</v>
      </c>
      <c r="I740" s="14">
        <v>2</v>
      </c>
      <c r="J740" s="16">
        <v>7701.8</v>
      </c>
      <c r="K740" s="93">
        <f>I740*J740</f>
        <v>15403.6</v>
      </c>
      <c r="L740" s="13"/>
      <c r="M740" s="13"/>
      <c r="N740" s="14"/>
      <c r="O740" s="14"/>
      <c r="P740" s="14"/>
      <c r="Q740" s="56"/>
      <c r="R740" s="13"/>
      <c r="S740" s="13">
        <f>+R740+365</f>
        <v>365</v>
      </c>
      <c r="T740" s="14">
        <f ca="1">$W$1-R740</f>
        <v>45897</v>
      </c>
      <c r="U740" s="14">
        <f ca="1">365-T740</f>
        <v>-45532</v>
      </c>
      <c r="V740" s="15"/>
      <c r="W740" s="15"/>
      <c r="X740" s="14" t="str">
        <f>IF(AND(O740&gt;40410001,O740&lt;424000000),"Done - Invoiced",IF(AND(L740&gt;DATEVALUE("01/01/2024"),L740&lt;DATEVALUE("01/01/2027")),"On Hand",IF(L740="In Transit","In Transit",IF(L740="Cancelled PO","Cancelled PO","On Order"))))</f>
        <v>On Order</v>
      </c>
      <c r="Y740" s="15" t="s">
        <v>460</v>
      </c>
      <c r="Z740" s="13">
        <v>45899</v>
      </c>
      <c r="AA740" s="13">
        <v>45899</v>
      </c>
      <c r="AB740" s="13">
        <v>45903</v>
      </c>
      <c r="AC740" s="14"/>
      <c r="AD740" s="13"/>
      <c r="AE740" s="56">
        <v>2</v>
      </c>
      <c r="AF740" s="56">
        <v>7701.8</v>
      </c>
      <c r="AG740" s="56">
        <f>AE740*AF740</f>
        <v>15403.6</v>
      </c>
      <c r="AH740" s="56"/>
      <c r="AI740" s="56">
        <f>AG740+AH740</f>
        <v>15403.6</v>
      </c>
      <c r="AJ740" s="56"/>
      <c r="AK740" s="56"/>
    </row>
    <row r="741" spans="1:37" ht="10.5" hidden="1" customHeight="1" x14ac:dyDescent="0.2">
      <c r="A741" s="37">
        <v>3590261</v>
      </c>
      <c r="B741" s="15" t="s">
        <v>784</v>
      </c>
      <c r="C741" s="15" t="s">
        <v>525</v>
      </c>
      <c r="D741" s="13">
        <v>45829</v>
      </c>
      <c r="E741" s="15"/>
      <c r="F741" s="14">
        <v>1182627</v>
      </c>
      <c r="G741" s="14">
        <v>3719016979</v>
      </c>
      <c r="H741" s="15" t="s">
        <v>526</v>
      </c>
      <c r="I741" s="14">
        <v>4</v>
      </c>
      <c r="J741" s="16">
        <v>600.4</v>
      </c>
      <c r="K741" s="16">
        <f>I741*J741</f>
        <v>2401.6</v>
      </c>
      <c r="L741" s="13"/>
      <c r="M741" s="13"/>
      <c r="N741" s="14"/>
      <c r="O741" s="14"/>
      <c r="P741" s="14"/>
      <c r="Q741" s="56"/>
      <c r="R741" s="13"/>
      <c r="S741" s="13">
        <f>+R741+365</f>
        <v>365</v>
      </c>
      <c r="T741" s="14">
        <f ca="1">$W$1-R741</f>
        <v>45897</v>
      </c>
      <c r="U741" s="14">
        <f ca="1">365-T741</f>
        <v>-45532</v>
      </c>
      <c r="V741" s="15"/>
      <c r="W741" s="15"/>
      <c r="X741" s="14" t="str">
        <f>IF(AND(O741&gt;40410001,O741&lt;424000000),"Done - Invoiced",IF(AND(L741&gt;DATEVALUE("01/01/2024"),L741&lt;DATEVALUE("01/01/2027")),"On Hand",IF(L741="In Transit","In Transit",IF(L741="Cancelled PO","Cancelled PO","On Order"))))</f>
        <v>On Order</v>
      </c>
      <c r="Y741" s="15" t="s">
        <v>460</v>
      </c>
      <c r="Z741" s="13">
        <v>45912</v>
      </c>
      <c r="AA741" s="13">
        <v>45912</v>
      </c>
      <c r="AB741" s="13">
        <v>45916</v>
      </c>
      <c r="AC741" s="14"/>
      <c r="AD741" s="13"/>
      <c r="AE741" s="56">
        <v>4</v>
      </c>
      <c r="AF741" s="56">
        <v>600.4</v>
      </c>
      <c r="AG741" s="56">
        <f>AE741*AF741</f>
        <v>2401.6</v>
      </c>
      <c r="AH741" s="56"/>
      <c r="AI741" s="56">
        <f>AG741+AH741</f>
        <v>2401.6</v>
      </c>
      <c r="AJ741" s="56"/>
      <c r="AK741" s="56"/>
    </row>
    <row r="742" spans="1:37" ht="10.5" hidden="1" customHeight="1" x14ac:dyDescent="0.2">
      <c r="A742" s="37">
        <v>3590262</v>
      </c>
      <c r="B742" s="15" t="s">
        <v>785</v>
      </c>
      <c r="C742" s="15" t="s">
        <v>525</v>
      </c>
      <c r="D742" s="13">
        <v>45829</v>
      </c>
      <c r="E742" s="15"/>
      <c r="F742" s="14">
        <v>1182627</v>
      </c>
      <c r="G742" s="14">
        <v>3719016979</v>
      </c>
      <c r="H742" s="15" t="s">
        <v>526</v>
      </c>
      <c r="I742" s="14">
        <v>4</v>
      </c>
      <c r="J742" s="16">
        <v>600.4</v>
      </c>
      <c r="K742" s="16">
        <f>I742*J742</f>
        <v>2401.6</v>
      </c>
      <c r="L742" s="13"/>
      <c r="M742" s="13"/>
      <c r="N742" s="14"/>
      <c r="O742" s="14"/>
      <c r="P742" s="14"/>
      <c r="Q742" s="56"/>
      <c r="R742" s="13"/>
      <c r="S742" s="13">
        <f>+R742+365</f>
        <v>365</v>
      </c>
      <c r="T742" s="14">
        <f ca="1">$W$1-R742</f>
        <v>45897</v>
      </c>
      <c r="U742" s="14">
        <f ca="1">365-T742</f>
        <v>-45532</v>
      </c>
      <c r="V742" s="15"/>
      <c r="W742" s="15"/>
      <c r="X742" s="14" t="str">
        <f>IF(AND(O742&gt;40410001,O742&lt;424000000),"Done - Invoiced",IF(AND(L742&gt;DATEVALUE("01/01/2024"),L742&lt;DATEVALUE("01/01/2027")),"On Hand",IF(L742="In Transit","In Transit",IF(L742="Cancelled PO","Cancelled PO","On Order"))))</f>
        <v>On Order</v>
      </c>
      <c r="Y742" s="15" t="s">
        <v>460</v>
      </c>
      <c r="Z742" s="13">
        <v>45913</v>
      </c>
      <c r="AA742" s="13">
        <v>45913</v>
      </c>
      <c r="AB742" s="13">
        <v>45917</v>
      </c>
      <c r="AC742" s="14"/>
      <c r="AD742" s="13"/>
      <c r="AE742" s="56">
        <v>4</v>
      </c>
      <c r="AF742" s="56">
        <v>600.4</v>
      </c>
      <c r="AG742" s="56">
        <f>AE742*AF742</f>
        <v>2401.6</v>
      </c>
      <c r="AH742" s="56"/>
      <c r="AI742" s="56">
        <f>AG742+AH742</f>
        <v>2401.6</v>
      </c>
      <c r="AJ742" s="56"/>
      <c r="AK742" s="56"/>
    </row>
    <row r="743" spans="1:37" ht="10.5" hidden="1" customHeight="1" x14ac:dyDescent="0.2">
      <c r="A743" s="37">
        <v>3590264</v>
      </c>
      <c r="B743" s="15" t="s">
        <v>787</v>
      </c>
      <c r="C743" s="15" t="s">
        <v>525</v>
      </c>
      <c r="D743" s="13">
        <v>45829</v>
      </c>
      <c r="E743" s="15"/>
      <c r="F743" s="14">
        <v>1029193</v>
      </c>
      <c r="G743" s="14">
        <v>3222345307</v>
      </c>
      <c r="H743" s="15" t="s">
        <v>526</v>
      </c>
      <c r="I743" s="14">
        <v>5</v>
      </c>
      <c r="J743" s="16">
        <v>804.1</v>
      </c>
      <c r="K743" s="16">
        <f>I743*J743</f>
        <v>4020.5</v>
      </c>
      <c r="L743" s="13"/>
      <c r="M743" s="13"/>
      <c r="N743" s="14"/>
      <c r="O743" s="14"/>
      <c r="P743" s="14"/>
      <c r="Q743" s="56"/>
      <c r="R743" s="13"/>
      <c r="S743" s="13">
        <f>+R743+365</f>
        <v>365</v>
      </c>
      <c r="T743" s="14">
        <f ca="1">$W$1-R743</f>
        <v>45897</v>
      </c>
      <c r="U743" s="14">
        <f ca="1">365-T743</f>
        <v>-45532</v>
      </c>
      <c r="V743" s="15"/>
      <c r="W743" s="15"/>
      <c r="X743" s="14" t="str">
        <f>IF(AND(O743&gt;40410001,O743&lt;424000000),"Done - Invoiced",IF(AND(L743&gt;DATEVALUE("01/01/2024"),L743&lt;DATEVALUE("01/01/2027")),"On Hand",IF(L743="In Transit","In Transit",IF(L743="Cancelled PO","Cancelled PO","On Order"))))</f>
        <v>On Order</v>
      </c>
      <c r="Y743" s="15" t="s">
        <v>460</v>
      </c>
      <c r="Z743" s="13">
        <v>45905</v>
      </c>
      <c r="AA743" s="13">
        <v>45905</v>
      </c>
      <c r="AB743" s="13">
        <v>45909</v>
      </c>
      <c r="AC743" s="14"/>
      <c r="AD743" s="13"/>
      <c r="AE743" s="56">
        <v>5</v>
      </c>
      <c r="AF743" s="56">
        <v>804.1</v>
      </c>
      <c r="AG743" s="56">
        <f>AE743*AF743</f>
        <v>4020.5</v>
      </c>
      <c r="AH743" s="56"/>
      <c r="AI743" s="56">
        <f>AG743+AH743</f>
        <v>4020.5</v>
      </c>
      <c r="AJ743" s="56"/>
      <c r="AK743" s="56"/>
    </row>
    <row r="744" spans="1:37" ht="10.5" hidden="1" customHeight="1" x14ac:dyDescent="0.2">
      <c r="A744" s="37">
        <v>3341901</v>
      </c>
      <c r="B744" s="99" t="s">
        <v>497</v>
      </c>
      <c r="C744" s="99" t="s">
        <v>52</v>
      </c>
      <c r="D744" s="101">
        <v>45786</v>
      </c>
      <c r="E744" s="99" t="s">
        <v>414</v>
      </c>
      <c r="F744" s="102" t="s">
        <v>498</v>
      </c>
      <c r="G744" s="102" t="s">
        <v>498</v>
      </c>
      <c r="H744" s="99" t="s">
        <v>83</v>
      </c>
      <c r="I744" s="102">
        <v>4</v>
      </c>
      <c r="J744" s="104">
        <v>3945</v>
      </c>
      <c r="K744" s="104">
        <f>I744*J744</f>
        <v>15780</v>
      </c>
      <c r="L744" s="101" t="s">
        <v>414</v>
      </c>
      <c r="M744" s="101"/>
      <c r="N744" s="102"/>
      <c r="O744" s="102"/>
      <c r="P744" s="102"/>
      <c r="Q744" s="105"/>
      <c r="R744" s="13"/>
      <c r="S744" s="13"/>
      <c r="T744" s="14"/>
      <c r="U744" s="14"/>
      <c r="V744" s="15"/>
      <c r="W744" s="15"/>
      <c r="X744" s="14" t="str">
        <f>IF(AND(O744&gt;40410001,O744&lt;424000000),"Done - Invoiced",IF(AND(L744&gt;DATEVALUE("01/01/2024"),L744&lt;DATEVALUE("01/01/2027")),"On Hand",IF(L744="In Transit","In Transit",IF(L744="Cancelled PO","Cancelled PO","On Order"))))</f>
        <v>Cancelled PO</v>
      </c>
      <c r="Y744" s="15" t="s">
        <v>460</v>
      </c>
      <c r="Z744" s="13">
        <v>45826</v>
      </c>
      <c r="AA744" s="13" t="s">
        <v>820</v>
      </c>
      <c r="AB744" s="13" t="s">
        <v>820</v>
      </c>
      <c r="AC744" s="14"/>
      <c r="AD744" s="13"/>
      <c r="AE744" s="56"/>
      <c r="AF744" s="56"/>
      <c r="AG744" s="56"/>
      <c r="AH744" s="56"/>
      <c r="AI744" s="56">
        <f>AG744+AH744</f>
        <v>0</v>
      </c>
      <c r="AJ744" s="56"/>
      <c r="AK744" s="56"/>
    </row>
    <row r="745" spans="1:37" ht="10.5" hidden="1" customHeight="1" x14ac:dyDescent="0.2">
      <c r="A745" s="37">
        <v>3613343</v>
      </c>
      <c r="B745" s="15" t="s">
        <v>792</v>
      </c>
      <c r="C745" s="15" t="s">
        <v>525</v>
      </c>
      <c r="D745" s="13">
        <v>45833</v>
      </c>
      <c r="E745" s="17" t="s">
        <v>1046</v>
      </c>
      <c r="F745" s="14">
        <v>1210071</v>
      </c>
      <c r="G745" s="14">
        <v>3316101430</v>
      </c>
      <c r="H745" s="15" t="s">
        <v>584</v>
      </c>
      <c r="I745" s="14">
        <v>2</v>
      </c>
      <c r="J745" s="16">
        <v>7627.1</v>
      </c>
      <c r="K745" s="16">
        <f>I745*J745</f>
        <v>15254.2</v>
      </c>
      <c r="L745" s="13">
        <v>45882</v>
      </c>
      <c r="M745" s="13"/>
      <c r="N745" s="14"/>
      <c r="O745" s="14"/>
      <c r="P745" s="14"/>
      <c r="Q745" s="56"/>
      <c r="R745" s="13">
        <v>45884</v>
      </c>
      <c r="S745" s="13">
        <f>+R745+365</f>
        <v>46249</v>
      </c>
      <c r="T745" s="14">
        <f ca="1">$W$1-R745</f>
        <v>13</v>
      </c>
      <c r="U745" s="14">
        <f ca="1">365-T745</f>
        <v>352</v>
      </c>
      <c r="V745" s="15"/>
      <c r="W745" s="15"/>
      <c r="X745" s="14" t="str">
        <f>IF(AND(O745&gt;40410001,O745&lt;424000000),"Done - Invoiced",IF(AND(L745&gt;DATEVALUE("01/01/2024"),L745&lt;DATEVALUE("01/01/2027")),"On Hand",IF(L745="In Transit","In Transit",IF(L745="Cancelled PO","Cancelled PO","On Order"))))</f>
        <v>On Hand</v>
      </c>
      <c r="Y745" s="15" t="s">
        <v>460</v>
      </c>
      <c r="Z745" s="13">
        <v>45865</v>
      </c>
      <c r="AA745" s="13">
        <v>45924</v>
      </c>
      <c r="AB745" s="13">
        <v>45928</v>
      </c>
      <c r="AC745" s="14" t="s">
        <v>1042</v>
      </c>
      <c r="AD745" s="13">
        <v>45880</v>
      </c>
      <c r="AE745" s="56">
        <v>2</v>
      </c>
      <c r="AF745" s="56">
        <v>7627.1</v>
      </c>
      <c r="AG745" s="56">
        <f>AE745*AF745</f>
        <v>15254.2</v>
      </c>
      <c r="AH745" s="56">
        <v>0</v>
      </c>
      <c r="AI745" s="56">
        <f>AG745+AH745</f>
        <v>15254.2</v>
      </c>
      <c r="AJ745" s="56"/>
      <c r="AK745" s="56"/>
    </row>
    <row r="746" spans="1:37" ht="10.5" hidden="1" customHeight="1" x14ac:dyDescent="0.2">
      <c r="A746" s="37">
        <v>3590265</v>
      </c>
      <c r="B746" s="15" t="s">
        <v>788</v>
      </c>
      <c r="C746" s="15" t="s">
        <v>525</v>
      </c>
      <c r="D746" s="13">
        <v>45829</v>
      </c>
      <c r="E746" s="15"/>
      <c r="F746" s="14">
        <v>1193316</v>
      </c>
      <c r="G746" s="14">
        <v>3316101411</v>
      </c>
      <c r="H746" s="15" t="s">
        <v>575</v>
      </c>
      <c r="I746" s="14">
        <v>2</v>
      </c>
      <c r="J746" s="16">
        <v>5167.2</v>
      </c>
      <c r="K746" s="16">
        <f>I746*J746</f>
        <v>10334.4</v>
      </c>
      <c r="L746" s="13"/>
      <c r="M746" s="13"/>
      <c r="N746" s="14"/>
      <c r="O746" s="14"/>
      <c r="P746" s="14"/>
      <c r="Q746" s="56"/>
      <c r="R746" s="13"/>
      <c r="S746" s="13">
        <f>+R746+365</f>
        <v>365</v>
      </c>
      <c r="T746" s="14">
        <f ca="1">$W$1-R746</f>
        <v>45897</v>
      </c>
      <c r="U746" s="14">
        <f ca="1">365-T746</f>
        <v>-45532</v>
      </c>
      <c r="V746" s="15"/>
      <c r="W746" s="15"/>
      <c r="X746" s="14" t="str">
        <f>IF(AND(O746&gt;40410001,O746&lt;424000000),"Done - Invoiced",IF(AND(L746&gt;DATEVALUE("01/01/2024"),L746&lt;DATEVALUE("01/01/2027")),"On Hand",IF(L746="In Transit","In Transit",IF(L746="Cancelled PO","Cancelled PO","On Order"))))</f>
        <v>On Order</v>
      </c>
      <c r="Y746" s="15" t="s">
        <v>460</v>
      </c>
      <c r="Z746" s="13">
        <v>45906</v>
      </c>
      <c r="AA746" s="13">
        <v>45906</v>
      </c>
      <c r="AB746" s="13">
        <v>45910</v>
      </c>
      <c r="AC746" s="14"/>
      <c r="AD746" s="13"/>
      <c r="AE746" s="56">
        <v>2</v>
      </c>
      <c r="AF746" s="56">
        <v>5167.2</v>
      </c>
      <c r="AG746" s="56">
        <f>AE746*AF746</f>
        <v>10334.4</v>
      </c>
      <c r="AH746" s="56"/>
      <c r="AI746" s="56">
        <f>AG746+AH746</f>
        <v>10334.4</v>
      </c>
      <c r="AJ746" s="56"/>
      <c r="AK746" s="56"/>
    </row>
    <row r="747" spans="1:37" ht="10.5" hidden="1" customHeight="1" x14ac:dyDescent="0.2">
      <c r="A747" s="37">
        <v>3590266</v>
      </c>
      <c r="B747" s="15" t="s">
        <v>789</v>
      </c>
      <c r="C747" s="15" t="s">
        <v>525</v>
      </c>
      <c r="D747" s="13">
        <v>45829</v>
      </c>
      <c r="E747" s="15"/>
      <c r="F747" s="14">
        <v>1193316</v>
      </c>
      <c r="G747" s="14">
        <v>3316101411</v>
      </c>
      <c r="H747" s="15" t="s">
        <v>575</v>
      </c>
      <c r="I747" s="14">
        <v>2</v>
      </c>
      <c r="J747" s="16">
        <v>5167.2</v>
      </c>
      <c r="K747" s="16">
        <f>I747*J747</f>
        <v>10334.4</v>
      </c>
      <c r="L747" s="13"/>
      <c r="M747" s="13"/>
      <c r="N747" s="14"/>
      <c r="O747" s="14"/>
      <c r="P747" s="14"/>
      <c r="Q747" s="56"/>
      <c r="R747" s="13"/>
      <c r="S747" s="13">
        <f>+R747+365</f>
        <v>365</v>
      </c>
      <c r="T747" s="14">
        <f ca="1">$W$1-R747</f>
        <v>45897</v>
      </c>
      <c r="U747" s="14">
        <f ca="1">365-T747</f>
        <v>-45532</v>
      </c>
      <c r="V747" s="15"/>
      <c r="W747" s="15"/>
      <c r="X747" s="14" t="str">
        <f>IF(AND(O747&gt;40410001,O747&lt;424000000),"Done - Invoiced",IF(AND(L747&gt;DATEVALUE("01/01/2024"),L747&lt;DATEVALUE("01/01/2027")),"On Hand",IF(L747="In Transit","In Transit",IF(L747="Cancelled PO","Cancelled PO","On Order"))))</f>
        <v>On Order</v>
      </c>
      <c r="Y747" s="15" t="s">
        <v>460</v>
      </c>
      <c r="Z747" s="13">
        <v>45906</v>
      </c>
      <c r="AA747" s="13">
        <v>45906</v>
      </c>
      <c r="AB747" s="13">
        <v>45910</v>
      </c>
      <c r="AC747" s="14"/>
      <c r="AD747" s="13"/>
      <c r="AE747" s="56">
        <v>2</v>
      </c>
      <c r="AF747" s="56">
        <v>5167.2</v>
      </c>
      <c r="AG747" s="56">
        <f>AE747*AF747</f>
        <v>10334.4</v>
      </c>
      <c r="AH747" s="56"/>
      <c r="AI747" s="56">
        <f>AG747+AH747</f>
        <v>10334.4</v>
      </c>
      <c r="AJ747" s="56"/>
      <c r="AK747" s="56"/>
    </row>
    <row r="748" spans="1:37" ht="10.5" hidden="1" customHeight="1" x14ac:dyDescent="0.2">
      <c r="A748" s="37">
        <v>3590267</v>
      </c>
      <c r="B748" s="15" t="s">
        <v>790</v>
      </c>
      <c r="C748" s="15" t="s">
        <v>525</v>
      </c>
      <c r="D748" s="13">
        <v>45829</v>
      </c>
      <c r="E748" s="15"/>
      <c r="F748" s="14">
        <v>1193314</v>
      </c>
      <c r="G748" s="14">
        <v>3316101412</v>
      </c>
      <c r="H748" s="15" t="s">
        <v>584</v>
      </c>
      <c r="I748" s="14">
        <v>2</v>
      </c>
      <c r="J748" s="16">
        <v>7701.8</v>
      </c>
      <c r="K748" s="16">
        <f>I748*J748</f>
        <v>15403.6</v>
      </c>
      <c r="L748" s="13"/>
      <c r="M748" s="13"/>
      <c r="N748" s="14"/>
      <c r="O748" s="14"/>
      <c r="P748" s="14"/>
      <c r="Q748" s="56"/>
      <c r="R748" s="13"/>
      <c r="S748" s="13">
        <f>+R748+365</f>
        <v>365</v>
      </c>
      <c r="T748" s="14">
        <f ca="1">$W$1-R748</f>
        <v>45897</v>
      </c>
      <c r="U748" s="14">
        <f ca="1">365-T748</f>
        <v>-45532</v>
      </c>
      <c r="V748" s="15"/>
      <c r="W748" s="15"/>
      <c r="X748" s="14" t="str">
        <f>IF(AND(O748&gt;40410001,O748&lt;424000000),"Done - Invoiced",IF(AND(L748&gt;DATEVALUE("01/01/2024"),L748&lt;DATEVALUE("01/01/2027")),"On Hand",IF(L748="In Transit","In Transit",IF(L748="Cancelled PO","Cancelled PO","On Order"))))</f>
        <v>On Order</v>
      </c>
      <c r="Y748" s="15" t="s">
        <v>460</v>
      </c>
      <c r="Z748" s="13">
        <v>45906</v>
      </c>
      <c r="AA748" s="13">
        <v>45906</v>
      </c>
      <c r="AB748" s="13">
        <v>45910</v>
      </c>
      <c r="AC748" s="14"/>
      <c r="AD748" s="13"/>
      <c r="AE748" s="56">
        <v>2</v>
      </c>
      <c r="AF748" s="56">
        <v>7701.8</v>
      </c>
      <c r="AG748" s="56">
        <f>AE748*AF748</f>
        <v>15403.6</v>
      </c>
      <c r="AH748" s="56"/>
      <c r="AI748" s="56">
        <f>AG748+AH748</f>
        <v>15403.6</v>
      </c>
      <c r="AJ748" s="56"/>
      <c r="AK748" s="56"/>
    </row>
    <row r="749" spans="1:37" ht="10.5" hidden="1" customHeight="1" x14ac:dyDescent="0.2">
      <c r="A749" s="37">
        <v>3610129</v>
      </c>
      <c r="B749" s="15" t="s">
        <v>815</v>
      </c>
      <c r="C749" s="15" t="s">
        <v>56</v>
      </c>
      <c r="D749" s="13">
        <v>45833</v>
      </c>
      <c r="E749" s="15" t="s">
        <v>1145</v>
      </c>
      <c r="F749" s="14" t="s">
        <v>171</v>
      </c>
      <c r="G749" s="14">
        <v>3717007230</v>
      </c>
      <c r="H749" s="15" t="s">
        <v>172</v>
      </c>
      <c r="I749" s="14">
        <v>1</v>
      </c>
      <c r="J749" s="16">
        <v>3965.34</v>
      </c>
      <c r="K749" s="16">
        <f>I749*J749</f>
        <v>3965.34</v>
      </c>
      <c r="L749" s="13"/>
      <c r="M749" s="13"/>
      <c r="N749" s="14"/>
      <c r="O749" s="14"/>
      <c r="P749" s="14"/>
      <c r="Q749" s="56"/>
      <c r="R749" s="13"/>
      <c r="S749" s="13">
        <f>+R749+365</f>
        <v>365</v>
      </c>
      <c r="T749" s="14">
        <f ca="1">$W$1-R749</f>
        <v>45897</v>
      </c>
      <c r="U749" s="14">
        <f ca="1">365-T749</f>
        <v>-45532</v>
      </c>
      <c r="V749" s="15"/>
      <c r="W749" s="15"/>
      <c r="X749" s="14" t="str">
        <f>IF(AND(O749&gt;40410001,O749&lt;424000000),"Done - Invoiced",IF(AND(L749&gt;DATEVALUE("01/01/2024"),L749&lt;DATEVALUE("01/01/2027")),"On Hand",IF(L749="In Transit","In Transit",IF(L749="Cancelled PO","Cancelled PO","On Order"))))</f>
        <v>On Order</v>
      </c>
      <c r="Y749" s="15" t="s">
        <v>460</v>
      </c>
      <c r="Z749" s="13">
        <v>45833</v>
      </c>
      <c r="AA749" s="13">
        <v>45895</v>
      </c>
      <c r="AB749" s="13">
        <v>46001</v>
      </c>
      <c r="AC749" s="14">
        <v>136753</v>
      </c>
      <c r="AD749" s="13">
        <v>45895</v>
      </c>
      <c r="AE749" s="56">
        <v>1</v>
      </c>
      <c r="AF749" s="56">
        <v>3965.34</v>
      </c>
      <c r="AG749" s="56">
        <f>AE749*AF749</f>
        <v>3965.34</v>
      </c>
      <c r="AH749" s="56">
        <v>0</v>
      </c>
      <c r="AI749" s="56">
        <f>AG749+AH749</f>
        <v>3965.34</v>
      </c>
      <c r="AJ749" s="56"/>
      <c r="AK749" s="56"/>
    </row>
    <row r="750" spans="1:37" ht="10.5" hidden="1" customHeight="1" x14ac:dyDescent="0.2">
      <c r="A750" s="37">
        <v>3613344</v>
      </c>
      <c r="B750" s="15" t="s">
        <v>793</v>
      </c>
      <c r="C750" s="15" t="s">
        <v>525</v>
      </c>
      <c r="D750" s="13">
        <v>45833</v>
      </c>
      <c r="E750" s="15"/>
      <c r="F750" s="14">
        <v>1185363</v>
      </c>
      <c r="G750" s="14">
        <v>3222351355</v>
      </c>
      <c r="H750" s="15" t="s">
        <v>526</v>
      </c>
      <c r="I750" s="14">
        <v>8</v>
      </c>
      <c r="J750" s="16">
        <v>458.8</v>
      </c>
      <c r="K750" s="93">
        <f>I750*J750</f>
        <v>3670.4</v>
      </c>
      <c r="L750" s="13"/>
      <c r="M750" s="13"/>
      <c r="N750" s="14"/>
      <c r="O750" s="14"/>
      <c r="P750" s="14"/>
      <c r="Q750" s="56"/>
      <c r="R750" s="13"/>
      <c r="S750" s="13">
        <f>+R750+365</f>
        <v>365</v>
      </c>
      <c r="T750" s="14">
        <f ca="1">$W$1-R750</f>
        <v>45897</v>
      </c>
      <c r="U750" s="14">
        <f ca="1">365-T750</f>
        <v>-45532</v>
      </c>
      <c r="V750" s="15"/>
      <c r="W750" s="15"/>
      <c r="X750" s="14" t="str">
        <f>IF(AND(O750&gt;40410001,O750&lt;424000000),"Done - Invoiced",IF(AND(L750&gt;DATEVALUE("01/01/2024"),L750&lt;DATEVALUE("01/01/2027")),"On Hand",IF(L750="In Transit","In Transit",IF(L750="Cancelled PO","Cancelled PO","On Order"))))</f>
        <v>On Order</v>
      </c>
      <c r="Y750" s="15" t="s">
        <v>460</v>
      </c>
      <c r="Z750" s="13">
        <v>45900</v>
      </c>
      <c r="AA750" s="13">
        <v>45895</v>
      </c>
      <c r="AB750" s="13">
        <v>45899</v>
      </c>
      <c r="AC750" s="14"/>
      <c r="AD750" s="13"/>
      <c r="AE750" s="56">
        <v>8</v>
      </c>
      <c r="AF750" s="56">
        <v>458.8</v>
      </c>
      <c r="AG750" s="56">
        <f>AE750*AF750</f>
        <v>3670.4</v>
      </c>
      <c r="AH750" s="56"/>
      <c r="AI750" s="56">
        <f>AG750+AH750</f>
        <v>3670.4</v>
      </c>
      <c r="AJ750" s="56"/>
      <c r="AK750" s="56"/>
    </row>
    <row r="751" spans="1:37" ht="10.5" hidden="1" customHeight="1" x14ac:dyDescent="0.2">
      <c r="A751" s="37">
        <v>3613345</v>
      </c>
      <c r="B751" s="15" t="s">
        <v>794</v>
      </c>
      <c r="C751" s="15" t="s">
        <v>525</v>
      </c>
      <c r="D751" s="13">
        <v>45833</v>
      </c>
      <c r="E751" s="15"/>
      <c r="F751" s="14">
        <v>1210400</v>
      </c>
      <c r="G751" s="14">
        <v>3222324306</v>
      </c>
      <c r="H751" s="15" t="s">
        <v>526</v>
      </c>
      <c r="I751" s="14">
        <v>10</v>
      </c>
      <c r="J751" s="16">
        <v>298.8</v>
      </c>
      <c r="K751" s="16">
        <f>I751*J751</f>
        <v>2988</v>
      </c>
      <c r="L751" s="13"/>
      <c r="M751" s="13"/>
      <c r="N751" s="14"/>
      <c r="O751" s="14"/>
      <c r="P751" s="14"/>
      <c r="Q751" s="56"/>
      <c r="R751" s="13"/>
      <c r="S751" s="13">
        <f>+R751+365</f>
        <v>365</v>
      </c>
      <c r="T751" s="14">
        <f ca="1">$W$1-R751</f>
        <v>45897</v>
      </c>
      <c r="U751" s="14">
        <f ca="1">365-T751</f>
        <v>-45532</v>
      </c>
      <c r="V751" s="15"/>
      <c r="W751" s="15"/>
      <c r="X751" s="14" t="str">
        <f>IF(AND(O751&gt;40410001,O751&lt;424000000),"Done - Invoiced",IF(AND(L751&gt;DATEVALUE("01/01/2024"),L751&lt;DATEVALUE("01/01/2027")),"On Hand",IF(L751="In Transit","In Transit",IF(L751="Cancelled PO","Cancelled PO","On Order"))))</f>
        <v>On Order</v>
      </c>
      <c r="Y751" s="15" t="s">
        <v>460</v>
      </c>
      <c r="Z751" s="13">
        <v>45988</v>
      </c>
      <c r="AA751" s="13">
        <v>45985</v>
      </c>
      <c r="AB751" s="13">
        <v>45989</v>
      </c>
      <c r="AC751" s="14"/>
      <c r="AD751" s="13"/>
      <c r="AE751" s="56">
        <v>10</v>
      </c>
      <c r="AF751" s="56">
        <v>298.8</v>
      </c>
      <c r="AG751" s="56">
        <f>AE751*AF751</f>
        <v>2988</v>
      </c>
      <c r="AH751" s="56"/>
      <c r="AI751" s="56">
        <f>AG751+AH751</f>
        <v>2988</v>
      </c>
      <c r="AJ751" s="56"/>
      <c r="AK751" s="56"/>
    </row>
    <row r="752" spans="1:37" ht="10.5" hidden="1" customHeight="1" x14ac:dyDescent="0.2">
      <c r="A752" s="37">
        <v>3613346</v>
      </c>
      <c r="B752" s="15" t="s">
        <v>795</v>
      </c>
      <c r="C752" s="15" t="s">
        <v>525</v>
      </c>
      <c r="D752" s="13">
        <v>45833</v>
      </c>
      <c r="E752" s="17" t="s">
        <v>1111</v>
      </c>
      <c r="F752" s="14">
        <v>1029192</v>
      </c>
      <c r="G752" s="14">
        <v>3222344649</v>
      </c>
      <c r="H752" s="15" t="s">
        <v>532</v>
      </c>
      <c r="I752" s="14">
        <v>2</v>
      </c>
      <c r="J752" s="16">
        <v>10364.5</v>
      </c>
      <c r="K752" s="93">
        <f>I752*J752</f>
        <v>20729</v>
      </c>
      <c r="L752" s="13">
        <v>45889</v>
      </c>
      <c r="M752" s="13"/>
      <c r="N752" s="14"/>
      <c r="O752" s="14"/>
      <c r="P752" s="14"/>
      <c r="Q752" s="56"/>
      <c r="R752" s="13">
        <v>45891</v>
      </c>
      <c r="S752" s="13">
        <f>+R752+365</f>
        <v>46256</v>
      </c>
      <c r="T752" s="14">
        <f ca="1">$W$1-R752</f>
        <v>6</v>
      </c>
      <c r="U752" s="14">
        <f ca="1">365-T752</f>
        <v>359</v>
      </c>
      <c r="V752" s="15"/>
      <c r="W752" s="15"/>
      <c r="X752" s="14" t="str">
        <f>IF(AND(O752&gt;40410001,O752&lt;424000000),"Done - Invoiced",IF(AND(L752&gt;DATEVALUE("01/01/2024"),L752&lt;DATEVALUE("01/01/2027")),"On Hand",IF(L752="In Transit","In Transit",IF(L752="Cancelled PO","Cancelled PO","On Order"))))</f>
        <v>On Hand</v>
      </c>
      <c r="Y752" s="15" t="s">
        <v>460</v>
      </c>
      <c r="Z752" s="13">
        <v>45890</v>
      </c>
      <c r="AA752" s="13">
        <v>45884</v>
      </c>
      <c r="AB752" s="13">
        <v>45888</v>
      </c>
      <c r="AC752" s="14" t="s">
        <v>1109</v>
      </c>
      <c r="AD752" s="13">
        <v>45888</v>
      </c>
      <c r="AE752" s="56">
        <v>2</v>
      </c>
      <c r="AF752" s="56">
        <v>10364.5</v>
      </c>
      <c r="AG752" s="56">
        <f>AE752*AF752</f>
        <v>20729</v>
      </c>
      <c r="AH752" s="56">
        <v>0</v>
      </c>
      <c r="AI752" s="56">
        <f>AG752+AH752</f>
        <v>20729</v>
      </c>
      <c r="AJ752" s="56"/>
      <c r="AK752" s="56"/>
    </row>
    <row r="753" spans="1:37" ht="10.5" hidden="1" customHeight="1" x14ac:dyDescent="0.2">
      <c r="A753" s="37">
        <v>3613348</v>
      </c>
      <c r="B753" s="15" t="s">
        <v>797</v>
      </c>
      <c r="C753" s="15" t="s">
        <v>525</v>
      </c>
      <c r="D753" s="13">
        <v>45833</v>
      </c>
      <c r="E753" s="15" t="s">
        <v>1145</v>
      </c>
      <c r="F753" s="14">
        <v>1029217</v>
      </c>
      <c r="G753" s="14">
        <v>3222345375</v>
      </c>
      <c r="H753" s="15" t="s">
        <v>526</v>
      </c>
      <c r="I753" s="14">
        <v>6</v>
      </c>
      <c r="J753" s="16">
        <v>1087.4000000000001</v>
      </c>
      <c r="K753" s="93">
        <f>I753*J753</f>
        <v>6524.4000000000005</v>
      </c>
      <c r="L753" s="13"/>
      <c r="M753" s="13"/>
      <c r="N753" s="14"/>
      <c r="O753" s="14"/>
      <c r="P753" s="14"/>
      <c r="Q753" s="56"/>
      <c r="R753" s="13"/>
      <c r="S753" s="13">
        <f>+R753+365</f>
        <v>365</v>
      </c>
      <c r="T753" s="14">
        <f ca="1">$W$1-R753</f>
        <v>45897</v>
      </c>
      <c r="U753" s="14">
        <f ca="1">365-T753</f>
        <v>-45532</v>
      </c>
      <c r="V753" s="15"/>
      <c r="W753" s="15"/>
      <c r="X753" s="14" t="str">
        <f>IF(AND(O753&gt;40410001,O753&lt;424000000),"Done - Invoiced",IF(AND(L753&gt;DATEVALUE("01/01/2024"),L753&lt;DATEVALUE("01/01/2027")),"On Hand",IF(L753="In Transit","In Transit",IF(L753="Cancelled PO","Cancelled PO","On Order"))))</f>
        <v>On Order</v>
      </c>
      <c r="Y753" s="15" t="s">
        <v>460</v>
      </c>
      <c r="Z753" s="13">
        <v>45897</v>
      </c>
      <c r="AA753" s="13">
        <v>45891</v>
      </c>
      <c r="AB753" s="13">
        <v>45895</v>
      </c>
      <c r="AC753" s="14" t="s">
        <v>1139</v>
      </c>
      <c r="AD753" s="13">
        <v>45894</v>
      </c>
      <c r="AE753" s="56">
        <v>6</v>
      </c>
      <c r="AF753" s="56">
        <v>1087.4000000000001</v>
      </c>
      <c r="AG753" s="56">
        <f>AE753*AF753</f>
        <v>6524.4000000000005</v>
      </c>
      <c r="AH753" s="56">
        <v>65</v>
      </c>
      <c r="AI753" s="56">
        <f>AG753+AH753</f>
        <v>6589.4000000000005</v>
      </c>
      <c r="AJ753" s="56"/>
      <c r="AK753" s="56" t="s">
        <v>204</v>
      </c>
    </row>
    <row r="754" spans="1:37" ht="10.5" hidden="1" customHeight="1" x14ac:dyDescent="0.2">
      <c r="A754" s="37">
        <v>3457065</v>
      </c>
      <c r="B754" s="15" t="s">
        <v>720</v>
      </c>
      <c r="C754" s="15" t="s">
        <v>525</v>
      </c>
      <c r="D754" s="13">
        <v>45806</v>
      </c>
      <c r="E754" s="15" t="s">
        <v>1145</v>
      </c>
      <c r="F754" s="14">
        <v>1193316</v>
      </c>
      <c r="G754" s="14">
        <v>3316101411</v>
      </c>
      <c r="H754" s="15" t="s">
        <v>575</v>
      </c>
      <c r="I754" s="14">
        <v>2</v>
      </c>
      <c r="J754" s="16">
        <v>5167.2</v>
      </c>
      <c r="K754" s="93">
        <f>I754*J754</f>
        <v>10334.4</v>
      </c>
      <c r="L754" s="13"/>
      <c r="M754" s="13"/>
      <c r="N754" s="14"/>
      <c r="O754" s="14"/>
      <c r="P754" s="14"/>
      <c r="Q754" s="56"/>
      <c r="R754" s="13"/>
      <c r="S754" s="13">
        <f>+R754+365</f>
        <v>365</v>
      </c>
      <c r="T754" s="14">
        <f ca="1">$W$1-R754</f>
        <v>45897</v>
      </c>
      <c r="U754" s="14">
        <f ca="1">365-T754</f>
        <v>-45532</v>
      </c>
      <c r="V754" s="15"/>
      <c r="W754" s="15"/>
      <c r="X754" s="14" t="str">
        <f>IF(AND(O754&gt;40410001,O754&lt;424000000),"Done - Invoiced",IF(AND(L754&gt;DATEVALUE("01/01/2024"),L754&lt;DATEVALUE("01/01/2027")),"On Hand",IF(L754="In Transit","In Transit",IF(L754="Cancelled PO","Cancelled PO","On Order"))))</f>
        <v>On Order</v>
      </c>
      <c r="Y754" s="15" t="s">
        <v>460</v>
      </c>
      <c r="Z754" s="13">
        <v>45891</v>
      </c>
      <c r="AA754" s="13">
        <v>45891</v>
      </c>
      <c r="AB754" s="13">
        <v>45895</v>
      </c>
      <c r="AC754" s="14" t="s">
        <v>1140</v>
      </c>
      <c r="AD754" s="13">
        <v>45894</v>
      </c>
      <c r="AE754" s="56">
        <v>2</v>
      </c>
      <c r="AF754" s="56">
        <v>5167.2</v>
      </c>
      <c r="AG754" s="56">
        <f>AE754*AF754</f>
        <v>10334.4</v>
      </c>
      <c r="AH754" s="56">
        <v>200</v>
      </c>
      <c r="AI754" s="56">
        <f>AG754+AH754</f>
        <v>10534.4</v>
      </c>
      <c r="AJ754" s="56"/>
      <c r="AK754" s="56" t="s">
        <v>204</v>
      </c>
    </row>
    <row r="755" spans="1:37" ht="10.5" hidden="1" customHeight="1" x14ac:dyDescent="0.2">
      <c r="A755" s="37">
        <v>3531862</v>
      </c>
      <c r="B755" s="15" t="s">
        <v>812</v>
      </c>
      <c r="C755" s="15" t="s">
        <v>52</v>
      </c>
      <c r="D755" s="13">
        <v>45819</v>
      </c>
      <c r="E755" s="17" t="s">
        <v>1106</v>
      </c>
      <c r="F755" s="14">
        <v>3222323933</v>
      </c>
      <c r="G755" s="14">
        <v>3222323933</v>
      </c>
      <c r="H755" s="15" t="s">
        <v>157</v>
      </c>
      <c r="I755" s="14">
        <v>6</v>
      </c>
      <c r="J755" s="16">
        <v>1717</v>
      </c>
      <c r="K755" s="93">
        <f>I755*J755</f>
        <v>10302</v>
      </c>
      <c r="L755" s="13">
        <v>45887</v>
      </c>
      <c r="M755" s="13"/>
      <c r="N755" s="14"/>
      <c r="O755" s="14"/>
      <c r="P755" s="14"/>
      <c r="Q755" s="56"/>
      <c r="R755" s="13">
        <v>45891</v>
      </c>
      <c r="S755" s="13">
        <f>+R755+365</f>
        <v>46256</v>
      </c>
      <c r="T755" s="14">
        <f ca="1">$W$1-R755</f>
        <v>6</v>
      </c>
      <c r="U755" s="14">
        <f ca="1">365-T755</f>
        <v>359</v>
      </c>
      <c r="V755" s="15"/>
      <c r="W755" s="15"/>
      <c r="X755" s="14" t="str">
        <f>IF(AND(O755&gt;40410001,O755&lt;424000000),"Done - Invoiced",IF(AND(L755&gt;DATEVALUE("01/01/2024"),L755&lt;DATEVALUE("01/01/2027")),"On Hand",IF(L755="In Transit","In Transit",IF(L755="Cancelled PO","Cancelled PO","On Order"))))</f>
        <v>On Hand</v>
      </c>
      <c r="Y755" s="15" t="s">
        <v>460</v>
      </c>
      <c r="Z755" s="13">
        <v>45882</v>
      </c>
      <c r="AA755" s="13">
        <v>45882</v>
      </c>
      <c r="AB755" s="13">
        <v>45887</v>
      </c>
      <c r="AC755" s="14" t="s">
        <v>1105</v>
      </c>
      <c r="AD755" s="13">
        <v>45884</v>
      </c>
      <c r="AE755" s="56">
        <v>6</v>
      </c>
      <c r="AF755" s="56">
        <v>1717</v>
      </c>
      <c r="AG755" s="56">
        <f>AE755*AF755</f>
        <v>10302</v>
      </c>
      <c r="AH755" s="56">
        <v>180</v>
      </c>
      <c r="AI755" s="56">
        <f>AG755+AH755</f>
        <v>10482</v>
      </c>
      <c r="AJ755" s="56"/>
      <c r="AK755" s="56"/>
    </row>
    <row r="756" spans="1:37" ht="10.5" customHeight="1" x14ac:dyDescent="0.2">
      <c r="A756" s="37">
        <v>3531863</v>
      </c>
      <c r="B756" s="15" t="s">
        <v>813</v>
      </c>
      <c r="C756" s="15" t="s">
        <v>52</v>
      </c>
      <c r="D756" s="13">
        <v>45819</v>
      </c>
      <c r="E756" s="17" t="s">
        <v>1106</v>
      </c>
      <c r="F756" s="14">
        <v>3222323999</v>
      </c>
      <c r="G756" s="14">
        <v>3222323999</v>
      </c>
      <c r="H756" s="15" t="s">
        <v>157</v>
      </c>
      <c r="I756" s="14">
        <v>6</v>
      </c>
      <c r="J756" s="16">
        <v>1531</v>
      </c>
      <c r="K756" s="93">
        <f>I756*J756</f>
        <v>9186</v>
      </c>
      <c r="L756" s="13">
        <v>45887</v>
      </c>
      <c r="M756" s="13"/>
      <c r="N756" s="14"/>
      <c r="O756" s="14"/>
      <c r="P756" s="14"/>
      <c r="Q756" s="56"/>
      <c r="R756" s="13">
        <v>45891</v>
      </c>
      <c r="S756" s="13">
        <f>+R756+365</f>
        <v>46256</v>
      </c>
      <c r="T756" s="14">
        <f ca="1">$W$1-R756</f>
        <v>6</v>
      </c>
      <c r="U756" s="14">
        <f ca="1">365-T756</f>
        <v>359</v>
      </c>
      <c r="V756" s="15"/>
      <c r="W756" s="15"/>
      <c r="X756" s="14" t="str">
        <f>IF(AND(O756&gt;40410001,O756&lt;424000000),"Done - Invoiced",IF(AND(L756&gt;DATEVALUE("01/01/2024"),L756&lt;DATEVALUE("01/01/2027")),"On Hand",IF(L756="In Transit","In Transit",IF(L756="Cancelled PO","Cancelled PO","On Order"))))</f>
        <v>On Hand</v>
      </c>
      <c r="Y756" s="15" t="s">
        <v>460</v>
      </c>
      <c r="Z756" s="13">
        <v>45882</v>
      </c>
      <c r="AA756" s="13">
        <v>45882</v>
      </c>
      <c r="AB756" s="13">
        <v>45887</v>
      </c>
      <c r="AC756" s="14" t="s">
        <v>1105</v>
      </c>
      <c r="AD756" s="13">
        <v>45884</v>
      </c>
      <c r="AE756" s="56">
        <v>6</v>
      </c>
      <c r="AF756" s="56">
        <v>1531</v>
      </c>
      <c r="AG756" s="56">
        <f>AE756*AF756</f>
        <v>9186</v>
      </c>
      <c r="AH756" s="56">
        <v>0</v>
      </c>
      <c r="AI756" s="56">
        <f>AG756+AH756</f>
        <v>9186</v>
      </c>
      <c r="AJ756" s="56"/>
      <c r="AK756" s="56"/>
    </row>
    <row r="757" spans="1:37" ht="10.5" hidden="1" customHeight="1" x14ac:dyDescent="0.2">
      <c r="A757" s="37">
        <v>3613349</v>
      </c>
      <c r="B757" s="15" t="s">
        <v>798</v>
      </c>
      <c r="C757" s="15" t="s">
        <v>525</v>
      </c>
      <c r="D757" s="13">
        <v>45833</v>
      </c>
      <c r="E757" s="15"/>
      <c r="F757" s="14">
        <v>1185363</v>
      </c>
      <c r="G757" s="14">
        <v>3222351355</v>
      </c>
      <c r="H757" s="15" t="s">
        <v>526</v>
      </c>
      <c r="I757" s="14">
        <v>8</v>
      </c>
      <c r="J757" s="16">
        <v>458.8</v>
      </c>
      <c r="K757" s="16">
        <f>I757*J757</f>
        <v>3670.4</v>
      </c>
      <c r="L757" s="13"/>
      <c r="M757" s="13"/>
      <c r="N757" s="14"/>
      <c r="O757" s="14"/>
      <c r="P757" s="14"/>
      <c r="Q757" s="56"/>
      <c r="R757" s="13"/>
      <c r="S757" s="13">
        <f>+R757+365</f>
        <v>365</v>
      </c>
      <c r="T757" s="14">
        <f ca="1">$W$1-R757</f>
        <v>45897</v>
      </c>
      <c r="U757" s="14">
        <f ca="1">365-T757</f>
        <v>-45532</v>
      </c>
      <c r="V757" s="15"/>
      <c r="W757" s="15"/>
      <c r="X757" s="14" t="str">
        <f>IF(AND(O757&gt;40410001,O757&lt;424000000),"Done - Invoiced",IF(AND(L757&gt;DATEVALUE("01/01/2024"),L757&lt;DATEVALUE("01/01/2027")),"On Hand",IF(L757="In Transit","In Transit",IF(L757="Cancelled PO","Cancelled PO","On Order"))))</f>
        <v>On Order</v>
      </c>
      <c r="Y757" s="15" t="s">
        <v>460</v>
      </c>
      <c r="Z757" s="13">
        <v>45925</v>
      </c>
      <c r="AA757" s="13">
        <v>45919</v>
      </c>
      <c r="AB757" s="13">
        <v>45923</v>
      </c>
      <c r="AC757" s="14"/>
      <c r="AD757" s="13"/>
      <c r="AE757" s="56">
        <v>8</v>
      </c>
      <c r="AF757" s="56">
        <v>458.8</v>
      </c>
      <c r="AG757" s="56">
        <f>AE757*AF757</f>
        <v>3670.4</v>
      </c>
      <c r="AH757" s="56"/>
      <c r="AI757" s="56">
        <f>AG757+AH757</f>
        <v>3670.4</v>
      </c>
      <c r="AJ757" s="56"/>
      <c r="AK757" s="56"/>
    </row>
    <row r="758" spans="1:37" ht="10.5" hidden="1" customHeight="1" x14ac:dyDescent="0.2">
      <c r="A758" s="37">
        <v>3613350</v>
      </c>
      <c r="B758" s="15" t="s">
        <v>799</v>
      </c>
      <c r="C758" s="15" t="s">
        <v>525</v>
      </c>
      <c r="D758" s="13">
        <v>45833</v>
      </c>
      <c r="E758" s="15"/>
      <c r="F758" s="14">
        <v>1202149</v>
      </c>
      <c r="G758" s="14">
        <v>3222360228</v>
      </c>
      <c r="H758" s="15" t="s">
        <v>526</v>
      </c>
      <c r="I758" s="14">
        <v>6</v>
      </c>
      <c r="J758" s="16">
        <v>1742.1</v>
      </c>
      <c r="K758" s="16">
        <f>I758*J758</f>
        <v>10452.599999999999</v>
      </c>
      <c r="L758" s="13"/>
      <c r="M758" s="13"/>
      <c r="N758" s="14"/>
      <c r="O758" s="14"/>
      <c r="P758" s="14"/>
      <c r="Q758" s="56"/>
      <c r="R758" s="13"/>
      <c r="S758" s="13">
        <f>+R758+365</f>
        <v>365</v>
      </c>
      <c r="T758" s="14">
        <f ca="1">$W$1-R758</f>
        <v>45897</v>
      </c>
      <c r="U758" s="14">
        <f ca="1">365-T758</f>
        <v>-45532</v>
      </c>
      <c r="V758" s="15"/>
      <c r="W758" s="15"/>
      <c r="X758" s="14" t="str">
        <f>IF(AND(O758&gt;40410001,O758&lt;424000000),"Done - Invoiced",IF(AND(L758&gt;DATEVALUE("01/01/2024"),L758&lt;DATEVALUE("01/01/2027")),"On Hand",IF(L758="In Transit","In Transit",IF(L758="Cancelled PO","Cancelled PO","On Order"))))</f>
        <v>On Order</v>
      </c>
      <c r="Y758" s="15" t="s">
        <v>460</v>
      </c>
      <c r="Z758" s="13">
        <v>45918</v>
      </c>
      <c r="AA758" s="13">
        <v>45912</v>
      </c>
      <c r="AB758" s="13">
        <v>45916</v>
      </c>
      <c r="AC758" s="14"/>
      <c r="AD758" s="13"/>
      <c r="AE758" s="56">
        <v>6</v>
      </c>
      <c r="AF758" s="56">
        <v>1742.1</v>
      </c>
      <c r="AG758" s="56">
        <f>AE758*AF758</f>
        <v>10452.599999999999</v>
      </c>
      <c r="AH758" s="56"/>
      <c r="AI758" s="56">
        <f>AG758+AH758</f>
        <v>10452.599999999999</v>
      </c>
      <c r="AJ758" s="56"/>
      <c r="AK758" s="56"/>
    </row>
    <row r="759" spans="1:37" ht="10.5" hidden="1" customHeight="1" x14ac:dyDescent="0.2">
      <c r="A759" s="37">
        <v>3613351</v>
      </c>
      <c r="B759" s="15" t="s">
        <v>800</v>
      </c>
      <c r="C759" s="15" t="s">
        <v>525</v>
      </c>
      <c r="D759" s="13">
        <v>45833</v>
      </c>
      <c r="E759" s="15"/>
      <c r="F759" s="14">
        <v>1202145</v>
      </c>
      <c r="G759" s="14">
        <v>3222361541</v>
      </c>
      <c r="H759" s="15" t="s">
        <v>526</v>
      </c>
      <c r="I759" s="14">
        <v>6</v>
      </c>
      <c r="J759" s="16">
        <v>2224.1999999999998</v>
      </c>
      <c r="K759" s="16">
        <f>I759*J759</f>
        <v>13345.199999999999</v>
      </c>
      <c r="L759" s="13"/>
      <c r="M759" s="13"/>
      <c r="N759" s="14"/>
      <c r="O759" s="14"/>
      <c r="P759" s="14"/>
      <c r="Q759" s="56"/>
      <c r="R759" s="13"/>
      <c r="S759" s="13">
        <f>+R759+365</f>
        <v>365</v>
      </c>
      <c r="T759" s="14">
        <f ca="1">$W$1-R759</f>
        <v>45897</v>
      </c>
      <c r="U759" s="14">
        <f ca="1">365-T759</f>
        <v>-45532</v>
      </c>
      <c r="V759" s="15"/>
      <c r="W759" s="15"/>
      <c r="X759" s="14" t="str">
        <f>IF(AND(O759&gt;40410001,O759&lt;424000000),"Done - Invoiced",IF(AND(L759&gt;DATEVALUE("01/01/2024"),L759&lt;DATEVALUE("01/01/2027")),"On Hand",IF(L759="In Transit","In Transit",IF(L759="Cancelled PO","Cancelled PO","On Order"))))</f>
        <v>On Order</v>
      </c>
      <c r="Y759" s="15" t="s">
        <v>460</v>
      </c>
      <c r="Z759" s="13">
        <v>45918</v>
      </c>
      <c r="AA759" s="13">
        <v>45950</v>
      </c>
      <c r="AB759" s="13">
        <v>45954</v>
      </c>
      <c r="AC759" s="14"/>
      <c r="AD759" s="13"/>
      <c r="AE759" s="56">
        <v>6</v>
      </c>
      <c r="AF759" s="56">
        <v>2224.1999999999998</v>
      </c>
      <c r="AG759" s="56">
        <f>AE759*AF759</f>
        <v>13345.199999999999</v>
      </c>
      <c r="AH759" s="56"/>
      <c r="AI759" s="56">
        <f>AG759+AH759</f>
        <v>13345.199999999999</v>
      </c>
      <c r="AJ759" s="56"/>
      <c r="AK759" s="56"/>
    </row>
    <row r="760" spans="1:37" ht="10.5" hidden="1" customHeight="1" x14ac:dyDescent="0.2">
      <c r="A760" s="37">
        <v>3613352</v>
      </c>
      <c r="B760" s="15" t="s">
        <v>801</v>
      </c>
      <c r="C760" s="15" t="s">
        <v>525</v>
      </c>
      <c r="D760" s="13">
        <v>45833</v>
      </c>
      <c r="E760" s="15"/>
      <c r="F760" s="14">
        <v>1210403</v>
      </c>
      <c r="G760" s="14">
        <v>3216000515</v>
      </c>
      <c r="H760" s="15" t="s">
        <v>526</v>
      </c>
      <c r="I760" s="14">
        <v>4</v>
      </c>
      <c r="J760" s="16">
        <v>308.5</v>
      </c>
      <c r="K760" s="16">
        <f>I760*J760</f>
        <v>1234</v>
      </c>
      <c r="L760" s="13"/>
      <c r="M760" s="13"/>
      <c r="N760" s="14"/>
      <c r="O760" s="14"/>
      <c r="P760" s="14"/>
      <c r="Q760" s="56"/>
      <c r="R760" s="13"/>
      <c r="S760" s="13">
        <f>+R760+365</f>
        <v>365</v>
      </c>
      <c r="T760" s="14">
        <f ca="1">$W$1-R760</f>
        <v>45897</v>
      </c>
      <c r="U760" s="14">
        <f ca="1">365-T760</f>
        <v>-45532</v>
      </c>
      <c r="V760" s="15"/>
      <c r="W760" s="15"/>
      <c r="X760" s="14" t="str">
        <f>IF(AND(O760&gt;40410001,O760&lt;424000000),"Done - Invoiced",IF(AND(L760&gt;DATEVALUE("01/01/2024"),L760&lt;DATEVALUE("01/01/2027")),"On Hand",IF(L760="In Transit","In Transit",IF(L760="Cancelled PO","Cancelled PO","On Order"))))</f>
        <v>On Order</v>
      </c>
      <c r="Y760" s="15" t="s">
        <v>460</v>
      </c>
      <c r="Z760" s="13">
        <v>45981</v>
      </c>
      <c r="AA760" s="13">
        <v>45975</v>
      </c>
      <c r="AB760" s="13">
        <v>45979</v>
      </c>
      <c r="AC760" s="14"/>
      <c r="AD760" s="13"/>
      <c r="AE760" s="56">
        <v>4</v>
      </c>
      <c r="AF760" s="56">
        <v>308.5</v>
      </c>
      <c r="AG760" s="56">
        <f>AE760*AF760</f>
        <v>1234</v>
      </c>
      <c r="AH760" s="56"/>
      <c r="AI760" s="56">
        <f>AG760+AH760</f>
        <v>1234</v>
      </c>
      <c r="AJ760" s="56"/>
      <c r="AK760" s="56"/>
    </row>
    <row r="761" spans="1:37" ht="10.5" hidden="1" customHeight="1" x14ac:dyDescent="0.2">
      <c r="A761" s="37">
        <v>3398422</v>
      </c>
      <c r="B761" s="99" t="s">
        <v>509</v>
      </c>
      <c r="C761" s="99" t="s">
        <v>52</v>
      </c>
      <c r="D761" s="101">
        <v>45796</v>
      </c>
      <c r="E761" s="99" t="s">
        <v>414</v>
      </c>
      <c r="F761" s="102" t="s">
        <v>496</v>
      </c>
      <c r="G761" s="102" t="s">
        <v>496</v>
      </c>
      <c r="H761" s="99" t="s">
        <v>83</v>
      </c>
      <c r="I761" s="102">
        <v>4</v>
      </c>
      <c r="J761" s="104">
        <v>3992</v>
      </c>
      <c r="K761" s="104">
        <f>I761*J761</f>
        <v>15968</v>
      </c>
      <c r="L761" s="101" t="s">
        <v>414</v>
      </c>
      <c r="M761" s="101"/>
      <c r="N761" s="102"/>
      <c r="O761" s="102"/>
      <c r="P761" s="102"/>
      <c r="Q761" s="105"/>
      <c r="R761" s="13"/>
      <c r="S761" s="13"/>
      <c r="T761" s="14"/>
      <c r="U761" s="14"/>
      <c r="V761" s="15"/>
      <c r="W761" s="15"/>
      <c r="X761" s="14" t="str">
        <f>IF(AND(O761&gt;40410001,O761&lt;424000000),"Done - Invoiced",IF(AND(L761&gt;DATEVALUE("01/01/2024"),L761&lt;DATEVALUE("01/01/2027")),"On Hand",IF(L761="In Transit","In Transit",IF(L761="Cancelled PO","Cancelled PO","On Order"))))</f>
        <v>Cancelled PO</v>
      </c>
      <c r="Y761" s="15" t="s">
        <v>460</v>
      </c>
      <c r="Z761" s="13">
        <v>45833</v>
      </c>
      <c r="AA761" s="13" t="s">
        <v>820</v>
      </c>
      <c r="AB761" s="13" t="s">
        <v>820</v>
      </c>
      <c r="AC761" s="14"/>
      <c r="AD761" s="13"/>
      <c r="AE761" s="56"/>
      <c r="AF761" s="56"/>
      <c r="AG761" s="56"/>
      <c r="AH761" s="56"/>
      <c r="AI761" s="56">
        <f>AG761+AH761</f>
        <v>0</v>
      </c>
      <c r="AJ761" s="56"/>
      <c r="AK761" s="56"/>
    </row>
    <row r="762" spans="1:37" ht="10.5" hidden="1" customHeight="1" x14ac:dyDescent="0.2">
      <c r="A762" s="37">
        <v>3687294</v>
      </c>
      <c r="B762" s="15" t="s">
        <v>914</v>
      </c>
      <c r="C762" s="15" t="s">
        <v>618</v>
      </c>
      <c r="D762" s="13">
        <v>45847</v>
      </c>
      <c r="E762" s="15"/>
      <c r="F762" s="14">
        <v>3316101416</v>
      </c>
      <c r="G762" s="14">
        <v>3316101416</v>
      </c>
      <c r="H762" s="15" t="s">
        <v>620</v>
      </c>
      <c r="I762" s="14">
        <v>2</v>
      </c>
      <c r="J762" s="16">
        <v>14986</v>
      </c>
      <c r="K762" s="93">
        <v>29972</v>
      </c>
      <c r="L762" s="13"/>
      <c r="M762" s="13"/>
      <c r="N762" s="14"/>
      <c r="O762" s="14"/>
      <c r="P762" s="14"/>
      <c r="Q762" s="56"/>
      <c r="R762" s="13"/>
      <c r="S762" s="13">
        <f>+R762+365</f>
        <v>365</v>
      </c>
      <c r="T762" s="14">
        <f ca="1">$W$1-R762</f>
        <v>45897</v>
      </c>
      <c r="U762" s="14">
        <f ca="1">365-T762</f>
        <v>-45532</v>
      </c>
      <c r="V762" s="15"/>
      <c r="W762" s="15"/>
      <c r="X762" s="14" t="str">
        <f>IF(AND(O762&gt;40410001,O762&lt;424000000),"Done - Invoiced",IF(AND(L762&gt;DATEVALUE("01/01/2024"),L762&lt;DATEVALUE("01/01/2027")),"On Hand",IF(L762="In Transit","In Transit",IF(L762="Cancelled PO","Cancelled PO","On Order"))))</f>
        <v>On Order</v>
      </c>
      <c r="Y762" s="15" t="s">
        <v>460</v>
      </c>
      <c r="Z762" s="13">
        <v>45873</v>
      </c>
      <c r="AA762" s="13">
        <v>45918</v>
      </c>
      <c r="AB762" s="13">
        <v>45925</v>
      </c>
      <c r="AC762" s="14"/>
      <c r="AD762" s="13"/>
      <c r="AE762" s="56">
        <v>2</v>
      </c>
      <c r="AF762" s="56">
        <v>14986</v>
      </c>
      <c r="AG762" s="56">
        <f>AE762*AF762</f>
        <v>29972</v>
      </c>
      <c r="AH762" s="56"/>
      <c r="AI762" s="56">
        <f>AG762+AH762</f>
        <v>29972</v>
      </c>
      <c r="AJ762" s="56"/>
      <c r="AK762" s="56"/>
    </row>
    <row r="763" spans="1:37" ht="10.5" hidden="1" customHeight="1" x14ac:dyDescent="0.2">
      <c r="A763" s="37">
        <v>3613644</v>
      </c>
      <c r="B763" s="44" t="s">
        <v>819</v>
      </c>
      <c r="C763" s="44" t="s">
        <v>56</v>
      </c>
      <c r="D763" s="45">
        <v>45833</v>
      </c>
      <c r="E763" s="87" t="s">
        <v>1045</v>
      </c>
      <c r="F763" s="40" t="s">
        <v>195</v>
      </c>
      <c r="G763" s="40">
        <v>3717007946</v>
      </c>
      <c r="H763" s="44" t="s">
        <v>196</v>
      </c>
      <c r="I763" s="40">
        <v>1</v>
      </c>
      <c r="J763" s="46">
        <v>3317</v>
      </c>
      <c r="K763" s="109">
        <f>I763*J763</f>
        <v>3317</v>
      </c>
      <c r="L763" s="45" t="s">
        <v>204</v>
      </c>
      <c r="M763" s="45"/>
      <c r="N763" s="40"/>
      <c r="O763" s="40"/>
      <c r="P763" s="40"/>
      <c r="Q763" s="58"/>
      <c r="R763" s="13">
        <v>45884</v>
      </c>
      <c r="S763" s="13">
        <f>+R763+365</f>
        <v>46249</v>
      </c>
      <c r="T763" s="14">
        <f ca="1">$W$1-R763</f>
        <v>13</v>
      </c>
      <c r="U763" s="14">
        <f ca="1">365-T763</f>
        <v>352</v>
      </c>
      <c r="V763" s="15"/>
      <c r="W763" s="15"/>
      <c r="X763" s="14" t="str">
        <f>IF(AND(O763&gt;40410001,O763&lt;424000000),"Done - Invoiced",IF(AND(L763&gt;DATEVALUE("01/01/2024"),L763&lt;DATEVALUE("01/01/2027")),"On Hand",IF(L763="In Transit","In Transit",IF(L763="Cancelled PO","Cancelled PO","On Order"))))</f>
        <v>In Transit</v>
      </c>
      <c r="Y763" s="15" t="s">
        <v>460</v>
      </c>
      <c r="Z763" s="13">
        <v>45879</v>
      </c>
      <c r="AA763" s="13">
        <v>45880</v>
      </c>
      <c r="AB763" s="13">
        <v>45986</v>
      </c>
      <c r="AC763" s="14">
        <v>136219</v>
      </c>
      <c r="AD763" s="13">
        <v>45876</v>
      </c>
      <c r="AE763" s="56">
        <v>1</v>
      </c>
      <c r="AF763" s="56">
        <v>3317</v>
      </c>
      <c r="AG763" s="56">
        <f>AE763*AF763</f>
        <v>3317</v>
      </c>
      <c r="AH763" s="56">
        <v>0</v>
      </c>
      <c r="AI763" s="56">
        <f>AG763+AH763</f>
        <v>3317</v>
      </c>
      <c r="AJ763" s="113" t="s">
        <v>1114</v>
      </c>
      <c r="AK763" s="110">
        <v>528975</v>
      </c>
    </row>
    <row r="764" spans="1:37" ht="10.5" hidden="1" customHeight="1" x14ac:dyDescent="0.2">
      <c r="A764" s="37">
        <v>3613643</v>
      </c>
      <c r="B764" s="44" t="s">
        <v>818</v>
      </c>
      <c r="C764" s="44" t="s">
        <v>56</v>
      </c>
      <c r="D764" s="45">
        <v>45833</v>
      </c>
      <c r="E764" s="87" t="s">
        <v>1045</v>
      </c>
      <c r="F764" s="40" t="s">
        <v>195</v>
      </c>
      <c r="G764" s="40">
        <v>3717007946</v>
      </c>
      <c r="H764" s="44" t="s">
        <v>196</v>
      </c>
      <c r="I764" s="40">
        <v>1</v>
      </c>
      <c r="J764" s="46">
        <v>3317</v>
      </c>
      <c r="K764" s="109">
        <f>I764*J764</f>
        <v>3317</v>
      </c>
      <c r="L764" s="45" t="s">
        <v>204</v>
      </c>
      <c r="M764" s="45"/>
      <c r="N764" s="40"/>
      <c r="O764" s="40"/>
      <c r="P764" s="40"/>
      <c r="Q764" s="58"/>
      <c r="R764" s="13">
        <v>45884</v>
      </c>
      <c r="S764" s="13">
        <f>+R764+365</f>
        <v>46249</v>
      </c>
      <c r="T764" s="14">
        <f ca="1">$W$1-R764</f>
        <v>13</v>
      </c>
      <c r="U764" s="14">
        <f ca="1">365-T764</f>
        <v>352</v>
      </c>
      <c r="V764" s="15"/>
      <c r="W764" s="15"/>
      <c r="X764" s="14" t="str">
        <f>IF(AND(O764&gt;40410001,O764&lt;424000000),"Done - Invoiced",IF(AND(L764&gt;DATEVALUE("01/01/2024"),L764&lt;DATEVALUE("01/01/2027")),"On Hand",IF(L764="In Transit","In Transit",IF(L764="Cancelled PO","Cancelled PO","On Order"))))</f>
        <v>In Transit</v>
      </c>
      <c r="Y764" s="15" t="s">
        <v>460</v>
      </c>
      <c r="Z764" s="13">
        <v>45875</v>
      </c>
      <c r="AA764" s="13">
        <v>45875</v>
      </c>
      <c r="AB764" s="13">
        <v>45981</v>
      </c>
      <c r="AC764" s="14">
        <v>136220</v>
      </c>
      <c r="AD764" s="13">
        <v>45876</v>
      </c>
      <c r="AE764" s="56">
        <v>1</v>
      </c>
      <c r="AF764" s="56">
        <v>3317</v>
      </c>
      <c r="AG764" s="56">
        <f>AE764*AF764</f>
        <v>3317</v>
      </c>
      <c r="AH764" s="56">
        <v>0</v>
      </c>
      <c r="AI764" s="56">
        <f>AG764+AH764</f>
        <v>3317</v>
      </c>
      <c r="AJ764" s="113" t="s">
        <v>1114</v>
      </c>
      <c r="AK764" s="110">
        <v>528976</v>
      </c>
    </row>
    <row r="765" spans="1:37" ht="10.5" hidden="1" customHeight="1" x14ac:dyDescent="0.2">
      <c r="A765" s="37">
        <v>3702852</v>
      </c>
      <c r="B765" s="15" t="s">
        <v>894</v>
      </c>
      <c r="C765" s="15" t="s">
        <v>52</v>
      </c>
      <c r="D765" s="13">
        <v>45849</v>
      </c>
      <c r="E765" s="15"/>
      <c r="F765" s="14">
        <v>3222324558</v>
      </c>
      <c r="G765" s="14">
        <v>3222324558</v>
      </c>
      <c r="H765" s="15" t="s">
        <v>87</v>
      </c>
      <c r="I765" s="14">
        <v>6</v>
      </c>
      <c r="J765" s="16">
        <v>3108</v>
      </c>
      <c r="K765" s="93">
        <v>18648</v>
      </c>
      <c r="L765" s="13"/>
      <c r="M765" s="13"/>
      <c r="N765" s="14"/>
      <c r="O765" s="14"/>
      <c r="P765" s="14"/>
      <c r="Q765" s="56"/>
      <c r="R765" s="13"/>
      <c r="S765" s="13">
        <f>+R765+365</f>
        <v>365</v>
      </c>
      <c r="T765" s="14">
        <f ca="1">$W$1-R765</f>
        <v>45897</v>
      </c>
      <c r="U765" s="14">
        <f ca="1">365-T765</f>
        <v>-45532</v>
      </c>
      <c r="V765" s="15"/>
      <c r="W765" s="15"/>
      <c r="X765" s="14" t="str">
        <f>IF(AND(O765&gt;40410001,O765&lt;424000000),"Done - Invoiced",IF(AND(L765&gt;DATEVALUE("01/01/2024"),L765&lt;DATEVALUE("01/01/2027")),"On Hand",IF(L765="In Transit","In Transit",IF(L765="Cancelled PO","Cancelled PO","On Order"))))</f>
        <v>On Order</v>
      </c>
      <c r="Y765" s="15" t="s">
        <v>460</v>
      </c>
      <c r="Z765" s="13">
        <v>45889</v>
      </c>
      <c r="AA765" s="13">
        <v>45896</v>
      </c>
      <c r="AB765" s="13">
        <v>45901</v>
      </c>
      <c r="AC765" s="14"/>
      <c r="AD765" s="13"/>
      <c r="AE765" s="56">
        <v>6</v>
      </c>
      <c r="AF765" s="56">
        <v>3108</v>
      </c>
      <c r="AG765" s="56">
        <f>AE765*AF765</f>
        <v>18648</v>
      </c>
      <c r="AH765" s="56"/>
      <c r="AI765" s="56">
        <f>AG765+AH765</f>
        <v>18648</v>
      </c>
      <c r="AJ765" s="56"/>
      <c r="AK765" s="56"/>
    </row>
    <row r="766" spans="1:37" ht="10.5" hidden="1" customHeight="1" x14ac:dyDescent="0.2">
      <c r="A766" s="37">
        <v>3702853</v>
      </c>
      <c r="B766" s="15" t="s">
        <v>893</v>
      </c>
      <c r="C766" s="15" t="s">
        <v>52</v>
      </c>
      <c r="D766" s="13">
        <v>45849</v>
      </c>
      <c r="E766" s="15" t="s">
        <v>1145</v>
      </c>
      <c r="F766" s="14">
        <v>3222323933</v>
      </c>
      <c r="G766" s="14">
        <v>3222323933</v>
      </c>
      <c r="H766" s="15" t="s">
        <v>157</v>
      </c>
      <c r="I766" s="14">
        <v>6</v>
      </c>
      <c r="J766" s="16">
        <v>1717</v>
      </c>
      <c r="K766" s="93">
        <v>10302</v>
      </c>
      <c r="L766" s="13"/>
      <c r="M766" s="13"/>
      <c r="N766" s="14"/>
      <c r="O766" s="14"/>
      <c r="P766" s="14"/>
      <c r="Q766" s="56"/>
      <c r="R766" s="13"/>
      <c r="S766" s="13">
        <f>+R766+365</f>
        <v>365</v>
      </c>
      <c r="T766" s="14">
        <f ca="1">$W$1-R766</f>
        <v>45897</v>
      </c>
      <c r="U766" s="14">
        <f ca="1">365-T766</f>
        <v>-45532</v>
      </c>
      <c r="V766" s="15"/>
      <c r="W766" s="15"/>
      <c r="X766" s="14" t="str">
        <f>IF(AND(O766&gt;40410001,O766&lt;424000000),"Done - Invoiced",IF(AND(L766&gt;DATEVALUE("01/01/2024"),L766&lt;DATEVALUE("01/01/2027")),"On Hand",IF(L766="In Transit","In Transit",IF(L766="Cancelled PO","Cancelled PO","On Order"))))</f>
        <v>On Order</v>
      </c>
      <c r="Y766" s="15" t="s">
        <v>460</v>
      </c>
      <c r="Z766" s="13">
        <v>45889</v>
      </c>
      <c r="AA766" s="13">
        <v>45891</v>
      </c>
      <c r="AB766" s="13">
        <v>45896</v>
      </c>
      <c r="AC766" s="14" t="s">
        <v>1129</v>
      </c>
      <c r="AD766" s="13">
        <v>45891</v>
      </c>
      <c r="AE766" s="56">
        <v>6</v>
      </c>
      <c r="AF766" s="56">
        <v>1717</v>
      </c>
      <c r="AG766" s="56">
        <f>AE766*AF766</f>
        <v>10302</v>
      </c>
      <c r="AH766" s="56">
        <v>180</v>
      </c>
      <c r="AI766" s="56">
        <f>AG766+AH766</f>
        <v>10482</v>
      </c>
      <c r="AJ766" s="56"/>
      <c r="AK766" s="56" t="s">
        <v>204</v>
      </c>
    </row>
    <row r="767" spans="1:37" ht="10.5" customHeight="1" x14ac:dyDescent="0.2">
      <c r="A767" s="37">
        <v>3702854</v>
      </c>
      <c r="B767" s="15" t="s">
        <v>892</v>
      </c>
      <c r="C767" s="15" t="s">
        <v>52</v>
      </c>
      <c r="D767" s="13">
        <v>45849</v>
      </c>
      <c r="E767" s="15" t="s">
        <v>1145</v>
      </c>
      <c r="F767" s="14">
        <v>3222323999</v>
      </c>
      <c r="G767" s="14">
        <v>3222323999</v>
      </c>
      <c r="H767" s="15" t="s">
        <v>157</v>
      </c>
      <c r="I767" s="14">
        <v>6</v>
      </c>
      <c r="J767" s="16">
        <v>1531</v>
      </c>
      <c r="K767" s="93">
        <v>9186</v>
      </c>
      <c r="L767" s="13"/>
      <c r="M767" s="13"/>
      <c r="N767" s="14"/>
      <c r="O767" s="14"/>
      <c r="P767" s="14"/>
      <c r="Q767" s="56"/>
      <c r="R767" s="13"/>
      <c r="S767" s="13">
        <f>+R767+365</f>
        <v>365</v>
      </c>
      <c r="T767" s="14">
        <f ca="1">$W$1-R767</f>
        <v>45897</v>
      </c>
      <c r="U767" s="14">
        <f ca="1">365-T767</f>
        <v>-45532</v>
      </c>
      <c r="V767" s="15"/>
      <c r="W767" s="15"/>
      <c r="X767" s="14" t="str">
        <f>IF(AND(O767&gt;40410001,O767&lt;424000000),"Done - Invoiced",IF(AND(L767&gt;DATEVALUE("01/01/2024"),L767&lt;DATEVALUE("01/01/2027")),"On Hand",IF(L767="In Transit","In Transit",IF(L767="Cancelled PO","Cancelled PO","On Order"))))</f>
        <v>On Order</v>
      </c>
      <c r="Y767" s="15" t="s">
        <v>460</v>
      </c>
      <c r="Z767" s="13">
        <v>45889</v>
      </c>
      <c r="AA767" s="13">
        <v>45891</v>
      </c>
      <c r="AB767" s="13">
        <v>45896</v>
      </c>
      <c r="AC767" s="14" t="s">
        <v>1129</v>
      </c>
      <c r="AD767" s="13">
        <v>45891</v>
      </c>
      <c r="AE767" s="56">
        <v>6</v>
      </c>
      <c r="AF767" s="56">
        <v>1531</v>
      </c>
      <c r="AG767" s="56">
        <f>AE767*AF767</f>
        <v>9186</v>
      </c>
      <c r="AH767" s="56">
        <v>0</v>
      </c>
      <c r="AI767" s="56">
        <f>AG767+AH767</f>
        <v>9186</v>
      </c>
      <c r="AJ767" s="56"/>
      <c r="AK767" s="56" t="s">
        <v>204</v>
      </c>
    </row>
    <row r="768" spans="1:37" ht="10.5" hidden="1" customHeight="1" x14ac:dyDescent="0.2">
      <c r="A768" s="37">
        <v>3702855</v>
      </c>
      <c r="B768" s="15" t="s">
        <v>891</v>
      </c>
      <c r="C768" s="15" t="s">
        <v>52</v>
      </c>
      <c r="D768" s="13">
        <v>45849</v>
      </c>
      <c r="E768" s="15"/>
      <c r="F768" s="14">
        <v>3222324558</v>
      </c>
      <c r="G768" s="14">
        <v>3222324558</v>
      </c>
      <c r="H768" s="15" t="s">
        <v>87</v>
      </c>
      <c r="I768" s="14">
        <v>6</v>
      </c>
      <c r="J768" s="16">
        <v>3108</v>
      </c>
      <c r="K768" s="93">
        <v>18648</v>
      </c>
      <c r="L768" s="13"/>
      <c r="M768" s="13"/>
      <c r="N768" s="14"/>
      <c r="O768" s="14"/>
      <c r="P768" s="14"/>
      <c r="Q768" s="56"/>
      <c r="R768" s="13"/>
      <c r="S768" s="13">
        <f>+R768+365</f>
        <v>365</v>
      </c>
      <c r="T768" s="14">
        <f ca="1">$W$1-R768</f>
        <v>45897</v>
      </c>
      <c r="U768" s="14">
        <f ca="1">365-T768</f>
        <v>-45532</v>
      </c>
      <c r="V768" s="15"/>
      <c r="W768" s="15"/>
      <c r="X768" s="14" t="str">
        <f>IF(AND(O768&gt;40410001,O768&lt;424000000),"Done - Invoiced",IF(AND(L768&gt;DATEVALUE("01/01/2024"),L768&lt;DATEVALUE("01/01/2027")),"On Hand",IF(L768="In Transit","In Transit",IF(L768="Cancelled PO","Cancelled PO","On Order"))))</f>
        <v>On Order</v>
      </c>
      <c r="Y768" s="15" t="s">
        <v>460</v>
      </c>
      <c r="Z768" s="13">
        <v>45896</v>
      </c>
      <c r="AA768" s="13">
        <v>45896</v>
      </c>
      <c r="AB768" s="13">
        <v>45901</v>
      </c>
      <c r="AC768" s="14"/>
      <c r="AD768" s="13"/>
      <c r="AE768" s="56">
        <v>6</v>
      </c>
      <c r="AF768" s="56">
        <v>3108</v>
      </c>
      <c r="AG768" s="56">
        <f>AE768*AF768</f>
        <v>18648</v>
      </c>
      <c r="AH768" s="56"/>
      <c r="AI768" s="56">
        <f>AG768+AH768</f>
        <v>18648</v>
      </c>
      <c r="AJ768" s="56"/>
      <c r="AK768" s="56"/>
    </row>
    <row r="769" spans="1:37" ht="10.5" hidden="1" customHeight="1" x14ac:dyDescent="0.2">
      <c r="A769" s="37">
        <v>3702856</v>
      </c>
      <c r="B769" s="15" t="s">
        <v>890</v>
      </c>
      <c r="C769" s="15" t="s">
        <v>52</v>
      </c>
      <c r="D769" s="13">
        <v>45849</v>
      </c>
      <c r="E769" s="15"/>
      <c r="F769" s="14">
        <v>3222323933</v>
      </c>
      <c r="G769" s="14">
        <v>3222323933</v>
      </c>
      <c r="H769" s="15" t="s">
        <v>157</v>
      </c>
      <c r="I769" s="14">
        <v>6</v>
      </c>
      <c r="J769" s="16">
        <v>1717</v>
      </c>
      <c r="K769" s="93">
        <v>10302</v>
      </c>
      <c r="L769" s="13"/>
      <c r="M769" s="13"/>
      <c r="N769" s="14"/>
      <c r="O769" s="14"/>
      <c r="P769" s="14"/>
      <c r="Q769" s="56"/>
      <c r="R769" s="13"/>
      <c r="S769" s="13">
        <f>+R769+365</f>
        <v>365</v>
      </c>
      <c r="T769" s="14">
        <f ca="1">$W$1-R769</f>
        <v>45897</v>
      </c>
      <c r="U769" s="14">
        <f ca="1">365-T769</f>
        <v>-45532</v>
      </c>
      <c r="V769" s="15"/>
      <c r="W769" s="15"/>
      <c r="X769" s="14" t="str">
        <f>IF(AND(O769&gt;40410001,O769&lt;424000000),"Done - Invoiced",IF(AND(L769&gt;DATEVALUE("01/01/2024"),L769&lt;DATEVALUE("01/01/2027")),"On Hand",IF(L769="In Transit","In Transit",IF(L769="Cancelled PO","Cancelled PO","On Order"))))</f>
        <v>On Order</v>
      </c>
      <c r="Y769" s="15" t="s">
        <v>460</v>
      </c>
      <c r="Z769" s="13">
        <v>45896</v>
      </c>
      <c r="AA769" s="13">
        <v>45896</v>
      </c>
      <c r="AB769" s="13">
        <v>45901</v>
      </c>
      <c r="AC769" s="14"/>
      <c r="AD769" s="13"/>
      <c r="AE769" s="56">
        <v>6</v>
      </c>
      <c r="AF769" s="56">
        <v>1717</v>
      </c>
      <c r="AG769" s="56">
        <f>AE769*AF769</f>
        <v>10302</v>
      </c>
      <c r="AH769" s="56"/>
      <c r="AI769" s="56">
        <f>AG769+AH769</f>
        <v>10302</v>
      </c>
      <c r="AJ769" s="56"/>
      <c r="AK769" s="56"/>
    </row>
    <row r="770" spans="1:37" ht="10.5" customHeight="1" x14ac:dyDescent="0.2">
      <c r="A770" s="37">
        <v>3702857</v>
      </c>
      <c r="B770" s="15" t="s">
        <v>889</v>
      </c>
      <c r="C770" s="15" t="s">
        <v>52</v>
      </c>
      <c r="D770" s="13">
        <v>45849</v>
      </c>
      <c r="E770" s="15"/>
      <c r="F770" s="14">
        <v>3222323999</v>
      </c>
      <c r="G770" s="14">
        <v>3222323999</v>
      </c>
      <c r="H770" s="15" t="s">
        <v>157</v>
      </c>
      <c r="I770" s="14">
        <v>6</v>
      </c>
      <c r="J770" s="16">
        <v>1531</v>
      </c>
      <c r="K770" s="93">
        <v>9186</v>
      </c>
      <c r="L770" s="13"/>
      <c r="M770" s="13"/>
      <c r="N770" s="14"/>
      <c r="O770" s="14"/>
      <c r="P770" s="14"/>
      <c r="Q770" s="56"/>
      <c r="R770" s="13"/>
      <c r="S770" s="13">
        <f>+R770+365</f>
        <v>365</v>
      </c>
      <c r="T770" s="14">
        <f ca="1">$W$1-R770</f>
        <v>45897</v>
      </c>
      <c r="U770" s="14">
        <f ca="1">365-T770</f>
        <v>-45532</v>
      </c>
      <c r="V770" s="15"/>
      <c r="W770" s="15"/>
      <c r="X770" s="14" t="str">
        <f>IF(AND(O770&gt;40410001,O770&lt;424000000),"Done - Invoiced",IF(AND(L770&gt;DATEVALUE("01/01/2024"),L770&lt;DATEVALUE("01/01/2027")),"On Hand",IF(L770="In Transit","In Transit",IF(L770="Cancelled PO","Cancelled PO","On Order"))))</f>
        <v>On Order</v>
      </c>
      <c r="Y770" s="15" t="s">
        <v>460</v>
      </c>
      <c r="Z770" s="13">
        <v>45896</v>
      </c>
      <c r="AA770" s="13">
        <v>45896</v>
      </c>
      <c r="AB770" s="13">
        <v>45901</v>
      </c>
      <c r="AC770" s="14"/>
      <c r="AD770" s="13"/>
      <c r="AE770" s="56">
        <v>6</v>
      </c>
      <c r="AF770" s="56">
        <v>1531</v>
      </c>
      <c r="AG770" s="56">
        <f>AE770*AF770</f>
        <v>9186</v>
      </c>
      <c r="AH770" s="56"/>
      <c r="AI770" s="56">
        <f>AG770+AH770</f>
        <v>9186</v>
      </c>
      <c r="AJ770" s="56"/>
      <c r="AK770" s="56"/>
    </row>
    <row r="771" spans="1:37" ht="10.5" hidden="1" customHeight="1" x14ac:dyDescent="0.2">
      <c r="A771" s="37">
        <v>3702858</v>
      </c>
      <c r="B771" s="15" t="s">
        <v>888</v>
      </c>
      <c r="C771" s="15" t="s">
        <v>52</v>
      </c>
      <c r="D771" s="13">
        <v>45849</v>
      </c>
      <c r="E771" s="15"/>
      <c r="F771" s="14">
        <v>3222362915</v>
      </c>
      <c r="G771" s="14">
        <v>3222362915</v>
      </c>
      <c r="H771" s="15" t="s">
        <v>87</v>
      </c>
      <c r="I771" s="14">
        <v>6</v>
      </c>
      <c r="J771" s="16">
        <v>2315</v>
      </c>
      <c r="K771" s="16">
        <v>13890</v>
      </c>
      <c r="L771" s="13"/>
      <c r="M771" s="13"/>
      <c r="N771" s="14"/>
      <c r="O771" s="14"/>
      <c r="P771" s="14"/>
      <c r="Q771" s="56"/>
      <c r="R771" s="13"/>
      <c r="S771" s="13">
        <f>+R771+365</f>
        <v>365</v>
      </c>
      <c r="T771" s="14">
        <f ca="1">$W$1-R771</f>
        <v>45897</v>
      </c>
      <c r="U771" s="14">
        <f ca="1">365-T771</f>
        <v>-45532</v>
      </c>
      <c r="V771" s="15"/>
      <c r="W771" s="15"/>
      <c r="X771" s="14" t="str">
        <f>IF(AND(O771&gt;40410001,O771&lt;424000000),"Done - Invoiced",IF(AND(L771&gt;DATEVALUE("01/01/2024"),L771&lt;DATEVALUE("01/01/2027")),"On Hand",IF(L771="In Transit","In Transit",IF(L771="Cancelled PO","Cancelled PO","On Order"))))</f>
        <v>On Order</v>
      </c>
      <c r="Y771" s="15" t="s">
        <v>460</v>
      </c>
      <c r="Z771" s="13">
        <v>45903</v>
      </c>
      <c r="AA771" s="13">
        <v>45903</v>
      </c>
      <c r="AB771" s="13">
        <v>45908</v>
      </c>
      <c r="AC771" s="14"/>
      <c r="AD771" s="13"/>
      <c r="AE771" s="56">
        <v>6</v>
      </c>
      <c r="AF771" s="56">
        <v>2315</v>
      </c>
      <c r="AG771" s="56">
        <f>AE771*AF771</f>
        <v>13890</v>
      </c>
      <c r="AH771" s="56"/>
      <c r="AI771" s="56">
        <f>AG771+AH771</f>
        <v>13890</v>
      </c>
      <c r="AJ771" s="56"/>
      <c r="AK771" s="56"/>
    </row>
    <row r="772" spans="1:37" ht="10.5" hidden="1" customHeight="1" x14ac:dyDescent="0.2">
      <c r="A772" s="37">
        <v>3702859</v>
      </c>
      <c r="B772" s="15" t="s">
        <v>887</v>
      </c>
      <c r="C772" s="15" t="s">
        <v>52</v>
      </c>
      <c r="D772" s="13">
        <v>45849</v>
      </c>
      <c r="E772" s="15"/>
      <c r="F772" s="14">
        <v>3222323933</v>
      </c>
      <c r="G772" s="14">
        <v>3222323933</v>
      </c>
      <c r="H772" s="15" t="s">
        <v>157</v>
      </c>
      <c r="I772" s="14">
        <v>6</v>
      </c>
      <c r="J772" s="16">
        <v>1717</v>
      </c>
      <c r="K772" s="16">
        <v>10302</v>
      </c>
      <c r="L772" s="13"/>
      <c r="M772" s="13"/>
      <c r="N772" s="14"/>
      <c r="O772" s="14"/>
      <c r="P772" s="14"/>
      <c r="Q772" s="56"/>
      <c r="R772" s="13"/>
      <c r="S772" s="13">
        <f>+R772+365</f>
        <v>365</v>
      </c>
      <c r="T772" s="14">
        <f ca="1">$W$1-R772</f>
        <v>45897</v>
      </c>
      <c r="U772" s="14">
        <f ca="1">365-T772</f>
        <v>-45532</v>
      </c>
      <c r="V772" s="15"/>
      <c r="W772" s="15"/>
      <c r="X772" s="14" t="str">
        <f>IF(AND(O772&gt;40410001,O772&lt;424000000),"Done - Invoiced",IF(AND(L772&gt;DATEVALUE("01/01/2024"),L772&lt;DATEVALUE("01/01/2027")),"On Hand",IF(L772="In Transit","In Transit",IF(L772="Cancelled PO","Cancelled PO","On Order"))))</f>
        <v>On Order</v>
      </c>
      <c r="Y772" s="15" t="s">
        <v>460</v>
      </c>
      <c r="Z772" s="13">
        <v>45903</v>
      </c>
      <c r="AA772" s="13">
        <v>45903</v>
      </c>
      <c r="AB772" s="13">
        <v>45908</v>
      </c>
      <c r="AC772" s="14"/>
      <c r="AD772" s="13"/>
      <c r="AE772" s="56">
        <v>6</v>
      </c>
      <c r="AF772" s="56">
        <v>1717</v>
      </c>
      <c r="AG772" s="56">
        <f>AE772*AF772</f>
        <v>10302</v>
      </c>
      <c r="AH772" s="56"/>
      <c r="AI772" s="56">
        <f>AG772+AH772</f>
        <v>10302</v>
      </c>
      <c r="AJ772" s="56"/>
      <c r="AK772" s="56"/>
    </row>
    <row r="773" spans="1:37" ht="10.5" customHeight="1" x14ac:dyDescent="0.2">
      <c r="A773" s="37">
        <v>3702860</v>
      </c>
      <c r="B773" s="15" t="s">
        <v>886</v>
      </c>
      <c r="C773" s="15" t="s">
        <v>52</v>
      </c>
      <c r="D773" s="13">
        <v>45849</v>
      </c>
      <c r="E773" s="15"/>
      <c r="F773" s="14">
        <v>3222323999</v>
      </c>
      <c r="G773" s="14">
        <v>3222323999</v>
      </c>
      <c r="H773" s="15" t="s">
        <v>157</v>
      </c>
      <c r="I773" s="14">
        <v>6</v>
      </c>
      <c r="J773" s="16">
        <v>1531</v>
      </c>
      <c r="K773" s="16">
        <v>9186</v>
      </c>
      <c r="L773" s="13"/>
      <c r="M773" s="13"/>
      <c r="N773" s="14"/>
      <c r="O773" s="14"/>
      <c r="P773" s="14"/>
      <c r="Q773" s="56"/>
      <c r="R773" s="13"/>
      <c r="S773" s="13">
        <f>+R773+365</f>
        <v>365</v>
      </c>
      <c r="T773" s="14">
        <f ca="1">$W$1-R773</f>
        <v>45897</v>
      </c>
      <c r="U773" s="14">
        <f ca="1">365-T773</f>
        <v>-45532</v>
      </c>
      <c r="V773" s="15"/>
      <c r="W773" s="15"/>
      <c r="X773" s="14" t="str">
        <f>IF(AND(O773&gt;40410001,O773&lt;424000000),"Done - Invoiced",IF(AND(L773&gt;DATEVALUE("01/01/2024"),L773&lt;DATEVALUE("01/01/2027")),"On Hand",IF(L773="In Transit","In Transit",IF(L773="Cancelled PO","Cancelled PO","On Order"))))</f>
        <v>On Order</v>
      </c>
      <c r="Y773" s="15" t="s">
        <v>460</v>
      </c>
      <c r="Z773" s="13">
        <v>45903</v>
      </c>
      <c r="AA773" s="13">
        <v>45903</v>
      </c>
      <c r="AB773" s="13">
        <v>45908</v>
      </c>
      <c r="AC773" s="14"/>
      <c r="AD773" s="13"/>
      <c r="AE773" s="56">
        <v>6</v>
      </c>
      <c r="AF773" s="56">
        <v>1531</v>
      </c>
      <c r="AG773" s="56">
        <f>AE773*AF773</f>
        <v>9186</v>
      </c>
      <c r="AH773" s="56"/>
      <c r="AI773" s="56">
        <f>AG773+AH773</f>
        <v>9186</v>
      </c>
      <c r="AJ773" s="56"/>
      <c r="AK773" s="56"/>
    </row>
    <row r="774" spans="1:37" ht="10.5" hidden="1" customHeight="1" x14ac:dyDescent="0.2">
      <c r="A774" s="37">
        <v>3702861</v>
      </c>
      <c r="B774" s="15" t="s">
        <v>885</v>
      </c>
      <c r="C774" s="15" t="s">
        <v>52</v>
      </c>
      <c r="D774" s="13">
        <v>45849</v>
      </c>
      <c r="E774" s="15"/>
      <c r="F774" s="14">
        <v>3222362915</v>
      </c>
      <c r="G774" s="14">
        <v>3222362915</v>
      </c>
      <c r="H774" s="15" t="s">
        <v>87</v>
      </c>
      <c r="I774" s="14">
        <v>6</v>
      </c>
      <c r="J774" s="16">
        <v>2315</v>
      </c>
      <c r="K774" s="16">
        <v>13890</v>
      </c>
      <c r="L774" s="13"/>
      <c r="M774" s="13"/>
      <c r="N774" s="14"/>
      <c r="O774" s="14"/>
      <c r="P774" s="14"/>
      <c r="Q774" s="56"/>
      <c r="R774" s="13"/>
      <c r="S774" s="13">
        <f>+R774+365</f>
        <v>365</v>
      </c>
      <c r="T774" s="14">
        <f ca="1">$W$1-R774</f>
        <v>45897</v>
      </c>
      <c r="U774" s="14">
        <f ca="1">365-T774</f>
        <v>-45532</v>
      </c>
      <c r="V774" s="15"/>
      <c r="W774" s="15"/>
      <c r="X774" s="14" t="str">
        <f>IF(AND(O774&gt;40410001,O774&lt;424000000),"Done - Invoiced",IF(AND(L774&gt;DATEVALUE("01/01/2024"),L774&lt;DATEVALUE("01/01/2027")),"On Hand",IF(L774="In Transit","In Transit",IF(L774="Cancelled PO","Cancelled PO","On Order"))))</f>
        <v>On Order</v>
      </c>
      <c r="Y774" s="15" t="s">
        <v>460</v>
      </c>
      <c r="Z774" s="13">
        <v>45910</v>
      </c>
      <c r="AA774" s="13">
        <v>45910</v>
      </c>
      <c r="AB774" s="13">
        <v>45915</v>
      </c>
      <c r="AC774" s="14"/>
      <c r="AD774" s="13"/>
      <c r="AE774" s="56">
        <v>6</v>
      </c>
      <c r="AF774" s="56">
        <v>2315</v>
      </c>
      <c r="AG774" s="56">
        <f>AE774*AF774</f>
        <v>13890</v>
      </c>
      <c r="AH774" s="56"/>
      <c r="AI774" s="56">
        <f>AG774+AH774</f>
        <v>13890</v>
      </c>
      <c r="AJ774" s="56"/>
      <c r="AK774" s="56"/>
    </row>
    <row r="775" spans="1:37" ht="10.5" hidden="1" customHeight="1" x14ac:dyDescent="0.2">
      <c r="A775" s="37">
        <v>3702862</v>
      </c>
      <c r="B775" s="15" t="s">
        <v>884</v>
      </c>
      <c r="C775" s="15" t="s">
        <v>52</v>
      </c>
      <c r="D775" s="13">
        <v>45849</v>
      </c>
      <c r="E775" s="15"/>
      <c r="F775" s="14">
        <v>3222362915</v>
      </c>
      <c r="G775" s="14">
        <v>3222362915</v>
      </c>
      <c r="H775" s="15" t="s">
        <v>87</v>
      </c>
      <c r="I775" s="14">
        <v>6</v>
      </c>
      <c r="J775" s="16">
        <v>2315</v>
      </c>
      <c r="K775" s="16">
        <v>13890</v>
      </c>
      <c r="L775" s="13"/>
      <c r="M775" s="13"/>
      <c r="N775" s="14"/>
      <c r="O775" s="14"/>
      <c r="P775" s="14"/>
      <c r="Q775" s="56"/>
      <c r="R775" s="13"/>
      <c r="S775" s="13">
        <f>+R775+365</f>
        <v>365</v>
      </c>
      <c r="T775" s="14">
        <f ca="1">$W$1-R775</f>
        <v>45897</v>
      </c>
      <c r="U775" s="14">
        <f ca="1">365-T775</f>
        <v>-45532</v>
      </c>
      <c r="V775" s="15"/>
      <c r="W775" s="15"/>
      <c r="X775" s="14" t="str">
        <f>IF(AND(O775&gt;40410001,O775&lt;424000000),"Done - Invoiced",IF(AND(L775&gt;DATEVALUE("01/01/2024"),L775&lt;DATEVALUE("01/01/2027")),"On Hand",IF(L775="In Transit","In Transit",IF(L775="Cancelled PO","Cancelled PO","On Order"))))</f>
        <v>On Order</v>
      </c>
      <c r="Y775" s="15" t="s">
        <v>460</v>
      </c>
      <c r="Z775" s="13">
        <v>45910</v>
      </c>
      <c r="AA775" s="13">
        <v>45910</v>
      </c>
      <c r="AB775" s="13">
        <v>45915</v>
      </c>
      <c r="AC775" s="14"/>
      <c r="AD775" s="13"/>
      <c r="AE775" s="56">
        <v>6</v>
      </c>
      <c r="AF775" s="56">
        <v>2315</v>
      </c>
      <c r="AG775" s="56">
        <f>AE775*AF775</f>
        <v>13890</v>
      </c>
      <c r="AH775" s="56"/>
      <c r="AI775" s="56">
        <f>AG775+AH775</f>
        <v>13890</v>
      </c>
      <c r="AJ775" s="56"/>
      <c r="AK775" s="56"/>
    </row>
    <row r="776" spans="1:37" ht="10.5" hidden="1" customHeight="1" x14ac:dyDescent="0.2">
      <c r="A776" s="37">
        <v>3704263</v>
      </c>
      <c r="B776" s="15" t="s">
        <v>913</v>
      </c>
      <c r="C776" s="15" t="s">
        <v>525</v>
      </c>
      <c r="D776" s="13">
        <v>45849</v>
      </c>
      <c r="E776" s="15"/>
      <c r="F776" s="14">
        <v>1202142</v>
      </c>
      <c r="G776" s="14">
        <v>3222360227</v>
      </c>
      <c r="H776" s="15" t="s">
        <v>552</v>
      </c>
      <c r="I776" s="14">
        <v>4</v>
      </c>
      <c r="J776" s="16">
        <v>1768.3</v>
      </c>
      <c r="K776" s="16">
        <v>7073.2</v>
      </c>
      <c r="L776" s="13"/>
      <c r="M776" s="13"/>
      <c r="N776" s="14"/>
      <c r="O776" s="14"/>
      <c r="P776" s="14"/>
      <c r="Q776" s="56"/>
      <c r="R776" s="13"/>
      <c r="S776" s="13">
        <f>+R776+365</f>
        <v>365</v>
      </c>
      <c r="T776" s="14">
        <f ca="1">$W$1-R776</f>
        <v>45897</v>
      </c>
      <c r="U776" s="14">
        <f ca="1">365-T776</f>
        <v>-45532</v>
      </c>
      <c r="V776" s="15"/>
      <c r="W776" s="15"/>
      <c r="X776" s="14" t="str">
        <f>IF(AND(O776&gt;40410001,O776&lt;424000000),"Done - Invoiced",IF(AND(L776&gt;DATEVALUE("01/01/2024"),L776&lt;DATEVALUE("01/01/2027")),"On Hand",IF(L776="In Transit","In Transit",IF(L776="Cancelled PO","Cancelled PO","On Order"))))</f>
        <v>On Order</v>
      </c>
      <c r="Y776" s="15" t="s">
        <v>460</v>
      </c>
      <c r="Z776" s="13">
        <v>45910</v>
      </c>
      <c r="AA776" s="13">
        <v>45957</v>
      </c>
      <c r="AB776" s="13">
        <v>45961</v>
      </c>
      <c r="AC776" s="14"/>
      <c r="AD776" s="13"/>
      <c r="AE776" s="56">
        <v>4</v>
      </c>
      <c r="AF776" s="56">
        <v>1768.3</v>
      </c>
      <c r="AG776" s="56">
        <f>AE776*AF776</f>
        <v>7073.2</v>
      </c>
      <c r="AH776" s="56"/>
      <c r="AI776" s="56">
        <f>AG776+AH776</f>
        <v>7073.2</v>
      </c>
      <c r="AJ776" s="56"/>
      <c r="AK776" s="56"/>
    </row>
    <row r="777" spans="1:37" ht="10.5" hidden="1" customHeight="1" x14ac:dyDescent="0.2">
      <c r="A777" s="37">
        <v>3704264</v>
      </c>
      <c r="B777" s="15" t="s">
        <v>912</v>
      </c>
      <c r="C777" s="15" t="s">
        <v>525</v>
      </c>
      <c r="D777" s="13">
        <v>45849</v>
      </c>
      <c r="E777" s="15"/>
      <c r="F777" s="14">
        <v>1029193</v>
      </c>
      <c r="G777" s="14">
        <v>3222345307</v>
      </c>
      <c r="H777" s="15" t="s">
        <v>526</v>
      </c>
      <c r="I777" s="14">
        <v>5</v>
      </c>
      <c r="J777" s="16">
        <v>804.1</v>
      </c>
      <c r="K777" s="16">
        <v>4020.5</v>
      </c>
      <c r="L777" s="13"/>
      <c r="M777" s="13"/>
      <c r="N777" s="14"/>
      <c r="O777" s="14"/>
      <c r="P777" s="14"/>
      <c r="Q777" s="56"/>
      <c r="R777" s="13"/>
      <c r="S777" s="13">
        <f>+R777+365</f>
        <v>365</v>
      </c>
      <c r="T777" s="14">
        <f ca="1">$W$1-R777</f>
        <v>45897</v>
      </c>
      <c r="U777" s="14">
        <f ca="1">365-T777</f>
        <v>-45532</v>
      </c>
      <c r="V777" s="15"/>
      <c r="W777" s="15"/>
      <c r="X777" s="14" t="str">
        <f>IF(AND(O777&gt;40410001,O777&lt;424000000),"Done - Invoiced",IF(AND(L777&gt;DATEVALUE("01/01/2024"),L777&lt;DATEVALUE("01/01/2027")),"On Hand",IF(L777="In Transit","In Transit",IF(L777="Cancelled PO","Cancelled PO","On Order"))))</f>
        <v>On Order</v>
      </c>
      <c r="Y777" s="15" t="s">
        <v>460</v>
      </c>
      <c r="Z777" s="13">
        <v>45910</v>
      </c>
      <c r="AA777" s="13">
        <v>45905</v>
      </c>
      <c r="AB777" s="13">
        <v>45909</v>
      </c>
      <c r="AC777" s="14"/>
      <c r="AD777" s="13"/>
      <c r="AE777" s="56">
        <v>5</v>
      </c>
      <c r="AF777" s="56">
        <v>804.1</v>
      </c>
      <c r="AG777" s="56">
        <f>AE777*AF777</f>
        <v>4020.5</v>
      </c>
      <c r="AH777" s="56"/>
      <c r="AI777" s="56">
        <f>AG777+AH777</f>
        <v>4020.5</v>
      </c>
      <c r="AJ777" s="56"/>
      <c r="AK777" s="56"/>
    </row>
    <row r="778" spans="1:37" ht="10.5" hidden="1" customHeight="1" x14ac:dyDescent="0.2">
      <c r="A778" s="37">
        <v>3704265</v>
      </c>
      <c r="B778" s="15" t="s">
        <v>911</v>
      </c>
      <c r="C778" s="15" t="s">
        <v>525</v>
      </c>
      <c r="D778" s="13">
        <v>45849</v>
      </c>
      <c r="E778" s="15"/>
      <c r="F778" s="14">
        <v>1202142</v>
      </c>
      <c r="G778" s="14">
        <v>3222360227</v>
      </c>
      <c r="H778" s="15" t="s">
        <v>552</v>
      </c>
      <c r="I778" s="14">
        <v>4</v>
      </c>
      <c r="J778" s="16">
        <v>1768.3</v>
      </c>
      <c r="K778" s="16">
        <v>7073.2</v>
      </c>
      <c r="L778" s="13"/>
      <c r="M778" s="13"/>
      <c r="N778" s="14"/>
      <c r="O778" s="14"/>
      <c r="P778" s="14"/>
      <c r="Q778" s="56"/>
      <c r="R778" s="13"/>
      <c r="S778" s="13">
        <f>+R778+365</f>
        <v>365</v>
      </c>
      <c r="T778" s="14">
        <f ca="1">$W$1-R778</f>
        <v>45897</v>
      </c>
      <c r="U778" s="14">
        <f ca="1">365-T778</f>
        <v>-45532</v>
      </c>
      <c r="V778" s="15"/>
      <c r="W778" s="15"/>
      <c r="X778" s="14" t="str">
        <f>IF(AND(O778&gt;40410001,O778&lt;424000000),"Done - Invoiced",IF(AND(L778&gt;DATEVALUE("01/01/2024"),L778&lt;DATEVALUE("01/01/2027")),"On Hand",IF(L778="In Transit","In Transit",IF(L778="Cancelled PO","Cancelled PO","On Order"))))</f>
        <v>On Order</v>
      </c>
      <c r="Y778" s="15" t="s">
        <v>460</v>
      </c>
      <c r="Z778" s="13">
        <v>45910</v>
      </c>
      <c r="AA778" s="13">
        <v>45957</v>
      </c>
      <c r="AB778" s="13">
        <v>45961</v>
      </c>
      <c r="AC778" s="14"/>
      <c r="AD778" s="13"/>
      <c r="AE778" s="56">
        <v>4</v>
      </c>
      <c r="AF778" s="56">
        <v>1768.3</v>
      </c>
      <c r="AG778" s="56">
        <f>AE778*AF778</f>
        <v>7073.2</v>
      </c>
      <c r="AH778" s="56"/>
      <c r="AI778" s="56">
        <f>AG778+AH778</f>
        <v>7073.2</v>
      </c>
      <c r="AJ778" s="56"/>
      <c r="AK778" s="56"/>
    </row>
    <row r="779" spans="1:37" ht="10.5" hidden="1" customHeight="1" x14ac:dyDescent="0.2">
      <c r="A779" s="37">
        <v>3704266</v>
      </c>
      <c r="B779" s="15" t="s">
        <v>910</v>
      </c>
      <c r="C779" s="15" t="s">
        <v>525</v>
      </c>
      <c r="D779" s="13">
        <v>45849</v>
      </c>
      <c r="E779" s="15"/>
      <c r="F779" s="14">
        <v>1029193</v>
      </c>
      <c r="G779" s="14">
        <v>3222345307</v>
      </c>
      <c r="H779" s="15" t="s">
        <v>526</v>
      </c>
      <c r="I779" s="14">
        <v>5</v>
      </c>
      <c r="J779" s="16">
        <v>804.1</v>
      </c>
      <c r="K779" s="16">
        <v>4020.5</v>
      </c>
      <c r="L779" s="13"/>
      <c r="M779" s="13"/>
      <c r="N779" s="14"/>
      <c r="O779" s="14"/>
      <c r="P779" s="14"/>
      <c r="Q779" s="56"/>
      <c r="R779" s="13"/>
      <c r="S779" s="13">
        <f>+R779+365</f>
        <v>365</v>
      </c>
      <c r="T779" s="14">
        <f ca="1">$W$1-R779</f>
        <v>45897</v>
      </c>
      <c r="U779" s="14">
        <f ca="1">365-T779</f>
        <v>-45532</v>
      </c>
      <c r="V779" s="15"/>
      <c r="W779" s="15"/>
      <c r="X779" s="14" t="str">
        <f>IF(AND(O779&gt;40410001,O779&lt;424000000),"Done - Invoiced",IF(AND(L779&gt;DATEVALUE("01/01/2024"),L779&lt;DATEVALUE("01/01/2027")),"On Hand",IF(L779="In Transit","In Transit",IF(L779="Cancelled PO","Cancelled PO","On Order"))))</f>
        <v>On Order</v>
      </c>
      <c r="Y779" s="15" t="s">
        <v>460</v>
      </c>
      <c r="Z779" s="13">
        <v>45911</v>
      </c>
      <c r="AA779" s="13">
        <v>45908</v>
      </c>
      <c r="AB779" s="13">
        <v>45912</v>
      </c>
      <c r="AC779" s="14"/>
      <c r="AD779" s="13"/>
      <c r="AE779" s="56">
        <v>5</v>
      </c>
      <c r="AF779" s="56">
        <v>804.1</v>
      </c>
      <c r="AG779" s="56">
        <f>AE779*AF779</f>
        <v>4020.5</v>
      </c>
      <c r="AH779" s="56"/>
      <c r="AI779" s="56">
        <f>AG779+AH779</f>
        <v>4020.5</v>
      </c>
      <c r="AJ779" s="56"/>
      <c r="AK779" s="56"/>
    </row>
    <row r="780" spans="1:37" ht="10.5" hidden="1" customHeight="1" x14ac:dyDescent="0.2">
      <c r="A780" s="37">
        <v>3704267</v>
      </c>
      <c r="B780" s="15" t="s">
        <v>909</v>
      </c>
      <c r="C780" s="15" t="s">
        <v>525</v>
      </c>
      <c r="D780" s="13">
        <v>45849</v>
      </c>
      <c r="E780" s="15"/>
      <c r="F780" s="14">
        <v>1202142</v>
      </c>
      <c r="G780" s="14">
        <v>3222360227</v>
      </c>
      <c r="H780" s="15" t="s">
        <v>552</v>
      </c>
      <c r="I780" s="14">
        <v>4</v>
      </c>
      <c r="J780" s="16">
        <v>1768.3</v>
      </c>
      <c r="K780" s="16">
        <v>7073.2</v>
      </c>
      <c r="L780" s="13"/>
      <c r="M780" s="13"/>
      <c r="N780" s="14"/>
      <c r="O780" s="14"/>
      <c r="P780" s="14"/>
      <c r="Q780" s="56"/>
      <c r="R780" s="13"/>
      <c r="S780" s="13">
        <f>+R780+365</f>
        <v>365</v>
      </c>
      <c r="T780" s="14">
        <f ca="1">$W$1-R780</f>
        <v>45897</v>
      </c>
      <c r="U780" s="14">
        <f ca="1">365-T780</f>
        <v>-45532</v>
      </c>
      <c r="V780" s="15"/>
      <c r="W780" s="15"/>
      <c r="X780" s="14" t="str">
        <f>IF(AND(O780&gt;40410001,O780&lt;424000000),"Done - Invoiced",IF(AND(L780&gt;DATEVALUE("01/01/2024"),L780&lt;DATEVALUE("01/01/2027")),"On Hand",IF(L780="In Transit","In Transit",IF(L780="Cancelled PO","Cancelled PO","On Order"))))</f>
        <v>On Order</v>
      </c>
      <c r="Y780" s="15" t="s">
        <v>460</v>
      </c>
      <c r="Z780" s="13">
        <v>45918</v>
      </c>
      <c r="AA780" s="13">
        <v>45957</v>
      </c>
      <c r="AB780" s="13">
        <v>45961</v>
      </c>
      <c r="AC780" s="14"/>
      <c r="AD780" s="13"/>
      <c r="AE780" s="56">
        <v>4</v>
      </c>
      <c r="AF780" s="56">
        <v>1768.3</v>
      </c>
      <c r="AG780" s="56">
        <f>AE780*AF780</f>
        <v>7073.2</v>
      </c>
      <c r="AH780" s="56"/>
      <c r="AI780" s="56">
        <f>AG780+AH780</f>
        <v>7073.2</v>
      </c>
      <c r="AJ780" s="56"/>
      <c r="AK780" s="56"/>
    </row>
    <row r="781" spans="1:37" ht="10.5" hidden="1" customHeight="1" x14ac:dyDescent="0.2">
      <c r="A781" s="37">
        <v>3704268</v>
      </c>
      <c r="B781" s="15" t="s">
        <v>908</v>
      </c>
      <c r="C781" s="15" t="s">
        <v>525</v>
      </c>
      <c r="D781" s="13">
        <v>45849</v>
      </c>
      <c r="E781" s="15"/>
      <c r="F781" s="14">
        <v>1202145</v>
      </c>
      <c r="G781" s="14">
        <v>3222361541</v>
      </c>
      <c r="H781" s="15" t="s">
        <v>526</v>
      </c>
      <c r="I781" s="14">
        <v>6</v>
      </c>
      <c r="J781" s="16">
        <v>2224.1999999999998</v>
      </c>
      <c r="K781" s="16">
        <v>13345.2</v>
      </c>
      <c r="L781" s="13"/>
      <c r="M781" s="13"/>
      <c r="N781" s="14"/>
      <c r="O781" s="14"/>
      <c r="P781" s="14"/>
      <c r="Q781" s="56"/>
      <c r="R781" s="13"/>
      <c r="S781" s="13">
        <f>+R781+365</f>
        <v>365</v>
      </c>
      <c r="T781" s="14">
        <f ca="1">$W$1-R781</f>
        <v>45897</v>
      </c>
      <c r="U781" s="14">
        <f ca="1">365-T781</f>
        <v>-45532</v>
      </c>
      <c r="V781" s="15"/>
      <c r="W781" s="15"/>
      <c r="X781" s="14" t="str">
        <f>IF(AND(O781&gt;40410001,O781&lt;424000000),"Done - Invoiced",IF(AND(L781&gt;DATEVALUE("01/01/2024"),L781&lt;DATEVALUE("01/01/2027")),"On Hand",IF(L781="In Transit","In Transit",IF(L781="Cancelled PO","Cancelled PO","On Order"))))</f>
        <v>On Order</v>
      </c>
      <c r="Y781" s="15" t="s">
        <v>460</v>
      </c>
      <c r="Z781" s="13">
        <v>45918</v>
      </c>
      <c r="AA781" s="13">
        <v>45959</v>
      </c>
      <c r="AB781" s="13">
        <v>45963</v>
      </c>
      <c r="AC781" s="14"/>
      <c r="AD781" s="13"/>
      <c r="AE781" s="56">
        <v>6</v>
      </c>
      <c r="AF781" s="56">
        <v>2224.1999999999998</v>
      </c>
      <c r="AG781" s="56">
        <f>AE781*AF781</f>
        <v>13345.199999999999</v>
      </c>
      <c r="AH781" s="56"/>
      <c r="AI781" s="56">
        <f>AG781+AH781</f>
        <v>13345.199999999999</v>
      </c>
      <c r="AJ781" s="56"/>
      <c r="AK781" s="56"/>
    </row>
    <row r="782" spans="1:37" ht="10.5" hidden="1" customHeight="1" x14ac:dyDescent="0.2">
      <c r="A782" s="37">
        <v>3704269</v>
      </c>
      <c r="B782" s="15" t="s">
        <v>907</v>
      </c>
      <c r="C782" s="15" t="s">
        <v>525</v>
      </c>
      <c r="D782" s="13">
        <v>45849</v>
      </c>
      <c r="E782" s="15"/>
      <c r="F782" s="14">
        <v>1187984</v>
      </c>
      <c r="G782" s="14">
        <v>3222321583</v>
      </c>
      <c r="H782" s="15" t="s">
        <v>526</v>
      </c>
      <c r="I782" s="14">
        <v>8</v>
      </c>
      <c r="J782" s="16">
        <v>629.5</v>
      </c>
      <c r="K782" s="16">
        <v>5036</v>
      </c>
      <c r="L782" s="13"/>
      <c r="M782" s="13"/>
      <c r="N782" s="14"/>
      <c r="O782" s="14"/>
      <c r="P782" s="14"/>
      <c r="Q782" s="56"/>
      <c r="R782" s="13"/>
      <c r="S782" s="13">
        <f>+R782+365</f>
        <v>365</v>
      </c>
      <c r="T782" s="14">
        <f ca="1">$W$1-R782</f>
        <v>45897</v>
      </c>
      <c r="U782" s="14">
        <f ca="1">365-T782</f>
        <v>-45532</v>
      </c>
      <c r="V782" s="15"/>
      <c r="W782" s="15"/>
      <c r="X782" s="14" t="str">
        <f>IF(AND(O782&gt;40410001,O782&lt;424000000),"Done - Invoiced",IF(AND(L782&gt;DATEVALUE("01/01/2024"),L782&lt;DATEVALUE("01/01/2027")),"On Hand",IF(L782="In Transit","In Transit",IF(L782="Cancelled PO","Cancelled PO","On Order"))))</f>
        <v>On Order</v>
      </c>
      <c r="Y782" s="15" t="s">
        <v>460</v>
      </c>
      <c r="Z782" s="13">
        <v>45932</v>
      </c>
      <c r="AA782" s="13">
        <v>45927</v>
      </c>
      <c r="AB782" s="13">
        <v>45931</v>
      </c>
      <c r="AC782" s="14"/>
      <c r="AD782" s="13"/>
      <c r="AE782" s="56">
        <v>8</v>
      </c>
      <c r="AF782" s="56">
        <v>629.5</v>
      </c>
      <c r="AG782" s="56">
        <f>AE782*AF782</f>
        <v>5036</v>
      </c>
      <c r="AH782" s="56"/>
      <c r="AI782" s="56">
        <f>AG782+AH782</f>
        <v>5036</v>
      </c>
      <c r="AJ782" s="56"/>
      <c r="AK782" s="56"/>
    </row>
    <row r="783" spans="1:37" ht="10.5" hidden="1" customHeight="1" x14ac:dyDescent="0.2">
      <c r="A783" s="37">
        <v>3704270</v>
      </c>
      <c r="B783" s="15" t="s">
        <v>906</v>
      </c>
      <c r="C783" s="15" t="s">
        <v>525</v>
      </c>
      <c r="D783" s="13">
        <v>45849</v>
      </c>
      <c r="E783" s="15" t="s">
        <v>1127</v>
      </c>
      <c r="F783" s="14">
        <v>1029192</v>
      </c>
      <c r="G783" s="14">
        <v>3222344649</v>
      </c>
      <c r="H783" s="15" t="s">
        <v>532</v>
      </c>
      <c r="I783" s="14">
        <v>2</v>
      </c>
      <c r="J783" s="16">
        <v>10364.5</v>
      </c>
      <c r="K783" s="93">
        <v>20729</v>
      </c>
      <c r="L783" s="13"/>
      <c r="M783" s="13"/>
      <c r="N783" s="14"/>
      <c r="O783" s="14"/>
      <c r="P783" s="14"/>
      <c r="Q783" s="56"/>
      <c r="R783" s="13"/>
      <c r="S783" s="13">
        <f>+R783+365</f>
        <v>365</v>
      </c>
      <c r="T783" s="14">
        <f ca="1">$W$1-R783</f>
        <v>45897</v>
      </c>
      <c r="U783" s="14">
        <f ca="1">365-T783</f>
        <v>-45532</v>
      </c>
      <c r="V783" s="15"/>
      <c r="W783" s="15"/>
      <c r="X783" s="14" t="str">
        <f>IF(AND(O783&gt;40410001,O783&lt;424000000),"Done - Invoiced",IF(AND(L783&gt;DATEVALUE("01/01/2024"),L783&lt;DATEVALUE("01/01/2027")),"On Hand",IF(L783="In Transit","In Transit",IF(L783="Cancelled PO","Cancelled PO","On Order"))))</f>
        <v>On Order</v>
      </c>
      <c r="Y783" s="15" t="s">
        <v>460</v>
      </c>
      <c r="Z783" s="13">
        <v>45897</v>
      </c>
      <c r="AA783" s="13">
        <v>45892</v>
      </c>
      <c r="AB783" s="13">
        <v>45896</v>
      </c>
      <c r="AC783" s="14"/>
      <c r="AD783" s="13"/>
      <c r="AE783" s="56">
        <v>2</v>
      </c>
      <c r="AF783" s="56">
        <v>10364.5</v>
      </c>
      <c r="AG783" s="56">
        <f>AE783*AF783</f>
        <v>20729</v>
      </c>
      <c r="AH783" s="56">
        <v>110</v>
      </c>
      <c r="AI783" s="56">
        <f>AG783+AH783</f>
        <v>20839</v>
      </c>
      <c r="AJ783" s="56"/>
      <c r="AK783" s="56" t="s">
        <v>1142</v>
      </c>
    </row>
    <row r="784" spans="1:37" ht="10.5" hidden="1" customHeight="1" x14ac:dyDescent="0.2">
      <c r="A784" s="37">
        <v>3457062</v>
      </c>
      <c r="B784" s="15" t="s">
        <v>717</v>
      </c>
      <c r="C784" s="15" t="s">
        <v>525</v>
      </c>
      <c r="D784" s="13">
        <v>45806</v>
      </c>
      <c r="E784" s="15" t="s">
        <v>1145</v>
      </c>
      <c r="F784" s="14">
        <v>1029193</v>
      </c>
      <c r="G784" s="14">
        <v>3222345307</v>
      </c>
      <c r="H784" s="15" t="s">
        <v>526</v>
      </c>
      <c r="I784" s="14">
        <v>5</v>
      </c>
      <c r="J784" s="16">
        <v>804.1</v>
      </c>
      <c r="K784" s="93">
        <f>I784*J784</f>
        <v>4020.5</v>
      </c>
      <c r="L784" s="13"/>
      <c r="M784" s="13"/>
      <c r="N784" s="14"/>
      <c r="O784" s="14"/>
      <c r="P784" s="14"/>
      <c r="Q784" s="56"/>
      <c r="R784" s="13"/>
      <c r="S784" s="13">
        <f>+R784+365</f>
        <v>365</v>
      </c>
      <c r="T784" s="14">
        <f ca="1">$W$1-R784</f>
        <v>45897</v>
      </c>
      <c r="U784" s="14">
        <f ca="1">365-T784</f>
        <v>-45532</v>
      </c>
      <c r="V784" s="15"/>
      <c r="W784" s="15"/>
      <c r="X784" s="14" t="str">
        <f>IF(AND(O784&gt;40410001,O784&lt;424000000),"Done - Invoiced",IF(AND(L784&gt;DATEVALUE("01/01/2024"),L784&lt;DATEVALUE("01/01/2027")),"On Hand",IF(L784="In Transit","In Transit",IF(L784="Cancelled PO","Cancelled PO","On Order"))))</f>
        <v>On Order</v>
      </c>
      <c r="Y784" s="15" t="s">
        <v>460</v>
      </c>
      <c r="Z784" s="13">
        <v>45891</v>
      </c>
      <c r="AA784" s="13">
        <v>45891</v>
      </c>
      <c r="AB784" s="13">
        <v>45895</v>
      </c>
      <c r="AC784" s="14" t="s">
        <v>1141</v>
      </c>
      <c r="AD784" s="13">
        <v>45894</v>
      </c>
      <c r="AE784" s="56">
        <v>5</v>
      </c>
      <c r="AF784" s="56">
        <v>804.1</v>
      </c>
      <c r="AG784" s="56">
        <f>AE784*AF784</f>
        <v>4020.5</v>
      </c>
      <c r="AH784" s="56">
        <v>52</v>
      </c>
      <c r="AI784" s="56">
        <f>AG784+AH784</f>
        <v>4072.5</v>
      </c>
      <c r="AJ784" s="56"/>
      <c r="AK784" s="56" t="s">
        <v>204</v>
      </c>
    </row>
    <row r="785" spans="1:37" ht="10.5" hidden="1" customHeight="1" x14ac:dyDescent="0.2">
      <c r="A785" s="37">
        <v>3704272</v>
      </c>
      <c r="B785" s="15" t="s">
        <v>904</v>
      </c>
      <c r="C785" s="15" t="s">
        <v>525</v>
      </c>
      <c r="D785" s="13">
        <v>45849</v>
      </c>
      <c r="E785" s="15" t="s">
        <v>1127</v>
      </c>
      <c r="F785" s="14">
        <v>1029231</v>
      </c>
      <c r="G785" s="14">
        <v>3316101360</v>
      </c>
      <c r="H785" s="15" t="s">
        <v>569</v>
      </c>
      <c r="I785" s="14">
        <v>2</v>
      </c>
      <c r="J785" s="16">
        <v>4774.3</v>
      </c>
      <c r="K785" s="93">
        <v>9548.6</v>
      </c>
      <c r="L785" s="13"/>
      <c r="M785" s="13"/>
      <c r="N785" s="14"/>
      <c r="O785" s="14"/>
      <c r="P785" s="14"/>
      <c r="Q785" s="56"/>
      <c r="R785" s="13"/>
      <c r="S785" s="13">
        <f>+R785+365</f>
        <v>365</v>
      </c>
      <c r="T785" s="14">
        <f ca="1">$W$1-R785</f>
        <v>45897</v>
      </c>
      <c r="U785" s="14">
        <f ca="1">365-T785</f>
        <v>-45532</v>
      </c>
      <c r="V785" s="15"/>
      <c r="W785" s="15"/>
      <c r="X785" s="14" t="str">
        <f>IF(AND(O785&gt;40410001,O785&lt;424000000),"Done - Invoiced",IF(AND(L785&gt;DATEVALUE("01/01/2024"),L785&lt;DATEVALUE("01/01/2027")),"On Hand",IF(L785="In Transit","In Transit",IF(L785="Cancelled PO","Cancelled PO","On Order"))))</f>
        <v>On Order</v>
      </c>
      <c r="Y785" s="15" t="s">
        <v>460</v>
      </c>
      <c r="Z785" s="13">
        <v>45897</v>
      </c>
      <c r="AA785" s="13">
        <v>45892</v>
      </c>
      <c r="AB785" s="13">
        <v>45896</v>
      </c>
      <c r="AC785" s="14"/>
      <c r="AD785" s="13"/>
      <c r="AE785" s="56">
        <v>2</v>
      </c>
      <c r="AF785" s="56">
        <v>4774.3</v>
      </c>
      <c r="AG785" s="56">
        <f>AE785*AF785</f>
        <v>9548.6</v>
      </c>
      <c r="AH785" s="56">
        <v>110</v>
      </c>
      <c r="AI785" s="56">
        <f>AG785+AH785</f>
        <v>9658.6</v>
      </c>
      <c r="AJ785" s="56"/>
      <c r="AK785" s="56" t="s">
        <v>1142</v>
      </c>
    </row>
    <row r="786" spans="1:37" ht="10.5" hidden="1" customHeight="1" x14ac:dyDescent="0.2">
      <c r="A786" s="37">
        <v>3704273</v>
      </c>
      <c r="B786" s="15" t="s">
        <v>903</v>
      </c>
      <c r="C786" s="15" t="s">
        <v>525</v>
      </c>
      <c r="D786" s="13">
        <v>45849</v>
      </c>
      <c r="E786" s="15"/>
      <c r="F786" s="14">
        <v>1029192</v>
      </c>
      <c r="G786" s="14">
        <v>3222344649</v>
      </c>
      <c r="H786" s="15" t="s">
        <v>532</v>
      </c>
      <c r="I786" s="14">
        <v>2</v>
      </c>
      <c r="J786" s="16">
        <v>10364.5</v>
      </c>
      <c r="K786" s="93">
        <v>20729</v>
      </c>
      <c r="L786" s="13"/>
      <c r="M786" s="13"/>
      <c r="N786" s="14"/>
      <c r="O786" s="14"/>
      <c r="P786" s="14"/>
      <c r="Q786" s="56"/>
      <c r="R786" s="13"/>
      <c r="S786" s="13">
        <f>+R786+365</f>
        <v>365</v>
      </c>
      <c r="T786" s="14">
        <f ca="1">$W$1-R786</f>
        <v>45897</v>
      </c>
      <c r="U786" s="14">
        <f ca="1">365-T786</f>
        <v>-45532</v>
      </c>
      <c r="V786" s="15"/>
      <c r="W786" s="15"/>
      <c r="X786" s="14" t="str">
        <f>IF(AND(O786&gt;40410001,O786&lt;424000000),"Done - Invoiced",IF(AND(L786&gt;DATEVALUE("01/01/2024"),L786&lt;DATEVALUE("01/01/2027")),"On Hand",IF(L786="In Transit","In Transit",IF(L786="Cancelled PO","Cancelled PO","On Order"))))</f>
        <v>On Order</v>
      </c>
      <c r="Y786" s="15" t="s">
        <v>460</v>
      </c>
      <c r="Z786" s="13">
        <v>45904</v>
      </c>
      <c r="AA786" s="13">
        <v>45899</v>
      </c>
      <c r="AB786" s="13">
        <v>45903</v>
      </c>
      <c r="AC786" s="14"/>
      <c r="AD786" s="13"/>
      <c r="AE786" s="56">
        <v>2</v>
      </c>
      <c r="AF786" s="56">
        <v>10364.5</v>
      </c>
      <c r="AG786" s="56">
        <f>AE786*AF786</f>
        <v>20729</v>
      </c>
      <c r="AH786" s="56"/>
      <c r="AI786" s="56">
        <f>AG786+AH786</f>
        <v>20729</v>
      </c>
      <c r="AJ786" s="56"/>
      <c r="AK786" s="56"/>
    </row>
    <row r="787" spans="1:37" ht="10.5" hidden="1" customHeight="1" x14ac:dyDescent="0.2">
      <c r="A787" s="37">
        <v>3704274</v>
      </c>
      <c r="B787" s="15" t="s">
        <v>902</v>
      </c>
      <c r="C787" s="15" t="s">
        <v>525</v>
      </c>
      <c r="D787" s="13">
        <v>45849</v>
      </c>
      <c r="E787" s="15"/>
      <c r="F787" s="14">
        <v>1029229</v>
      </c>
      <c r="G787" s="14">
        <v>3316101350</v>
      </c>
      <c r="H787" s="15" t="s">
        <v>563</v>
      </c>
      <c r="I787" s="14">
        <v>2</v>
      </c>
      <c r="J787" s="16">
        <v>7634.9</v>
      </c>
      <c r="K787" s="93">
        <v>15269.8</v>
      </c>
      <c r="L787" s="13"/>
      <c r="M787" s="13"/>
      <c r="N787" s="14"/>
      <c r="O787" s="14"/>
      <c r="P787" s="14"/>
      <c r="Q787" s="56"/>
      <c r="R787" s="13"/>
      <c r="S787" s="13">
        <f>+R787+365</f>
        <v>365</v>
      </c>
      <c r="T787" s="14">
        <f ca="1">$W$1-R787</f>
        <v>45897</v>
      </c>
      <c r="U787" s="14">
        <f ca="1">365-T787</f>
        <v>-45532</v>
      </c>
      <c r="V787" s="15"/>
      <c r="W787" s="15"/>
      <c r="X787" s="14" t="str">
        <f>IF(AND(O787&gt;40410001,O787&lt;424000000),"Done - Invoiced",IF(AND(L787&gt;DATEVALUE("01/01/2024"),L787&lt;DATEVALUE("01/01/2027")),"On Hand",IF(L787="In Transit","In Transit",IF(L787="Cancelled PO","Cancelled PO","On Order"))))</f>
        <v>On Order</v>
      </c>
      <c r="Y787" s="15" t="s">
        <v>460</v>
      </c>
      <c r="Z787" s="13">
        <v>45904</v>
      </c>
      <c r="AA787" s="13">
        <v>45896</v>
      </c>
      <c r="AB787" s="13">
        <v>45900</v>
      </c>
      <c r="AC787" s="14"/>
      <c r="AD787" s="13"/>
      <c r="AE787" s="56">
        <v>2</v>
      </c>
      <c r="AF787" s="56">
        <v>7634.9</v>
      </c>
      <c r="AG787" s="56">
        <f>AE787*AF787</f>
        <v>15269.8</v>
      </c>
      <c r="AH787" s="56"/>
      <c r="AI787" s="56">
        <f>AG787+AH787</f>
        <v>15269.8</v>
      </c>
      <c r="AJ787" s="56"/>
      <c r="AK787" s="56"/>
    </row>
    <row r="788" spans="1:37" ht="10.5" hidden="1" customHeight="1" x14ac:dyDescent="0.2">
      <c r="A788" s="37">
        <v>3704275</v>
      </c>
      <c r="B788" s="15" t="s">
        <v>901</v>
      </c>
      <c r="C788" s="15" t="s">
        <v>525</v>
      </c>
      <c r="D788" s="13">
        <v>45849</v>
      </c>
      <c r="E788" s="15"/>
      <c r="F788" s="14">
        <v>1029231</v>
      </c>
      <c r="G788" s="14">
        <v>3316101360</v>
      </c>
      <c r="H788" s="15" t="s">
        <v>569</v>
      </c>
      <c r="I788" s="14">
        <v>2</v>
      </c>
      <c r="J788" s="16">
        <v>4774.3</v>
      </c>
      <c r="K788" s="93">
        <v>9548.6</v>
      </c>
      <c r="L788" s="13"/>
      <c r="M788" s="13"/>
      <c r="N788" s="14"/>
      <c r="O788" s="14"/>
      <c r="P788" s="14"/>
      <c r="Q788" s="56"/>
      <c r="R788" s="13"/>
      <c r="S788" s="13">
        <f>+R788+365</f>
        <v>365</v>
      </c>
      <c r="T788" s="14">
        <f ca="1">$W$1-R788</f>
        <v>45897</v>
      </c>
      <c r="U788" s="14">
        <f ca="1">365-T788</f>
        <v>-45532</v>
      </c>
      <c r="V788" s="15"/>
      <c r="W788" s="15"/>
      <c r="X788" s="14" t="str">
        <f>IF(AND(O788&gt;40410001,O788&lt;424000000),"Done - Invoiced",IF(AND(L788&gt;DATEVALUE("01/01/2024"),L788&lt;DATEVALUE("01/01/2027")),"On Hand",IF(L788="In Transit","In Transit",IF(L788="Cancelled PO","Cancelled PO","On Order"))))</f>
        <v>On Order</v>
      </c>
      <c r="Y788" s="15" t="s">
        <v>460</v>
      </c>
      <c r="Z788" s="13">
        <v>45904</v>
      </c>
      <c r="AA788" s="13">
        <v>45896</v>
      </c>
      <c r="AB788" s="13">
        <v>45900</v>
      </c>
      <c r="AC788" s="14"/>
      <c r="AD788" s="13"/>
      <c r="AE788" s="56">
        <v>2</v>
      </c>
      <c r="AF788" s="56">
        <v>4774.3</v>
      </c>
      <c r="AG788" s="56">
        <f>AE788*AF788</f>
        <v>9548.6</v>
      </c>
      <c r="AH788" s="56"/>
      <c r="AI788" s="56">
        <f>AG788+AH788</f>
        <v>9548.6</v>
      </c>
      <c r="AJ788" s="56"/>
      <c r="AK788" s="56"/>
    </row>
    <row r="789" spans="1:37" ht="10.5" hidden="1" customHeight="1" x14ac:dyDescent="0.2">
      <c r="A789" s="37">
        <v>3704276</v>
      </c>
      <c r="B789" s="15" t="s">
        <v>900</v>
      </c>
      <c r="C789" s="15" t="s">
        <v>525</v>
      </c>
      <c r="D789" s="13">
        <v>45849</v>
      </c>
      <c r="E789" s="15"/>
      <c r="F789" s="14">
        <v>1193316</v>
      </c>
      <c r="G789" s="14">
        <v>3316101411</v>
      </c>
      <c r="H789" s="15" t="s">
        <v>575</v>
      </c>
      <c r="I789" s="14">
        <v>2</v>
      </c>
      <c r="J789" s="16">
        <v>5167.2</v>
      </c>
      <c r="K789" s="16">
        <v>10334.4</v>
      </c>
      <c r="L789" s="13"/>
      <c r="M789" s="13"/>
      <c r="N789" s="14"/>
      <c r="O789" s="14"/>
      <c r="P789" s="14"/>
      <c r="Q789" s="56"/>
      <c r="R789" s="13"/>
      <c r="S789" s="13">
        <f>+R789+365</f>
        <v>365</v>
      </c>
      <c r="T789" s="14">
        <f ca="1">$W$1-R789</f>
        <v>45897</v>
      </c>
      <c r="U789" s="14">
        <f ca="1">365-T789</f>
        <v>-45532</v>
      </c>
      <c r="V789" s="15"/>
      <c r="W789" s="15"/>
      <c r="X789" s="14" t="str">
        <f>IF(AND(O789&gt;40410001,O789&lt;424000000),"Done - Invoiced",IF(AND(L789&gt;DATEVALUE("01/01/2024"),L789&lt;DATEVALUE("01/01/2027")),"On Hand",IF(L789="In Transit","In Transit",IF(L789="Cancelled PO","Cancelled PO","On Order"))))</f>
        <v>On Order</v>
      </c>
      <c r="Y789" s="15" t="s">
        <v>460</v>
      </c>
      <c r="Z789" s="13">
        <v>45932</v>
      </c>
      <c r="AA789" s="13">
        <v>45926</v>
      </c>
      <c r="AB789" s="13">
        <v>45930</v>
      </c>
      <c r="AC789" s="14"/>
      <c r="AD789" s="13"/>
      <c r="AE789" s="56">
        <v>2</v>
      </c>
      <c r="AF789" s="56">
        <v>5167.2</v>
      </c>
      <c r="AG789" s="56">
        <f>AE789*AF789</f>
        <v>10334.4</v>
      </c>
      <c r="AH789" s="56"/>
      <c r="AI789" s="56">
        <f>AG789+AH789</f>
        <v>10334.4</v>
      </c>
      <c r="AJ789" s="56"/>
      <c r="AK789" s="56"/>
    </row>
    <row r="790" spans="1:37" ht="10.5" hidden="1" customHeight="1" x14ac:dyDescent="0.2">
      <c r="A790" s="37">
        <v>3704277</v>
      </c>
      <c r="B790" s="15" t="s">
        <v>899</v>
      </c>
      <c r="C790" s="15" t="s">
        <v>525</v>
      </c>
      <c r="D790" s="13">
        <v>45849</v>
      </c>
      <c r="E790" s="15"/>
      <c r="F790" s="14">
        <v>1030064</v>
      </c>
      <c r="G790" s="14">
        <v>3719000782</v>
      </c>
      <c r="H790" s="15" t="s">
        <v>594</v>
      </c>
      <c r="I790" s="14">
        <v>2</v>
      </c>
      <c r="J790" s="16">
        <v>1750.9</v>
      </c>
      <c r="K790" s="16">
        <v>3501.8</v>
      </c>
      <c r="L790" s="13"/>
      <c r="M790" s="13"/>
      <c r="N790" s="14"/>
      <c r="O790" s="14"/>
      <c r="P790" s="14"/>
      <c r="Q790" s="56"/>
      <c r="R790" s="13"/>
      <c r="S790" s="13">
        <f>+R790+365</f>
        <v>365</v>
      </c>
      <c r="T790" s="14">
        <f ca="1">$W$1-R790</f>
        <v>45897</v>
      </c>
      <c r="U790" s="14">
        <f ca="1">365-T790</f>
        <v>-45532</v>
      </c>
      <c r="V790" s="15"/>
      <c r="W790" s="15"/>
      <c r="X790" s="14" t="str">
        <f>IF(AND(O790&gt;40410001,O790&lt;424000000),"Done - Invoiced",IF(AND(L790&gt;DATEVALUE("01/01/2024"),L790&lt;DATEVALUE("01/01/2027")),"On Hand",IF(L790="In Transit","In Transit",IF(L790="Cancelled PO","Cancelled PO","On Order"))))</f>
        <v>On Order</v>
      </c>
      <c r="Y790" s="15" t="s">
        <v>460</v>
      </c>
      <c r="Z790" s="13">
        <v>45918</v>
      </c>
      <c r="AA790" s="13">
        <v>45912</v>
      </c>
      <c r="AB790" s="13">
        <v>45916</v>
      </c>
      <c r="AC790" s="14"/>
      <c r="AD790" s="13"/>
      <c r="AE790" s="56">
        <v>2</v>
      </c>
      <c r="AF790" s="56">
        <v>1750.9</v>
      </c>
      <c r="AG790" s="56">
        <f>AE790*AF790</f>
        <v>3501.8</v>
      </c>
      <c r="AH790" s="56"/>
      <c r="AI790" s="56">
        <f>AG790+AH790</f>
        <v>3501.8</v>
      </c>
      <c r="AJ790" s="56"/>
      <c r="AK790" s="56"/>
    </row>
    <row r="791" spans="1:37" ht="10.5" hidden="1" customHeight="1" x14ac:dyDescent="0.2">
      <c r="A791" s="37">
        <v>3704278</v>
      </c>
      <c r="B791" s="15" t="s">
        <v>898</v>
      </c>
      <c r="C791" s="15" t="s">
        <v>525</v>
      </c>
      <c r="D791" s="13">
        <v>45849</v>
      </c>
      <c r="E791" s="15"/>
      <c r="F791" s="14">
        <v>1029193</v>
      </c>
      <c r="G791" s="14">
        <v>3222345307</v>
      </c>
      <c r="H791" s="15" t="s">
        <v>526</v>
      </c>
      <c r="I791" s="14">
        <v>5</v>
      </c>
      <c r="J791" s="16">
        <v>804.1</v>
      </c>
      <c r="K791" s="16">
        <v>4020.5</v>
      </c>
      <c r="L791" s="13"/>
      <c r="M791" s="13"/>
      <c r="N791" s="14"/>
      <c r="O791" s="14"/>
      <c r="P791" s="14"/>
      <c r="Q791" s="56"/>
      <c r="R791" s="13"/>
      <c r="S791" s="13">
        <f>+R791+365</f>
        <v>365</v>
      </c>
      <c r="T791" s="14">
        <f ca="1">$W$1-R791</f>
        <v>45897</v>
      </c>
      <c r="U791" s="14">
        <f ca="1">365-T791</f>
        <v>-45532</v>
      </c>
      <c r="V791" s="15"/>
      <c r="W791" s="15"/>
      <c r="X791" s="14" t="str">
        <f>IF(AND(O791&gt;40410001,O791&lt;424000000),"Done - Invoiced",IF(AND(L791&gt;DATEVALUE("01/01/2024"),L791&lt;DATEVALUE("01/01/2027")),"On Hand",IF(L791="In Transit","In Transit",IF(L791="Cancelled PO","Cancelled PO","On Order"))))</f>
        <v>On Order</v>
      </c>
      <c r="Y791" s="15" t="s">
        <v>460</v>
      </c>
      <c r="Z791" s="13">
        <v>45939</v>
      </c>
      <c r="AA791" s="13">
        <v>45933</v>
      </c>
      <c r="AB791" s="13">
        <v>45937</v>
      </c>
      <c r="AC791" s="14"/>
      <c r="AD791" s="13"/>
      <c r="AE791" s="56">
        <v>5</v>
      </c>
      <c r="AF791" s="56">
        <v>804.1</v>
      </c>
      <c r="AG791" s="56">
        <f>AE791*AF791</f>
        <v>4020.5</v>
      </c>
      <c r="AH791" s="56"/>
      <c r="AI791" s="56">
        <f>AG791+AH791</f>
        <v>4020.5</v>
      </c>
      <c r="AJ791" s="56"/>
      <c r="AK791" s="56"/>
    </row>
    <row r="792" spans="1:37" ht="10.5" hidden="1" customHeight="1" x14ac:dyDescent="0.2">
      <c r="A792" s="37">
        <v>3704279</v>
      </c>
      <c r="B792" s="15" t="s">
        <v>897</v>
      </c>
      <c r="C792" s="15" t="s">
        <v>525</v>
      </c>
      <c r="D792" s="13">
        <v>45849</v>
      </c>
      <c r="E792" s="15"/>
      <c r="F792" s="14">
        <v>1185363</v>
      </c>
      <c r="G792" s="14">
        <v>3222351355</v>
      </c>
      <c r="H792" s="15" t="s">
        <v>526</v>
      </c>
      <c r="I792" s="14">
        <v>8</v>
      </c>
      <c r="J792" s="16">
        <v>458.8</v>
      </c>
      <c r="K792" s="16">
        <v>3670.4</v>
      </c>
      <c r="L792" s="13"/>
      <c r="M792" s="13"/>
      <c r="N792" s="14"/>
      <c r="O792" s="14"/>
      <c r="P792" s="14"/>
      <c r="Q792" s="56"/>
      <c r="R792" s="13"/>
      <c r="S792" s="13">
        <f>+R792+365</f>
        <v>365</v>
      </c>
      <c r="T792" s="14">
        <f ca="1">$W$1-R792</f>
        <v>45897</v>
      </c>
      <c r="U792" s="14">
        <f ca="1">365-T792</f>
        <v>-45532</v>
      </c>
      <c r="V792" s="15"/>
      <c r="W792" s="15"/>
      <c r="X792" s="14" t="str">
        <f>IF(AND(O792&gt;40410001,O792&lt;424000000),"Done - Invoiced",IF(AND(L792&gt;DATEVALUE("01/01/2024"),L792&lt;DATEVALUE("01/01/2027")),"On Hand",IF(L792="In Transit","In Transit",IF(L792="Cancelled PO","Cancelled PO","On Order"))))</f>
        <v>On Order</v>
      </c>
      <c r="Y792" s="15" t="s">
        <v>460</v>
      </c>
      <c r="Z792" s="13">
        <v>45946</v>
      </c>
      <c r="AA792" s="13">
        <v>45940</v>
      </c>
      <c r="AB792" s="13">
        <v>45944</v>
      </c>
      <c r="AC792" s="14"/>
      <c r="AD792" s="13"/>
      <c r="AE792" s="56">
        <v>8</v>
      </c>
      <c r="AF792" s="56">
        <v>458.8</v>
      </c>
      <c r="AG792" s="56">
        <f>AE792*AF792</f>
        <v>3670.4</v>
      </c>
      <c r="AH792" s="56"/>
      <c r="AI792" s="56">
        <f>AG792+AH792</f>
        <v>3670.4</v>
      </c>
      <c r="AJ792" s="56"/>
      <c r="AK792" s="56"/>
    </row>
    <row r="793" spans="1:37" ht="10.5" hidden="1" customHeight="1" x14ac:dyDescent="0.2">
      <c r="A793" s="37">
        <v>3704280</v>
      </c>
      <c r="B793" s="15" t="s">
        <v>896</v>
      </c>
      <c r="C793" s="15" t="s">
        <v>525</v>
      </c>
      <c r="D793" s="13">
        <v>45849</v>
      </c>
      <c r="E793" s="15"/>
      <c r="F793" s="14">
        <v>1029231</v>
      </c>
      <c r="G793" s="14">
        <v>3316101360</v>
      </c>
      <c r="H793" s="15" t="s">
        <v>569</v>
      </c>
      <c r="I793" s="14">
        <v>2</v>
      </c>
      <c r="J793" s="16">
        <v>4774.3</v>
      </c>
      <c r="K793" s="16">
        <v>9548.6</v>
      </c>
      <c r="L793" s="13"/>
      <c r="M793" s="13"/>
      <c r="N793" s="14"/>
      <c r="O793" s="14"/>
      <c r="P793" s="14"/>
      <c r="Q793" s="56"/>
      <c r="R793" s="13"/>
      <c r="S793" s="13">
        <f>+R793+365</f>
        <v>365</v>
      </c>
      <c r="T793" s="14">
        <f ca="1">$W$1-R793</f>
        <v>45897</v>
      </c>
      <c r="U793" s="14">
        <f ca="1">365-T793</f>
        <v>-45532</v>
      </c>
      <c r="V793" s="15"/>
      <c r="W793" s="15"/>
      <c r="X793" s="14" t="str">
        <f>IF(AND(O793&gt;40410001,O793&lt;424000000),"Done - Invoiced",IF(AND(L793&gt;DATEVALUE("01/01/2024"),L793&lt;DATEVALUE("01/01/2027")),"On Hand",IF(L793="In Transit","In Transit",IF(L793="Cancelled PO","Cancelled PO","On Order"))))</f>
        <v>On Order</v>
      </c>
      <c r="Y793" s="15" t="s">
        <v>460</v>
      </c>
      <c r="Z793" s="13">
        <v>45911</v>
      </c>
      <c r="AA793" s="13">
        <v>45905</v>
      </c>
      <c r="AB793" s="13">
        <v>45909</v>
      </c>
      <c r="AC793" s="14"/>
      <c r="AD793" s="13"/>
      <c r="AE793" s="56">
        <v>2</v>
      </c>
      <c r="AF793" s="56">
        <v>4774.3</v>
      </c>
      <c r="AG793" s="56">
        <f>AE793*AF793</f>
        <v>9548.6</v>
      </c>
      <c r="AH793" s="56"/>
      <c r="AI793" s="56">
        <f>AG793+AH793</f>
        <v>9548.6</v>
      </c>
      <c r="AJ793" s="56"/>
      <c r="AK793" s="56"/>
    </row>
    <row r="794" spans="1:37" ht="10.5" hidden="1" customHeight="1" x14ac:dyDescent="0.2">
      <c r="A794" s="37">
        <v>3704281</v>
      </c>
      <c r="B794" s="15" t="s">
        <v>895</v>
      </c>
      <c r="C794" s="15" t="s">
        <v>525</v>
      </c>
      <c r="D794" s="13">
        <v>45849</v>
      </c>
      <c r="E794" s="15"/>
      <c r="F794" s="14">
        <v>1029231</v>
      </c>
      <c r="G794" s="14">
        <v>3316101360</v>
      </c>
      <c r="H794" s="15" t="s">
        <v>569</v>
      </c>
      <c r="I794" s="14">
        <v>2</v>
      </c>
      <c r="J794" s="16">
        <v>4774.3</v>
      </c>
      <c r="K794" s="16">
        <v>9548.6</v>
      </c>
      <c r="L794" s="13"/>
      <c r="M794" s="13"/>
      <c r="N794" s="14"/>
      <c r="O794" s="14"/>
      <c r="P794" s="14"/>
      <c r="Q794" s="56"/>
      <c r="R794" s="13"/>
      <c r="S794" s="13">
        <f>+R794+365</f>
        <v>365</v>
      </c>
      <c r="T794" s="14">
        <f ca="1">$W$1-R794</f>
        <v>45897</v>
      </c>
      <c r="U794" s="14">
        <f ca="1">365-T794</f>
        <v>-45532</v>
      </c>
      <c r="V794" s="15"/>
      <c r="W794" s="15"/>
      <c r="X794" s="14" t="str">
        <f>IF(AND(O794&gt;40410001,O794&lt;424000000),"Done - Invoiced",IF(AND(L794&gt;DATEVALUE("01/01/2024"),L794&lt;DATEVALUE("01/01/2027")),"On Hand",IF(L794="In Transit","In Transit",IF(L794="Cancelled PO","Cancelled PO","On Order"))))</f>
        <v>On Order</v>
      </c>
      <c r="Y794" s="15" t="s">
        <v>460</v>
      </c>
      <c r="Z794" s="13">
        <v>45911</v>
      </c>
      <c r="AA794" s="13">
        <v>45905</v>
      </c>
      <c r="AB794" s="13">
        <v>45909</v>
      </c>
      <c r="AC794" s="14"/>
      <c r="AD794" s="13"/>
      <c r="AE794" s="56">
        <v>2</v>
      </c>
      <c r="AF794" s="56">
        <v>4774.3</v>
      </c>
      <c r="AG794" s="56">
        <f>AE794*AF794</f>
        <v>9548.6</v>
      </c>
      <c r="AH794" s="56"/>
      <c r="AI794" s="56">
        <f>AG794+AH794</f>
        <v>9548.6</v>
      </c>
      <c r="AJ794" s="56"/>
      <c r="AK794" s="56"/>
    </row>
    <row r="795" spans="1:37" ht="10.5" hidden="1" customHeight="1" x14ac:dyDescent="0.2">
      <c r="A795" s="37">
        <v>3738523</v>
      </c>
      <c r="B795" s="15" t="s">
        <v>938</v>
      </c>
      <c r="C795" s="15" t="s">
        <v>52</v>
      </c>
      <c r="D795" s="13">
        <v>45855</v>
      </c>
      <c r="E795" s="15"/>
      <c r="F795" s="14" t="s">
        <v>952</v>
      </c>
      <c r="G795" s="14">
        <v>3222347789</v>
      </c>
      <c r="H795" s="15" t="s">
        <v>79</v>
      </c>
      <c r="I795" s="14">
        <v>2</v>
      </c>
      <c r="J795" s="16">
        <v>1884</v>
      </c>
      <c r="K795" s="16">
        <f>I795*J795</f>
        <v>3768</v>
      </c>
      <c r="L795" s="13"/>
      <c r="M795" s="13"/>
      <c r="N795" s="14"/>
      <c r="O795" s="14"/>
      <c r="P795" s="14"/>
      <c r="Q795" s="56"/>
      <c r="R795" s="13"/>
      <c r="S795" s="13">
        <f>+R795+365</f>
        <v>365</v>
      </c>
      <c r="T795" s="14">
        <f ca="1">$W$1-R795</f>
        <v>45897</v>
      </c>
      <c r="U795" s="14">
        <f ca="1">365-T795</f>
        <v>-45532</v>
      </c>
      <c r="V795" s="15"/>
      <c r="W795" s="15"/>
      <c r="X795" s="14" t="str">
        <f>IF(AND(O795&gt;40410001,O795&lt;424000000),"Done - Invoiced",IF(AND(L795&gt;DATEVALUE("01/01/2024"),L795&lt;DATEVALUE("01/01/2027")),"On Hand",IF(L795="In Transit","In Transit",IF(L795="Cancelled PO","Cancelled PO","On Order"))))</f>
        <v>On Order</v>
      </c>
      <c r="Y795" s="15" t="s">
        <v>460</v>
      </c>
      <c r="Z795" s="13">
        <v>45924</v>
      </c>
      <c r="AA795" s="13">
        <v>45924</v>
      </c>
      <c r="AB795" s="13">
        <v>45929</v>
      </c>
      <c r="AC795" s="76"/>
      <c r="AJ795"/>
      <c r="AK795" s="56"/>
    </row>
    <row r="796" spans="1:37" ht="10.5" hidden="1" customHeight="1" x14ac:dyDescent="0.2">
      <c r="A796" s="37">
        <v>3738524</v>
      </c>
      <c r="B796" s="15" t="s">
        <v>937</v>
      </c>
      <c r="C796" s="15" t="s">
        <v>52</v>
      </c>
      <c r="D796" s="13">
        <v>45855</v>
      </c>
      <c r="E796" s="15"/>
      <c r="F796" s="14" t="s">
        <v>951</v>
      </c>
      <c r="G796" s="14">
        <v>3222350111</v>
      </c>
      <c r="H796" s="15" t="s">
        <v>87</v>
      </c>
      <c r="I796" s="14">
        <v>2</v>
      </c>
      <c r="J796" s="16">
        <v>3083</v>
      </c>
      <c r="K796" s="16">
        <f>I796*J796</f>
        <v>6166</v>
      </c>
      <c r="L796" s="13"/>
      <c r="M796" s="13"/>
      <c r="N796" s="14"/>
      <c r="O796" s="14"/>
      <c r="P796" s="14"/>
      <c r="Q796" s="56"/>
      <c r="R796" s="13"/>
      <c r="S796" s="13">
        <f>+R796+365</f>
        <v>365</v>
      </c>
      <c r="T796" s="14">
        <f ca="1">$W$1-R796</f>
        <v>45897</v>
      </c>
      <c r="U796" s="14">
        <f ca="1">365-T796</f>
        <v>-45532</v>
      </c>
      <c r="V796" s="15"/>
      <c r="W796" s="15"/>
      <c r="X796" s="14" t="str">
        <f>IF(AND(O796&gt;40410001,O796&lt;424000000),"Done - Invoiced",IF(AND(L796&gt;DATEVALUE("01/01/2024"),L796&lt;DATEVALUE("01/01/2027")),"On Hand",IF(L796="In Transit","In Transit",IF(L796="Cancelled PO","Cancelled PO","On Order"))))</f>
        <v>On Order</v>
      </c>
      <c r="Y796" s="15" t="s">
        <v>460</v>
      </c>
      <c r="Z796" s="13">
        <v>45924</v>
      </c>
      <c r="AA796" s="13">
        <v>45924</v>
      </c>
      <c r="AB796" s="13">
        <v>45929</v>
      </c>
      <c r="AC796" s="76"/>
      <c r="AJ796"/>
      <c r="AK796" s="56"/>
    </row>
    <row r="797" spans="1:37" ht="10.5" hidden="1" customHeight="1" x14ac:dyDescent="0.2">
      <c r="A797" s="37">
        <v>3738531</v>
      </c>
      <c r="B797" s="44" t="s">
        <v>930</v>
      </c>
      <c r="C797" s="44" t="s">
        <v>56</v>
      </c>
      <c r="D797" s="45">
        <v>45855</v>
      </c>
      <c r="E797" s="87" t="s">
        <v>993</v>
      </c>
      <c r="F797" s="40" t="s">
        <v>200</v>
      </c>
      <c r="G797" s="40">
        <v>3222332173</v>
      </c>
      <c r="H797" s="44" t="s">
        <v>201</v>
      </c>
      <c r="I797" s="40">
        <v>2</v>
      </c>
      <c r="J797" s="46">
        <v>20.65</v>
      </c>
      <c r="K797" s="46">
        <f>I797*J797</f>
        <v>41.3</v>
      </c>
      <c r="L797" s="45" t="s">
        <v>204</v>
      </c>
      <c r="M797" s="45"/>
      <c r="N797" s="40"/>
      <c r="O797" s="40"/>
      <c r="P797" s="40"/>
      <c r="Q797" s="58"/>
      <c r="R797" s="13">
        <v>45869</v>
      </c>
      <c r="S797" s="13">
        <f>+R797+365</f>
        <v>46234</v>
      </c>
      <c r="T797" s="14">
        <f ca="1">$W$1-R797</f>
        <v>28</v>
      </c>
      <c r="U797" s="14">
        <f ca="1">365-T797</f>
        <v>337</v>
      </c>
      <c r="V797" s="15"/>
      <c r="W797" s="15"/>
      <c r="X797" s="14" t="str">
        <f>IF(AND(O797&gt;40410001,O797&lt;424000000),"Done - Invoiced",IF(AND(L797&gt;DATEVALUE("01/01/2024"),L797&lt;DATEVALUE("01/01/2027")),"On Hand",IF(L797="In Transit","In Transit",IF(L797="Cancelled PO","Cancelled PO","On Order"))))</f>
        <v>In Transit</v>
      </c>
      <c r="Y797" s="15" t="s">
        <v>460</v>
      </c>
      <c r="Z797" s="13">
        <v>45856</v>
      </c>
      <c r="AA797" s="13">
        <v>45863</v>
      </c>
      <c r="AB797" s="13">
        <v>45969</v>
      </c>
      <c r="AC797" s="14">
        <v>135781</v>
      </c>
      <c r="AD797" s="13">
        <v>45863</v>
      </c>
      <c r="AE797" s="56">
        <v>2</v>
      </c>
      <c r="AF797" s="56">
        <v>20.65</v>
      </c>
      <c r="AG797" s="56">
        <f>AE797*AF797</f>
        <v>41.3</v>
      </c>
      <c r="AH797" s="56">
        <v>0</v>
      </c>
      <c r="AI797" s="56">
        <f>AG797+AH797</f>
        <v>41.3</v>
      </c>
      <c r="AJ797" s="113">
        <v>45930</v>
      </c>
      <c r="AK797" s="110">
        <v>529736</v>
      </c>
    </row>
    <row r="798" spans="1:37" ht="10.5" hidden="1" customHeight="1" x14ac:dyDescent="0.2">
      <c r="A798" s="37">
        <v>3398423</v>
      </c>
      <c r="B798" s="99" t="s">
        <v>510</v>
      </c>
      <c r="C798" s="99" t="s">
        <v>52</v>
      </c>
      <c r="D798" s="101">
        <v>45796</v>
      </c>
      <c r="E798" s="99" t="s">
        <v>414</v>
      </c>
      <c r="F798" s="102" t="s">
        <v>498</v>
      </c>
      <c r="G798" s="102" t="s">
        <v>498</v>
      </c>
      <c r="H798" s="99" t="s">
        <v>83</v>
      </c>
      <c r="I798" s="102">
        <v>4</v>
      </c>
      <c r="J798" s="104">
        <v>3945</v>
      </c>
      <c r="K798" s="104">
        <f>I798*J798</f>
        <v>15780</v>
      </c>
      <c r="L798" s="101" t="s">
        <v>414</v>
      </c>
      <c r="M798" s="101"/>
      <c r="N798" s="102"/>
      <c r="O798" s="102"/>
      <c r="P798" s="102"/>
      <c r="Q798" s="105"/>
      <c r="R798" s="13"/>
      <c r="S798" s="13"/>
      <c r="T798" s="14"/>
      <c r="U798" s="14"/>
      <c r="V798" s="15"/>
      <c r="W798" s="15"/>
      <c r="X798" s="14" t="str">
        <f>IF(AND(O798&gt;40410001,O798&lt;424000000),"Done - Invoiced",IF(AND(L798&gt;DATEVALUE("01/01/2024"),L798&lt;DATEVALUE("01/01/2027")),"On Hand",IF(L798="In Transit","In Transit",IF(L798="Cancelled PO","Cancelled PO","On Order"))))</f>
        <v>Cancelled PO</v>
      </c>
      <c r="Y798" s="15" t="s">
        <v>460</v>
      </c>
      <c r="Z798" s="13">
        <v>45833</v>
      </c>
      <c r="AA798" s="13" t="s">
        <v>820</v>
      </c>
      <c r="AB798" s="13" t="s">
        <v>820</v>
      </c>
      <c r="AC798" s="14"/>
      <c r="AD798" s="13"/>
      <c r="AE798" s="56"/>
      <c r="AF798" s="56"/>
      <c r="AG798" s="56"/>
      <c r="AH798" s="56"/>
      <c r="AI798" s="56">
        <f>AG798+AH798</f>
        <v>0</v>
      </c>
      <c r="AJ798" s="56"/>
      <c r="AK798" s="56"/>
    </row>
    <row r="799" spans="1:37" ht="10.5" hidden="1" customHeight="1" x14ac:dyDescent="0.2">
      <c r="A799" s="37">
        <v>3738525</v>
      </c>
      <c r="B799" s="15" t="s">
        <v>936</v>
      </c>
      <c r="C799" s="15" t="s">
        <v>56</v>
      </c>
      <c r="D799" s="13">
        <v>45855</v>
      </c>
      <c r="E799" s="15" t="s">
        <v>1145</v>
      </c>
      <c r="F799" s="14" t="s">
        <v>195</v>
      </c>
      <c r="G799" s="14">
        <v>3717007946</v>
      </c>
      <c r="H799" s="15" t="s">
        <v>196</v>
      </c>
      <c r="I799" s="14">
        <v>1</v>
      </c>
      <c r="J799" s="16">
        <v>3250.66</v>
      </c>
      <c r="K799" s="93">
        <f>I799*J799</f>
        <v>3250.66</v>
      </c>
      <c r="L799" s="13"/>
      <c r="M799" s="13"/>
      <c r="N799" s="14"/>
      <c r="O799" s="14"/>
      <c r="P799" s="14"/>
      <c r="Q799" s="56"/>
      <c r="R799" s="13"/>
      <c r="S799" s="13">
        <f>+R799+365</f>
        <v>365</v>
      </c>
      <c r="T799" s="14">
        <f ca="1">$W$1-R799</f>
        <v>45897</v>
      </c>
      <c r="U799" s="14">
        <f ca="1">365-T799</f>
        <v>-45532</v>
      </c>
      <c r="V799" s="15"/>
      <c r="W799" s="15"/>
      <c r="X799" s="14" t="str">
        <f>IF(AND(O799&gt;40410001,O799&lt;424000000),"Done - Invoiced",IF(AND(L799&gt;DATEVALUE("01/01/2024"),L799&lt;DATEVALUE("01/01/2027")),"On Hand",IF(L799="In Transit","In Transit",IF(L799="Cancelled PO","Cancelled PO","On Order"))))</f>
        <v>On Order</v>
      </c>
      <c r="Y799" s="15" t="s">
        <v>460</v>
      </c>
      <c r="Z799" s="13">
        <v>45895</v>
      </c>
      <c r="AA799" s="13">
        <v>45895</v>
      </c>
      <c r="AB799" s="13">
        <v>46001</v>
      </c>
      <c r="AC799" s="14">
        <v>136763</v>
      </c>
      <c r="AD799" s="13">
        <v>45895</v>
      </c>
      <c r="AE799" s="56">
        <v>1</v>
      </c>
      <c r="AF799" s="16">
        <v>3250.66</v>
      </c>
      <c r="AG799" s="56">
        <f>AE799*AF799</f>
        <v>3250.66</v>
      </c>
      <c r="AH799" s="56">
        <v>0</v>
      </c>
      <c r="AI799" s="56">
        <f>AG799+AH799</f>
        <v>3250.66</v>
      </c>
      <c r="AJ799"/>
      <c r="AK799" s="56"/>
    </row>
    <row r="800" spans="1:37" ht="10.5" hidden="1" customHeight="1" x14ac:dyDescent="0.2">
      <c r="A800" s="37">
        <v>3738526</v>
      </c>
      <c r="B800" s="15" t="s">
        <v>935</v>
      </c>
      <c r="C800" s="15" t="s">
        <v>56</v>
      </c>
      <c r="D800" s="13">
        <v>45855</v>
      </c>
      <c r="E800" s="15"/>
      <c r="F800" s="14" t="s">
        <v>177</v>
      </c>
      <c r="G800" s="14">
        <v>3717007969</v>
      </c>
      <c r="H800" s="15" t="s">
        <v>178</v>
      </c>
      <c r="I800" s="14">
        <v>1</v>
      </c>
      <c r="J800" s="16">
        <v>4351.4799999999996</v>
      </c>
      <c r="K800" s="93">
        <f>I800*J800</f>
        <v>4351.4799999999996</v>
      </c>
      <c r="L800" s="13"/>
      <c r="M800" s="13"/>
      <c r="N800" s="14"/>
      <c r="O800" s="14"/>
      <c r="P800" s="14"/>
      <c r="Q800" s="56"/>
      <c r="R800" s="13"/>
      <c r="S800" s="13">
        <f>+R800+365</f>
        <v>365</v>
      </c>
      <c r="T800" s="14">
        <f ca="1">$W$1-R800</f>
        <v>45897</v>
      </c>
      <c r="U800" s="14">
        <f ca="1">365-T800</f>
        <v>-45532</v>
      </c>
      <c r="V800" s="15"/>
      <c r="W800" s="15"/>
      <c r="X800" s="14" t="str">
        <f>IF(AND(O800&gt;40410001,O800&lt;424000000),"Done - Invoiced",IF(AND(L800&gt;DATEVALUE("01/01/2024"),L800&lt;DATEVALUE("01/01/2027")),"On Hand",IF(L800="In Transit","In Transit",IF(L800="Cancelled PO","Cancelled PO","On Order"))))</f>
        <v>On Order</v>
      </c>
      <c r="Y800" s="15" t="s">
        <v>460</v>
      </c>
      <c r="Z800" s="13">
        <v>45895</v>
      </c>
      <c r="AA800" s="13">
        <v>45898</v>
      </c>
      <c r="AB800" s="13">
        <v>46001</v>
      </c>
      <c r="AC800" s="76"/>
      <c r="AJ800"/>
      <c r="AK800" s="56"/>
    </row>
    <row r="801" spans="1:37" ht="10.5" hidden="1" customHeight="1" x14ac:dyDescent="0.2">
      <c r="A801" s="37">
        <v>3738527</v>
      </c>
      <c r="B801" s="15" t="s">
        <v>934</v>
      </c>
      <c r="C801" s="15" t="s">
        <v>56</v>
      </c>
      <c r="D801" s="13">
        <v>45855</v>
      </c>
      <c r="E801" s="15" t="s">
        <v>1145</v>
      </c>
      <c r="F801" s="14" t="s">
        <v>195</v>
      </c>
      <c r="G801" s="14">
        <v>3717007946</v>
      </c>
      <c r="H801" s="15" t="s">
        <v>196</v>
      </c>
      <c r="I801" s="14">
        <v>2</v>
      </c>
      <c r="J801" s="16">
        <v>3250.66</v>
      </c>
      <c r="K801" s="93">
        <f>I801*J801</f>
        <v>6501.32</v>
      </c>
      <c r="L801" s="13"/>
      <c r="M801" s="13"/>
      <c r="N801" s="14"/>
      <c r="O801" s="14"/>
      <c r="P801" s="14"/>
      <c r="Q801" s="56"/>
      <c r="R801" s="13"/>
      <c r="S801" s="13">
        <f>+R801+365</f>
        <v>365</v>
      </c>
      <c r="T801" s="14">
        <f ca="1">$W$1-R801</f>
        <v>45897</v>
      </c>
      <c r="U801" s="14">
        <f ca="1">365-T801</f>
        <v>-45532</v>
      </c>
      <c r="V801" s="15"/>
      <c r="W801" s="15"/>
      <c r="X801" s="14" t="str">
        <f>IF(AND(O801&gt;40410001,O801&lt;424000000),"Done - Invoiced",IF(AND(L801&gt;DATEVALUE("01/01/2024"),L801&lt;DATEVALUE("01/01/2027")),"On Hand",IF(L801="In Transit","In Transit",IF(L801="Cancelled PO","Cancelled PO","On Order"))))</f>
        <v>On Order</v>
      </c>
      <c r="Y801" s="15" t="s">
        <v>460</v>
      </c>
      <c r="Z801" s="13">
        <v>45895</v>
      </c>
      <c r="AA801" s="13">
        <v>45895</v>
      </c>
      <c r="AB801" s="13">
        <v>46001</v>
      </c>
      <c r="AC801" s="14">
        <v>136764</v>
      </c>
      <c r="AD801" s="13">
        <v>45895</v>
      </c>
      <c r="AE801" s="56">
        <v>2</v>
      </c>
      <c r="AF801" s="16">
        <v>3250.66</v>
      </c>
      <c r="AG801" s="56">
        <f>AE801*AF801</f>
        <v>6501.32</v>
      </c>
      <c r="AH801" s="56">
        <v>0</v>
      </c>
      <c r="AI801" s="56">
        <f>AG801+AH801</f>
        <v>6501.32</v>
      </c>
      <c r="AJ801"/>
      <c r="AK801" s="56"/>
    </row>
    <row r="802" spans="1:37" ht="10.5" hidden="1" customHeight="1" x14ac:dyDescent="0.2">
      <c r="A802" s="37">
        <v>3738528</v>
      </c>
      <c r="B802" s="15" t="s">
        <v>933</v>
      </c>
      <c r="C802" s="15" t="s">
        <v>56</v>
      </c>
      <c r="D802" s="13">
        <v>45855</v>
      </c>
      <c r="E802" s="15"/>
      <c r="F802" s="14" t="s">
        <v>950</v>
      </c>
      <c r="G802" s="14">
        <v>3717004421</v>
      </c>
      <c r="H802" s="15" t="s">
        <v>169</v>
      </c>
      <c r="I802" s="14">
        <v>2</v>
      </c>
      <c r="J802" s="16">
        <v>6749.63</v>
      </c>
      <c r="K802" s="93">
        <f>I802*J802</f>
        <v>13499.26</v>
      </c>
      <c r="L802" s="13"/>
      <c r="M802" s="13"/>
      <c r="N802" s="14"/>
      <c r="O802" s="14"/>
      <c r="P802" s="14"/>
      <c r="Q802" s="56"/>
      <c r="R802" s="13"/>
      <c r="S802" s="13">
        <f>+R802+365</f>
        <v>365</v>
      </c>
      <c r="T802" s="14">
        <f ca="1">$W$1-R802</f>
        <v>45897</v>
      </c>
      <c r="U802" s="14">
        <f ca="1">365-T802</f>
        <v>-45532</v>
      </c>
      <c r="V802" s="15"/>
      <c r="W802" s="15"/>
      <c r="X802" s="14" t="str">
        <f>IF(AND(O802&gt;40410001,O802&lt;424000000),"Done - Invoiced",IF(AND(L802&gt;DATEVALUE("01/01/2024"),L802&lt;DATEVALUE("01/01/2027")),"On Hand",IF(L802="In Transit","In Transit",IF(L802="Cancelled PO","Cancelled PO","On Order"))))</f>
        <v>On Order</v>
      </c>
      <c r="Y802" s="15" t="s">
        <v>460</v>
      </c>
      <c r="Z802" s="13">
        <v>45895</v>
      </c>
      <c r="AA802" s="13">
        <v>45898</v>
      </c>
      <c r="AB802" s="13">
        <v>46001</v>
      </c>
      <c r="AC802" s="76"/>
      <c r="AJ802"/>
      <c r="AK802" s="56"/>
    </row>
    <row r="803" spans="1:37" ht="10.5" hidden="1" customHeight="1" x14ac:dyDescent="0.2">
      <c r="A803" s="37">
        <v>3738529</v>
      </c>
      <c r="B803" s="15" t="s">
        <v>932</v>
      </c>
      <c r="C803" s="15" t="s">
        <v>56</v>
      </c>
      <c r="D803" s="13">
        <v>45855</v>
      </c>
      <c r="E803" s="15"/>
      <c r="F803" s="14" t="s">
        <v>58</v>
      </c>
      <c r="G803" s="14">
        <v>3316101287</v>
      </c>
      <c r="H803" s="15" t="s">
        <v>59</v>
      </c>
      <c r="I803" s="14">
        <v>1</v>
      </c>
      <c r="J803" s="16">
        <v>68851.520000000004</v>
      </c>
      <c r="K803" s="16">
        <f>I803*J803</f>
        <v>68851.520000000004</v>
      </c>
      <c r="L803" s="13"/>
      <c r="M803" s="13"/>
      <c r="N803" s="14"/>
      <c r="O803" s="14"/>
      <c r="P803" s="14"/>
      <c r="Q803" s="56"/>
      <c r="R803" s="13"/>
      <c r="S803" s="13">
        <f>+R803+365</f>
        <v>365</v>
      </c>
      <c r="T803" s="14">
        <f ca="1">$W$1-R803</f>
        <v>45897</v>
      </c>
      <c r="U803" s="14">
        <f ca="1">365-T803</f>
        <v>-45532</v>
      </c>
      <c r="V803" s="15"/>
      <c r="W803" s="15"/>
      <c r="X803" s="14" t="str">
        <f>IF(AND(O803&gt;40410001,O803&lt;424000000),"Done - Invoiced",IF(AND(L803&gt;DATEVALUE("01/01/2024"),L803&lt;DATEVALUE("01/01/2027")),"On Hand",IF(L803="In Transit","In Transit",IF(L803="Cancelled PO","Cancelled PO","On Order"))))</f>
        <v>On Order</v>
      </c>
      <c r="Y803" s="15" t="s">
        <v>460</v>
      </c>
      <c r="Z803" s="13">
        <v>45895</v>
      </c>
      <c r="AA803" s="13">
        <v>45922</v>
      </c>
      <c r="AB803" s="13">
        <v>46028</v>
      </c>
      <c r="AC803" s="76"/>
      <c r="AJ803"/>
      <c r="AK803" s="56"/>
    </row>
    <row r="804" spans="1:37" ht="10.5" hidden="1" customHeight="1" x14ac:dyDescent="0.2">
      <c r="A804" s="37">
        <v>3738530</v>
      </c>
      <c r="B804" s="15" t="s">
        <v>931</v>
      </c>
      <c r="C804" s="15" t="s">
        <v>56</v>
      </c>
      <c r="D804" s="13">
        <v>45855</v>
      </c>
      <c r="E804" s="15"/>
      <c r="F804" s="14" t="s">
        <v>173</v>
      </c>
      <c r="G804" s="14">
        <v>3717007235</v>
      </c>
      <c r="H804" s="15" t="s">
        <v>174</v>
      </c>
      <c r="I804" s="14">
        <v>1</v>
      </c>
      <c r="J804" s="16">
        <v>4710.08</v>
      </c>
      <c r="K804" s="16">
        <f>I804*J804</f>
        <v>4710.08</v>
      </c>
      <c r="L804" s="13"/>
      <c r="M804" s="13"/>
      <c r="N804" s="14"/>
      <c r="O804" s="14"/>
      <c r="P804" s="14"/>
      <c r="Q804" s="56"/>
      <c r="R804" s="13"/>
      <c r="S804" s="13">
        <f>+R804+365</f>
        <v>365</v>
      </c>
      <c r="T804" s="14">
        <f ca="1">$W$1-R804</f>
        <v>45897</v>
      </c>
      <c r="U804" s="14">
        <f ca="1">365-T804</f>
        <v>-45532</v>
      </c>
      <c r="V804" s="15"/>
      <c r="W804" s="15"/>
      <c r="X804" s="14" t="str">
        <f>IF(AND(O804&gt;40410001,O804&lt;424000000),"Done - Invoiced",IF(AND(L804&gt;DATEVALUE("01/01/2024"),L804&lt;DATEVALUE("01/01/2027")),"On Hand",IF(L804="In Transit","In Transit",IF(L804="Cancelled PO","Cancelled PO","On Order"))))</f>
        <v>On Order</v>
      </c>
      <c r="Y804" s="15" t="s">
        <v>460</v>
      </c>
      <c r="Z804" s="13">
        <v>45916</v>
      </c>
      <c r="AA804" s="13">
        <v>45916</v>
      </c>
      <c r="AB804" s="13">
        <v>46022</v>
      </c>
      <c r="AC804" s="76"/>
      <c r="AJ804"/>
      <c r="AK804" s="56"/>
    </row>
    <row r="805" spans="1:37" ht="10.5" hidden="1" customHeight="1" x14ac:dyDescent="0.2">
      <c r="A805" s="37">
        <v>3738532</v>
      </c>
      <c r="B805" s="15" t="s">
        <v>929</v>
      </c>
      <c r="C805" s="15" t="s">
        <v>56</v>
      </c>
      <c r="D805" s="13">
        <v>45855</v>
      </c>
      <c r="E805" s="15"/>
      <c r="F805" s="14" t="s">
        <v>58</v>
      </c>
      <c r="G805" s="14">
        <v>3316101287</v>
      </c>
      <c r="H805" s="15" t="s">
        <v>59</v>
      </c>
      <c r="I805" s="14">
        <v>1</v>
      </c>
      <c r="J805" s="16">
        <v>68851.520000000004</v>
      </c>
      <c r="K805" s="16">
        <f>I805*J805</f>
        <v>68851.520000000004</v>
      </c>
      <c r="L805" s="13"/>
      <c r="M805" s="13"/>
      <c r="N805" s="14"/>
      <c r="O805" s="14"/>
      <c r="P805" s="14"/>
      <c r="Q805" s="56"/>
      <c r="R805" s="13"/>
      <c r="S805" s="13">
        <f>+R805+365</f>
        <v>365</v>
      </c>
      <c r="T805" s="14">
        <f ca="1">$W$1-R805</f>
        <v>45897</v>
      </c>
      <c r="U805" s="14">
        <f ca="1">365-T805</f>
        <v>-45532</v>
      </c>
      <c r="V805" s="15"/>
      <c r="W805" s="15"/>
      <c r="X805" s="14" t="str">
        <f>IF(AND(O805&gt;40410001,O805&lt;424000000),"Done - Invoiced",IF(AND(L805&gt;DATEVALUE("01/01/2024"),L805&lt;DATEVALUE("01/01/2027")),"On Hand",IF(L805="In Transit","In Transit",IF(L805="Cancelled PO","Cancelled PO","On Order"))))</f>
        <v>On Order</v>
      </c>
      <c r="Y805" s="15" t="s">
        <v>460</v>
      </c>
      <c r="Z805" s="13">
        <v>45893</v>
      </c>
      <c r="AA805" s="13">
        <v>45923</v>
      </c>
      <c r="AB805" s="13">
        <v>46029</v>
      </c>
      <c r="AC805" s="76"/>
      <c r="AJ805"/>
      <c r="AK805" s="56"/>
    </row>
    <row r="806" spans="1:37" ht="10.5" hidden="1" customHeight="1" x14ac:dyDescent="0.2">
      <c r="A806" s="37">
        <v>3738533</v>
      </c>
      <c r="B806" s="17" t="s">
        <v>928</v>
      </c>
      <c r="C806" s="15" t="s">
        <v>56</v>
      </c>
      <c r="D806" s="13">
        <v>45855</v>
      </c>
      <c r="E806" s="15"/>
      <c r="F806" s="14" t="s">
        <v>67</v>
      </c>
      <c r="G806" s="14">
        <v>3717007084</v>
      </c>
      <c r="H806" s="15" t="s">
        <v>68</v>
      </c>
      <c r="I806" s="14">
        <v>1</v>
      </c>
      <c r="J806" s="16">
        <v>22756.31</v>
      </c>
      <c r="K806" s="16">
        <f>I806*J806</f>
        <v>22756.31</v>
      </c>
      <c r="L806" s="13"/>
      <c r="M806" s="13"/>
      <c r="N806" s="14"/>
      <c r="O806" s="14"/>
      <c r="P806" s="14"/>
      <c r="Q806" s="56"/>
      <c r="R806" s="13"/>
      <c r="S806" s="13">
        <f>+R806+365</f>
        <v>365</v>
      </c>
      <c r="T806" s="14">
        <f ca="1">$W$1-R806</f>
        <v>45897</v>
      </c>
      <c r="U806" s="14">
        <f ca="1">365-T806</f>
        <v>-45532</v>
      </c>
      <c r="V806" s="15"/>
      <c r="W806" s="15"/>
      <c r="X806" s="14" t="str">
        <f>IF(AND(O806&gt;40410001,O806&lt;424000000),"Done - Invoiced",IF(AND(L806&gt;DATEVALUE("01/01/2024"),L806&lt;DATEVALUE("01/01/2027")),"On Hand",IF(L806="In Transit","In Transit",IF(L806="Cancelled PO","Cancelled PO","On Order"))))</f>
        <v>On Order</v>
      </c>
      <c r="Y806" s="15" t="s">
        <v>460</v>
      </c>
      <c r="Z806" s="13">
        <v>45949</v>
      </c>
      <c r="AA806" s="13">
        <v>45947</v>
      </c>
      <c r="AB806" s="13">
        <v>46053</v>
      </c>
      <c r="AC806" s="76"/>
      <c r="AJ806"/>
      <c r="AK806" s="56"/>
    </row>
    <row r="807" spans="1:37" ht="10.5" hidden="1" customHeight="1" x14ac:dyDescent="0.2">
      <c r="A807" s="37">
        <v>3718085</v>
      </c>
      <c r="B807" s="15" t="s">
        <v>947</v>
      </c>
      <c r="C807" s="15" t="s">
        <v>525</v>
      </c>
      <c r="D807" s="13">
        <v>45855</v>
      </c>
      <c r="E807" s="15"/>
      <c r="F807" s="14" t="s">
        <v>959</v>
      </c>
      <c r="G807" s="14">
        <v>3222361541</v>
      </c>
      <c r="H807" s="15" t="s">
        <v>526</v>
      </c>
      <c r="I807" s="14">
        <v>6</v>
      </c>
      <c r="J807" s="16">
        <v>2224.1999999999998</v>
      </c>
      <c r="K807" s="16">
        <f>I807*J807</f>
        <v>13345.199999999999</v>
      </c>
      <c r="L807" s="13"/>
      <c r="M807" s="13"/>
      <c r="N807" s="14"/>
      <c r="O807" s="14"/>
      <c r="P807" s="14"/>
      <c r="Q807" s="56"/>
      <c r="R807" s="13"/>
      <c r="S807" s="13">
        <f>+R807+365</f>
        <v>365</v>
      </c>
      <c r="T807" s="14">
        <f ca="1">$W$1-R807</f>
        <v>45897</v>
      </c>
      <c r="U807" s="14">
        <f ca="1">365-T807</f>
        <v>-45532</v>
      </c>
      <c r="V807" s="15"/>
      <c r="W807" s="15"/>
      <c r="X807" s="14" t="str">
        <f>IF(AND(O807&gt;40410001,O807&lt;424000000),"Done - Invoiced",IF(AND(L807&gt;DATEVALUE("01/01/2024"),L807&lt;DATEVALUE("01/01/2027")),"On Hand",IF(L807="In Transit","In Transit",IF(L807="Cancelled PO","Cancelled PO","On Order"))))</f>
        <v>On Order</v>
      </c>
      <c r="Y807" s="15" t="s">
        <v>460</v>
      </c>
      <c r="Z807" s="13">
        <v>45918</v>
      </c>
      <c r="AA807" s="13">
        <v>45954</v>
      </c>
      <c r="AB807" s="13">
        <v>45958</v>
      </c>
      <c r="AC807" s="76"/>
      <c r="AJ807"/>
      <c r="AK807" s="56"/>
    </row>
    <row r="808" spans="1:37" ht="10.5" hidden="1" customHeight="1" x14ac:dyDescent="0.2">
      <c r="A808" s="37">
        <v>3718087</v>
      </c>
      <c r="B808" s="15" t="s">
        <v>945</v>
      </c>
      <c r="C808" s="15" t="s">
        <v>525</v>
      </c>
      <c r="D808" s="13">
        <v>45855</v>
      </c>
      <c r="E808" s="15"/>
      <c r="F808" s="14" t="s">
        <v>954</v>
      </c>
      <c r="G808" s="14">
        <v>3316101411</v>
      </c>
      <c r="H808" s="15" t="s">
        <v>575</v>
      </c>
      <c r="I808" s="14">
        <v>2</v>
      </c>
      <c r="J808" s="16">
        <v>5167.2</v>
      </c>
      <c r="K808" s="16">
        <f>I808*J808</f>
        <v>10334.4</v>
      </c>
      <c r="L808" s="13"/>
      <c r="M808" s="13"/>
      <c r="N808" s="14"/>
      <c r="O808" s="14"/>
      <c r="P808" s="14"/>
      <c r="Q808" s="56"/>
      <c r="R808" s="13"/>
      <c r="S808" s="13">
        <f>+R808+365</f>
        <v>365</v>
      </c>
      <c r="T808" s="14">
        <f ca="1">$W$1-R808</f>
        <v>45897</v>
      </c>
      <c r="U808" s="14">
        <f ca="1">365-T808</f>
        <v>-45532</v>
      </c>
      <c r="V808" s="15"/>
      <c r="W808" s="15"/>
      <c r="X808" s="14" t="str">
        <f>IF(AND(O808&gt;40410001,O808&lt;424000000),"Done - Invoiced",IF(AND(L808&gt;DATEVALUE("01/01/2024"),L808&lt;DATEVALUE("01/01/2027")),"On Hand",IF(L808="In Transit","In Transit",IF(L808="Cancelled PO","Cancelled PO","On Order"))))</f>
        <v>On Order</v>
      </c>
      <c r="Y808" s="15" t="s">
        <v>460</v>
      </c>
      <c r="Z808" s="13">
        <v>45925</v>
      </c>
      <c r="AA808" s="13">
        <v>45917</v>
      </c>
      <c r="AB808" s="13">
        <v>45921</v>
      </c>
      <c r="AC808" s="76"/>
      <c r="AJ808"/>
      <c r="AK808" s="56"/>
    </row>
    <row r="809" spans="1:37" ht="10.5" hidden="1" customHeight="1" x14ac:dyDescent="0.2">
      <c r="A809" s="37">
        <v>3718088</v>
      </c>
      <c r="B809" s="15" t="s">
        <v>944</v>
      </c>
      <c r="C809" s="15" t="s">
        <v>525</v>
      </c>
      <c r="D809" s="13">
        <v>45855</v>
      </c>
      <c r="E809" s="15"/>
      <c r="F809" s="14" t="s">
        <v>957</v>
      </c>
      <c r="G809" s="14">
        <v>3222344649</v>
      </c>
      <c r="H809" s="15" t="s">
        <v>532</v>
      </c>
      <c r="I809" s="14">
        <v>2</v>
      </c>
      <c r="J809" s="16">
        <v>10364.5</v>
      </c>
      <c r="K809" s="16">
        <f>I809*J809</f>
        <v>20729</v>
      </c>
      <c r="L809" s="13"/>
      <c r="M809" s="13"/>
      <c r="N809" s="14"/>
      <c r="O809" s="14"/>
      <c r="P809" s="14"/>
      <c r="Q809" s="56"/>
      <c r="R809" s="13"/>
      <c r="S809" s="13">
        <f>+R809+365</f>
        <v>365</v>
      </c>
      <c r="T809" s="14">
        <f ca="1">$W$1-R809</f>
        <v>45897</v>
      </c>
      <c r="U809" s="14">
        <f ca="1">365-T809</f>
        <v>-45532</v>
      </c>
      <c r="V809" s="15"/>
      <c r="W809" s="15"/>
      <c r="X809" s="14" t="str">
        <f>IF(AND(O809&gt;40410001,O809&lt;424000000),"Done - Invoiced",IF(AND(L809&gt;DATEVALUE("01/01/2024"),L809&lt;DATEVALUE("01/01/2027")),"On Hand",IF(L809="In Transit","In Transit",IF(L809="Cancelled PO","Cancelled PO","On Order"))))</f>
        <v>On Order</v>
      </c>
      <c r="Y809" s="15" t="s">
        <v>460</v>
      </c>
      <c r="Z809" s="13">
        <v>45911</v>
      </c>
      <c r="AA809" s="13">
        <v>45903</v>
      </c>
      <c r="AB809" s="13">
        <v>45907</v>
      </c>
      <c r="AC809" s="76"/>
      <c r="AJ809"/>
      <c r="AK809" s="56"/>
    </row>
    <row r="810" spans="1:37" ht="10.5" hidden="1" customHeight="1" x14ac:dyDescent="0.2">
      <c r="A810" s="37">
        <v>3718089</v>
      </c>
      <c r="B810" s="15" t="s">
        <v>943</v>
      </c>
      <c r="C810" s="15" t="s">
        <v>525</v>
      </c>
      <c r="D810" s="13">
        <v>45855</v>
      </c>
      <c r="E810" s="15"/>
      <c r="F810" s="14" t="s">
        <v>956</v>
      </c>
      <c r="G810" s="14">
        <v>3222351355</v>
      </c>
      <c r="H810" s="15" t="s">
        <v>526</v>
      </c>
      <c r="I810" s="14">
        <v>8</v>
      </c>
      <c r="J810" s="16">
        <v>458.8</v>
      </c>
      <c r="K810" s="16">
        <f>I810*J810</f>
        <v>3670.4</v>
      </c>
      <c r="L810" s="13"/>
      <c r="M810" s="13"/>
      <c r="N810" s="14"/>
      <c r="O810" s="14"/>
      <c r="P810" s="14"/>
      <c r="Q810" s="56"/>
      <c r="R810" s="13"/>
      <c r="S810" s="13">
        <f>+R810+365</f>
        <v>365</v>
      </c>
      <c r="T810" s="14">
        <f ca="1">$W$1-R810</f>
        <v>45897</v>
      </c>
      <c r="U810" s="14">
        <f ca="1">365-T810</f>
        <v>-45532</v>
      </c>
      <c r="V810" s="15"/>
      <c r="W810" s="15"/>
      <c r="X810" s="14" t="str">
        <f>IF(AND(O810&gt;40410001,O810&lt;424000000),"Done - Invoiced",IF(AND(L810&gt;DATEVALUE("01/01/2024"),L810&lt;DATEVALUE("01/01/2027")),"On Hand",IF(L810="In Transit","In Transit",IF(L810="Cancelled PO","Cancelled PO","On Order"))))</f>
        <v>On Order</v>
      </c>
      <c r="Y810" s="15" t="s">
        <v>460</v>
      </c>
      <c r="Z810" s="13">
        <v>45953</v>
      </c>
      <c r="AA810" s="13">
        <v>45945</v>
      </c>
      <c r="AB810" s="13">
        <v>45949</v>
      </c>
      <c r="AC810" s="76"/>
      <c r="AJ810"/>
      <c r="AK810" s="56"/>
    </row>
    <row r="811" spans="1:37" ht="10.5" hidden="1" customHeight="1" x14ac:dyDescent="0.2">
      <c r="A811" s="37">
        <v>3718186</v>
      </c>
      <c r="B811" s="15" t="s">
        <v>942</v>
      </c>
      <c r="C811" s="15" t="s">
        <v>525</v>
      </c>
      <c r="D811" s="13">
        <v>45855</v>
      </c>
      <c r="E811" s="15"/>
      <c r="F811" s="14" t="s">
        <v>955</v>
      </c>
      <c r="G811" s="14">
        <v>3316101350</v>
      </c>
      <c r="H811" s="15" t="s">
        <v>563</v>
      </c>
      <c r="I811" s="14">
        <v>2</v>
      </c>
      <c r="J811" s="16">
        <v>7634.9</v>
      </c>
      <c r="K811" s="16">
        <f>I811*J811</f>
        <v>15269.8</v>
      </c>
      <c r="L811" s="13"/>
      <c r="M811" s="13"/>
      <c r="N811" s="14"/>
      <c r="O811" s="14"/>
      <c r="P811" s="14"/>
      <c r="Q811" s="56"/>
      <c r="R811" s="13"/>
      <c r="S811" s="13">
        <f>+R811+365</f>
        <v>365</v>
      </c>
      <c r="T811" s="14">
        <f ca="1">$W$1-R811</f>
        <v>45897</v>
      </c>
      <c r="U811" s="14">
        <f ca="1">365-T811</f>
        <v>-45532</v>
      </c>
      <c r="V811" s="15"/>
      <c r="W811" s="15"/>
      <c r="X811" s="14" t="str">
        <f>IF(AND(O811&gt;40410001,O811&lt;424000000),"Done - Invoiced",IF(AND(L811&gt;DATEVALUE("01/01/2024"),L811&lt;DATEVALUE("01/01/2027")),"On Hand",IF(L811="In Transit","In Transit",IF(L811="Cancelled PO","Cancelled PO","On Order"))))</f>
        <v>On Order</v>
      </c>
      <c r="Y811" s="15" t="s">
        <v>460</v>
      </c>
      <c r="Z811" s="13">
        <v>45918</v>
      </c>
      <c r="AA811" s="13">
        <v>45933</v>
      </c>
      <c r="AB811" s="13">
        <v>45937</v>
      </c>
      <c r="AC811" s="76"/>
      <c r="AJ811"/>
      <c r="AK811" s="56"/>
    </row>
    <row r="812" spans="1:37" ht="10.5" hidden="1" customHeight="1" x14ac:dyDescent="0.2">
      <c r="A812" s="37">
        <v>3718187</v>
      </c>
      <c r="B812" s="15" t="s">
        <v>941</v>
      </c>
      <c r="C812" s="15" t="s">
        <v>525</v>
      </c>
      <c r="D812" s="13">
        <v>45855</v>
      </c>
      <c r="E812" s="15"/>
      <c r="F812" s="14" t="s">
        <v>954</v>
      </c>
      <c r="G812" s="14">
        <v>3316101411</v>
      </c>
      <c r="H812" s="15" t="s">
        <v>575</v>
      </c>
      <c r="I812" s="14">
        <v>2</v>
      </c>
      <c r="J812" s="16">
        <v>5167.2</v>
      </c>
      <c r="K812" s="16">
        <f>I812*J812</f>
        <v>10334.4</v>
      </c>
      <c r="L812" s="13"/>
      <c r="M812" s="13"/>
      <c r="N812" s="14"/>
      <c r="O812" s="14"/>
      <c r="P812" s="14"/>
      <c r="Q812" s="56"/>
      <c r="R812" s="13"/>
      <c r="S812" s="13">
        <f>+R812+365</f>
        <v>365</v>
      </c>
      <c r="T812" s="14">
        <f ca="1">$W$1-R812</f>
        <v>45897</v>
      </c>
      <c r="U812" s="14">
        <f ca="1">365-T812</f>
        <v>-45532</v>
      </c>
      <c r="V812" s="15"/>
      <c r="W812" s="15"/>
      <c r="X812" s="14" t="str">
        <f>IF(AND(O812&gt;40410001,O812&lt;424000000),"Done - Invoiced",IF(AND(L812&gt;DATEVALUE("01/01/2024"),L812&lt;DATEVALUE("01/01/2027")),"On Hand",IF(L812="In Transit","In Transit",IF(L812="Cancelled PO","Cancelled PO","On Order"))))</f>
        <v>On Order</v>
      </c>
      <c r="Y812" s="15" t="s">
        <v>460</v>
      </c>
      <c r="Z812" s="13">
        <v>45946</v>
      </c>
      <c r="AA812" s="13">
        <v>45938</v>
      </c>
      <c r="AB812" s="13">
        <v>45942</v>
      </c>
      <c r="AC812" s="76"/>
      <c r="AJ812"/>
      <c r="AK812" s="56"/>
    </row>
    <row r="813" spans="1:37" ht="10.5" hidden="1" customHeight="1" x14ac:dyDescent="0.2">
      <c r="A813" s="37">
        <v>3718188</v>
      </c>
      <c r="B813" s="15" t="s">
        <v>940</v>
      </c>
      <c r="C813" s="15" t="s">
        <v>525</v>
      </c>
      <c r="D813" s="13">
        <v>45855</v>
      </c>
      <c r="E813" s="15"/>
      <c r="F813" s="14" t="s">
        <v>953</v>
      </c>
      <c r="G813" s="14">
        <v>3316101412</v>
      </c>
      <c r="H813" s="15" t="s">
        <v>584</v>
      </c>
      <c r="I813" s="14">
        <v>2</v>
      </c>
      <c r="J813" s="16">
        <v>7701.8</v>
      </c>
      <c r="K813" s="16">
        <f>I813*J813</f>
        <v>15403.6</v>
      </c>
      <c r="L813" s="13"/>
      <c r="M813" s="13"/>
      <c r="N813" s="14"/>
      <c r="O813" s="14"/>
      <c r="P813" s="14"/>
      <c r="Q813" s="56"/>
      <c r="R813" s="13"/>
      <c r="S813" s="13">
        <f>+R813+365</f>
        <v>365</v>
      </c>
      <c r="T813" s="14">
        <f ca="1">$W$1-R813</f>
        <v>45897</v>
      </c>
      <c r="U813" s="14">
        <f ca="1">365-T813</f>
        <v>-45532</v>
      </c>
      <c r="V813" s="15"/>
      <c r="W813" s="15"/>
      <c r="X813" s="14" t="str">
        <f>IF(AND(O813&gt;40410001,O813&lt;424000000),"Done - Invoiced",IF(AND(L813&gt;DATEVALUE("01/01/2024"),L813&lt;DATEVALUE("01/01/2027")),"On Hand",IF(L813="In Transit","In Transit",IF(L813="Cancelled PO","Cancelled PO","On Order"))))</f>
        <v>On Order</v>
      </c>
      <c r="Y813" s="15" t="s">
        <v>460</v>
      </c>
      <c r="Z813" s="13">
        <v>45946</v>
      </c>
      <c r="AA813" s="13">
        <v>45954</v>
      </c>
      <c r="AB813" s="13">
        <v>45958</v>
      </c>
      <c r="AC813" s="76"/>
      <c r="AJ813"/>
      <c r="AK813" s="56"/>
    </row>
    <row r="814" spans="1:37" ht="10.5" hidden="1" customHeight="1" x14ac:dyDescent="0.2">
      <c r="A814" s="37">
        <v>3718086</v>
      </c>
      <c r="B814" s="15" t="s">
        <v>946</v>
      </c>
      <c r="C814" s="15" t="s">
        <v>525</v>
      </c>
      <c r="D814" s="13">
        <v>45855</v>
      </c>
      <c r="E814" s="17" t="s">
        <v>1046</v>
      </c>
      <c r="F814" s="14" t="s">
        <v>958</v>
      </c>
      <c r="G814" s="14">
        <v>3316101430</v>
      </c>
      <c r="H814" s="15" t="s">
        <v>584</v>
      </c>
      <c r="I814" s="14">
        <v>2</v>
      </c>
      <c r="J814" s="16">
        <v>7627.1</v>
      </c>
      <c r="K814" s="93">
        <f>I814*J814</f>
        <v>15254.2</v>
      </c>
      <c r="L814" s="13">
        <v>45882</v>
      </c>
      <c r="M814" s="13"/>
      <c r="N814" s="14"/>
      <c r="O814" s="14"/>
      <c r="P814" s="14"/>
      <c r="Q814" s="56"/>
      <c r="R814" s="13">
        <v>45884</v>
      </c>
      <c r="S814" s="13">
        <f>+R814+365</f>
        <v>46249</v>
      </c>
      <c r="T814" s="14">
        <f ca="1">$W$1-R814</f>
        <v>13</v>
      </c>
      <c r="U814" s="14">
        <f ca="1">365-T814</f>
        <v>352</v>
      </c>
      <c r="V814" s="15"/>
      <c r="W814" s="15"/>
      <c r="X814" s="14" t="str">
        <f>IF(AND(O814&gt;40410001,O814&lt;424000000),"Done - Invoiced",IF(AND(L814&gt;DATEVALUE("01/01/2024"),L814&lt;DATEVALUE("01/01/2027")),"On Hand",IF(L814="In Transit","In Transit",IF(L814="Cancelled PO","Cancelled PO","On Order"))))</f>
        <v>On Hand</v>
      </c>
      <c r="Y814" s="15" t="s">
        <v>460</v>
      </c>
      <c r="Z814" s="13">
        <v>45890</v>
      </c>
      <c r="AA814" s="13">
        <v>45884</v>
      </c>
      <c r="AB814" s="13">
        <v>45888</v>
      </c>
      <c r="AC814" s="14" t="s">
        <v>1043</v>
      </c>
      <c r="AD814" s="13">
        <v>45880</v>
      </c>
      <c r="AE814" s="56">
        <v>2</v>
      </c>
      <c r="AF814" s="56">
        <v>7627.1</v>
      </c>
      <c r="AG814" s="56">
        <f>AE814*AF814</f>
        <v>15254.2</v>
      </c>
      <c r="AH814" s="56">
        <v>0</v>
      </c>
      <c r="AI814" s="56">
        <f>AG814+AH814</f>
        <v>15254.2</v>
      </c>
      <c r="AJ814" s="56"/>
      <c r="AK814" s="56"/>
    </row>
    <row r="815" spans="1:37" ht="10.5" hidden="1" customHeight="1" x14ac:dyDescent="0.2">
      <c r="A815" s="37">
        <v>3718189</v>
      </c>
      <c r="B815" s="15" t="s">
        <v>939</v>
      </c>
      <c r="C815" s="15" t="s">
        <v>525</v>
      </c>
      <c r="D815" s="13">
        <v>45855</v>
      </c>
      <c r="E815" s="15"/>
      <c r="F815" s="14" t="s">
        <v>953</v>
      </c>
      <c r="G815" s="14">
        <v>3316101412</v>
      </c>
      <c r="H815" s="15" t="s">
        <v>584</v>
      </c>
      <c r="I815" s="14">
        <v>2</v>
      </c>
      <c r="J815" s="16">
        <v>7701.8</v>
      </c>
      <c r="K815" s="16">
        <f>I815*J815</f>
        <v>15403.6</v>
      </c>
      <c r="L815" s="13"/>
      <c r="M815" s="13"/>
      <c r="N815" s="14"/>
      <c r="O815" s="14"/>
      <c r="P815" s="14"/>
      <c r="Q815" s="56"/>
      <c r="R815" s="13"/>
      <c r="S815" s="13">
        <f>+R815+365</f>
        <v>365</v>
      </c>
      <c r="T815" s="14">
        <f ca="1">$W$1-R815</f>
        <v>45897</v>
      </c>
      <c r="U815" s="14">
        <f ca="1">365-T815</f>
        <v>-45532</v>
      </c>
      <c r="V815" s="15"/>
      <c r="W815" s="15"/>
      <c r="X815" s="14" t="str">
        <f>IF(AND(O815&gt;40410001,O815&lt;424000000),"Done - Invoiced",IF(AND(L815&gt;DATEVALUE("01/01/2024"),L815&lt;DATEVALUE("01/01/2027")),"On Hand",IF(L815="In Transit","In Transit",IF(L815="Cancelled PO","Cancelled PO","On Order"))))</f>
        <v>On Order</v>
      </c>
      <c r="Y815" s="15" t="s">
        <v>460</v>
      </c>
      <c r="Z815" s="13">
        <v>45946</v>
      </c>
      <c r="AA815" s="13">
        <v>45938</v>
      </c>
      <c r="AB815" s="13">
        <v>45942</v>
      </c>
      <c r="AC815" s="76"/>
      <c r="AJ815"/>
      <c r="AK815" s="56"/>
    </row>
    <row r="816" spans="1:37" ht="10.5" hidden="1" customHeight="1" x14ac:dyDescent="0.2">
      <c r="A816" s="37">
        <v>3739533</v>
      </c>
      <c r="B816" s="15" t="s">
        <v>949</v>
      </c>
      <c r="C816" s="15" t="s">
        <v>618</v>
      </c>
      <c r="D816" s="13">
        <v>45855</v>
      </c>
      <c r="E816" s="15"/>
      <c r="F816" s="14" t="s">
        <v>960</v>
      </c>
      <c r="G816" s="14">
        <v>3316101416</v>
      </c>
      <c r="H816" s="15" t="s">
        <v>620</v>
      </c>
      <c r="I816" s="14">
        <v>1</v>
      </c>
      <c r="J816" s="16">
        <v>14986</v>
      </c>
      <c r="K816" s="16">
        <f>I816*J816</f>
        <v>14986</v>
      </c>
      <c r="L816" s="13"/>
      <c r="M816" s="13"/>
      <c r="N816" s="14"/>
      <c r="O816" s="14"/>
      <c r="P816" s="14"/>
      <c r="Q816" s="56"/>
      <c r="R816" s="13"/>
      <c r="S816" s="13">
        <f>+R816+365</f>
        <v>365</v>
      </c>
      <c r="T816" s="14">
        <f ca="1">$W$1-R816</f>
        <v>45897</v>
      </c>
      <c r="U816" s="14">
        <f ca="1">365-T816</f>
        <v>-45532</v>
      </c>
      <c r="V816" s="15"/>
      <c r="W816" s="15"/>
      <c r="X816" s="14" t="str">
        <f>IF(AND(O816&gt;40410001,O816&lt;424000000),"Done - Invoiced",IF(AND(L816&gt;DATEVALUE("01/01/2024"),L816&lt;DATEVALUE("01/01/2027")),"On Hand",IF(L816="In Transit","In Transit",IF(L816="Cancelled PO","Cancelled PO","On Order"))))</f>
        <v>On Order</v>
      </c>
      <c r="Y816" s="15" t="s">
        <v>460</v>
      </c>
      <c r="Z816" s="13">
        <v>45887</v>
      </c>
      <c r="AA816" s="13">
        <v>45922</v>
      </c>
      <c r="AB816" s="13">
        <v>45929</v>
      </c>
      <c r="AC816" s="76"/>
      <c r="AJ816"/>
      <c r="AK816" s="56"/>
    </row>
    <row r="817" spans="1:37" ht="10.5" hidden="1" customHeight="1" x14ac:dyDescent="0.2">
      <c r="A817" s="37">
        <v>3739534</v>
      </c>
      <c r="B817" s="15" t="s">
        <v>948</v>
      </c>
      <c r="C817" s="15" t="s">
        <v>618</v>
      </c>
      <c r="D817" s="13">
        <v>45855</v>
      </c>
      <c r="E817" s="15"/>
      <c r="F817" s="14" t="s">
        <v>960</v>
      </c>
      <c r="G817" s="14">
        <v>3316101416</v>
      </c>
      <c r="H817" s="15" t="s">
        <v>620</v>
      </c>
      <c r="I817" s="14">
        <v>1</v>
      </c>
      <c r="J817" s="16">
        <v>14986</v>
      </c>
      <c r="K817" s="16">
        <f>I817*J817</f>
        <v>14986</v>
      </c>
      <c r="L817" s="13"/>
      <c r="M817" s="13"/>
      <c r="N817" s="14"/>
      <c r="O817" s="14"/>
      <c r="P817" s="14"/>
      <c r="Q817" s="56"/>
      <c r="R817" s="13"/>
      <c r="S817" s="13">
        <f>+R817+365</f>
        <v>365</v>
      </c>
      <c r="T817" s="14">
        <f ca="1">$W$1-R817</f>
        <v>45897</v>
      </c>
      <c r="U817" s="14">
        <f ca="1">365-T817</f>
        <v>-45532</v>
      </c>
      <c r="V817" s="15"/>
      <c r="W817" s="15"/>
      <c r="X817" s="14" t="str">
        <f>IF(AND(O817&gt;40410001,O817&lt;424000000),"Done - Invoiced",IF(AND(L817&gt;DATEVALUE("01/01/2024"),L817&lt;DATEVALUE("01/01/2027")),"On Hand",IF(L817="In Transit","In Transit",IF(L817="Cancelled PO","Cancelled PO","On Order"))))</f>
        <v>On Order</v>
      </c>
      <c r="Y817" s="15" t="s">
        <v>460</v>
      </c>
      <c r="Z817" s="13">
        <v>45894</v>
      </c>
      <c r="AA817" s="13">
        <v>45922</v>
      </c>
      <c r="AB817" s="13">
        <v>45929</v>
      </c>
      <c r="AC817" s="76"/>
      <c r="AJ817"/>
      <c r="AK817" s="56"/>
    </row>
    <row r="818" spans="1:37" ht="10.5" hidden="1" customHeight="1" x14ac:dyDescent="0.2">
      <c r="A818" s="37">
        <v>3780378</v>
      </c>
      <c r="B818" s="15" t="s">
        <v>984</v>
      </c>
      <c r="C818" s="15" t="s">
        <v>525</v>
      </c>
      <c r="D818" s="13">
        <v>45862</v>
      </c>
      <c r="E818" s="15"/>
      <c r="F818" s="14"/>
      <c r="G818" s="14">
        <v>3222344649</v>
      </c>
      <c r="H818" s="15" t="s">
        <v>532</v>
      </c>
      <c r="I818" s="14">
        <v>2</v>
      </c>
      <c r="J818" s="16">
        <v>10364.5</v>
      </c>
      <c r="K818" s="16">
        <f>I818*J818</f>
        <v>20729</v>
      </c>
      <c r="L818" s="13"/>
      <c r="M818" s="13"/>
      <c r="N818" s="14"/>
      <c r="O818" s="14"/>
      <c r="P818" s="14"/>
      <c r="Q818" s="56"/>
      <c r="R818" s="13"/>
      <c r="S818" s="13">
        <f>+R818+365</f>
        <v>365</v>
      </c>
      <c r="T818" s="14">
        <f ca="1">$W$1-R818</f>
        <v>45897</v>
      </c>
      <c r="U818" s="14">
        <f ca="1">365-T818</f>
        <v>-45532</v>
      </c>
      <c r="V818" s="15"/>
      <c r="W818" s="15"/>
      <c r="X818" s="14" t="str">
        <f>IF(AND(O818&gt;40410001,O818&lt;424000000),"Done - Invoiced",IF(AND(L818&gt;DATEVALUE("01/01/2024"),L818&lt;DATEVALUE("01/01/2027")),"On Hand",IF(L818="In Transit","In Transit",IF(L818="Cancelled PO","Cancelled PO","On Order"))))</f>
        <v>On Order</v>
      </c>
      <c r="Y818" s="15" t="s">
        <v>460</v>
      </c>
      <c r="Z818" s="13">
        <v>45925</v>
      </c>
      <c r="AA818" s="13">
        <v>45930</v>
      </c>
      <c r="AB818" s="13">
        <v>45934</v>
      </c>
      <c r="AC818" s="76"/>
      <c r="AJ818"/>
      <c r="AK818" s="56"/>
    </row>
    <row r="819" spans="1:37" ht="10.5" hidden="1" customHeight="1" x14ac:dyDescent="0.2">
      <c r="A819" s="37">
        <v>3780379</v>
      </c>
      <c r="B819" s="15" t="s">
        <v>985</v>
      </c>
      <c r="C819" s="15" t="s">
        <v>525</v>
      </c>
      <c r="D819" s="13">
        <v>45862</v>
      </c>
      <c r="E819" s="15"/>
      <c r="F819" s="14"/>
      <c r="G819" s="14">
        <v>3222344649</v>
      </c>
      <c r="H819" s="15" t="s">
        <v>532</v>
      </c>
      <c r="I819" s="14">
        <v>2</v>
      </c>
      <c r="J819" s="16">
        <v>10364.5</v>
      </c>
      <c r="K819" s="16">
        <f>I819*J819</f>
        <v>20729</v>
      </c>
      <c r="L819" s="13"/>
      <c r="M819" s="13"/>
      <c r="N819" s="14"/>
      <c r="O819" s="14"/>
      <c r="P819" s="14"/>
      <c r="Q819" s="56"/>
      <c r="R819" s="13"/>
      <c r="S819" s="13">
        <f>+R819+365</f>
        <v>365</v>
      </c>
      <c r="T819" s="14">
        <f ca="1">$W$1-R819</f>
        <v>45897</v>
      </c>
      <c r="U819" s="14">
        <f ca="1">365-T819</f>
        <v>-45532</v>
      </c>
      <c r="V819" s="15"/>
      <c r="W819" s="15"/>
      <c r="X819" s="14" t="str">
        <f>IF(AND(O819&gt;40410001,O819&lt;424000000),"Done - Invoiced",IF(AND(L819&gt;DATEVALUE("01/01/2024"),L819&lt;DATEVALUE("01/01/2027")),"On Hand",IF(L819="In Transit","In Transit",IF(L819="Cancelled PO","Cancelled PO","On Order"))))</f>
        <v>On Order</v>
      </c>
      <c r="Y819" s="15" t="s">
        <v>460</v>
      </c>
      <c r="Z819" s="13">
        <v>45925</v>
      </c>
      <c r="AA819" s="13">
        <v>45930</v>
      </c>
      <c r="AB819" s="13">
        <v>45934</v>
      </c>
      <c r="AC819" s="76"/>
      <c r="AJ819"/>
      <c r="AK819" s="56"/>
    </row>
    <row r="820" spans="1:37" ht="10.5" hidden="1" customHeight="1" x14ac:dyDescent="0.2">
      <c r="A820" s="37">
        <v>3780380</v>
      </c>
      <c r="B820" s="15" t="s">
        <v>986</v>
      </c>
      <c r="C820" s="15" t="s">
        <v>525</v>
      </c>
      <c r="D820" s="13">
        <v>45862</v>
      </c>
      <c r="E820" s="15"/>
      <c r="F820" s="14"/>
      <c r="G820" s="14">
        <v>3222345307</v>
      </c>
      <c r="H820" s="15" t="s">
        <v>526</v>
      </c>
      <c r="I820" s="14">
        <v>5</v>
      </c>
      <c r="J820" s="16">
        <v>804.1</v>
      </c>
      <c r="K820" s="16">
        <f>I820*J820</f>
        <v>4020.5</v>
      </c>
      <c r="L820" s="13"/>
      <c r="M820" s="13"/>
      <c r="N820" s="14"/>
      <c r="O820" s="14"/>
      <c r="P820" s="14"/>
      <c r="Q820" s="56"/>
      <c r="R820" s="13"/>
      <c r="S820" s="13">
        <f>+R820+365</f>
        <v>365</v>
      </c>
      <c r="T820" s="14">
        <f ca="1">$W$1-R820</f>
        <v>45897</v>
      </c>
      <c r="U820" s="14">
        <f ca="1">365-T820</f>
        <v>-45532</v>
      </c>
      <c r="V820" s="15"/>
      <c r="W820" s="15"/>
      <c r="X820" s="14" t="str">
        <f>IF(AND(O820&gt;40410001,O820&lt;424000000),"Done - Invoiced",IF(AND(L820&gt;DATEVALUE("01/01/2024"),L820&lt;DATEVALUE("01/01/2027")),"On Hand",IF(L820="In Transit","In Transit",IF(L820="Cancelled PO","Cancelled PO","On Order"))))</f>
        <v>On Order</v>
      </c>
      <c r="Y820" s="15" t="s">
        <v>460</v>
      </c>
      <c r="Z820" s="13">
        <v>45953</v>
      </c>
      <c r="AA820" s="13">
        <v>45945</v>
      </c>
      <c r="AB820" s="13">
        <v>45949</v>
      </c>
      <c r="AC820" s="76"/>
      <c r="AJ820"/>
      <c r="AK820" s="56"/>
    </row>
    <row r="821" spans="1:37" ht="10.5" hidden="1" customHeight="1" x14ac:dyDescent="0.2">
      <c r="A821" s="37">
        <v>3780381</v>
      </c>
      <c r="B821" s="15" t="s">
        <v>987</v>
      </c>
      <c r="C821" s="15" t="s">
        <v>525</v>
      </c>
      <c r="D821" s="13">
        <v>45862</v>
      </c>
      <c r="E821" s="15"/>
      <c r="F821" s="14"/>
      <c r="G821" s="14">
        <v>3222360227</v>
      </c>
      <c r="H821" s="15" t="s">
        <v>552</v>
      </c>
      <c r="I821" s="14">
        <v>4</v>
      </c>
      <c r="J821" s="16">
        <v>1768.3</v>
      </c>
      <c r="K821" s="16">
        <f>I821*J821</f>
        <v>7073.2</v>
      </c>
      <c r="L821" s="13"/>
      <c r="M821" s="13"/>
      <c r="N821" s="14"/>
      <c r="O821" s="14"/>
      <c r="P821" s="14"/>
      <c r="Q821" s="56"/>
      <c r="R821" s="13"/>
      <c r="S821" s="13">
        <f>+R821+365</f>
        <v>365</v>
      </c>
      <c r="T821" s="14">
        <f ca="1">$W$1-R821</f>
        <v>45897</v>
      </c>
      <c r="U821" s="14">
        <f ca="1">365-T821</f>
        <v>-45532</v>
      </c>
      <c r="V821" s="15"/>
      <c r="W821" s="15"/>
      <c r="X821" s="14" t="str">
        <f>IF(AND(O821&gt;40410001,O821&lt;424000000),"Done - Invoiced",IF(AND(L821&gt;DATEVALUE("01/01/2024"),L821&lt;DATEVALUE("01/01/2027")),"On Hand",IF(L821="In Transit","In Transit",IF(L821="Cancelled PO","Cancelled PO","On Order"))))</f>
        <v>On Order</v>
      </c>
      <c r="Y821" s="15" t="s">
        <v>460</v>
      </c>
      <c r="Z821" s="13">
        <v>45953</v>
      </c>
      <c r="AA821" s="13">
        <v>45981</v>
      </c>
      <c r="AB821" s="13">
        <v>45985</v>
      </c>
      <c r="AC821" s="76"/>
      <c r="AJ821"/>
      <c r="AK821" s="56"/>
    </row>
    <row r="822" spans="1:37" ht="10.5" hidden="1" customHeight="1" x14ac:dyDescent="0.2">
      <c r="A822" s="37">
        <v>3780382</v>
      </c>
      <c r="B822" s="15" t="s">
        <v>988</v>
      </c>
      <c r="C822" s="15" t="s">
        <v>525</v>
      </c>
      <c r="D822" s="13">
        <v>45862</v>
      </c>
      <c r="E822" s="15"/>
      <c r="F822" s="14"/>
      <c r="G822" s="14">
        <v>3222360227</v>
      </c>
      <c r="H822" s="15" t="s">
        <v>552</v>
      </c>
      <c r="I822" s="14">
        <v>4</v>
      </c>
      <c r="J822" s="16">
        <v>1768.3</v>
      </c>
      <c r="K822" s="16">
        <f>I822*J822</f>
        <v>7073.2</v>
      </c>
      <c r="L822" s="13"/>
      <c r="M822" s="13"/>
      <c r="N822" s="14"/>
      <c r="O822" s="14"/>
      <c r="P822" s="14"/>
      <c r="Q822" s="56"/>
      <c r="R822" s="13"/>
      <c r="S822" s="13">
        <f>+R822+365</f>
        <v>365</v>
      </c>
      <c r="T822" s="14">
        <f ca="1">$W$1-R822</f>
        <v>45897</v>
      </c>
      <c r="U822" s="14">
        <f ca="1">365-T822</f>
        <v>-45532</v>
      </c>
      <c r="V822" s="15"/>
      <c r="W822" s="15"/>
      <c r="X822" s="14" t="str">
        <f>IF(AND(O822&gt;40410001,O822&lt;424000000),"Done - Invoiced",IF(AND(L822&gt;DATEVALUE("01/01/2024"),L822&lt;DATEVALUE("01/01/2027")),"On Hand",IF(L822="In Transit","In Transit",IF(L822="Cancelled PO","Cancelled PO","On Order"))))</f>
        <v>On Order</v>
      </c>
      <c r="Y822" s="15" t="s">
        <v>460</v>
      </c>
      <c r="Z822" s="13">
        <v>45953</v>
      </c>
      <c r="AA822" s="13">
        <v>45981</v>
      </c>
      <c r="AB822" s="13">
        <v>45985</v>
      </c>
      <c r="AC822" s="76"/>
      <c r="AJ822"/>
      <c r="AK822" s="56"/>
    </row>
    <row r="823" spans="1:37" ht="10.5" hidden="1" customHeight="1" x14ac:dyDescent="0.2">
      <c r="A823" s="37">
        <v>3780383</v>
      </c>
      <c r="B823" s="15" t="s">
        <v>989</v>
      </c>
      <c r="C823" s="15" t="s">
        <v>525</v>
      </c>
      <c r="D823" s="13">
        <v>45862</v>
      </c>
      <c r="E823" s="15"/>
      <c r="F823" s="14"/>
      <c r="G823" s="14">
        <v>3222360228</v>
      </c>
      <c r="H823" s="15" t="s">
        <v>526</v>
      </c>
      <c r="I823" s="14">
        <v>6</v>
      </c>
      <c r="J823" s="16">
        <v>1742.1</v>
      </c>
      <c r="K823" s="16">
        <f>I823*J823</f>
        <v>10452.599999999999</v>
      </c>
      <c r="L823" s="13"/>
      <c r="M823" s="13"/>
      <c r="N823" s="14"/>
      <c r="O823" s="14"/>
      <c r="P823" s="14"/>
      <c r="Q823" s="56"/>
      <c r="R823" s="13"/>
      <c r="S823" s="13">
        <f>+R823+365</f>
        <v>365</v>
      </c>
      <c r="T823" s="14">
        <f ca="1">$W$1-R823</f>
        <v>45897</v>
      </c>
      <c r="U823" s="14">
        <f ca="1">365-T823</f>
        <v>-45532</v>
      </c>
      <c r="V823" s="15"/>
      <c r="W823" s="15"/>
      <c r="X823" s="14" t="str">
        <f>IF(AND(O823&gt;40410001,O823&lt;424000000),"Done - Invoiced",IF(AND(L823&gt;DATEVALUE("01/01/2024"),L823&lt;DATEVALUE("01/01/2027")),"On Hand",IF(L823="In Transit","In Transit",IF(L823="Cancelled PO","Cancelled PO","On Order"))))</f>
        <v>On Order</v>
      </c>
      <c r="Y823" s="15" t="s">
        <v>460</v>
      </c>
      <c r="Z823" s="13">
        <v>45953</v>
      </c>
      <c r="AA823" s="13">
        <v>45982</v>
      </c>
      <c r="AB823" s="13">
        <v>45986</v>
      </c>
      <c r="AC823" s="76"/>
      <c r="AJ823"/>
      <c r="AK823" s="56"/>
    </row>
    <row r="824" spans="1:37" ht="10.5" hidden="1" customHeight="1" x14ac:dyDescent="0.2">
      <c r="A824" s="37">
        <v>3780384</v>
      </c>
      <c r="B824" s="15" t="s">
        <v>990</v>
      </c>
      <c r="C824" s="15" t="s">
        <v>525</v>
      </c>
      <c r="D824" s="13">
        <v>45862</v>
      </c>
      <c r="E824" s="15"/>
      <c r="F824" s="14"/>
      <c r="G824" s="14">
        <v>3316101350</v>
      </c>
      <c r="H824" s="15" t="s">
        <v>563</v>
      </c>
      <c r="I824" s="14">
        <v>2</v>
      </c>
      <c r="J824" s="16">
        <v>7634.9</v>
      </c>
      <c r="K824" s="16">
        <f>I824*J824</f>
        <v>15269.8</v>
      </c>
      <c r="L824" s="13"/>
      <c r="M824" s="13"/>
      <c r="N824" s="14"/>
      <c r="O824" s="14"/>
      <c r="P824" s="14"/>
      <c r="Q824" s="56"/>
      <c r="R824" s="13"/>
      <c r="S824" s="13">
        <f>+R824+365</f>
        <v>365</v>
      </c>
      <c r="T824" s="14">
        <f ca="1">$W$1-R824</f>
        <v>45897</v>
      </c>
      <c r="U824" s="14">
        <f ca="1">365-T824</f>
        <v>-45532</v>
      </c>
      <c r="V824" s="15"/>
      <c r="W824" s="15"/>
      <c r="X824" s="14" t="str">
        <f>IF(AND(O824&gt;40410001,O824&lt;424000000),"Done - Invoiced",IF(AND(L824&gt;DATEVALUE("01/01/2024"),L824&lt;DATEVALUE("01/01/2027")),"On Hand",IF(L824="In Transit","In Transit",IF(L824="Cancelled PO","Cancelled PO","On Order"))))</f>
        <v>On Order</v>
      </c>
      <c r="Y824" s="15" t="s">
        <v>460</v>
      </c>
      <c r="Z824" s="13">
        <v>45925</v>
      </c>
      <c r="AA824" s="13">
        <v>45918</v>
      </c>
      <c r="AB824" s="13">
        <v>45922</v>
      </c>
      <c r="AC824" s="76"/>
      <c r="AJ824"/>
      <c r="AK824" s="56"/>
    </row>
    <row r="825" spans="1:37" ht="10.5" hidden="1" customHeight="1" x14ac:dyDescent="0.2">
      <c r="A825" s="37">
        <v>3780385</v>
      </c>
      <c r="B825" s="15" t="s">
        <v>991</v>
      </c>
      <c r="C825" s="15" t="s">
        <v>525</v>
      </c>
      <c r="D825" s="13">
        <v>45862</v>
      </c>
      <c r="E825" s="15"/>
      <c r="F825" s="14"/>
      <c r="G825" s="14">
        <v>3316101412</v>
      </c>
      <c r="H825" s="15" t="s">
        <v>584</v>
      </c>
      <c r="I825" s="14">
        <v>2</v>
      </c>
      <c r="J825" s="16">
        <v>7701.8</v>
      </c>
      <c r="K825" s="16">
        <f>I825*J825</f>
        <v>15403.6</v>
      </c>
      <c r="L825" s="13"/>
      <c r="M825" s="13"/>
      <c r="N825" s="14"/>
      <c r="O825" s="14"/>
      <c r="P825" s="14"/>
      <c r="Q825" s="56"/>
      <c r="R825" s="13"/>
      <c r="S825" s="13">
        <f>+R825+365</f>
        <v>365</v>
      </c>
      <c r="T825" s="14">
        <f ca="1">$W$1-R825</f>
        <v>45897</v>
      </c>
      <c r="U825" s="14">
        <f ca="1">365-T825</f>
        <v>-45532</v>
      </c>
      <c r="V825" s="15"/>
      <c r="W825" s="15"/>
      <c r="X825" s="14" t="str">
        <f>IF(AND(O825&gt;40410001,O825&lt;424000000),"Done - Invoiced",IF(AND(L825&gt;DATEVALUE("01/01/2024"),L825&lt;DATEVALUE("01/01/2027")),"On Hand",IF(L825="In Transit","In Transit",IF(L825="Cancelled PO","Cancelled PO","On Order"))))</f>
        <v>On Order</v>
      </c>
      <c r="Y825" s="15" t="s">
        <v>460</v>
      </c>
      <c r="Z825" s="13">
        <v>45953</v>
      </c>
      <c r="AA825" s="13">
        <v>45947</v>
      </c>
      <c r="AB825" s="13">
        <v>45951</v>
      </c>
      <c r="AC825" s="76"/>
      <c r="AJ825"/>
      <c r="AK825" s="56"/>
    </row>
    <row r="826" spans="1:37" ht="10.5" hidden="1" customHeight="1" x14ac:dyDescent="0.2">
      <c r="A826" s="37">
        <v>3823426</v>
      </c>
      <c r="B826" s="15" t="s">
        <v>994</v>
      </c>
      <c r="C826" s="15" t="s">
        <v>52</v>
      </c>
      <c r="D826" s="13">
        <v>45869</v>
      </c>
      <c r="E826" s="15"/>
      <c r="F826" s="14" t="s">
        <v>516</v>
      </c>
      <c r="G826" s="14">
        <v>3222324558</v>
      </c>
      <c r="H826" s="15" t="s">
        <v>87</v>
      </c>
      <c r="I826" s="14">
        <v>6</v>
      </c>
      <c r="J826" s="16">
        <v>3108</v>
      </c>
      <c r="K826" s="16">
        <f>I826*J826</f>
        <v>18648</v>
      </c>
      <c r="L826" s="13"/>
      <c r="M826" s="13"/>
      <c r="N826" s="14"/>
      <c r="O826" s="14"/>
      <c r="P826" s="14"/>
      <c r="Q826" s="56"/>
      <c r="R826" s="13"/>
      <c r="S826" s="13">
        <f>+R826+365</f>
        <v>365</v>
      </c>
      <c r="T826" s="14">
        <f ca="1">$W$1-R826</f>
        <v>45897</v>
      </c>
      <c r="U826" s="14">
        <f ca="1">365-T826</f>
        <v>-45532</v>
      </c>
      <c r="V826" s="15"/>
      <c r="W826" s="15"/>
      <c r="X826" s="14" t="str">
        <f>IF(AND(O826&gt;40410001,O826&lt;424000000),"Done - Invoiced",IF(AND(L826&gt;DATEVALUE("01/01/2024"),L826&lt;DATEVALUE("01/01/2027")),"On Hand",IF(L826="In Transit","In Transit",IF(L826="Cancelled PO","Cancelled PO","On Order"))))</f>
        <v>On Order</v>
      </c>
      <c r="Y826" s="15" t="s">
        <v>460</v>
      </c>
      <c r="Z826" s="13">
        <v>45931</v>
      </c>
      <c r="AA826" s="13">
        <v>45931</v>
      </c>
      <c r="AB826" s="13">
        <v>45936</v>
      </c>
      <c r="AC826" s="76"/>
      <c r="AJ826"/>
      <c r="AK826" s="56"/>
    </row>
    <row r="827" spans="1:37" ht="10.5" hidden="1" customHeight="1" x14ac:dyDescent="0.2">
      <c r="A827" s="37">
        <v>3823427</v>
      </c>
      <c r="B827" s="15" t="s">
        <v>995</v>
      </c>
      <c r="C827" s="15" t="s">
        <v>52</v>
      </c>
      <c r="D827" s="13">
        <v>45869</v>
      </c>
      <c r="E827" s="15"/>
      <c r="F827" s="14" t="s">
        <v>516</v>
      </c>
      <c r="G827" s="14">
        <v>3222324558</v>
      </c>
      <c r="H827" s="15" t="s">
        <v>87</v>
      </c>
      <c r="I827" s="14">
        <v>6</v>
      </c>
      <c r="J827" s="16">
        <v>3108</v>
      </c>
      <c r="K827" s="16">
        <f>I827*J827</f>
        <v>18648</v>
      </c>
      <c r="L827" s="13"/>
      <c r="M827" s="13"/>
      <c r="N827" s="14"/>
      <c r="O827" s="14"/>
      <c r="P827" s="14"/>
      <c r="Q827" s="56"/>
      <c r="R827" s="13"/>
      <c r="S827" s="13">
        <f>+R827+365</f>
        <v>365</v>
      </c>
      <c r="T827" s="14">
        <f ca="1">$W$1-R827</f>
        <v>45897</v>
      </c>
      <c r="U827" s="14">
        <f ca="1">365-T827</f>
        <v>-45532</v>
      </c>
      <c r="V827" s="15"/>
      <c r="W827" s="15"/>
      <c r="X827" s="14" t="str">
        <f>IF(AND(O827&gt;40410001,O827&lt;424000000),"Done - Invoiced",IF(AND(L827&gt;DATEVALUE("01/01/2024"),L827&lt;DATEVALUE("01/01/2027")),"On Hand",IF(L827="In Transit","In Transit",IF(L827="Cancelled PO","Cancelled PO","On Order"))))</f>
        <v>On Order</v>
      </c>
      <c r="Y827" s="15" t="s">
        <v>460</v>
      </c>
      <c r="Z827" s="13">
        <v>45938</v>
      </c>
      <c r="AA827" s="13">
        <v>45938</v>
      </c>
      <c r="AB827" s="13">
        <v>45943</v>
      </c>
      <c r="AC827" s="76"/>
      <c r="AJ827"/>
      <c r="AK827" s="56"/>
    </row>
    <row r="828" spans="1:37" ht="10.5" hidden="1" customHeight="1" x14ac:dyDescent="0.2">
      <c r="A828" s="37">
        <v>3823428</v>
      </c>
      <c r="B828" s="15" t="s">
        <v>996</v>
      </c>
      <c r="C828" s="15" t="s">
        <v>52</v>
      </c>
      <c r="D828" s="13">
        <v>45869</v>
      </c>
      <c r="E828" s="15"/>
      <c r="F828" s="14" t="s">
        <v>1006</v>
      </c>
      <c r="G828" s="14">
        <v>3222362915</v>
      </c>
      <c r="H828" s="15" t="s">
        <v>87</v>
      </c>
      <c r="I828" s="14">
        <v>6</v>
      </c>
      <c r="J828" s="16">
        <v>2315</v>
      </c>
      <c r="K828" s="16">
        <f>I828*J828</f>
        <v>13890</v>
      </c>
      <c r="L828" s="13"/>
      <c r="M828" s="13"/>
      <c r="N828" s="14"/>
      <c r="O828" s="14"/>
      <c r="P828" s="14"/>
      <c r="Q828" s="56"/>
      <c r="R828" s="13"/>
      <c r="S828" s="13">
        <f>+R828+365</f>
        <v>365</v>
      </c>
      <c r="T828" s="14">
        <f ca="1">$W$1-R828</f>
        <v>45897</v>
      </c>
      <c r="U828" s="14">
        <f ca="1">365-T828</f>
        <v>-45532</v>
      </c>
      <c r="V828" s="15"/>
      <c r="W828" s="15"/>
      <c r="X828" s="14" t="str">
        <f>IF(AND(O828&gt;40410001,O828&lt;424000000),"Done - Invoiced",IF(AND(L828&gt;DATEVALUE("01/01/2024"),L828&lt;DATEVALUE("01/01/2027")),"On Hand",IF(L828="In Transit","In Transit",IF(L828="Cancelled PO","Cancelled PO","On Order"))))</f>
        <v>On Order</v>
      </c>
      <c r="Y828" s="15" t="s">
        <v>460</v>
      </c>
      <c r="Z828" s="13">
        <v>45938</v>
      </c>
      <c r="AA828" s="13">
        <v>45938</v>
      </c>
      <c r="AB828" s="13">
        <v>45943</v>
      </c>
      <c r="AC828" s="77"/>
      <c r="AJ828"/>
      <c r="AK828" s="56"/>
    </row>
    <row r="829" spans="1:37" ht="10.5" hidden="1" customHeight="1" x14ac:dyDescent="0.2">
      <c r="A829" s="37">
        <v>3831276</v>
      </c>
      <c r="B829" s="15" t="s">
        <v>997</v>
      </c>
      <c r="C829" s="15" t="s">
        <v>525</v>
      </c>
      <c r="D829" s="13">
        <v>45870</v>
      </c>
      <c r="E829" s="15"/>
      <c r="F829" s="14" t="s">
        <v>1007</v>
      </c>
      <c r="G829" s="14">
        <v>3222321583</v>
      </c>
      <c r="H829" s="15" t="s">
        <v>526</v>
      </c>
      <c r="I829" s="14">
        <v>8</v>
      </c>
      <c r="J829" s="16">
        <v>629.5</v>
      </c>
      <c r="K829" s="16">
        <f>I829*J829</f>
        <v>5036</v>
      </c>
      <c r="L829" s="13"/>
      <c r="M829" s="13"/>
      <c r="N829" s="14"/>
      <c r="O829" s="14"/>
      <c r="P829" s="14"/>
      <c r="Q829" s="56"/>
      <c r="R829" s="13"/>
      <c r="S829" s="13">
        <f>+R829+365</f>
        <v>365</v>
      </c>
      <c r="T829" s="14">
        <f ca="1">$W$1-R829</f>
        <v>45897</v>
      </c>
      <c r="U829" s="14">
        <f ca="1">365-T829</f>
        <v>-45532</v>
      </c>
      <c r="V829" s="15"/>
      <c r="W829" s="15"/>
      <c r="X829" s="14" t="str">
        <f>IF(AND(O829&gt;40410001,O829&lt;424000000),"Done - Invoiced",IF(AND(L829&gt;DATEVALUE("01/01/2024"),L829&lt;DATEVALUE("01/01/2027")),"On Hand",IF(L829="In Transit","In Transit",IF(L829="Cancelled PO","Cancelled PO","On Order"))))</f>
        <v>On Order</v>
      </c>
      <c r="Y829" s="15" t="s">
        <v>460</v>
      </c>
      <c r="Z829" s="13">
        <v>45967</v>
      </c>
      <c r="AA829" s="13">
        <v>45967</v>
      </c>
      <c r="AB829" s="13">
        <v>45971</v>
      </c>
      <c r="AC829" s="77"/>
      <c r="AJ829"/>
      <c r="AK829" s="56"/>
    </row>
    <row r="830" spans="1:37" ht="10.5" hidden="1" customHeight="1" x14ac:dyDescent="0.2">
      <c r="A830" s="37">
        <v>3831277</v>
      </c>
      <c r="B830" s="15" t="s">
        <v>998</v>
      </c>
      <c r="C830" s="15" t="s">
        <v>525</v>
      </c>
      <c r="D830" s="13">
        <v>45870</v>
      </c>
      <c r="E830" s="15"/>
      <c r="F830" s="14" t="s">
        <v>1008</v>
      </c>
      <c r="G830" s="14">
        <v>3222345375</v>
      </c>
      <c r="H830" s="15" t="s">
        <v>526</v>
      </c>
      <c r="I830" s="14">
        <v>6</v>
      </c>
      <c r="J830" s="16">
        <v>1087.4000000000001</v>
      </c>
      <c r="K830" s="16">
        <f>I830*J830</f>
        <v>6524.4000000000005</v>
      </c>
      <c r="L830" s="13"/>
      <c r="M830" s="13"/>
      <c r="N830" s="14"/>
      <c r="O830" s="14"/>
      <c r="P830" s="14"/>
      <c r="Q830" s="56"/>
      <c r="R830" s="13"/>
      <c r="S830" s="13">
        <f>+R830+365</f>
        <v>365</v>
      </c>
      <c r="T830" s="14">
        <f ca="1">$W$1-R830</f>
        <v>45897</v>
      </c>
      <c r="U830" s="14">
        <f ca="1">365-T830</f>
        <v>-45532</v>
      </c>
      <c r="V830" s="15"/>
      <c r="W830" s="15"/>
      <c r="X830" s="14" t="str">
        <f>IF(AND(O830&gt;40410001,O830&lt;424000000),"Done - Invoiced",IF(AND(L830&gt;DATEVALUE("01/01/2024"),L830&lt;DATEVALUE("01/01/2027")),"On Hand",IF(L830="In Transit","In Transit",IF(L830="Cancelled PO","Cancelled PO","On Order"))))</f>
        <v>On Order</v>
      </c>
      <c r="Y830" s="15" t="s">
        <v>460</v>
      </c>
      <c r="Z830" s="13">
        <v>45939</v>
      </c>
      <c r="AA830" s="13">
        <v>45939</v>
      </c>
      <c r="AB830" s="13">
        <v>45943</v>
      </c>
      <c r="AC830" s="14"/>
      <c r="AJ830"/>
      <c r="AK830" s="56"/>
    </row>
    <row r="831" spans="1:37" ht="10.5" hidden="1" customHeight="1" x14ac:dyDescent="0.2">
      <c r="A831" s="37">
        <v>3831278</v>
      </c>
      <c r="B831" s="15" t="s">
        <v>999</v>
      </c>
      <c r="C831" s="15" t="s">
        <v>525</v>
      </c>
      <c r="D831" s="13">
        <v>45870</v>
      </c>
      <c r="E831" s="15"/>
      <c r="F831" s="14" t="s">
        <v>1009</v>
      </c>
      <c r="G831" s="14">
        <v>3222360227</v>
      </c>
      <c r="H831" s="15" t="s">
        <v>552</v>
      </c>
      <c r="I831" s="14">
        <v>4</v>
      </c>
      <c r="J831" s="16">
        <v>1768.3</v>
      </c>
      <c r="K831" s="16">
        <f>I831*J831</f>
        <v>7073.2</v>
      </c>
      <c r="L831" s="13"/>
      <c r="M831" s="13"/>
      <c r="N831" s="14"/>
      <c r="O831" s="14"/>
      <c r="P831" s="14"/>
      <c r="Q831" s="56"/>
      <c r="R831" s="13"/>
      <c r="S831" s="13">
        <f>+R831+365</f>
        <v>365</v>
      </c>
      <c r="T831" s="14">
        <f ca="1">$W$1-R831</f>
        <v>45897</v>
      </c>
      <c r="U831" s="14">
        <f ca="1">365-T831</f>
        <v>-45532</v>
      </c>
      <c r="V831" s="15"/>
      <c r="W831" s="15"/>
      <c r="X831" s="14" t="str">
        <f>IF(AND(O831&gt;40410001,O831&lt;424000000),"Done - Invoiced",IF(AND(L831&gt;DATEVALUE("01/01/2024"),L831&lt;DATEVALUE("01/01/2027")),"On Hand",IF(L831="In Transit","In Transit",IF(L831="Cancelled PO","Cancelled PO","On Order"))))</f>
        <v>On Order</v>
      </c>
      <c r="Y831" s="15" t="s">
        <v>460</v>
      </c>
      <c r="Z831" s="13">
        <v>45960</v>
      </c>
      <c r="AA831" s="13">
        <v>45989</v>
      </c>
      <c r="AB831" s="13">
        <v>45993</v>
      </c>
      <c r="AC831" s="76"/>
      <c r="AJ831"/>
      <c r="AK831" s="56"/>
    </row>
    <row r="832" spans="1:37" ht="10.5" hidden="1" customHeight="1" x14ac:dyDescent="0.2">
      <c r="A832" s="37">
        <v>3831279</v>
      </c>
      <c r="B832" s="15" t="s">
        <v>1000</v>
      </c>
      <c r="C832" s="15" t="s">
        <v>525</v>
      </c>
      <c r="D832" s="13">
        <v>45870</v>
      </c>
      <c r="E832" s="15"/>
      <c r="F832" s="14" t="s">
        <v>959</v>
      </c>
      <c r="G832" s="14">
        <v>3222361541</v>
      </c>
      <c r="H832" s="15" t="s">
        <v>526</v>
      </c>
      <c r="I832" s="14">
        <v>6</v>
      </c>
      <c r="J832" s="16">
        <v>2224.1999999999998</v>
      </c>
      <c r="K832" s="16">
        <f>I832*J832</f>
        <v>13345.199999999999</v>
      </c>
      <c r="L832" s="13"/>
      <c r="M832" s="13"/>
      <c r="N832" s="14"/>
      <c r="O832" s="14"/>
      <c r="P832" s="14"/>
      <c r="Q832" s="56"/>
      <c r="R832" s="13"/>
      <c r="S832" s="13">
        <f>+R832+365</f>
        <v>365</v>
      </c>
      <c r="T832" s="14">
        <f ca="1">$W$1-R832</f>
        <v>45897</v>
      </c>
      <c r="U832" s="14">
        <f ca="1">365-T832</f>
        <v>-45532</v>
      </c>
      <c r="V832" s="15"/>
      <c r="W832" s="15"/>
      <c r="X832" s="14" t="str">
        <f>IF(AND(O832&gt;40410001,O832&lt;424000000),"Done - Invoiced",IF(AND(L832&gt;DATEVALUE("01/01/2024"),L832&lt;DATEVALUE("01/01/2027")),"On Hand",IF(L832="In Transit","In Transit",IF(L832="Cancelled PO","Cancelled PO","On Order"))))</f>
        <v>On Order</v>
      </c>
      <c r="Y832" s="15" t="s">
        <v>460</v>
      </c>
      <c r="Z832" s="13">
        <v>45960</v>
      </c>
      <c r="AA832" s="13">
        <v>45989</v>
      </c>
      <c r="AB832" s="13">
        <v>45993</v>
      </c>
      <c r="AC832" s="77"/>
      <c r="AJ832"/>
      <c r="AK832" s="56"/>
    </row>
    <row r="833" spans="1:37" ht="10.5" hidden="1" customHeight="1" x14ac:dyDescent="0.2">
      <c r="A833" s="37">
        <v>3831280</v>
      </c>
      <c r="B833" s="15" t="s">
        <v>1001</v>
      </c>
      <c r="C833" s="15" t="s">
        <v>525</v>
      </c>
      <c r="D833" s="13">
        <v>45870</v>
      </c>
      <c r="E833" s="15"/>
      <c r="F833" s="14" t="s">
        <v>1010</v>
      </c>
      <c r="G833" s="14">
        <v>3316101360</v>
      </c>
      <c r="H833" s="15" t="s">
        <v>569</v>
      </c>
      <c r="I833" s="14">
        <v>2</v>
      </c>
      <c r="J833" s="16">
        <v>4774.3</v>
      </c>
      <c r="K833" s="16">
        <f>I833*J833</f>
        <v>9548.6</v>
      </c>
      <c r="L833" s="13"/>
      <c r="M833" s="13"/>
      <c r="N833" s="14"/>
      <c r="O833" s="14"/>
      <c r="P833" s="14"/>
      <c r="Q833" s="56"/>
      <c r="R833" s="13"/>
      <c r="S833" s="13">
        <f>+R833+365</f>
        <v>365</v>
      </c>
      <c r="T833" s="14">
        <f ca="1">$W$1-R833</f>
        <v>45897</v>
      </c>
      <c r="U833" s="14">
        <f ca="1">365-T833</f>
        <v>-45532</v>
      </c>
      <c r="V833" s="15"/>
      <c r="W833" s="15"/>
      <c r="X833" s="14" t="str">
        <f>IF(AND(O833&gt;40410001,O833&lt;424000000),"Done - Invoiced",IF(AND(L833&gt;DATEVALUE("01/01/2024"),L833&lt;DATEVALUE("01/01/2027")),"On Hand",IF(L833="In Transit","In Transit",IF(L833="Cancelled PO","Cancelled PO","On Order"))))</f>
        <v>On Order</v>
      </c>
      <c r="Y833" s="15" t="s">
        <v>460</v>
      </c>
      <c r="Z833" s="13">
        <v>45932</v>
      </c>
      <c r="AA833" s="13">
        <v>45932</v>
      </c>
      <c r="AB833" s="13">
        <v>45936</v>
      </c>
      <c r="AC833" s="77"/>
      <c r="AJ833"/>
      <c r="AK833" s="56"/>
    </row>
    <row r="834" spans="1:37" ht="10.5" hidden="1" customHeight="1" x14ac:dyDescent="0.2">
      <c r="A834" s="37">
        <v>3831281</v>
      </c>
      <c r="B834" s="15" t="s">
        <v>1002</v>
      </c>
      <c r="C834" s="15" t="s">
        <v>525</v>
      </c>
      <c r="D834" s="13">
        <v>45870</v>
      </c>
      <c r="E834" s="15"/>
      <c r="F834" s="14" t="s">
        <v>954</v>
      </c>
      <c r="G834" s="14">
        <v>3316101411</v>
      </c>
      <c r="H834" s="15" t="s">
        <v>575</v>
      </c>
      <c r="I834" s="14">
        <v>2</v>
      </c>
      <c r="J834" s="16">
        <v>5167.2</v>
      </c>
      <c r="K834" s="16">
        <f>I834*J834</f>
        <v>10334.4</v>
      </c>
      <c r="L834" s="13"/>
      <c r="M834" s="13"/>
      <c r="N834" s="14"/>
      <c r="O834" s="14"/>
      <c r="P834" s="14"/>
      <c r="Q834" s="56"/>
      <c r="R834" s="13"/>
      <c r="S834" s="13">
        <f>+R834+365</f>
        <v>365</v>
      </c>
      <c r="T834" s="14">
        <f ca="1">$W$1-R834</f>
        <v>45897</v>
      </c>
      <c r="U834" s="14">
        <f ca="1">365-T834</f>
        <v>-45532</v>
      </c>
      <c r="V834" s="15"/>
      <c r="W834" s="15"/>
      <c r="X834" s="14" t="str">
        <f>IF(AND(O834&gt;40410001,O834&lt;424000000),"Done - Invoiced",IF(AND(L834&gt;DATEVALUE("01/01/2024"),L834&lt;DATEVALUE("01/01/2027")),"On Hand",IF(L834="In Transit","In Transit",IF(L834="Cancelled PO","Cancelled PO","On Order"))))</f>
        <v>On Order</v>
      </c>
      <c r="Y834" s="15" t="s">
        <v>460</v>
      </c>
      <c r="Z834" s="13">
        <v>45960</v>
      </c>
      <c r="AA834" s="13">
        <v>45960</v>
      </c>
      <c r="AB834" s="13">
        <v>45964</v>
      </c>
      <c r="AC834" s="14"/>
      <c r="AJ834"/>
      <c r="AK834" s="56"/>
    </row>
    <row r="835" spans="1:37" ht="10.5" hidden="1" customHeight="1" x14ac:dyDescent="0.2">
      <c r="A835" s="37">
        <v>3831282</v>
      </c>
      <c r="B835" s="15" t="s">
        <v>1003</v>
      </c>
      <c r="C835" s="15" t="s">
        <v>525</v>
      </c>
      <c r="D835" s="13">
        <v>45870</v>
      </c>
      <c r="E835" s="15"/>
      <c r="F835" s="14" t="s">
        <v>954</v>
      </c>
      <c r="G835" s="14">
        <v>3316101411</v>
      </c>
      <c r="H835" s="15" t="s">
        <v>575</v>
      </c>
      <c r="I835" s="14">
        <v>2</v>
      </c>
      <c r="J835" s="16">
        <v>5167.2</v>
      </c>
      <c r="K835" s="16">
        <f>I835*J835</f>
        <v>10334.4</v>
      </c>
      <c r="L835" s="13"/>
      <c r="M835" s="13"/>
      <c r="N835" s="14"/>
      <c r="O835" s="14"/>
      <c r="P835" s="14"/>
      <c r="Q835" s="56"/>
      <c r="R835" s="13"/>
      <c r="S835" s="13">
        <f>+R835+365</f>
        <v>365</v>
      </c>
      <c r="T835" s="14">
        <f ca="1">$W$1-R835</f>
        <v>45897</v>
      </c>
      <c r="U835" s="14">
        <f ca="1">365-T835</f>
        <v>-45532</v>
      </c>
      <c r="V835" s="15"/>
      <c r="W835" s="15"/>
      <c r="X835" s="14" t="str">
        <f>IF(AND(O835&gt;40410001,O835&lt;424000000),"Done - Invoiced",IF(AND(L835&gt;DATEVALUE("01/01/2024"),L835&lt;DATEVALUE("01/01/2027")),"On Hand",IF(L835="In Transit","In Transit",IF(L835="Cancelled PO","Cancelled PO","On Order"))))</f>
        <v>On Order</v>
      </c>
      <c r="Y835" s="15" t="s">
        <v>460</v>
      </c>
      <c r="Z835" s="13">
        <v>45960</v>
      </c>
      <c r="AA835" s="13">
        <v>45960</v>
      </c>
      <c r="AB835" s="13">
        <v>45964</v>
      </c>
      <c r="AC835" s="76"/>
      <c r="AJ835"/>
      <c r="AK835" s="56"/>
    </row>
    <row r="836" spans="1:37" ht="10.5" hidden="1" customHeight="1" x14ac:dyDescent="0.2">
      <c r="A836" s="37">
        <v>3831283</v>
      </c>
      <c r="B836" s="15" t="s">
        <v>1004</v>
      </c>
      <c r="C836" s="15" t="s">
        <v>525</v>
      </c>
      <c r="D836" s="13">
        <v>45870</v>
      </c>
      <c r="E836" s="15"/>
      <c r="F836" s="14" t="s">
        <v>953</v>
      </c>
      <c r="G836" s="14">
        <v>3316101412</v>
      </c>
      <c r="H836" s="15" t="s">
        <v>584</v>
      </c>
      <c r="I836" s="14">
        <v>2</v>
      </c>
      <c r="J836" s="16">
        <v>7701.8</v>
      </c>
      <c r="K836" s="16">
        <f>I836*J836</f>
        <v>15403.6</v>
      </c>
      <c r="L836" s="13"/>
      <c r="M836" s="13"/>
      <c r="N836" s="14"/>
      <c r="O836" s="14"/>
      <c r="P836" s="14"/>
      <c r="Q836" s="56"/>
      <c r="R836" s="13"/>
      <c r="S836" s="13">
        <f>+R836+365</f>
        <v>365</v>
      </c>
      <c r="T836" s="14">
        <f ca="1">$W$1-R836</f>
        <v>45897</v>
      </c>
      <c r="U836" s="14">
        <f ca="1">365-T836</f>
        <v>-45532</v>
      </c>
      <c r="V836" s="15"/>
      <c r="W836" s="15"/>
      <c r="X836" s="14" t="str">
        <f>IF(AND(O836&gt;40410001,O836&lt;424000000),"Done - Invoiced",IF(AND(L836&gt;DATEVALUE("01/01/2024"),L836&lt;DATEVALUE("01/01/2027")),"On Hand",IF(L836="In Transit","In Transit",IF(L836="Cancelled PO","Cancelled PO","On Order"))))</f>
        <v>On Order</v>
      </c>
      <c r="Y836" s="15" t="s">
        <v>460</v>
      </c>
      <c r="Z836" s="13">
        <v>45960</v>
      </c>
      <c r="AA836" s="13">
        <v>45989</v>
      </c>
      <c r="AB836" s="13">
        <v>45993</v>
      </c>
      <c r="AC836" s="77"/>
      <c r="AJ836"/>
      <c r="AK836" s="56"/>
    </row>
    <row r="837" spans="1:37" ht="10.5" hidden="1" customHeight="1" x14ac:dyDescent="0.2">
      <c r="A837" s="37">
        <v>3831284</v>
      </c>
      <c r="B837" s="15" t="s">
        <v>1005</v>
      </c>
      <c r="C837" s="15" t="s">
        <v>525</v>
      </c>
      <c r="D837" s="13">
        <v>45870</v>
      </c>
      <c r="E837" s="15"/>
      <c r="F837" s="14" t="s">
        <v>1011</v>
      </c>
      <c r="G837" s="14">
        <v>3719000782</v>
      </c>
      <c r="H837" s="15" t="s">
        <v>594</v>
      </c>
      <c r="I837" s="14">
        <v>2</v>
      </c>
      <c r="J837" s="16">
        <v>1750.9</v>
      </c>
      <c r="K837" s="16">
        <f>I837*J837</f>
        <v>3501.8</v>
      </c>
      <c r="L837" s="13"/>
      <c r="M837" s="13"/>
      <c r="N837" s="14"/>
      <c r="O837" s="14"/>
      <c r="P837" s="14"/>
      <c r="Q837" s="56"/>
      <c r="R837" s="13"/>
      <c r="S837" s="13">
        <f>+R837+365</f>
        <v>365</v>
      </c>
      <c r="T837" s="14">
        <f ca="1">$W$1-R837</f>
        <v>45897</v>
      </c>
      <c r="U837" s="14">
        <f ca="1">365-T837</f>
        <v>-45532</v>
      </c>
      <c r="V837" s="15"/>
      <c r="W837" s="15"/>
      <c r="X837" s="14" t="str">
        <f>IF(AND(O837&gt;40410001,O837&lt;424000000),"Done - Invoiced",IF(AND(L837&gt;DATEVALUE("01/01/2024"),L837&lt;DATEVALUE("01/01/2027")),"On Hand",IF(L837="In Transit","In Transit",IF(L837="Cancelled PO","Cancelled PO","On Order"))))</f>
        <v>On Order</v>
      </c>
      <c r="Y837" s="15" t="s">
        <v>460</v>
      </c>
      <c r="Z837" s="13">
        <v>45946</v>
      </c>
      <c r="AA837" s="13">
        <v>45946</v>
      </c>
      <c r="AB837" s="13">
        <v>45950</v>
      </c>
      <c r="AC837" s="77"/>
      <c r="AJ837"/>
      <c r="AK837" s="56"/>
    </row>
    <row r="838" spans="1:37" ht="10.5" hidden="1" customHeight="1" x14ac:dyDescent="0.2">
      <c r="A838" s="37">
        <v>3930386</v>
      </c>
      <c r="B838" s="15" t="s">
        <v>1087</v>
      </c>
      <c r="C838" s="15" t="s">
        <v>52</v>
      </c>
      <c r="D838" s="13">
        <v>45883</v>
      </c>
      <c r="E838" s="15"/>
      <c r="F838" s="14" t="s">
        <v>1102</v>
      </c>
      <c r="G838" s="14" t="s">
        <v>1102</v>
      </c>
      <c r="H838" s="15" t="s">
        <v>85</v>
      </c>
      <c r="I838" s="14">
        <v>2</v>
      </c>
      <c r="J838" s="16">
        <v>1118</v>
      </c>
      <c r="K838" s="93">
        <f>I838*J838</f>
        <v>2236</v>
      </c>
      <c r="L838" s="13"/>
      <c r="M838" s="13"/>
      <c r="N838" s="14"/>
      <c r="O838" s="14"/>
      <c r="P838" s="14"/>
      <c r="Q838" s="56"/>
      <c r="R838" s="13"/>
      <c r="S838" s="13"/>
      <c r="T838" s="14"/>
      <c r="U838" s="14"/>
      <c r="V838" s="15"/>
      <c r="W838" s="15"/>
      <c r="X838" s="14" t="str">
        <f>IF(AND(O838&gt;40410001,O838&lt;424000000),"Done - Invoiced",IF(AND(L838&gt;DATEVALUE("01/01/2024"),L838&lt;DATEVALUE("01/01/2027")),"On Hand",IF(L838="In Transit","In Transit",IF(L838="Cancelled PO","Cancelled PO","On Order"))))</f>
        <v>On Order</v>
      </c>
      <c r="Y838" s="15" t="s">
        <v>460</v>
      </c>
      <c r="Z838" s="13">
        <v>45924</v>
      </c>
      <c r="AA838" s="13">
        <v>45924</v>
      </c>
      <c r="AB838" s="13">
        <v>45929</v>
      </c>
      <c r="AC838" s="14"/>
      <c r="AJ838"/>
      <c r="AK838" s="56"/>
    </row>
    <row r="839" spans="1:37" ht="10.5" hidden="1" customHeight="1" x14ac:dyDescent="0.2">
      <c r="A839" s="37">
        <v>3930387</v>
      </c>
      <c r="B839" s="15" t="s">
        <v>1086</v>
      </c>
      <c r="C839" s="15" t="s">
        <v>52</v>
      </c>
      <c r="D839" s="13">
        <v>45883</v>
      </c>
      <c r="E839" s="15"/>
      <c r="F839" s="14" t="s">
        <v>514</v>
      </c>
      <c r="G839" s="14" t="s">
        <v>514</v>
      </c>
      <c r="H839" s="15" t="s">
        <v>157</v>
      </c>
      <c r="I839" s="14">
        <v>6</v>
      </c>
      <c r="J839" s="16">
        <v>1717</v>
      </c>
      <c r="K839" s="93">
        <f>I839*J839</f>
        <v>10302</v>
      </c>
      <c r="L839" s="13"/>
      <c r="M839" s="13"/>
      <c r="N839" s="14"/>
      <c r="O839" s="14"/>
      <c r="P839" s="14"/>
      <c r="Q839" s="56"/>
      <c r="R839" s="13"/>
      <c r="S839" s="13"/>
      <c r="T839" s="14"/>
      <c r="U839" s="14"/>
      <c r="V839" s="15"/>
      <c r="W839" s="15"/>
      <c r="X839" s="14" t="str">
        <f>IF(AND(O839&gt;40410001,O839&lt;424000000),"Done - Invoiced",IF(AND(L839&gt;DATEVALUE("01/01/2024"),L839&lt;DATEVALUE("01/01/2027")),"On Hand",IF(L839="In Transit","In Transit",IF(L839="Cancelled PO","Cancelled PO","On Order"))))</f>
        <v>On Order</v>
      </c>
      <c r="Y839" s="15" t="s">
        <v>460</v>
      </c>
      <c r="Z839" s="13">
        <v>45931</v>
      </c>
      <c r="AA839" s="13">
        <v>45931</v>
      </c>
      <c r="AB839" s="13">
        <v>45936</v>
      </c>
      <c r="AC839" s="14"/>
      <c r="AJ839"/>
      <c r="AK839" s="56"/>
    </row>
    <row r="840" spans="1:37" ht="10.5" customHeight="1" x14ac:dyDescent="0.2">
      <c r="A840" s="37">
        <v>3930388</v>
      </c>
      <c r="B840" s="15" t="s">
        <v>1085</v>
      </c>
      <c r="C840" s="15" t="s">
        <v>52</v>
      </c>
      <c r="D840" s="13">
        <v>45883</v>
      </c>
      <c r="E840" s="15"/>
      <c r="F840" s="14" t="s">
        <v>512</v>
      </c>
      <c r="G840" s="14" t="s">
        <v>512</v>
      </c>
      <c r="H840" s="15" t="s">
        <v>157</v>
      </c>
      <c r="I840" s="14">
        <v>6</v>
      </c>
      <c r="J840" s="16">
        <v>1531</v>
      </c>
      <c r="K840" s="93">
        <f>I840*J840</f>
        <v>9186</v>
      </c>
      <c r="L840" s="13"/>
      <c r="M840" s="13"/>
      <c r="N840" s="14"/>
      <c r="O840" s="14"/>
      <c r="P840" s="14"/>
      <c r="Q840" s="56"/>
      <c r="R840" s="13"/>
      <c r="S840" s="13"/>
      <c r="T840" s="14"/>
      <c r="U840" s="14"/>
      <c r="V840" s="15"/>
      <c r="W840" s="15"/>
      <c r="X840" s="14" t="str">
        <f>IF(AND(O840&gt;40410001,O840&lt;424000000),"Done - Invoiced",IF(AND(L840&gt;DATEVALUE("01/01/2024"),L840&lt;DATEVALUE("01/01/2027")),"On Hand",IF(L840="In Transit","In Transit",IF(L840="Cancelled PO","Cancelled PO","On Order"))))</f>
        <v>On Order</v>
      </c>
      <c r="Y840" s="15" t="s">
        <v>460</v>
      </c>
      <c r="Z840" s="13">
        <v>45931</v>
      </c>
      <c r="AA840" s="13">
        <v>45931</v>
      </c>
      <c r="AB840" s="13">
        <v>45936</v>
      </c>
      <c r="AC840" s="14"/>
      <c r="AJ840"/>
      <c r="AK840" s="56"/>
    </row>
    <row r="841" spans="1:37" ht="10.5" hidden="1" customHeight="1" x14ac:dyDescent="0.2">
      <c r="A841" s="37">
        <v>3930389</v>
      </c>
      <c r="B841" s="15" t="s">
        <v>1084</v>
      </c>
      <c r="C841" s="15" t="s">
        <v>52</v>
      </c>
      <c r="D841" s="13">
        <v>45883</v>
      </c>
      <c r="E841" s="15"/>
      <c r="F841" s="14" t="s">
        <v>1006</v>
      </c>
      <c r="G841" s="14" t="s">
        <v>1006</v>
      </c>
      <c r="H841" s="15" t="s">
        <v>87</v>
      </c>
      <c r="I841" s="14">
        <v>6</v>
      </c>
      <c r="J841" s="16">
        <v>2315</v>
      </c>
      <c r="K841" s="93">
        <f>I841*J841</f>
        <v>13890</v>
      </c>
      <c r="L841" s="13"/>
      <c r="M841" s="13"/>
      <c r="N841" s="14"/>
      <c r="O841" s="14"/>
      <c r="P841" s="14"/>
      <c r="Q841" s="56"/>
      <c r="R841" s="13"/>
      <c r="S841" s="13"/>
      <c r="T841" s="14"/>
      <c r="U841" s="14"/>
      <c r="V841" s="15"/>
      <c r="W841" s="15"/>
      <c r="X841" s="14" t="str">
        <f>IF(AND(O841&gt;40410001,O841&lt;424000000),"Done - Invoiced",IF(AND(L841&gt;DATEVALUE("01/01/2024"),L841&lt;DATEVALUE("01/01/2027")),"On Hand",IF(L841="In Transit","In Transit",IF(L841="Cancelled PO","Cancelled PO","On Order"))))</f>
        <v>On Order</v>
      </c>
      <c r="Y841" s="15" t="s">
        <v>460</v>
      </c>
      <c r="Z841" s="13">
        <v>45938</v>
      </c>
      <c r="AA841" s="13">
        <v>45938</v>
      </c>
      <c r="AB841" s="13">
        <v>45943</v>
      </c>
      <c r="AC841" s="14"/>
      <c r="AJ841"/>
      <c r="AK841" s="56"/>
    </row>
    <row r="842" spans="1:37" ht="10.5" hidden="1" customHeight="1" x14ac:dyDescent="0.2">
      <c r="A842" s="37">
        <v>3930382</v>
      </c>
      <c r="B842" s="15" t="s">
        <v>1083</v>
      </c>
      <c r="C842" s="15" t="s">
        <v>56</v>
      </c>
      <c r="D842" s="13">
        <v>45883</v>
      </c>
      <c r="E842" s="15"/>
      <c r="F842" s="14" t="s">
        <v>92</v>
      </c>
      <c r="G842" s="14" t="s">
        <v>1101</v>
      </c>
      <c r="H842" s="15" t="s">
        <v>93</v>
      </c>
      <c r="I842" s="14">
        <v>1</v>
      </c>
      <c r="J842" s="16">
        <v>409.75</v>
      </c>
      <c r="K842" s="93">
        <f>I842*J842</f>
        <v>409.75</v>
      </c>
      <c r="L842" s="13"/>
      <c r="M842" s="13"/>
      <c r="N842" s="14"/>
      <c r="O842" s="14"/>
      <c r="P842" s="14"/>
      <c r="Q842" s="56"/>
      <c r="R842" s="13"/>
      <c r="S842" s="13"/>
      <c r="T842" s="14"/>
      <c r="U842" s="14"/>
      <c r="V842" s="15"/>
      <c r="W842" s="15"/>
      <c r="X842" s="14" t="str">
        <f>IF(AND(O842&gt;40410001,O842&lt;424000000),"Done - Invoiced",IF(AND(L842&gt;DATEVALUE("01/01/2024"),L842&lt;DATEVALUE("01/01/2027")),"On Hand",IF(L842="In Transit","In Transit",IF(L842="Cancelled PO","Cancelled PO","On Order"))))</f>
        <v>On Order</v>
      </c>
      <c r="Y842" s="15" t="s">
        <v>460</v>
      </c>
      <c r="Z842" s="13">
        <v>45921</v>
      </c>
      <c r="AA842" s="13">
        <v>45916</v>
      </c>
      <c r="AB842" s="13">
        <v>46022</v>
      </c>
      <c r="AC842" s="14"/>
      <c r="AJ842"/>
      <c r="AK842" s="56"/>
    </row>
    <row r="843" spans="1:37" ht="10.5" hidden="1" customHeight="1" x14ac:dyDescent="0.2">
      <c r="A843" s="37">
        <v>3930383</v>
      </c>
      <c r="B843" s="15" t="s">
        <v>1082</v>
      </c>
      <c r="C843" s="15" t="s">
        <v>56</v>
      </c>
      <c r="D843" s="13">
        <v>45883</v>
      </c>
      <c r="E843" s="15"/>
      <c r="F843" s="14" t="s">
        <v>950</v>
      </c>
      <c r="G843" s="14" t="s">
        <v>950</v>
      </c>
      <c r="H843" s="15" t="s">
        <v>169</v>
      </c>
      <c r="I843" s="14">
        <v>1</v>
      </c>
      <c r="J843" s="16">
        <v>6749.63</v>
      </c>
      <c r="K843" s="93">
        <f>I843*J843</f>
        <v>6749.63</v>
      </c>
      <c r="L843" s="13"/>
      <c r="M843" s="13"/>
      <c r="N843" s="14"/>
      <c r="O843" s="14"/>
      <c r="P843" s="14"/>
      <c r="Q843" s="56"/>
      <c r="R843" s="13"/>
      <c r="S843" s="13"/>
      <c r="T843" s="14"/>
      <c r="U843" s="14"/>
      <c r="V843" s="15"/>
      <c r="W843" s="15"/>
      <c r="X843" s="14" t="str">
        <f>IF(AND(O843&gt;40410001,O843&lt;424000000),"Done - Invoiced",IF(AND(L843&gt;DATEVALUE("01/01/2024"),L843&lt;DATEVALUE("01/01/2027")),"On Hand",IF(L843="In Transit","In Transit",IF(L843="Cancelled PO","Cancelled PO","On Order"))))</f>
        <v>On Order</v>
      </c>
      <c r="Y843" s="15" t="s">
        <v>460</v>
      </c>
      <c r="Z843" s="13">
        <v>45949</v>
      </c>
      <c r="AA843" s="13">
        <v>45947</v>
      </c>
      <c r="AB843" s="13">
        <v>46053</v>
      </c>
      <c r="AC843" s="14"/>
      <c r="AJ843"/>
      <c r="AK843" s="56"/>
    </row>
    <row r="844" spans="1:37" ht="10.5" hidden="1" customHeight="1" x14ac:dyDescent="0.2">
      <c r="A844" s="37">
        <v>3930384</v>
      </c>
      <c r="B844" s="15" t="s">
        <v>1081</v>
      </c>
      <c r="C844" s="15" t="s">
        <v>56</v>
      </c>
      <c r="D844" s="13">
        <v>45883</v>
      </c>
      <c r="E844" s="15"/>
      <c r="F844" s="14" t="s">
        <v>950</v>
      </c>
      <c r="G844" s="14" t="s">
        <v>950</v>
      </c>
      <c r="H844" s="15" t="s">
        <v>169</v>
      </c>
      <c r="I844" s="14">
        <v>1</v>
      </c>
      <c r="J844" s="16">
        <v>6749.63</v>
      </c>
      <c r="K844" s="93">
        <f>I844*J844</f>
        <v>6749.63</v>
      </c>
      <c r="L844" s="13"/>
      <c r="M844" s="13"/>
      <c r="N844" s="14"/>
      <c r="O844" s="14"/>
      <c r="P844" s="14"/>
      <c r="Q844" s="56"/>
      <c r="R844" s="13"/>
      <c r="S844" s="13"/>
      <c r="T844" s="14"/>
      <c r="U844" s="14"/>
      <c r="V844" s="15"/>
      <c r="W844" s="15"/>
      <c r="X844" s="14" t="str">
        <f>IF(AND(O844&gt;40410001,O844&lt;424000000),"Done - Invoiced",IF(AND(L844&gt;DATEVALUE("01/01/2024"),L844&lt;DATEVALUE("01/01/2027")),"On Hand",IF(L844="In Transit","In Transit",IF(L844="Cancelled PO","Cancelled PO","On Order"))))</f>
        <v>On Order</v>
      </c>
      <c r="Y844" s="15" t="s">
        <v>460</v>
      </c>
      <c r="Z844" s="13">
        <v>45949</v>
      </c>
      <c r="AA844" s="13">
        <v>45947</v>
      </c>
      <c r="AB844" s="13">
        <v>46053</v>
      </c>
      <c r="AC844" s="14"/>
      <c r="AJ844"/>
      <c r="AK844" s="56"/>
    </row>
    <row r="845" spans="1:37" ht="10.5" hidden="1" customHeight="1" x14ac:dyDescent="0.2">
      <c r="A845" s="37">
        <v>3930385</v>
      </c>
      <c r="B845" s="15" t="s">
        <v>1080</v>
      </c>
      <c r="C845" s="15" t="s">
        <v>56</v>
      </c>
      <c r="D845" s="13">
        <v>45883</v>
      </c>
      <c r="E845" s="15"/>
      <c r="F845" s="14" t="s">
        <v>170</v>
      </c>
      <c r="G845" s="14" t="s">
        <v>1100</v>
      </c>
      <c r="H845" s="15" t="s">
        <v>68</v>
      </c>
      <c r="I845" s="14">
        <v>1</v>
      </c>
      <c r="J845" s="16">
        <v>28381.82</v>
      </c>
      <c r="K845" s="93">
        <f>I845*J845</f>
        <v>28381.82</v>
      </c>
      <c r="L845" s="13"/>
      <c r="M845" s="13"/>
      <c r="N845" s="14"/>
      <c r="O845" s="14"/>
      <c r="P845" s="14"/>
      <c r="Q845" s="56"/>
      <c r="R845" s="13"/>
      <c r="S845" s="13"/>
      <c r="T845" s="14"/>
      <c r="U845" s="14"/>
      <c r="V845" s="15"/>
      <c r="W845" s="15"/>
      <c r="X845" s="14" t="str">
        <f>IF(AND(O845&gt;40410001,O845&lt;424000000),"Done - Invoiced",IF(AND(L845&gt;DATEVALUE("01/01/2024"),L845&lt;DATEVALUE("01/01/2027")),"On Hand",IF(L845="In Transit","In Transit",IF(L845="Cancelled PO","Cancelled PO","On Order"))))</f>
        <v>On Order</v>
      </c>
      <c r="Y845" s="15" t="s">
        <v>460</v>
      </c>
      <c r="Z845" s="13">
        <v>45977</v>
      </c>
      <c r="AA845" s="13">
        <v>45975</v>
      </c>
      <c r="AB845" s="13">
        <v>46081</v>
      </c>
      <c r="AC845" s="14"/>
      <c r="AJ845"/>
      <c r="AK845" s="56"/>
    </row>
    <row r="846" spans="1:37" ht="10.5" hidden="1" customHeight="1" x14ac:dyDescent="0.2">
      <c r="A846" s="37">
        <v>3938947</v>
      </c>
      <c r="B846" s="15" t="s">
        <v>1069</v>
      </c>
      <c r="C846" s="15" t="s">
        <v>525</v>
      </c>
      <c r="D846" s="13">
        <v>45884</v>
      </c>
      <c r="E846" s="15"/>
      <c r="F846" s="14" t="s">
        <v>955</v>
      </c>
      <c r="G846" s="14" t="s">
        <v>1093</v>
      </c>
      <c r="H846" s="15" t="s">
        <v>563</v>
      </c>
      <c r="I846" s="14">
        <v>2</v>
      </c>
      <c r="J846" s="16">
        <v>7634.9</v>
      </c>
      <c r="K846" s="93">
        <f>I846*J846</f>
        <v>15269.8</v>
      </c>
      <c r="L846" s="13"/>
      <c r="M846" s="13"/>
      <c r="N846" s="14"/>
      <c r="O846" s="14"/>
      <c r="P846" s="14"/>
      <c r="Q846" s="56"/>
      <c r="R846" s="13"/>
      <c r="S846" s="13"/>
      <c r="T846" s="14"/>
      <c r="U846" s="14"/>
      <c r="V846" s="15"/>
      <c r="W846" s="15"/>
      <c r="X846" s="14" t="str">
        <f>IF(AND(O846&gt;40410001,O846&lt;424000000),"Done - Invoiced",IF(AND(L846&gt;DATEVALUE("01/01/2024"),L846&lt;DATEVALUE("01/01/2027")),"On Hand",IF(L846="In Transit","In Transit",IF(L846="Cancelled PO","Cancelled PO","On Order"))))</f>
        <v>On Order</v>
      </c>
      <c r="Y846" s="15" t="s">
        <v>915</v>
      </c>
      <c r="Z846" s="13">
        <v>45918</v>
      </c>
      <c r="AA846" s="13">
        <v>45912</v>
      </c>
      <c r="AB846" s="13">
        <v>45916</v>
      </c>
      <c r="AC846" s="14"/>
      <c r="AJ846"/>
      <c r="AK846" s="56"/>
    </row>
    <row r="847" spans="1:37" ht="10.5" hidden="1" customHeight="1" x14ac:dyDescent="0.2">
      <c r="A847" s="37">
        <v>3938948</v>
      </c>
      <c r="B847" s="15" t="s">
        <v>1068</v>
      </c>
      <c r="C847" s="15" t="s">
        <v>525</v>
      </c>
      <c r="D847" s="13">
        <v>45884</v>
      </c>
      <c r="E847" s="15"/>
      <c r="F847" s="14" t="s">
        <v>1009</v>
      </c>
      <c r="G847" s="14" t="s">
        <v>1097</v>
      </c>
      <c r="H847" s="15" t="s">
        <v>552</v>
      </c>
      <c r="I847" s="14">
        <v>4</v>
      </c>
      <c r="J847" s="16">
        <v>1768.3</v>
      </c>
      <c r="K847" s="93">
        <f>I847*J847</f>
        <v>7073.2</v>
      </c>
      <c r="L847" s="13"/>
      <c r="M847" s="13"/>
      <c r="N847" s="14"/>
      <c r="O847" s="14"/>
      <c r="P847" s="14"/>
      <c r="Q847" s="56"/>
      <c r="R847" s="13"/>
      <c r="S847" s="13"/>
      <c r="T847" s="14"/>
      <c r="U847" s="14"/>
      <c r="V847" s="15"/>
      <c r="W847" s="15"/>
      <c r="X847" s="14" t="str">
        <f>IF(AND(O847&gt;40410001,O847&lt;424000000),"Done - Invoiced",IF(AND(L847&gt;DATEVALUE("01/01/2024"),L847&lt;DATEVALUE("01/01/2027")),"On Hand",IF(L847="In Transit","In Transit",IF(L847="Cancelled PO","Cancelled PO","On Order"))))</f>
        <v>On Order</v>
      </c>
      <c r="Y847" s="15" t="s">
        <v>915</v>
      </c>
      <c r="Z847" s="13">
        <v>45960</v>
      </c>
      <c r="AA847" s="13">
        <v>45987</v>
      </c>
      <c r="AB847" s="13">
        <v>45991</v>
      </c>
      <c r="AC847" s="14"/>
      <c r="AJ847"/>
      <c r="AK847" s="56"/>
    </row>
    <row r="848" spans="1:37" ht="10.5" hidden="1" customHeight="1" x14ac:dyDescent="0.2">
      <c r="A848" s="37">
        <v>3938949</v>
      </c>
      <c r="B848" s="15" t="s">
        <v>1067</v>
      </c>
      <c r="C848" s="15" t="s">
        <v>525</v>
      </c>
      <c r="D848" s="13">
        <v>45884</v>
      </c>
      <c r="E848" s="15"/>
      <c r="F848" s="14" t="s">
        <v>1009</v>
      </c>
      <c r="G848" s="14" t="s">
        <v>1097</v>
      </c>
      <c r="H848" s="15" t="s">
        <v>552</v>
      </c>
      <c r="I848" s="14">
        <v>4</v>
      </c>
      <c r="J848" s="16">
        <v>1768.3</v>
      </c>
      <c r="K848" s="93">
        <f>I848*J848</f>
        <v>7073.2</v>
      </c>
      <c r="L848" s="13"/>
      <c r="M848" s="13"/>
      <c r="N848" s="14"/>
      <c r="O848" s="14"/>
      <c r="P848" s="14"/>
      <c r="Q848" s="56"/>
      <c r="R848" s="13"/>
      <c r="S848" s="13"/>
      <c r="T848" s="14"/>
      <c r="U848" s="14"/>
      <c r="V848" s="15"/>
      <c r="W848" s="15"/>
      <c r="X848" s="14" t="str">
        <f>IF(AND(O848&gt;40410001,O848&lt;424000000),"Done - Invoiced",IF(AND(L848&gt;DATEVALUE("01/01/2024"),L848&lt;DATEVALUE("01/01/2027")),"On Hand",IF(L848="In Transit","In Transit",IF(L848="Cancelled PO","Cancelled PO","On Order"))))</f>
        <v>On Order</v>
      </c>
      <c r="Y848" s="15" t="s">
        <v>915</v>
      </c>
      <c r="Z848" s="13">
        <v>45960</v>
      </c>
      <c r="AA848" s="13">
        <v>45981</v>
      </c>
      <c r="AB848" s="13">
        <v>45985</v>
      </c>
      <c r="AC848" s="14"/>
      <c r="AJ848"/>
      <c r="AK848" s="56"/>
    </row>
    <row r="849" spans="1:37" ht="10.5" hidden="1" customHeight="1" x14ac:dyDescent="0.2">
      <c r="A849" s="37">
        <v>3938950</v>
      </c>
      <c r="B849" s="15" t="s">
        <v>1066</v>
      </c>
      <c r="C849" s="15" t="s">
        <v>525</v>
      </c>
      <c r="D849" s="13">
        <v>45884</v>
      </c>
      <c r="E849" s="15"/>
      <c r="F849" s="14" t="s">
        <v>1007</v>
      </c>
      <c r="G849" s="14" t="s">
        <v>1096</v>
      </c>
      <c r="H849" s="15" t="s">
        <v>526</v>
      </c>
      <c r="I849" s="14">
        <v>8</v>
      </c>
      <c r="J849" s="16">
        <v>629.5</v>
      </c>
      <c r="K849" s="93">
        <f>I849*J849</f>
        <v>5036</v>
      </c>
      <c r="L849" s="13"/>
      <c r="M849" s="13"/>
      <c r="N849" s="14"/>
      <c r="O849" s="14"/>
      <c r="P849" s="14"/>
      <c r="Q849" s="56"/>
      <c r="R849" s="13"/>
      <c r="S849" s="13"/>
      <c r="T849" s="14"/>
      <c r="U849" s="14"/>
      <c r="V849" s="15"/>
      <c r="W849" s="15"/>
      <c r="X849" s="14" t="str">
        <f>IF(AND(O849&gt;40410001,O849&lt;424000000),"Done - Invoiced",IF(AND(L849&gt;DATEVALUE("01/01/2024"),L849&lt;DATEVALUE("01/01/2027")),"On Hand",IF(L849="In Transit","In Transit",IF(L849="Cancelled PO","Cancelled PO","On Order"))))</f>
        <v>On Order</v>
      </c>
      <c r="Y849" s="15" t="s">
        <v>915</v>
      </c>
      <c r="Z849" s="13">
        <v>45974</v>
      </c>
      <c r="AA849" s="13">
        <v>45968</v>
      </c>
      <c r="AB849" s="13">
        <v>45972</v>
      </c>
      <c r="AC849" s="14"/>
      <c r="AJ849"/>
      <c r="AK849" s="56"/>
    </row>
    <row r="850" spans="1:37" ht="10.5" hidden="1" customHeight="1" x14ac:dyDescent="0.2">
      <c r="A850" s="37">
        <v>3938951</v>
      </c>
      <c r="B850" s="15" t="s">
        <v>1065</v>
      </c>
      <c r="C850" s="15" t="s">
        <v>525</v>
      </c>
      <c r="D850" s="13">
        <v>45884</v>
      </c>
      <c r="E850" s="15"/>
      <c r="F850" s="14" t="s">
        <v>957</v>
      </c>
      <c r="G850" s="14" t="s">
        <v>1091</v>
      </c>
      <c r="H850" s="15" t="s">
        <v>532</v>
      </c>
      <c r="I850" s="14">
        <v>2</v>
      </c>
      <c r="J850" s="16">
        <v>10364.5</v>
      </c>
      <c r="K850" s="93">
        <f>I850*J850</f>
        <v>20729</v>
      </c>
      <c r="L850" s="13"/>
      <c r="M850" s="13"/>
      <c r="N850" s="14"/>
      <c r="O850" s="14"/>
      <c r="P850" s="14"/>
      <c r="Q850" s="56"/>
      <c r="R850" s="13"/>
      <c r="S850" s="13"/>
      <c r="T850" s="14"/>
      <c r="U850" s="14"/>
      <c r="V850" s="15"/>
      <c r="W850" s="15"/>
      <c r="X850" s="14" t="str">
        <f>IF(AND(O850&gt;40410001,O850&lt;424000000),"Done - Invoiced",IF(AND(L850&gt;DATEVALUE("01/01/2024"),L850&lt;DATEVALUE("01/01/2027")),"On Hand",IF(L850="In Transit","In Transit",IF(L850="Cancelled PO","Cancelled PO","On Order"))))</f>
        <v>On Order</v>
      </c>
      <c r="Y850" s="15" t="s">
        <v>915</v>
      </c>
      <c r="Z850" s="13">
        <v>45939</v>
      </c>
      <c r="AA850" s="13">
        <v>45933</v>
      </c>
      <c r="AB850" s="13">
        <v>45937</v>
      </c>
      <c r="AC850" s="14"/>
      <c r="AJ850"/>
      <c r="AK850" s="56"/>
    </row>
    <row r="851" spans="1:37" ht="10.5" hidden="1" customHeight="1" x14ac:dyDescent="0.2">
      <c r="A851" s="37">
        <v>3938952</v>
      </c>
      <c r="B851" s="15" t="s">
        <v>1064</v>
      </c>
      <c r="C851" s="15" t="s">
        <v>525</v>
      </c>
      <c r="D851" s="13">
        <v>45884</v>
      </c>
      <c r="E851" s="15"/>
      <c r="F851" s="14" t="s">
        <v>1094</v>
      </c>
      <c r="G851" s="14" t="s">
        <v>1095</v>
      </c>
      <c r="H851" s="15" t="s">
        <v>526</v>
      </c>
      <c r="I851" s="14">
        <v>5</v>
      </c>
      <c r="J851" s="16">
        <v>804.1</v>
      </c>
      <c r="K851" s="93">
        <f>I851*J851</f>
        <v>4020.5</v>
      </c>
      <c r="L851" s="13"/>
      <c r="M851" s="13"/>
      <c r="N851" s="14"/>
      <c r="O851" s="14"/>
      <c r="P851" s="14"/>
      <c r="Q851" s="56"/>
      <c r="R851" s="13"/>
      <c r="S851" s="13"/>
      <c r="T851" s="14"/>
      <c r="U851" s="14"/>
      <c r="V851" s="15"/>
      <c r="W851" s="15"/>
      <c r="X851" s="14" t="str">
        <f>IF(AND(O851&gt;40410001,O851&lt;424000000),"Done - Invoiced",IF(AND(L851&gt;DATEVALUE("01/01/2024"),L851&lt;DATEVALUE("01/01/2027")),"On Hand",IF(L851="In Transit","In Transit",IF(L851="Cancelled PO","Cancelled PO","On Order"))))</f>
        <v>On Order</v>
      </c>
      <c r="Y851" s="15" t="s">
        <v>915</v>
      </c>
      <c r="Z851" s="13">
        <v>45967</v>
      </c>
      <c r="AA851" s="13">
        <v>45954</v>
      </c>
      <c r="AB851" s="13">
        <v>45958</v>
      </c>
      <c r="AC851" s="14"/>
      <c r="AJ851"/>
      <c r="AK851" s="56"/>
    </row>
    <row r="852" spans="1:37" ht="10.5" hidden="1" customHeight="1" x14ac:dyDescent="0.2">
      <c r="A852" s="37">
        <v>3938953</v>
      </c>
      <c r="B852" s="15" t="s">
        <v>1063</v>
      </c>
      <c r="C852" s="15" t="s">
        <v>525</v>
      </c>
      <c r="D852" s="13">
        <v>45884</v>
      </c>
      <c r="E852" s="15"/>
      <c r="F852" s="14" t="s">
        <v>1094</v>
      </c>
      <c r="G852" s="14" t="s">
        <v>1095</v>
      </c>
      <c r="H852" s="15" t="s">
        <v>526</v>
      </c>
      <c r="I852" s="14">
        <v>5</v>
      </c>
      <c r="J852" s="16">
        <v>804.1</v>
      </c>
      <c r="K852" s="93">
        <f>I852*J852</f>
        <v>4020.5</v>
      </c>
      <c r="L852" s="13"/>
      <c r="M852" s="13"/>
      <c r="N852" s="14"/>
      <c r="O852" s="14"/>
      <c r="P852" s="14"/>
      <c r="Q852" s="56"/>
      <c r="R852" s="13"/>
      <c r="S852" s="13"/>
      <c r="T852" s="14"/>
      <c r="U852" s="14"/>
      <c r="V852" s="15"/>
      <c r="W852" s="15"/>
      <c r="X852" s="14" t="str">
        <f>IF(AND(O852&gt;40410001,O852&lt;424000000),"Done - Invoiced",IF(AND(L852&gt;DATEVALUE("01/01/2024"),L852&lt;DATEVALUE("01/01/2027")),"On Hand",IF(L852="In Transit","In Transit",IF(L852="Cancelled PO","Cancelled PO","On Order"))))</f>
        <v>On Order</v>
      </c>
      <c r="Y852" s="15" t="s">
        <v>915</v>
      </c>
      <c r="Z852" s="13">
        <v>45967</v>
      </c>
      <c r="AA852" s="13">
        <v>45954</v>
      </c>
      <c r="AB852" s="13">
        <v>45958</v>
      </c>
      <c r="AC852" s="14"/>
      <c r="AJ852"/>
      <c r="AK852" s="56"/>
    </row>
    <row r="853" spans="1:37" ht="10.5" hidden="1" customHeight="1" x14ac:dyDescent="0.2">
      <c r="A853" s="37">
        <v>3938954</v>
      </c>
      <c r="B853" s="15" t="s">
        <v>1062</v>
      </c>
      <c r="C853" s="15" t="s">
        <v>525</v>
      </c>
      <c r="D853" s="13">
        <v>45884</v>
      </c>
      <c r="E853" s="15"/>
      <c r="F853" s="14" t="s">
        <v>955</v>
      </c>
      <c r="G853" s="14" t="s">
        <v>1093</v>
      </c>
      <c r="H853" s="15" t="s">
        <v>563</v>
      </c>
      <c r="I853" s="14">
        <v>2</v>
      </c>
      <c r="J853" s="16">
        <v>7634.9</v>
      </c>
      <c r="K853" s="93">
        <f>I853*J853</f>
        <v>15269.8</v>
      </c>
      <c r="L853" s="13"/>
      <c r="M853" s="13"/>
      <c r="N853" s="14"/>
      <c r="O853" s="14"/>
      <c r="P853" s="14"/>
      <c r="Q853" s="56"/>
      <c r="R853" s="13"/>
      <c r="S853" s="13"/>
      <c r="T853" s="14"/>
      <c r="U853" s="14"/>
      <c r="V853" s="15"/>
      <c r="W853" s="15"/>
      <c r="X853" s="14" t="str">
        <f>IF(AND(O853&gt;40410001,O853&lt;424000000),"Done - Invoiced",IF(AND(L853&gt;DATEVALUE("01/01/2024"),L853&lt;DATEVALUE("01/01/2027")),"On Hand",IF(L853="In Transit","In Transit",IF(L853="Cancelled PO","Cancelled PO","On Order"))))</f>
        <v>On Order</v>
      </c>
      <c r="Y853" s="15" t="s">
        <v>915</v>
      </c>
      <c r="Z853" s="13">
        <v>45939</v>
      </c>
      <c r="AA853" s="13">
        <v>45933</v>
      </c>
      <c r="AB853" s="13">
        <v>45937</v>
      </c>
      <c r="AC853" s="14"/>
      <c r="AJ853"/>
      <c r="AK853" s="56"/>
    </row>
    <row r="854" spans="1:37" ht="10.5" hidden="1" customHeight="1" x14ac:dyDescent="0.2">
      <c r="A854" s="37">
        <v>3938955</v>
      </c>
      <c r="B854" s="15" t="s">
        <v>1061</v>
      </c>
      <c r="C854" s="15" t="s">
        <v>525</v>
      </c>
      <c r="D854" s="13">
        <v>45884</v>
      </c>
      <c r="E854" s="15"/>
      <c r="F854" s="14" t="s">
        <v>955</v>
      </c>
      <c r="G854" s="14" t="s">
        <v>1093</v>
      </c>
      <c r="H854" s="15" t="s">
        <v>563</v>
      </c>
      <c r="I854" s="14">
        <v>2</v>
      </c>
      <c r="J854" s="16">
        <v>7634.9</v>
      </c>
      <c r="K854" s="93">
        <f>I854*J854</f>
        <v>15269.8</v>
      </c>
      <c r="L854" s="13"/>
      <c r="M854" s="13"/>
      <c r="N854" s="14"/>
      <c r="O854" s="14"/>
      <c r="P854" s="14"/>
      <c r="Q854" s="56"/>
      <c r="R854" s="13"/>
      <c r="S854" s="13"/>
      <c r="T854" s="14"/>
      <c r="U854" s="14"/>
      <c r="V854" s="15"/>
      <c r="W854" s="15"/>
      <c r="X854" s="14" t="str">
        <f>IF(AND(O854&gt;40410001,O854&lt;424000000),"Done - Invoiced",IF(AND(L854&gt;DATEVALUE("01/01/2024"),L854&lt;DATEVALUE("01/01/2027")),"On Hand",IF(L854="In Transit","In Transit",IF(L854="Cancelled PO","Cancelled PO","On Order"))))</f>
        <v>On Order</v>
      </c>
      <c r="Y854" s="15" t="s">
        <v>915</v>
      </c>
      <c r="Z854" s="13">
        <v>45939</v>
      </c>
      <c r="AA854" s="13">
        <v>45933</v>
      </c>
      <c r="AB854" s="13">
        <v>45937</v>
      </c>
      <c r="AC854" s="14"/>
      <c r="AJ854"/>
      <c r="AK854" s="56"/>
    </row>
    <row r="855" spans="1:37" ht="10.5" hidden="1" customHeight="1" x14ac:dyDescent="0.2">
      <c r="A855" s="37">
        <v>3938956</v>
      </c>
      <c r="B855" s="15" t="s">
        <v>1060</v>
      </c>
      <c r="C855" s="15" t="s">
        <v>525</v>
      </c>
      <c r="D855" s="13">
        <v>45884</v>
      </c>
      <c r="E855" s="15"/>
      <c r="F855" s="14" t="s">
        <v>1010</v>
      </c>
      <c r="G855" s="14" t="s">
        <v>1092</v>
      </c>
      <c r="H855" s="15" t="s">
        <v>569</v>
      </c>
      <c r="I855" s="14">
        <v>2</v>
      </c>
      <c r="J855" s="16">
        <v>4774.3</v>
      </c>
      <c r="K855" s="93">
        <f>I855*J855</f>
        <v>9548.6</v>
      </c>
      <c r="L855" s="13"/>
      <c r="M855" s="13"/>
      <c r="N855" s="14"/>
      <c r="O855" s="14"/>
      <c r="P855" s="14"/>
      <c r="Q855" s="56"/>
      <c r="R855" s="13"/>
      <c r="S855" s="13"/>
      <c r="T855" s="14"/>
      <c r="U855" s="14"/>
      <c r="V855" s="15"/>
      <c r="W855" s="15"/>
      <c r="X855" s="14" t="str">
        <f>IF(AND(O855&gt;40410001,O855&lt;424000000),"Done - Invoiced",IF(AND(L855&gt;DATEVALUE("01/01/2024"),L855&lt;DATEVALUE("01/01/2027")),"On Hand",IF(L855="In Transit","In Transit",IF(L855="Cancelled PO","Cancelled PO","On Order"))))</f>
        <v>On Order</v>
      </c>
      <c r="Y855" s="15" t="s">
        <v>915</v>
      </c>
      <c r="Z855" s="13">
        <v>45939</v>
      </c>
      <c r="AA855" s="13">
        <v>45936</v>
      </c>
      <c r="AB855" s="13">
        <v>45940</v>
      </c>
      <c r="AC855" s="14"/>
      <c r="AJ855"/>
      <c r="AK855" s="56"/>
    </row>
    <row r="856" spans="1:37" ht="10.5" hidden="1" customHeight="1" x14ac:dyDescent="0.2">
      <c r="A856" s="37">
        <v>3938957</v>
      </c>
      <c r="B856" s="15" t="s">
        <v>1059</v>
      </c>
      <c r="C856" s="15" t="s">
        <v>525</v>
      </c>
      <c r="D856" s="13">
        <v>45884</v>
      </c>
      <c r="E856" s="15"/>
      <c r="F856" s="14" t="s">
        <v>954</v>
      </c>
      <c r="G856" s="14" t="s">
        <v>1089</v>
      </c>
      <c r="H856" s="15" t="s">
        <v>575</v>
      </c>
      <c r="I856" s="14">
        <v>2</v>
      </c>
      <c r="J856" s="16">
        <v>5167.2</v>
      </c>
      <c r="K856" s="93">
        <f>I856*J856</f>
        <v>10334.4</v>
      </c>
      <c r="L856" s="13"/>
      <c r="M856" s="13"/>
      <c r="N856" s="14"/>
      <c r="O856" s="14"/>
      <c r="P856" s="14"/>
      <c r="Q856" s="56"/>
      <c r="R856" s="13"/>
      <c r="S856" s="13"/>
      <c r="T856" s="14"/>
      <c r="U856" s="14"/>
      <c r="V856" s="15"/>
      <c r="W856" s="15"/>
      <c r="X856" s="14" t="str">
        <f>IF(AND(O856&gt;40410001,O856&lt;424000000),"Done - Invoiced",IF(AND(L856&gt;DATEVALUE("01/01/2024"),L856&lt;DATEVALUE("01/01/2027")),"On Hand",IF(L856="In Transit","In Transit",IF(L856="Cancelled PO","Cancelled PO","On Order"))))</f>
        <v>On Order</v>
      </c>
      <c r="Y856" s="15" t="s">
        <v>915</v>
      </c>
      <c r="Z856" s="13">
        <v>45967</v>
      </c>
      <c r="AA856" s="13">
        <v>45957</v>
      </c>
      <c r="AB856" s="13">
        <v>45961</v>
      </c>
      <c r="AC856" s="14"/>
      <c r="AJ856"/>
      <c r="AK856" s="56"/>
    </row>
    <row r="857" spans="1:37" ht="10.5" hidden="1" customHeight="1" x14ac:dyDescent="0.2">
      <c r="A857" s="37">
        <v>3938958</v>
      </c>
      <c r="B857" s="15" t="s">
        <v>1058</v>
      </c>
      <c r="C857" s="15" t="s">
        <v>525</v>
      </c>
      <c r="D857" s="13">
        <v>45884</v>
      </c>
      <c r="E857" s="15"/>
      <c r="F857" s="14" t="s">
        <v>954</v>
      </c>
      <c r="G857" s="14" t="s">
        <v>1089</v>
      </c>
      <c r="H857" s="15" t="s">
        <v>575</v>
      </c>
      <c r="I857" s="14">
        <v>2</v>
      </c>
      <c r="J857" s="16">
        <v>5167.2</v>
      </c>
      <c r="K857" s="93">
        <f>I857*J857</f>
        <v>10334.4</v>
      </c>
      <c r="L857" s="13"/>
      <c r="M857" s="13"/>
      <c r="N857" s="14"/>
      <c r="O857" s="14"/>
      <c r="P857" s="14"/>
      <c r="Q857" s="56"/>
      <c r="R857" s="13"/>
      <c r="S857" s="13"/>
      <c r="T857" s="14"/>
      <c r="U857" s="14"/>
      <c r="V857" s="15"/>
      <c r="W857" s="15"/>
      <c r="X857" s="14" t="str">
        <f>IF(AND(O857&gt;40410001,O857&lt;424000000),"Done - Invoiced",IF(AND(L857&gt;DATEVALUE("01/01/2024"),L857&lt;DATEVALUE("01/01/2027")),"On Hand",IF(L857="In Transit","In Transit",IF(L857="Cancelled PO","Cancelled PO","On Order"))))</f>
        <v>On Order</v>
      </c>
      <c r="Y857" s="15" t="s">
        <v>915</v>
      </c>
      <c r="Z857" s="13">
        <v>45967</v>
      </c>
      <c r="AA857" s="13">
        <v>45957</v>
      </c>
      <c r="AB857" s="13">
        <v>45961</v>
      </c>
      <c r="AC857" s="14"/>
      <c r="AJ857"/>
      <c r="AK857" s="56"/>
    </row>
    <row r="858" spans="1:37" ht="10.5" hidden="1" customHeight="1" x14ac:dyDescent="0.2">
      <c r="A858" s="37">
        <v>3938959</v>
      </c>
      <c r="B858" s="15" t="s">
        <v>1057</v>
      </c>
      <c r="C858" s="15" t="s">
        <v>525</v>
      </c>
      <c r="D858" s="13">
        <v>45884</v>
      </c>
      <c r="E858" s="15"/>
      <c r="F858" s="14" t="s">
        <v>954</v>
      </c>
      <c r="G858" s="14" t="s">
        <v>1089</v>
      </c>
      <c r="H858" s="15" t="s">
        <v>575</v>
      </c>
      <c r="I858" s="14">
        <v>2</v>
      </c>
      <c r="J858" s="16">
        <v>5167.2</v>
      </c>
      <c r="K858" s="93">
        <f>I858*J858</f>
        <v>10334.4</v>
      </c>
      <c r="L858" s="13"/>
      <c r="M858" s="13"/>
      <c r="N858" s="14"/>
      <c r="O858" s="14"/>
      <c r="P858" s="14"/>
      <c r="Q858" s="56"/>
      <c r="R858" s="13"/>
      <c r="S858" s="13"/>
      <c r="T858" s="14"/>
      <c r="U858" s="14"/>
      <c r="V858" s="15"/>
      <c r="W858" s="15"/>
      <c r="X858" s="14" t="str">
        <f>IF(AND(O858&gt;40410001,O858&lt;424000000),"Done - Invoiced",IF(AND(L858&gt;DATEVALUE("01/01/2024"),L858&lt;DATEVALUE("01/01/2027")),"On Hand",IF(L858="In Transit","In Transit",IF(L858="Cancelled PO","Cancelled PO","On Order"))))</f>
        <v>On Order</v>
      </c>
      <c r="Y858" s="15" t="s">
        <v>915</v>
      </c>
      <c r="Z858" s="13">
        <v>45967</v>
      </c>
      <c r="AA858" s="13">
        <v>45959</v>
      </c>
      <c r="AB858" s="13">
        <v>45963</v>
      </c>
      <c r="AC858" s="14"/>
      <c r="AJ858"/>
      <c r="AK858" s="56"/>
    </row>
    <row r="859" spans="1:37" ht="10.5" hidden="1" customHeight="1" x14ac:dyDescent="0.2">
      <c r="A859" s="37">
        <v>3938960</v>
      </c>
      <c r="B859" s="15" t="s">
        <v>1056</v>
      </c>
      <c r="C859" s="15" t="s">
        <v>525</v>
      </c>
      <c r="D859" s="13">
        <v>45884</v>
      </c>
      <c r="E859" s="15"/>
      <c r="F859" s="14" t="s">
        <v>953</v>
      </c>
      <c r="G859" s="14" t="s">
        <v>1088</v>
      </c>
      <c r="H859" s="15" t="s">
        <v>584</v>
      </c>
      <c r="I859" s="14">
        <v>2</v>
      </c>
      <c r="J859" s="16">
        <v>7701.8</v>
      </c>
      <c r="K859" s="93">
        <f>I859*J859</f>
        <v>15403.6</v>
      </c>
      <c r="L859" s="13"/>
      <c r="M859" s="13"/>
      <c r="N859" s="14"/>
      <c r="O859" s="14"/>
      <c r="P859" s="14"/>
      <c r="Q859" s="56"/>
      <c r="R859" s="13"/>
      <c r="S859" s="13"/>
      <c r="T859" s="14"/>
      <c r="U859" s="14"/>
      <c r="V859" s="15"/>
      <c r="W859" s="15"/>
      <c r="X859" s="14" t="str">
        <f>IF(AND(O859&gt;40410001,O859&lt;424000000),"Done - Invoiced",IF(AND(L859&gt;DATEVALUE("01/01/2024"),L859&lt;DATEVALUE("01/01/2027")),"On Hand",IF(L859="In Transit","In Transit",IF(L859="Cancelled PO","Cancelled PO","On Order"))))</f>
        <v>On Order</v>
      </c>
      <c r="Y859" s="15" t="s">
        <v>915</v>
      </c>
      <c r="Z859" s="13">
        <v>45967</v>
      </c>
      <c r="AA859" s="13">
        <v>45959</v>
      </c>
      <c r="AB859" s="13">
        <v>45963</v>
      </c>
      <c r="AC859" s="77"/>
      <c r="AJ859"/>
      <c r="AK859" s="56"/>
    </row>
    <row r="860" spans="1:37" ht="10.5" hidden="1" customHeight="1" x14ac:dyDescent="0.2">
      <c r="A860" s="37">
        <v>3938961</v>
      </c>
      <c r="B860" s="15" t="s">
        <v>1055</v>
      </c>
      <c r="C860" s="15" t="s">
        <v>525</v>
      </c>
      <c r="D860" s="13">
        <v>45884</v>
      </c>
      <c r="E860" s="15"/>
      <c r="F860" s="14" t="s">
        <v>953</v>
      </c>
      <c r="G860" s="14" t="s">
        <v>1088</v>
      </c>
      <c r="H860" s="15" t="s">
        <v>584</v>
      </c>
      <c r="I860" s="14">
        <v>2</v>
      </c>
      <c r="J860" s="16">
        <v>7701.8</v>
      </c>
      <c r="K860" s="93">
        <f>I860*J860</f>
        <v>15403.6</v>
      </c>
      <c r="L860" s="13"/>
      <c r="M860" s="13"/>
      <c r="N860" s="14"/>
      <c r="O860" s="14"/>
      <c r="P860" s="14"/>
      <c r="Q860" s="56"/>
      <c r="R860" s="13"/>
      <c r="S860" s="13"/>
      <c r="T860" s="14"/>
      <c r="U860" s="14"/>
      <c r="V860" s="15"/>
      <c r="W860" s="15"/>
      <c r="X860" s="14" t="str">
        <f>IF(AND(O860&gt;40410001,O860&lt;424000000),"Done - Invoiced",IF(AND(L860&gt;DATEVALUE("01/01/2024"),L860&lt;DATEVALUE("01/01/2027")),"On Hand",IF(L860="In Transit","In Transit",IF(L860="Cancelled PO","Cancelled PO","On Order"))))</f>
        <v>On Order</v>
      </c>
      <c r="Y860" s="15" t="s">
        <v>915</v>
      </c>
      <c r="Z860" s="13">
        <v>45967</v>
      </c>
      <c r="AA860" s="13">
        <v>45952</v>
      </c>
      <c r="AB860" s="13">
        <v>45956</v>
      </c>
      <c r="AC860" s="77"/>
      <c r="AJ860"/>
      <c r="AK860" s="56"/>
    </row>
    <row r="861" spans="1:37" ht="10.5" hidden="1" customHeight="1" x14ac:dyDescent="0.2">
      <c r="A861" s="37">
        <v>3938962</v>
      </c>
      <c r="B861" s="15" t="s">
        <v>1054</v>
      </c>
      <c r="C861" s="15" t="s">
        <v>525</v>
      </c>
      <c r="D861" s="13">
        <v>45884</v>
      </c>
      <c r="E861" s="15"/>
      <c r="F861" s="14" t="s">
        <v>953</v>
      </c>
      <c r="G861" s="14" t="s">
        <v>1088</v>
      </c>
      <c r="H861" s="15" t="s">
        <v>584</v>
      </c>
      <c r="I861" s="14">
        <v>2</v>
      </c>
      <c r="J861" s="16">
        <v>7701.8</v>
      </c>
      <c r="K861" s="93">
        <f>I861*J861</f>
        <v>15403.6</v>
      </c>
      <c r="L861" s="13"/>
      <c r="M861" s="13"/>
      <c r="N861" s="14"/>
      <c r="O861" s="14"/>
      <c r="P861" s="14"/>
      <c r="Q861" s="56"/>
      <c r="R861" s="13"/>
      <c r="S861" s="13"/>
      <c r="T861" s="14"/>
      <c r="U861" s="14"/>
      <c r="V861" s="15"/>
      <c r="W861" s="15"/>
      <c r="X861" s="14" t="str">
        <f>IF(AND(O861&gt;40410001,O861&lt;424000000),"Done - Invoiced",IF(AND(L861&gt;DATEVALUE("01/01/2024"),L861&lt;DATEVALUE("01/01/2027")),"On Hand",IF(L861="In Transit","In Transit",IF(L861="Cancelled PO","Cancelled PO","On Order"))))</f>
        <v>On Order</v>
      </c>
      <c r="Y861" s="15" t="s">
        <v>915</v>
      </c>
      <c r="Z861" s="13">
        <v>45967</v>
      </c>
      <c r="AA861" s="13">
        <v>45952</v>
      </c>
      <c r="AB861" s="13">
        <v>45956</v>
      </c>
      <c r="AC861" s="76"/>
      <c r="AJ861"/>
      <c r="AK861" s="56"/>
    </row>
    <row r="862" spans="1:37" ht="10.5" hidden="1" customHeight="1" x14ac:dyDescent="0.2">
      <c r="A862" s="37">
        <v>3938963</v>
      </c>
      <c r="B862" s="15" t="s">
        <v>1053</v>
      </c>
      <c r="C862" s="15" t="s">
        <v>525</v>
      </c>
      <c r="D862" s="13">
        <v>45884</v>
      </c>
      <c r="E862" s="15"/>
      <c r="F862" s="14" t="s">
        <v>957</v>
      </c>
      <c r="G862" s="14" t="s">
        <v>1091</v>
      </c>
      <c r="H862" s="15" t="s">
        <v>532</v>
      </c>
      <c r="I862" s="14">
        <v>2</v>
      </c>
      <c r="J862" s="16">
        <v>10364.5</v>
      </c>
      <c r="K862" s="93">
        <f>I862*J862</f>
        <v>20729</v>
      </c>
      <c r="L862" s="13"/>
      <c r="M862" s="13"/>
      <c r="N862" s="14"/>
      <c r="O862" s="14"/>
      <c r="P862" s="14"/>
      <c r="Q862" s="56"/>
      <c r="R862" s="13"/>
      <c r="S862" s="13"/>
      <c r="T862" s="14"/>
      <c r="U862" s="14"/>
      <c r="V862" s="15"/>
      <c r="W862" s="15"/>
      <c r="X862" s="14" t="str">
        <f>IF(AND(O862&gt;40410001,O862&lt;424000000),"Done - Invoiced",IF(AND(L862&gt;DATEVALUE("01/01/2024"),L862&lt;DATEVALUE("01/01/2027")),"On Hand",IF(L862="In Transit","In Transit",IF(L862="Cancelled PO","Cancelled PO","On Order"))))</f>
        <v>On Order</v>
      </c>
      <c r="Y862" s="15" t="s">
        <v>915</v>
      </c>
      <c r="Z862" s="13">
        <v>45946</v>
      </c>
      <c r="AA862" s="13">
        <v>45940</v>
      </c>
      <c r="AB862" s="13">
        <v>45944</v>
      </c>
      <c r="AC862" s="14"/>
      <c r="AJ862"/>
      <c r="AK862" s="56"/>
    </row>
    <row r="863" spans="1:37" ht="10.5" hidden="1" customHeight="1" x14ac:dyDescent="0.2">
      <c r="A863" s="37">
        <v>3938964</v>
      </c>
      <c r="B863" s="15" t="s">
        <v>1052</v>
      </c>
      <c r="C863" s="15" t="s">
        <v>525</v>
      </c>
      <c r="D863" s="13">
        <v>45884</v>
      </c>
      <c r="E863" s="15"/>
      <c r="F863" s="14" t="s">
        <v>957</v>
      </c>
      <c r="G863" s="14" t="s">
        <v>1091</v>
      </c>
      <c r="H863" s="15" t="s">
        <v>532</v>
      </c>
      <c r="I863" s="14">
        <v>2</v>
      </c>
      <c r="J863" s="16">
        <v>10364.5</v>
      </c>
      <c r="K863" s="93">
        <f>I863*J863</f>
        <v>20729</v>
      </c>
      <c r="L863" s="13"/>
      <c r="M863" s="13"/>
      <c r="N863" s="14"/>
      <c r="O863" s="14"/>
      <c r="P863" s="14"/>
      <c r="Q863" s="56"/>
      <c r="R863" s="13"/>
      <c r="S863" s="13"/>
      <c r="T863" s="14"/>
      <c r="U863" s="14"/>
      <c r="V863" s="15"/>
      <c r="W863" s="15"/>
      <c r="X863" s="14" t="str">
        <f>IF(AND(O863&gt;40410001,O863&lt;424000000),"Done - Invoiced",IF(AND(L863&gt;DATEVALUE("01/01/2024"),L863&lt;DATEVALUE("01/01/2027")),"On Hand",IF(L863="In Transit","In Transit",IF(L863="Cancelled PO","Cancelled PO","On Order"))))</f>
        <v>On Order</v>
      </c>
      <c r="Y863" s="15" t="s">
        <v>915</v>
      </c>
      <c r="Z863" s="13">
        <v>45946</v>
      </c>
      <c r="AA863" s="13">
        <v>45940</v>
      </c>
      <c r="AB863" s="13">
        <v>45944</v>
      </c>
      <c r="AC863" s="77"/>
      <c r="AJ863"/>
      <c r="AK863" s="56"/>
    </row>
    <row r="864" spans="1:37" ht="10.5" hidden="1" customHeight="1" x14ac:dyDescent="0.2">
      <c r="A864" s="37">
        <v>3938965</v>
      </c>
      <c r="B864" s="15" t="s">
        <v>1051</v>
      </c>
      <c r="C864" s="15" t="s">
        <v>525</v>
      </c>
      <c r="D864" s="13">
        <v>45884</v>
      </c>
      <c r="E864" s="15"/>
      <c r="F864" s="14" t="s">
        <v>956</v>
      </c>
      <c r="G864" s="14" t="s">
        <v>1090</v>
      </c>
      <c r="H864" s="15" t="s">
        <v>526</v>
      </c>
      <c r="I864" s="14">
        <v>8</v>
      </c>
      <c r="J864" s="16">
        <v>458.8</v>
      </c>
      <c r="K864" s="93">
        <f>I864*J864</f>
        <v>3670.4</v>
      </c>
      <c r="L864" s="13"/>
      <c r="M864" s="13"/>
      <c r="N864" s="14"/>
      <c r="O864" s="14"/>
      <c r="P864" s="14"/>
      <c r="Q864" s="56"/>
      <c r="R864" s="13"/>
      <c r="S864" s="13"/>
      <c r="T864" s="14"/>
      <c r="U864" s="14"/>
      <c r="V864" s="15"/>
      <c r="W864" s="15"/>
      <c r="X864" s="14" t="str">
        <f>IF(AND(O864&gt;40410001,O864&lt;424000000),"Done - Invoiced",IF(AND(L864&gt;DATEVALUE("01/01/2024"),L864&lt;DATEVALUE("01/01/2027")),"On Hand",IF(L864="In Transit","In Transit",IF(L864="Cancelled PO","Cancelled PO","On Order"))))</f>
        <v>On Order</v>
      </c>
      <c r="Y864" s="15" t="s">
        <v>915</v>
      </c>
      <c r="Z864" s="13">
        <v>45981</v>
      </c>
      <c r="AA864" s="13">
        <v>45975</v>
      </c>
      <c r="AB864" s="13">
        <v>45979</v>
      </c>
      <c r="AC864" s="77"/>
      <c r="AJ864"/>
      <c r="AK864" s="56"/>
    </row>
    <row r="865" spans="1:37" ht="10.5" hidden="1" customHeight="1" x14ac:dyDescent="0.2">
      <c r="A865" s="37">
        <v>3938966</v>
      </c>
      <c r="B865" s="15" t="s">
        <v>1050</v>
      </c>
      <c r="C865" s="15" t="s">
        <v>525</v>
      </c>
      <c r="D865" s="13">
        <v>45884</v>
      </c>
      <c r="E865" s="15"/>
      <c r="F865" s="14" t="s">
        <v>954</v>
      </c>
      <c r="G865" s="14" t="s">
        <v>1089</v>
      </c>
      <c r="H865" s="15" t="s">
        <v>575</v>
      </c>
      <c r="I865" s="14">
        <v>2</v>
      </c>
      <c r="J865" s="16">
        <v>5167.2</v>
      </c>
      <c r="K865" s="93">
        <f>I865*J865</f>
        <v>10334.4</v>
      </c>
      <c r="L865" s="13"/>
      <c r="M865" s="13"/>
      <c r="N865" s="14"/>
      <c r="O865" s="14"/>
      <c r="P865" s="14"/>
      <c r="Q865" s="56"/>
      <c r="R865" s="13"/>
      <c r="S865" s="13"/>
      <c r="T865" s="14"/>
      <c r="U865" s="14"/>
      <c r="V865" s="15"/>
      <c r="W865" s="15"/>
      <c r="X865" s="14" t="str">
        <f>IF(AND(O865&gt;40410001,O865&lt;424000000),"Done - Invoiced",IF(AND(L865&gt;DATEVALUE("01/01/2024"),L865&lt;DATEVALUE("01/01/2027")),"On Hand",IF(L865="In Transit","In Transit",IF(L865="Cancelled PO","Cancelled PO","On Order"))))</f>
        <v>On Order</v>
      </c>
      <c r="Y865" s="15" t="s">
        <v>915</v>
      </c>
      <c r="Z865" s="13">
        <v>45974</v>
      </c>
      <c r="AA865" s="13">
        <v>45968</v>
      </c>
      <c r="AB865" s="13">
        <v>45972</v>
      </c>
      <c r="AC865" s="76"/>
      <c r="AJ865"/>
      <c r="AK865" s="56"/>
    </row>
    <row r="866" spans="1:37" ht="10.5" hidden="1" customHeight="1" x14ac:dyDescent="0.2">
      <c r="A866" s="37">
        <v>3938967</v>
      </c>
      <c r="B866" s="15" t="s">
        <v>1049</v>
      </c>
      <c r="C866" s="15" t="s">
        <v>525</v>
      </c>
      <c r="D866" s="13">
        <v>45884</v>
      </c>
      <c r="E866" s="15"/>
      <c r="F866" s="14" t="s">
        <v>953</v>
      </c>
      <c r="G866" s="14" t="s">
        <v>1088</v>
      </c>
      <c r="H866" s="15" t="s">
        <v>584</v>
      </c>
      <c r="I866" s="14">
        <v>2</v>
      </c>
      <c r="J866" s="16">
        <v>7701.8</v>
      </c>
      <c r="K866" s="93">
        <f>I866*J866</f>
        <v>15403.6</v>
      </c>
      <c r="L866" s="13"/>
      <c r="M866" s="13"/>
      <c r="N866" s="14"/>
      <c r="O866" s="14"/>
      <c r="P866" s="14"/>
      <c r="Q866" s="56"/>
      <c r="R866" s="13"/>
      <c r="S866" s="13"/>
      <c r="T866" s="14"/>
      <c r="U866" s="14"/>
      <c r="V866" s="15"/>
      <c r="W866" s="15"/>
      <c r="X866" s="14" t="str">
        <f>IF(AND(O866&gt;40410001,O866&lt;424000000),"Done - Invoiced",IF(AND(L866&gt;DATEVALUE("01/01/2024"),L866&lt;DATEVALUE("01/01/2027")),"On Hand",IF(L866="In Transit","In Transit",IF(L866="Cancelled PO","Cancelled PO","On Order"))))</f>
        <v>On Order</v>
      </c>
      <c r="Y866" s="15" t="s">
        <v>915</v>
      </c>
      <c r="Z866" s="13">
        <v>45974</v>
      </c>
      <c r="AA866" s="13">
        <v>45971</v>
      </c>
      <c r="AB866" s="13">
        <v>45975</v>
      </c>
      <c r="AC866"/>
      <c r="AJ866"/>
      <c r="AK866" s="56"/>
    </row>
    <row r="867" spans="1:37" ht="10.5" hidden="1" customHeight="1" x14ac:dyDescent="0.2">
      <c r="A867" s="37">
        <v>3938968</v>
      </c>
      <c r="B867" s="15" t="s">
        <v>1079</v>
      </c>
      <c r="C867" s="15" t="s">
        <v>618</v>
      </c>
      <c r="D867" s="13">
        <v>45884</v>
      </c>
      <c r="E867" s="15"/>
      <c r="F867" s="14" t="s">
        <v>960</v>
      </c>
      <c r="G867" s="14" t="s">
        <v>960</v>
      </c>
      <c r="H867" s="15" t="s">
        <v>620</v>
      </c>
      <c r="I867" s="14">
        <v>1</v>
      </c>
      <c r="J867" s="16">
        <v>14986</v>
      </c>
      <c r="K867" s="93">
        <f>I867*J867</f>
        <v>14986</v>
      </c>
      <c r="L867" s="13"/>
      <c r="M867" s="13"/>
      <c r="N867" s="14"/>
      <c r="O867" s="14"/>
      <c r="P867" s="14"/>
      <c r="Q867" s="56"/>
      <c r="R867" s="13"/>
      <c r="S867" s="13"/>
      <c r="T867" s="14"/>
      <c r="U867" s="14"/>
      <c r="V867" s="15"/>
      <c r="W867" s="15"/>
      <c r="X867" s="14" t="str">
        <f>IF(AND(O867&gt;40410001,O867&lt;424000000),"Done - Invoiced",IF(AND(L867&gt;DATEVALUE("01/01/2024"),L867&lt;DATEVALUE("01/01/2027")),"On Hand",IF(L867="In Transit","In Transit",IF(L867="Cancelled PO","Cancelled PO","On Order"))))</f>
        <v>On Order</v>
      </c>
      <c r="Y867" s="15" t="s">
        <v>460</v>
      </c>
      <c r="Z867" s="13">
        <v>45910</v>
      </c>
      <c r="AA867" s="13">
        <v>45923</v>
      </c>
      <c r="AB867" s="13">
        <v>45930</v>
      </c>
      <c r="AC867" s="14"/>
      <c r="AJ867"/>
      <c r="AK867" s="56"/>
    </row>
    <row r="868" spans="1:37" ht="10.5" hidden="1" customHeight="1" x14ac:dyDescent="0.2">
      <c r="A868" s="37">
        <v>3938969</v>
      </c>
      <c r="B868" s="15" t="s">
        <v>1078</v>
      </c>
      <c r="C868" s="15" t="s">
        <v>618</v>
      </c>
      <c r="D868" s="13">
        <v>45884</v>
      </c>
      <c r="E868" s="15"/>
      <c r="F868" s="14" t="s">
        <v>1099</v>
      </c>
      <c r="G868" s="14" t="s">
        <v>1099</v>
      </c>
      <c r="H868" s="15" t="s">
        <v>620</v>
      </c>
      <c r="I868" s="14">
        <v>1</v>
      </c>
      <c r="J868" s="16">
        <v>16919</v>
      </c>
      <c r="K868" s="93">
        <f>I868*J868</f>
        <v>16919</v>
      </c>
      <c r="L868" s="13"/>
      <c r="M868" s="13"/>
      <c r="N868" s="14"/>
      <c r="O868" s="14"/>
      <c r="P868" s="14"/>
      <c r="Q868" s="56"/>
      <c r="R868" s="13"/>
      <c r="S868" s="13"/>
      <c r="T868" s="14"/>
      <c r="U868" s="14"/>
      <c r="V868" s="15"/>
      <c r="W868" s="15"/>
      <c r="X868" s="14" t="str">
        <f>IF(AND(O868&gt;40410001,O868&lt;424000000),"Done - Invoiced",IF(AND(L868&gt;DATEVALUE("01/01/2024"),L868&lt;DATEVALUE("01/01/2027")),"On Hand",IF(L868="In Transit","In Transit",IF(L868="Cancelled PO","Cancelled PO","On Order"))))</f>
        <v>On Order</v>
      </c>
      <c r="Y868" s="15" t="s">
        <v>460</v>
      </c>
      <c r="Z868" s="13">
        <v>45929</v>
      </c>
      <c r="AA868" s="13">
        <v>45929</v>
      </c>
      <c r="AB868" s="13">
        <v>45936</v>
      </c>
      <c r="AC868" s="14"/>
      <c r="AJ868"/>
      <c r="AK868" s="56"/>
    </row>
    <row r="869" spans="1:37" ht="10.5" hidden="1" customHeight="1" x14ac:dyDescent="0.2">
      <c r="A869" s="37">
        <v>3938970</v>
      </c>
      <c r="B869" s="15" t="s">
        <v>1077</v>
      </c>
      <c r="C869" s="15" t="s">
        <v>618</v>
      </c>
      <c r="D869" s="13">
        <v>45884</v>
      </c>
      <c r="E869" s="15"/>
      <c r="F869" s="14" t="s">
        <v>1099</v>
      </c>
      <c r="G869" s="14" t="s">
        <v>1099</v>
      </c>
      <c r="H869" s="15" t="s">
        <v>620</v>
      </c>
      <c r="I869" s="14">
        <v>1</v>
      </c>
      <c r="J869" s="16">
        <v>16919</v>
      </c>
      <c r="K869" s="93">
        <f>I869*J869</f>
        <v>16919</v>
      </c>
      <c r="L869" s="13"/>
      <c r="M869" s="13"/>
      <c r="N869" s="14"/>
      <c r="O869" s="14"/>
      <c r="P869" s="14"/>
      <c r="Q869" s="56"/>
      <c r="R869" s="13"/>
      <c r="S869" s="13"/>
      <c r="T869" s="14"/>
      <c r="U869" s="14"/>
      <c r="V869" s="15"/>
      <c r="W869" s="15"/>
      <c r="X869" s="14" t="str">
        <f>IF(AND(O869&gt;40410001,O869&lt;424000000),"Done - Invoiced",IF(AND(L869&gt;DATEVALUE("01/01/2024"),L869&lt;DATEVALUE("01/01/2027")),"On Hand",IF(L869="In Transit","In Transit",IF(L869="Cancelled PO","Cancelled PO","On Order"))))</f>
        <v>On Order</v>
      </c>
      <c r="Y869" s="15" t="s">
        <v>460</v>
      </c>
      <c r="Z869" s="13">
        <v>45929</v>
      </c>
      <c r="AA869" s="13">
        <v>45929</v>
      </c>
      <c r="AB869" s="13">
        <v>45936</v>
      </c>
      <c r="AC869" s="14"/>
      <c r="AJ869"/>
      <c r="AK869" s="56"/>
    </row>
    <row r="870" spans="1:37" ht="10.5" hidden="1" customHeight="1" x14ac:dyDescent="0.2">
      <c r="A870" s="37">
        <v>3938971</v>
      </c>
      <c r="B870" s="15" t="s">
        <v>1076</v>
      </c>
      <c r="C870" s="15" t="s">
        <v>618</v>
      </c>
      <c r="D870" s="13">
        <v>45884</v>
      </c>
      <c r="E870" s="15"/>
      <c r="F870" s="14" t="s">
        <v>1099</v>
      </c>
      <c r="G870" s="14" t="s">
        <v>1099</v>
      </c>
      <c r="H870" s="15" t="s">
        <v>620</v>
      </c>
      <c r="I870" s="14">
        <v>1</v>
      </c>
      <c r="J870" s="16">
        <v>16919</v>
      </c>
      <c r="K870" s="93">
        <f>I870*J870</f>
        <v>16919</v>
      </c>
      <c r="L870" s="13"/>
      <c r="M870" s="13"/>
      <c r="N870" s="14"/>
      <c r="O870" s="14"/>
      <c r="P870" s="14"/>
      <c r="Q870" s="56"/>
      <c r="R870" s="13"/>
      <c r="S870" s="13"/>
      <c r="T870" s="14"/>
      <c r="U870" s="14"/>
      <c r="V870" s="15"/>
      <c r="W870" s="15"/>
      <c r="X870" s="14" t="str">
        <f>IF(AND(O870&gt;40410001,O870&lt;424000000),"Done - Invoiced",IF(AND(L870&gt;DATEVALUE("01/01/2024"),L870&lt;DATEVALUE("01/01/2027")),"On Hand",IF(L870="In Transit","In Transit",IF(L870="Cancelled PO","Cancelled PO","On Order"))))</f>
        <v>On Order</v>
      </c>
      <c r="Y870" s="15" t="s">
        <v>460</v>
      </c>
      <c r="Z870" s="13">
        <v>45936</v>
      </c>
      <c r="AA870" s="13">
        <v>45929</v>
      </c>
      <c r="AB870" s="13">
        <v>45936</v>
      </c>
      <c r="AC870" s="14"/>
      <c r="AJ870"/>
      <c r="AK870" s="56"/>
    </row>
    <row r="871" spans="1:37" ht="10.5" hidden="1" customHeight="1" x14ac:dyDescent="0.2">
      <c r="A871" s="37">
        <v>3938972</v>
      </c>
      <c r="B871" s="15" t="s">
        <v>1075</v>
      </c>
      <c r="C871" s="15" t="s">
        <v>618</v>
      </c>
      <c r="D871" s="13">
        <v>45884</v>
      </c>
      <c r="E871" s="15"/>
      <c r="F871" s="14" t="s">
        <v>960</v>
      </c>
      <c r="G871" s="14" t="s">
        <v>960</v>
      </c>
      <c r="H871" s="15" t="s">
        <v>620</v>
      </c>
      <c r="I871" s="14">
        <v>1</v>
      </c>
      <c r="J871" s="16">
        <v>14986</v>
      </c>
      <c r="K871" s="93">
        <f>I871*J871</f>
        <v>14986</v>
      </c>
      <c r="L871" s="13"/>
      <c r="M871" s="13"/>
      <c r="N871" s="14"/>
      <c r="O871" s="14"/>
      <c r="P871" s="14"/>
      <c r="Q871" s="56"/>
      <c r="R871" s="13"/>
      <c r="S871" s="13"/>
      <c r="T871" s="14"/>
      <c r="U871" s="14"/>
      <c r="V871" s="15"/>
      <c r="W871" s="15"/>
      <c r="X871" s="14" t="str">
        <f>IF(AND(O871&gt;40410001,O871&lt;424000000),"Done - Invoiced",IF(AND(L871&gt;DATEVALUE("01/01/2024"),L871&lt;DATEVALUE("01/01/2027")),"On Hand",IF(L871="In Transit","In Transit",IF(L871="Cancelled PO","Cancelled PO","On Order"))))</f>
        <v>On Order</v>
      </c>
      <c r="Y871" s="15" t="s">
        <v>460</v>
      </c>
      <c r="Z871" s="13">
        <v>45929</v>
      </c>
      <c r="AA871" s="13">
        <v>45929</v>
      </c>
      <c r="AB871" s="13">
        <v>45936</v>
      </c>
      <c r="AC871" s="14"/>
      <c r="AJ871"/>
      <c r="AK871" s="56"/>
    </row>
    <row r="872" spans="1:37" ht="10.5" hidden="1" customHeight="1" x14ac:dyDescent="0.2">
      <c r="A872" s="37">
        <v>3938973</v>
      </c>
      <c r="B872" s="15" t="s">
        <v>1074</v>
      </c>
      <c r="C872" s="15" t="s">
        <v>618</v>
      </c>
      <c r="D872" s="13">
        <v>45884</v>
      </c>
      <c r="E872" s="15"/>
      <c r="F872" s="14" t="s">
        <v>960</v>
      </c>
      <c r="G872" s="14" t="s">
        <v>960</v>
      </c>
      <c r="H872" s="15" t="s">
        <v>620</v>
      </c>
      <c r="I872" s="14">
        <v>1</v>
      </c>
      <c r="J872" s="16">
        <v>14986</v>
      </c>
      <c r="K872" s="93">
        <f>I872*J872</f>
        <v>14986</v>
      </c>
      <c r="L872" s="13"/>
      <c r="M872" s="13"/>
      <c r="N872" s="14"/>
      <c r="O872" s="14"/>
      <c r="P872" s="14"/>
      <c r="Q872" s="56"/>
      <c r="R872" s="13"/>
      <c r="S872" s="13"/>
      <c r="T872" s="14"/>
      <c r="U872" s="14"/>
      <c r="V872" s="15"/>
      <c r="W872" s="15"/>
      <c r="X872" s="14" t="str">
        <f>IF(AND(O872&gt;40410001,O872&lt;424000000),"Done - Invoiced",IF(AND(L872&gt;DATEVALUE("01/01/2024"),L872&lt;DATEVALUE("01/01/2027")),"On Hand",IF(L872="In Transit","In Transit",IF(L872="Cancelled PO","Cancelled PO","On Order"))))</f>
        <v>On Order</v>
      </c>
      <c r="Y872" s="15" t="s">
        <v>460</v>
      </c>
      <c r="Z872" s="13">
        <v>45929</v>
      </c>
      <c r="AA872" s="13">
        <v>45929</v>
      </c>
      <c r="AB872" s="13">
        <v>45936</v>
      </c>
      <c r="AC872" s="14"/>
      <c r="AJ872"/>
      <c r="AK872" s="56"/>
    </row>
    <row r="873" spans="1:37" ht="10.5" hidden="1" customHeight="1" x14ac:dyDescent="0.2">
      <c r="A873" s="37">
        <v>3938974</v>
      </c>
      <c r="B873" s="15" t="s">
        <v>1073</v>
      </c>
      <c r="C873" s="15" t="s">
        <v>618</v>
      </c>
      <c r="D873" s="13">
        <v>45884</v>
      </c>
      <c r="E873" s="15"/>
      <c r="F873" s="14" t="s">
        <v>960</v>
      </c>
      <c r="G873" s="14" t="s">
        <v>960</v>
      </c>
      <c r="H873" s="15" t="s">
        <v>620</v>
      </c>
      <c r="I873" s="14">
        <v>1</v>
      </c>
      <c r="J873" s="16">
        <v>14986</v>
      </c>
      <c r="K873" s="93">
        <f>I873*J873</f>
        <v>14986</v>
      </c>
      <c r="L873" s="13"/>
      <c r="M873" s="13"/>
      <c r="N873" s="14"/>
      <c r="O873" s="14"/>
      <c r="P873" s="14"/>
      <c r="Q873" s="56"/>
      <c r="R873" s="13"/>
      <c r="S873" s="13"/>
      <c r="T873" s="14"/>
      <c r="U873" s="14"/>
      <c r="V873" s="15"/>
      <c r="W873" s="15"/>
      <c r="X873" s="14" t="str">
        <f>IF(AND(O873&gt;40410001,O873&lt;424000000),"Done - Invoiced",IF(AND(L873&gt;DATEVALUE("01/01/2024"),L873&lt;DATEVALUE("01/01/2027")),"On Hand",IF(L873="In Transit","In Transit",IF(L873="Cancelled PO","Cancelled PO","On Order"))))</f>
        <v>On Order</v>
      </c>
      <c r="Y873" s="15" t="s">
        <v>460</v>
      </c>
      <c r="Z873" s="13">
        <v>45936</v>
      </c>
      <c r="AA873" s="13">
        <v>45936</v>
      </c>
      <c r="AB873" s="13">
        <v>45943</v>
      </c>
      <c r="AC873" s="14"/>
      <c r="AJ873"/>
      <c r="AK873" s="56"/>
    </row>
    <row r="874" spans="1:37" ht="10.5" hidden="1" customHeight="1" x14ac:dyDescent="0.2">
      <c r="A874" s="37">
        <v>3938975</v>
      </c>
      <c r="B874" s="15" t="s">
        <v>1072</v>
      </c>
      <c r="C874" s="15" t="s">
        <v>618</v>
      </c>
      <c r="D874" s="13">
        <v>45884</v>
      </c>
      <c r="E874" s="15"/>
      <c r="F874" s="14" t="s">
        <v>1099</v>
      </c>
      <c r="G874" s="14" t="s">
        <v>1099</v>
      </c>
      <c r="H874" s="15" t="s">
        <v>620</v>
      </c>
      <c r="I874" s="14">
        <v>1</v>
      </c>
      <c r="J874" s="16">
        <v>16919</v>
      </c>
      <c r="K874" s="93">
        <f>I874*J874</f>
        <v>16919</v>
      </c>
      <c r="L874" s="13"/>
      <c r="M874" s="13"/>
      <c r="N874" s="14"/>
      <c r="O874" s="14"/>
      <c r="P874" s="14"/>
      <c r="Q874" s="56"/>
      <c r="R874" s="13"/>
      <c r="S874" s="13"/>
      <c r="T874" s="14"/>
      <c r="U874" s="14"/>
      <c r="V874" s="15"/>
      <c r="W874" s="15"/>
      <c r="X874" s="14" t="str">
        <f>IF(AND(O874&gt;40410001,O874&lt;424000000),"Done - Invoiced",IF(AND(L874&gt;DATEVALUE("01/01/2024"),L874&lt;DATEVALUE("01/01/2027")),"On Hand",IF(L874="In Transit","In Transit",IF(L874="Cancelled PO","Cancelled PO","On Order"))))</f>
        <v>On Order</v>
      </c>
      <c r="Y874" s="15" t="s">
        <v>460</v>
      </c>
      <c r="Z874" s="13">
        <v>45964</v>
      </c>
      <c r="AA874" s="13">
        <v>45964</v>
      </c>
      <c r="AB874" s="13">
        <v>45971</v>
      </c>
      <c r="AC874" s="14"/>
      <c r="AJ874"/>
      <c r="AK874" s="56"/>
    </row>
    <row r="875" spans="1:37" ht="10.5" hidden="1" customHeight="1" x14ac:dyDescent="0.2">
      <c r="A875" s="37">
        <v>3938976</v>
      </c>
      <c r="B875" s="15" t="s">
        <v>1071</v>
      </c>
      <c r="C875" s="15" t="s">
        <v>618</v>
      </c>
      <c r="D875" s="13">
        <v>45884</v>
      </c>
      <c r="E875" s="15"/>
      <c r="F875" s="14" t="s">
        <v>1099</v>
      </c>
      <c r="G875" s="14" t="s">
        <v>1099</v>
      </c>
      <c r="H875" s="15" t="s">
        <v>620</v>
      </c>
      <c r="I875" s="14">
        <v>1</v>
      </c>
      <c r="J875" s="16">
        <v>16919</v>
      </c>
      <c r="K875" s="93">
        <f>I875*J875</f>
        <v>16919</v>
      </c>
      <c r="L875" s="13"/>
      <c r="M875" s="13"/>
      <c r="N875" s="14"/>
      <c r="O875" s="14"/>
      <c r="P875" s="14"/>
      <c r="Q875" s="56"/>
      <c r="R875" s="13"/>
      <c r="S875" s="13"/>
      <c r="T875" s="14"/>
      <c r="U875" s="14"/>
      <c r="V875" s="15"/>
      <c r="W875" s="15"/>
      <c r="X875" s="14" t="str">
        <f>IF(AND(O875&gt;40410001,O875&lt;424000000),"Done - Invoiced",IF(AND(L875&gt;DATEVALUE("01/01/2024"),L875&lt;DATEVALUE("01/01/2027")),"On Hand",IF(L875="In Transit","In Transit",IF(L875="Cancelled PO","Cancelled PO","On Order"))))</f>
        <v>On Order</v>
      </c>
      <c r="Y875" s="15" t="s">
        <v>460</v>
      </c>
      <c r="Z875" s="13">
        <v>45964</v>
      </c>
      <c r="AA875" s="13">
        <v>45964</v>
      </c>
      <c r="AB875" s="13">
        <v>45971</v>
      </c>
      <c r="AC875" s="14"/>
      <c r="AJ875"/>
      <c r="AK875" s="56"/>
    </row>
    <row r="876" spans="1:37" ht="10.5" hidden="1" customHeight="1" x14ac:dyDescent="0.2">
      <c r="A876" s="37">
        <v>3938977</v>
      </c>
      <c r="B876" s="15" t="s">
        <v>1070</v>
      </c>
      <c r="C876" s="15" t="s">
        <v>618</v>
      </c>
      <c r="D876" s="13">
        <v>45884</v>
      </c>
      <c r="E876" s="15"/>
      <c r="F876" s="14" t="s">
        <v>1098</v>
      </c>
      <c r="G876" s="14" t="s">
        <v>1098</v>
      </c>
      <c r="H876" s="15" t="s">
        <v>620</v>
      </c>
      <c r="I876" s="14">
        <v>1</v>
      </c>
      <c r="J876" s="16">
        <v>18054</v>
      </c>
      <c r="K876" s="93">
        <f>I876*J876</f>
        <v>18054</v>
      </c>
      <c r="L876" s="13"/>
      <c r="M876" s="13"/>
      <c r="N876" s="14"/>
      <c r="O876" s="14"/>
      <c r="P876" s="14"/>
      <c r="Q876" s="56"/>
      <c r="R876" s="13"/>
      <c r="S876" s="13"/>
      <c r="T876" s="14"/>
      <c r="U876" s="14"/>
      <c r="V876" s="15"/>
      <c r="W876" s="15"/>
      <c r="X876" s="14" t="str">
        <f>IF(AND(O876&gt;40410001,O876&lt;424000000),"Done - Invoiced",IF(AND(L876&gt;DATEVALUE("01/01/2024"),L876&lt;DATEVALUE("01/01/2027")),"On Hand",IF(L876="In Transit","In Transit",IF(L876="Cancelled PO","Cancelled PO","On Order"))))</f>
        <v>On Order</v>
      </c>
      <c r="Y876" s="15" t="s">
        <v>460</v>
      </c>
      <c r="Z876" s="13">
        <v>45957</v>
      </c>
      <c r="AA876" s="13">
        <v>45957</v>
      </c>
      <c r="AB876" s="13">
        <v>45964</v>
      </c>
      <c r="AC876" s="14"/>
      <c r="AJ876"/>
      <c r="AK876" s="56"/>
    </row>
    <row r="877" spans="1:37" ht="10.5" hidden="1" customHeight="1" x14ac:dyDescent="0.2">
      <c r="A877" s="15">
        <v>3984089</v>
      </c>
      <c r="B877" s="15" t="s">
        <v>1117</v>
      </c>
      <c r="C877" s="15" t="s">
        <v>56</v>
      </c>
      <c r="D877" s="13">
        <v>45891</v>
      </c>
      <c r="E877" s="15"/>
      <c r="F877" s="14" t="s">
        <v>58</v>
      </c>
      <c r="G877" s="14" t="s">
        <v>1125</v>
      </c>
      <c r="H877" s="15" t="s">
        <v>59</v>
      </c>
      <c r="I877" s="14">
        <v>1</v>
      </c>
      <c r="J877" s="16">
        <v>68851.520000000004</v>
      </c>
      <c r="K877" s="93">
        <v>68851.520000000004</v>
      </c>
      <c r="L877" s="13"/>
      <c r="M877" s="13"/>
      <c r="N877" s="14"/>
      <c r="O877" s="14"/>
      <c r="P877" s="14"/>
      <c r="Q877" s="56"/>
      <c r="R877" s="13"/>
      <c r="S877" s="13"/>
      <c r="T877" s="14"/>
      <c r="U877" s="14"/>
      <c r="V877" s="15"/>
      <c r="W877" s="15"/>
      <c r="X877" s="14" t="str">
        <f>IF(AND(O877&gt;40410001,O877&lt;424000000),"Done - Invoiced",IF(AND(L877&gt;DATEVALUE("01/01/2024"),L877&lt;DATEVALUE("01/01/2027")),"On Hand",IF(L877="In Transit","In Transit",IF(L877="Cancelled PO","Cancelled PO","On Order"))))</f>
        <v>On Order</v>
      </c>
      <c r="Y877" s="15" t="s">
        <v>915</v>
      </c>
      <c r="Z877" s="13">
        <v>45963</v>
      </c>
      <c r="AA877" s="13">
        <v>45971</v>
      </c>
      <c r="AB877" s="13">
        <v>46077</v>
      </c>
      <c r="AC877" s="14"/>
      <c r="AK877" s="110"/>
    </row>
    <row r="878" spans="1:37" ht="10.5" hidden="1" customHeight="1" x14ac:dyDescent="0.2">
      <c r="A878" s="15">
        <v>3984088</v>
      </c>
      <c r="B878" s="15" t="s">
        <v>1116</v>
      </c>
      <c r="C878" s="15" t="s">
        <v>56</v>
      </c>
      <c r="D878" s="13">
        <v>45891</v>
      </c>
      <c r="E878" s="15"/>
      <c r="F878" s="14" t="s">
        <v>92</v>
      </c>
      <c r="G878" s="14" t="s">
        <v>1101</v>
      </c>
      <c r="H878" s="15" t="s">
        <v>93</v>
      </c>
      <c r="I878" s="14">
        <v>1</v>
      </c>
      <c r="J878" s="16">
        <v>409.75</v>
      </c>
      <c r="K878" s="93">
        <v>409.75</v>
      </c>
      <c r="L878" s="13"/>
      <c r="M878" s="13"/>
      <c r="N878" s="14"/>
      <c r="O878" s="14"/>
      <c r="P878" s="14"/>
      <c r="Q878" s="56"/>
      <c r="R878" s="13"/>
      <c r="S878" s="13"/>
      <c r="T878" s="14"/>
      <c r="U878" s="14"/>
      <c r="V878" s="15"/>
      <c r="W878" s="15"/>
      <c r="X878" s="14" t="str">
        <f>IF(AND(O878&gt;40410001,O878&lt;424000000),"Done - Invoiced",IF(AND(L878&gt;DATEVALUE("01/01/2024"),L878&lt;DATEVALUE("01/01/2027")),"On Hand",IF(L878="In Transit","In Transit",IF(L878="Cancelled PO","Cancelled PO","On Order"))))</f>
        <v>On Order</v>
      </c>
      <c r="Y878" s="15" t="s">
        <v>915</v>
      </c>
      <c r="Z878" s="13">
        <v>45877</v>
      </c>
      <c r="AA878" s="13">
        <v>45922</v>
      </c>
      <c r="AB878" s="13">
        <v>46028</v>
      </c>
      <c r="AC878" s="14"/>
      <c r="AJ878"/>
      <c r="AK878" s="110"/>
    </row>
    <row r="879" spans="1:37" ht="10.5" hidden="1" customHeight="1" x14ac:dyDescent="0.2">
      <c r="A879" s="15">
        <v>3982656</v>
      </c>
      <c r="B879" s="15" t="s">
        <v>1118</v>
      </c>
      <c r="C879" s="15" t="s">
        <v>52</v>
      </c>
      <c r="D879" s="13">
        <v>45891</v>
      </c>
      <c r="E879" s="15"/>
      <c r="F879" s="14" t="s">
        <v>1006</v>
      </c>
      <c r="G879" s="14" t="s">
        <v>1006</v>
      </c>
      <c r="H879" s="15" t="s">
        <v>87</v>
      </c>
      <c r="I879" s="14">
        <v>6</v>
      </c>
      <c r="J879" s="16">
        <v>2315</v>
      </c>
      <c r="K879" s="93">
        <v>13890</v>
      </c>
      <c r="L879" s="13"/>
      <c r="M879" s="13"/>
      <c r="N879" s="14"/>
      <c r="O879" s="14"/>
      <c r="P879" s="14"/>
      <c r="Q879" s="56"/>
      <c r="R879" s="13"/>
      <c r="S879" s="13"/>
      <c r="T879" s="14"/>
      <c r="U879" s="14"/>
      <c r="V879" s="15"/>
      <c r="W879" s="15"/>
      <c r="X879" s="14" t="str">
        <f>IF(AND(O879&gt;40410001,O879&lt;424000000),"Done - Invoiced",IF(AND(L879&gt;DATEVALUE("01/01/2024"),L879&lt;DATEVALUE("01/01/2027")),"On Hand",IF(L879="In Transit","In Transit",IF(L879="Cancelled PO","Cancelled PO","On Order"))))</f>
        <v>On Order</v>
      </c>
      <c r="Y879" s="15" t="s">
        <v>915</v>
      </c>
      <c r="Z879" s="13">
        <v>45952</v>
      </c>
      <c r="AA879" s="13">
        <v>45952</v>
      </c>
      <c r="AB879" s="13">
        <v>45957</v>
      </c>
      <c r="AC879" s="14"/>
      <c r="AK879" s="110"/>
    </row>
    <row r="880" spans="1:37" ht="10.5" customHeight="1" x14ac:dyDescent="0.2">
      <c r="A880" s="15">
        <v>3982655</v>
      </c>
      <c r="B880" s="15" t="s">
        <v>1119</v>
      </c>
      <c r="C880" s="15" t="s">
        <v>52</v>
      </c>
      <c r="D880" s="13">
        <v>45891</v>
      </c>
      <c r="E880" s="15"/>
      <c r="F880" s="14" t="s">
        <v>512</v>
      </c>
      <c r="G880" s="14" t="s">
        <v>512</v>
      </c>
      <c r="H880" s="15" t="s">
        <v>157</v>
      </c>
      <c r="I880" s="14">
        <v>6</v>
      </c>
      <c r="J880" s="16">
        <v>1531</v>
      </c>
      <c r="K880" s="93">
        <v>9186</v>
      </c>
      <c r="L880" s="13"/>
      <c r="M880" s="13"/>
      <c r="N880" s="14"/>
      <c r="O880" s="14"/>
      <c r="P880" s="14"/>
      <c r="Q880" s="56"/>
      <c r="R880" s="13"/>
      <c r="S880" s="13"/>
      <c r="T880" s="14"/>
      <c r="U880" s="14"/>
      <c r="V880" s="15"/>
      <c r="W880" s="15"/>
      <c r="X880" s="14" t="str">
        <f>IF(AND(O880&gt;40410001,O880&lt;424000000),"Done - Invoiced",IF(AND(L880&gt;DATEVALUE("01/01/2024"),L880&lt;DATEVALUE("01/01/2027")),"On Hand",IF(L880="In Transit","In Transit",IF(L880="Cancelled PO","Cancelled PO","On Order"))))</f>
        <v>On Order</v>
      </c>
      <c r="Y880" s="15" t="s">
        <v>915</v>
      </c>
      <c r="Z880" s="13">
        <v>45945</v>
      </c>
      <c r="AA880" s="13">
        <v>45945</v>
      </c>
      <c r="AB880" s="13">
        <v>45950</v>
      </c>
      <c r="AC880" s="14"/>
      <c r="AK880" s="56"/>
    </row>
    <row r="881" spans="1:29" ht="10.5" hidden="1" customHeight="1" x14ac:dyDescent="0.2">
      <c r="A881" s="15">
        <v>3982654</v>
      </c>
      <c r="B881" s="15" t="s">
        <v>1120</v>
      </c>
      <c r="C881" s="15" t="s">
        <v>52</v>
      </c>
      <c r="D881" s="13">
        <v>45891</v>
      </c>
      <c r="E881" s="15"/>
      <c r="F881" s="14" t="s">
        <v>514</v>
      </c>
      <c r="G881" s="14" t="s">
        <v>514</v>
      </c>
      <c r="H881" s="15" t="s">
        <v>157</v>
      </c>
      <c r="I881" s="14">
        <v>6</v>
      </c>
      <c r="J881" s="16">
        <v>1717</v>
      </c>
      <c r="K881" s="93">
        <v>10302</v>
      </c>
      <c r="L881" s="13"/>
      <c r="M881" s="13"/>
      <c r="N881" s="14"/>
      <c r="O881" s="14"/>
      <c r="P881" s="14"/>
      <c r="Q881" s="56"/>
      <c r="R881" s="13"/>
      <c r="S881" s="13"/>
      <c r="T881" s="14"/>
      <c r="U881" s="14"/>
      <c r="V881" s="15"/>
      <c r="W881" s="15"/>
      <c r="X881" s="14" t="str">
        <f>IF(AND(O881&gt;40410001,O881&lt;424000000),"Done - Invoiced",IF(AND(L881&gt;DATEVALUE("01/01/2024"),L881&lt;DATEVALUE("01/01/2027")),"On Hand",IF(L881="In Transit","In Transit",IF(L881="Cancelled PO","Cancelled PO","On Order"))))</f>
        <v>On Order</v>
      </c>
      <c r="Y881" s="15" t="s">
        <v>915</v>
      </c>
      <c r="Z881" s="13">
        <v>45945</v>
      </c>
      <c r="AA881" s="13">
        <v>45945</v>
      </c>
      <c r="AB881" s="13">
        <v>45950</v>
      </c>
      <c r="AC881" s="14"/>
    </row>
    <row r="882" spans="1:29" ht="10.5" customHeight="1" x14ac:dyDescent="0.2">
      <c r="A882" s="15">
        <v>3982653</v>
      </c>
      <c r="B882" s="15" t="s">
        <v>1121</v>
      </c>
      <c r="C882" s="15" t="s">
        <v>52</v>
      </c>
      <c r="D882" s="13">
        <v>45891</v>
      </c>
      <c r="E882" s="15"/>
      <c r="F882" s="14" t="s">
        <v>512</v>
      </c>
      <c r="G882" s="14" t="s">
        <v>512</v>
      </c>
      <c r="H882" s="15" t="s">
        <v>157</v>
      </c>
      <c r="I882" s="14">
        <v>6</v>
      </c>
      <c r="J882" s="16">
        <v>1531</v>
      </c>
      <c r="K882" s="93">
        <v>9186</v>
      </c>
      <c r="L882" s="13"/>
      <c r="M882" s="13"/>
      <c r="N882" s="14"/>
      <c r="O882" s="14"/>
      <c r="P882" s="14"/>
      <c r="Q882" s="56"/>
      <c r="R882" s="13"/>
      <c r="S882" s="13"/>
      <c r="T882" s="14"/>
      <c r="U882" s="14"/>
      <c r="V882" s="15"/>
      <c r="W882" s="15"/>
      <c r="X882" s="14" t="str">
        <f>IF(AND(O882&gt;40410001,O882&lt;424000000),"Done - Invoiced",IF(AND(L882&gt;DATEVALUE("01/01/2024"),L882&lt;DATEVALUE("01/01/2027")),"On Hand",IF(L882="In Transit","In Transit",IF(L882="Cancelled PO","Cancelled PO","On Order"))))</f>
        <v>On Order</v>
      </c>
      <c r="Y882" s="15" t="s">
        <v>915</v>
      </c>
      <c r="Z882" s="13">
        <v>45931</v>
      </c>
      <c r="AA882" s="13">
        <v>45931</v>
      </c>
      <c r="AB882" s="13">
        <v>45936</v>
      </c>
      <c r="AC882" s="14"/>
    </row>
    <row r="883" spans="1:29" ht="10.5" hidden="1" customHeight="1" x14ac:dyDescent="0.2">
      <c r="A883" s="15">
        <v>3982652</v>
      </c>
      <c r="B883" s="15" t="s">
        <v>1122</v>
      </c>
      <c r="C883" s="15" t="s">
        <v>52</v>
      </c>
      <c r="D883" s="13">
        <v>45891</v>
      </c>
      <c r="E883" s="15"/>
      <c r="F883" s="14" t="s">
        <v>514</v>
      </c>
      <c r="G883" s="14" t="s">
        <v>514</v>
      </c>
      <c r="H883" s="15" t="s">
        <v>157</v>
      </c>
      <c r="I883" s="14">
        <v>6</v>
      </c>
      <c r="J883" s="16">
        <v>1717</v>
      </c>
      <c r="K883" s="93">
        <v>10302</v>
      </c>
      <c r="L883" s="13"/>
      <c r="M883" s="13"/>
      <c r="N883" s="14"/>
      <c r="O883" s="14"/>
      <c r="P883" s="14"/>
      <c r="Q883" s="56"/>
      <c r="R883" s="13"/>
      <c r="S883" s="13"/>
      <c r="T883" s="14"/>
      <c r="U883" s="14"/>
      <c r="V883" s="15"/>
      <c r="W883" s="15"/>
      <c r="X883" s="14" t="str">
        <f t="shared" ref="X866:X885" si="25">IF(AND(O883&gt;40410001,O883&lt;424000000),"Done - Invoiced",IF(AND(L883&gt;DATEVALUE("01/01/2024"),L883&lt;DATEVALUE("01/01/2027")),"On Hand",IF(L883="In Transit","In Transit",IF(L883="Cancelled PO","Cancelled PO","On Order"))))</f>
        <v>On Order</v>
      </c>
      <c r="Y883" s="15" t="s">
        <v>915</v>
      </c>
      <c r="Z883" s="13">
        <v>45931</v>
      </c>
      <c r="AA883" s="13">
        <v>45931</v>
      </c>
      <c r="AB883" s="13">
        <v>45936</v>
      </c>
      <c r="AC883" s="14"/>
    </row>
    <row r="884" spans="1:29" ht="10.5" hidden="1" customHeight="1" x14ac:dyDescent="0.2">
      <c r="A884" s="15">
        <v>3982651</v>
      </c>
      <c r="B884" s="15" t="s">
        <v>1123</v>
      </c>
      <c r="C884" s="15" t="s">
        <v>52</v>
      </c>
      <c r="D884" s="13">
        <v>45891</v>
      </c>
      <c r="E884" s="15"/>
      <c r="F884" s="14" t="s">
        <v>1126</v>
      </c>
      <c r="G884" s="14" t="s">
        <v>1126</v>
      </c>
      <c r="H884" s="15" t="s">
        <v>85</v>
      </c>
      <c r="I884" s="14">
        <v>2</v>
      </c>
      <c r="J884" s="16">
        <v>1003</v>
      </c>
      <c r="K884" s="93">
        <v>2006</v>
      </c>
      <c r="L884" s="13"/>
      <c r="M884" s="13"/>
      <c r="N884" s="14"/>
      <c r="O884" s="14"/>
      <c r="P884" s="14"/>
      <c r="Q884" s="56"/>
      <c r="R884" s="13"/>
      <c r="S884" s="13"/>
      <c r="T884" s="14"/>
      <c r="U884" s="14"/>
      <c r="V884" s="15"/>
      <c r="W884" s="15"/>
      <c r="X884" s="14" t="str">
        <f t="shared" si="25"/>
        <v>On Order</v>
      </c>
      <c r="Y884" s="15" t="s">
        <v>915</v>
      </c>
      <c r="Z884" s="13">
        <v>45930</v>
      </c>
      <c r="AA884" s="13">
        <v>45930</v>
      </c>
      <c r="AB884" s="13">
        <v>45935</v>
      </c>
      <c r="AC884" s="14"/>
    </row>
    <row r="885" spans="1:29" ht="10.5" hidden="1" customHeight="1" x14ac:dyDescent="0.2">
      <c r="A885" s="15">
        <v>3984292</v>
      </c>
      <c r="B885" s="15" t="s">
        <v>1124</v>
      </c>
      <c r="C885" s="15" t="s">
        <v>618</v>
      </c>
      <c r="D885" s="13">
        <v>45891</v>
      </c>
      <c r="E885" s="15"/>
      <c r="F885" s="14" t="s">
        <v>1098</v>
      </c>
      <c r="G885" s="14" t="s">
        <v>1098</v>
      </c>
      <c r="H885" s="15" t="s">
        <v>620</v>
      </c>
      <c r="I885" s="14">
        <v>1</v>
      </c>
      <c r="J885" s="16">
        <v>18054</v>
      </c>
      <c r="K885" s="93">
        <v>18054</v>
      </c>
      <c r="L885" s="13"/>
      <c r="M885" s="13"/>
      <c r="N885" s="14"/>
      <c r="O885" s="14"/>
      <c r="P885" s="14"/>
      <c r="Q885" s="56"/>
      <c r="R885" s="13"/>
      <c r="S885" s="13"/>
      <c r="T885" s="14"/>
      <c r="U885" s="14"/>
      <c r="V885" s="15"/>
      <c r="W885" s="15"/>
      <c r="X885" s="14" t="str">
        <f t="shared" si="25"/>
        <v>On Order</v>
      </c>
      <c r="Y885" s="15" t="s">
        <v>460</v>
      </c>
      <c r="Z885" s="13">
        <v>45964</v>
      </c>
      <c r="AA885" s="13">
        <v>45964</v>
      </c>
      <c r="AB885" s="13">
        <v>45971</v>
      </c>
      <c r="AC885" s="14"/>
    </row>
    <row r="886" spans="1:29" ht="10.5" customHeight="1" x14ac:dyDescent="0.2">
      <c r="A886" s="15"/>
      <c r="B886" s="15"/>
      <c r="C886" s="15"/>
      <c r="D886" s="13"/>
      <c r="E886" s="15"/>
      <c r="F886" s="14"/>
      <c r="G886" s="14"/>
      <c r="H886" s="15"/>
      <c r="I886" s="14"/>
      <c r="J886" s="16"/>
      <c r="K886" s="93"/>
      <c r="L886" s="13"/>
      <c r="M886" s="13"/>
      <c r="N886" s="14"/>
      <c r="O886" s="14"/>
      <c r="P886" s="14"/>
      <c r="Q886" s="56"/>
      <c r="R886" s="13"/>
      <c r="S886" s="13"/>
      <c r="T886" s="14"/>
      <c r="U886" s="14"/>
      <c r="V886" s="15"/>
      <c r="W886" s="15"/>
      <c r="X886" s="14"/>
      <c r="Y886" s="15"/>
      <c r="Z886" s="13"/>
      <c r="AA886" s="13"/>
      <c r="AB886" s="13"/>
      <c r="AC886" s="14"/>
    </row>
    <row r="887" spans="1:29" ht="10.5" customHeight="1" x14ac:dyDescent="0.2">
      <c r="A887" s="15"/>
      <c r="B887" s="15"/>
      <c r="C887" s="15"/>
      <c r="D887" s="13"/>
      <c r="E887" s="15"/>
      <c r="F887" s="14"/>
      <c r="G887" s="14"/>
      <c r="H887" s="15"/>
      <c r="I887" s="14"/>
      <c r="J887" s="16"/>
      <c r="K887" s="93"/>
      <c r="L887" s="13"/>
      <c r="M887" s="13"/>
      <c r="N887" s="14"/>
      <c r="O887" s="14"/>
      <c r="P887" s="14"/>
      <c r="Q887" s="56"/>
      <c r="R887" s="13"/>
      <c r="S887" s="13"/>
      <c r="T887" s="14"/>
      <c r="U887" s="14"/>
      <c r="V887" s="15"/>
      <c r="W887" s="15"/>
      <c r="X887" s="14"/>
      <c r="Y887" s="15"/>
      <c r="Z887" s="13"/>
      <c r="AA887" s="13"/>
      <c r="AB887" s="13"/>
      <c r="AC887" s="14"/>
    </row>
    <row r="888" spans="1:29" ht="10.5" customHeight="1" x14ac:dyDescent="0.2">
      <c r="A888" s="15"/>
      <c r="B888" s="15"/>
      <c r="C888" s="15"/>
      <c r="D888" s="13"/>
      <c r="E888" s="15"/>
      <c r="F888" s="14"/>
      <c r="G888" s="14"/>
      <c r="H888" s="15"/>
      <c r="I888" s="14"/>
      <c r="J888" s="16"/>
      <c r="K888" s="93"/>
      <c r="L888" s="13"/>
      <c r="M888" s="13"/>
      <c r="N888" s="14"/>
      <c r="O888" s="14"/>
      <c r="P888" s="14"/>
      <c r="Q888" s="56"/>
      <c r="R888" s="13"/>
      <c r="S888" s="13"/>
      <c r="T888" s="14"/>
      <c r="U888" s="14"/>
      <c r="V888" s="15"/>
      <c r="W888" s="15"/>
      <c r="X888" s="14"/>
      <c r="Y888" s="15"/>
      <c r="Z888" s="13"/>
      <c r="AA888" s="13"/>
      <c r="AB888" s="13"/>
      <c r="AC888" s="14"/>
    </row>
    <row r="889" spans="1:29" ht="10.5" customHeight="1" x14ac:dyDescent="0.2">
      <c r="A889" s="15"/>
      <c r="B889" s="15"/>
      <c r="C889" s="124"/>
      <c r="D889" s="14"/>
      <c r="E889" s="15"/>
      <c r="F889" s="14"/>
      <c r="G889" s="14"/>
      <c r="H889" s="15"/>
      <c r="I889" s="14"/>
      <c r="J889" s="16"/>
      <c r="K889" s="93"/>
      <c r="L889" s="13"/>
      <c r="M889" s="13"/>
      <c r="N889" s="14"/>
      <c r="O889" s="14"/>
      <c r="P889" s="14"/>
      <c r="Q889" s="56"/>
      <c r="R889" s="13"/>
      <c r="S889" s="13"/>
      <c r="T889" s="14"/>
      <c r="U889" s="14"/>
      <c r="V889" s="15"/>
      <c r="W889" s="15"/>
      <c r="X889" s="14"/>
      <c r="Y889" s="15"/>
      <c r="Z889" s="13"/>
      <c r="AA889" s="13"/>
      <c r="AB889" s="13"/>
      <c r="AC889" s="14"/>
    </row>
    <row r="890" spans="1:29" ht="10.5" customHeight="1" x14ac:dyDescent="0.2">
      <c r="A890" s="15"/>
      <c r="B890" s="15"/>
      <c r="C890" s="124"/>
      <c r="D890" s="14"/>
      <c r="E890" s="15"/>
      <c r="F890" s="14"/>
      <c r="G890" s="14"/>
      <c r="H890" s="15"/>
      <c r="I890" s="14"/>
      <c r="J890" s="16"/>
      <c r="K890" s="93"/>
      <c r="L890" s="13"/>
      <c r="M890" s="13"/>
      <c r="N890" s="14"/>
      <c r="O890" s="14"/>
      <c r="P890" s="14"/>
      <c r="Q890" s="56"/>
      <c r="R890" s="13"/>
      <c r="S890" s="13"/>
      <c r="T890" s="14"/>
      <c r="U890" s="14"/>
      <c r="V890" s="15"/>
      <c r="W890" s="15"/>
      <c r="X890" s="14"/>
      <c r="Y890" s="15"/>
      <c r="Z890" s="13"/>
      <c r="AA890" s="13"/>
      <c r="AB890" s="13"/>
      <c r="AC890" s="14"/>
    </row>
    <row r="891" spans="1:29" ht="10.5" customHeight="1" x14ac:dyDescent="0.2">
      <c r="A891" s="15"/>
      <c r="B891" s="15"/>
      <c r="C891" s="124"/>
      <c r="D891" s="14"/>
      <c r="E891" s="15"/>
      <c r="F891" s="14"/>
      <c r="G891" s="14"/>
      <c r="H891" s="15"/>
      <c r="I891" s="14"/>
      <c r="J891" s="16"/>
      <c r="K891" s="93"/>
      <c r="L891" s="13"/>
      <c r="M891" s="13"/>
      <c r="N891" s="14"/>
      <c r="O891" s="14"/>
      <c r="P891" s="14"/>
      <c r="Q891" s="56"/>
      <c r="R891" s="13"/>
      <c r="S891" s="13"/>
      <c r="T891" s="14"/>
      <c r="U891" s="14"/>
      <c r="V891" s="15"/>
      <c r="W891" s="15"/>
      <c r="X891" s="14"/>
      <c r="Y891" s="15"/>
      <c r="Z891" s="13"/>
      <c r="AA891" s="13"/>
      <c r="AB891" s="13"/>
      <c r="AC891" s="14"/>
    </row>
    <row r="892" spans="1:29" ht="10.5" customHeight="1" x14ac:dyDescent="0.2">
      <c r="A892" s="15"/>
      <c r="B892" s="15"/>
      <c r="C892" s="124"/>
      <c r="D892" s="14"/>
      <c r="E892" s="15"/>
      <c r="F892" s="14"/>
      <c r="G892" s="14"/>
      <c r="H892" s="15"/>
      <c r="I892" s="14"/>
      <c r="J892" s="16"/>
      <c r="K892" s="93"/>
      <c r="L892" s="13"/>
      <c r="M892" s="13"/>
      <c r="N892" s="14"/>
      <c r="O892" s="14"/>
      <c r="P892" s="14"/>
      <c r="Q892" s="56"/>
      <c r="R892" s="13"/>
      <c r="S892" s="13"/>
      <c r="T892" s="14"/>
      <c r="U892" s="14"/>
      <c r="V892" s="15"/>
      <c r="W892" s="15"/>
      <c r="X892" s="14"/>
      <c r="Y892" s="15"/>
      <c r="Z892" s="13"/>
      <c r="AA892" s="13"/>
      <c r="AB892" s="13"/>
      <c r="AC892" s="14"/>
    </row>
    <row r="893" spans="1:29" ht="10.5" customHeight="1" x14ac:dyDescent="0.2">
      <c r="A893" s="15"/>
      <c r="B893" s="15"/>
      <c r="C893" s="124"/>
      <c r="D893" s="14"/>
      <c r="E893" s="15"/>
      <c r="F893" s="14"/>
      <c r="G893" s="14"/>
      <c r="H893" s="15"/>
      <c r="I893" s="14"/>
      <c r="J893" s="16"/>
      <c r="K893" s="93"/>
      <c r="L893" s="13"/>
      <c r="M893" s="13"/>
      <c r="N893" s="14"/>
      <c r="O893" s="14"/>
      <c r="P893" s="14"/>
      <c r="Q893" s="56"/>
      <c r="R893" s="13"/>
      <c r="S893" s="13"/>
      <c r="T893" s="14"/>
      <c r="U893" s="14"/>
      <c r="V893" s="15"/>
      <c r="W893" s="15"/>
      <c r="X893" s="14"/>
      <c r="Y893" s="15"/>
      <c r="Z893" s="13"/>
      <c r="AA893" s="13"/>
      <c r="AB893" s="13"/>
      <c r="AC893" s="14"/>
    </row>
    <row r="894" spans="1:29" ht="10.5" customHeight="1" x14ac:dyDescent="0.2">
      <c r="A894" s="15"/>
      <c r="B894" s="15"/>
      <c r="C894" s="124"/>
      <c r="D894" s="14"/>
      <c r="E894" s="15"/>
      <c r="F894" s="14"/>
      <c r="G894" s="14"/>
      <c r="H894" s="15"/>
      <c r="I894" s="14"/>
      <c r="J894" s="16"/>
      <c r="K894" s="93"/>
      <c r="L894" s="13"/>
      <c r="M894" s="13"/>
      <c r="N894" s="14"/>
      <c r="O894" s="14"/>
      <c r="P894" s="14"/>
      <c r="Q894" s="56"/>
      <c r="R894" s="13"/>
      <c r="S894" s="13"/>
      <c r="T894" s="14"/>
      <c r="U894" s="14"/>
      <c r="V894" s="15"/>
      <c r="W894" s="15"/>
      <c r="X894" s="14"/>
      <c r="Y894" s="15"/>
      <c r="Z894" s="13"/>
      <c r="AA894" s="13"/>
      <c r="AB894" s="13"/>
      <c r="AC894" s="14"/>
    </row>
    <row r="895" spans="1:29" ht="10.5" customHeight="1" x14ac:dyDescent="0.2">
      <c r="A895" s="15"/>
      <c r="B895" s="15"/>
      <c r="C895" s="124"/>
      <c r="D895" s="14"/>
      <c r="E895" s="15"/>
      <c r="F895" s="14"/>
      <c r="G895" s="14"/>
      <c r="H895" s="15"/>
      <c r="I895" s="14"/>
      <c r="J895" s="16"/>
      <c r="K895" s="93"/>
      <c r="L895" s="13"/>
      <c r="M895" s="13"/>
      <c r="N895" s="14"/>
      <c r="O895" s="14"/>
      <c r="P895" s="14"/>
      <c r="Q895" s="56"/>
      <c r="R895" s="13"/>
      <c r="S895" s="13"/>
      <c r="T895" s="14"/>
      <c r="U895" s="14"/>
      <c r="V895" s="15"/>
      <c r="W895" s="15"/>
      <c r="X895" s="14"/>
      <c r="Y895" s="15"/>
      <c r="Z895" s="13"/>
      <c r="AA895" s="13"/>
      <c r="AB895" s="13"/>
      <c r="AC895" s="14"/>
    </row>
    <row r="896" spans="1:29" ht="10.5" customHeight="1" x14ac:dyDescent="0.2">
      <c r="A896" s="15"/>
      <c r="B896" s="15"/>
      <c r="C896" s="124"/>
      <c r="D896" s="14"/>
      <c r="E896" s="15"/>
      <c r="F896" s="14"/>
      <c r="G896" s="14"/>
      <c r="H896" s="15"/>
      <c r="I896" s="14"/>
      <c r="J896" s="16"/>
      <c r="K896" s="93"/>
      <c r="L896" s="13"/>
      <c r="M896" s="13"/>
      <c r="N896" s="14"/>
      <c r="O896" s="14"/>
      <c r="P896" s="14"/>
      <c r="Q896" s="56"/>
      <c r="R896" s="13"/>
      <c r="S896" s="13"/>
      <c r="T896" s="14"/>
      <c r="U896" s="14"/>
      <c r="V896" s="15"/>
      <c r="W896" s="15"/>
      <c r="X896" s="14"/>
      <c r="Y896" s="15"/>
      <c r="Z896" s="13"/>
      <c r="AA896" s="13"/>
      <c r="AB896" s="13"/>
      <c r="AC896" s="14"/>
    </row>
    <row r="897" spans="1:29" ht="10.5" customHeight="1" x14ac:dyDescent="0.2">
      <c r="A897" s="15"/>
      <c r="B897" s="15"/>
      <c r="C897" s="15"/>
      <c r="D897" s="13"/>
      <c r="E897" s="15"/>
      <c r="F897" s="14"/>
      <c r="G897" s="14"/>
      <c r="H897" s="15"/>
      <c r="I897" s="14"/>
      <c r="J897" s="16"/>
      <c r="K897" s="93"/>
      <c r="L897" s="13"/>
      <c r="M897" s="13"/>
      <c r="N897" s="14"/>
      <c r="O897" s="14"/>
      <c r="P897" s="14"/>
      <c r="Q897" s="56"/>
      <c r="R897" s="13"/>
      <c r="S897" s="13"/>
      <c r="T897" s="14"/>
      <c r="U897" s="14"/>
      <c r="V897" s="15"/>
      <c r="W897" s="15"/>
      <c r="X897" s="14"/>
      <c r="Y897" s="15"/>
      <c r="Z897" s="13"/>
      <c r="AA897" s="13"/>
      <c r="AB897" s="13"/>
      <c r="AC897" s="14"/>
    </row>
    <row r="898" spans="1:29" ht="10.5" customHeight="1" x14ac:dyDescent="0.2">
      <c r="A898" s="15"/>
      <c r="B898" s="15"/>
      <c r="C898" s="15"/>
      <c r="D898" s="13"/>
      <c r="E898" s="15"/>
      <c r="F898" s="14"/>
      <c r="G898" s="14"/>
      <c r="H898" s="15"/>
      <c r="I898" s="14"/>
      <c r="J898" s="16"/>
      <c r="K898" s="93"/>
      <c r="L898" s="13"/>
      <c r="M898" s="13"/>
      <c r="N898" s="14"/>
      <c r="O898" s="14"/>
      <c r="P898" s="14"/>
      <c r="Q898" s="56"/>
      <c r="R898" s="13"/>
      <c r="S898" s="13"/>
      <c r="T898" s="14"/>
      <c r="U898" s="14"/>
      <c r="V898" s="15"/>
      <c r="W898" s="15"/>
      <c r="X898" s="14"/>
      <c r="Y898" s="15"/>
      <c r="Z898" s="13"/>
      <c r="AA898" s="13"/>
      <c r="AB898" s="13"/>
      <c r="AC898" s="14"/>
    </row>
    <row r="899" spans="1:29" ht="10.5" customHeight="1" x14ac:dyDescent="0.2">
      <c r="A899" s="15"/>
      <c r="B899" s="15"/>
      <c r="C899" s="15"/>
      <c r="D899" s="13"/>
      <c r="E899" s="15"/>
      <c r="F899" s="14"/>
      <c r="G899" s="14"/>
      <c r="H899" s="15"/>
      <c r="I899" s="14"/>
      <c r="J899" s="16"/>
      <c r="K899" s="93"/>
      <c r="L899" s="13"/>
      <c r="M899" s="13"/>
      <c r="N899" s="14"/>
      <c r="O899" s="14"/>
      <c r="P899" s="14"/>
      <c r="Q899" s="56"/>
      <c r="R899" s="13"/>
      <c r="S899" s="13"/>
      <c r="T899" s="14"/>
      <c r="U899" s="14"/>
      <c r="V899" s="15"/>
      <c r="W899" s="15"/>
      <c r="X899" s="14"/>
      <c r="Y899" s="15"/>
      <c r="Z899" s="13"/>
      <c r="AA899" s="13"/>
      <c r="AB899" s="13"/>
      <c r="AC899" s="14"/>
    </row>
    <row r="900" spans="1:29" ht="10.5" customHeight="1" x14ac:dyDescent="0.2">
      <c r="A900" s="15"/>
      <c r="B900" s="15"/>
      <c r="C900" s="15"/>
      <c r="D900" s="13"/>
      <c r="E900" s="15"/>
      <c r="F900" s="14"/>
      <c r="G900" s="14"/>
      <c r="H900" s="15"/>
      <c r="I900" s="14"/>
      <c r="J900" s="16"/>
      <c r="K900" s="93"/>
      <c r="L900" s="13"/>
      <c r="M900" s="13"/>
      <c r="N900" s="14"/>
      <c r="O900" s="14"/>
      <c r="P900" s="14"/>
      <c r="Q900" s="56"/>
      <c r="R900" s="13"/>
      <c r="S900" s="13"/>
      <c r="T900" s="14"/>
      <c r="U900" s="14"/>
      <c r="V900" s="15"/>
      <c r="W900" s="15"/>
      <c r="X900" s="14"/>
      <c r="Y900" s="15"/>
      <c r="Z900" s="13"/>
      <c r="AA900" s="13"/>
      <c r="AB900" s="13"/>
      <c r="AC900" s="14"/>
    </row>
    <row r="901" spans="1:29" ht="10.5" customHeight="1" x14ac:dyDescent="0.2">
      <c r="A901" s="15"/>
      <c r="B901" s="15"/>
      <c r="C901" s="15"/>
      <c r="D901" s="13"/>
      <c r="E901" s="15"/>
      <c r="F901" s="14"/>
      <c r="G901" s="14"/>
      <c r="H901" s="15"/>
      <c r="I901" s="14"/>
      <c r="J901" s="16"/>
      <c r="K901" s="93"/>
      <c r="L901" s="13"/>
      <c r="M901" s="13"/>
      <c r="N901" s="14"/>
      <c r="O901" s="14"/>
      <c r="P901" s="14"/>
      <c r="Q901" s="56"/>
      <c r="R901" s="13"/>
      <c r="S901" s="13"/>
      <c r="T901" s="14"/>
      <c r="U901" s="14"/>
      <c r="V901" s="15"/>
      <c r="W901" s="15"/>
      <c r="X901" s="14"/>
      <c r="Y901" s="15"/>
      <c r="Z901" s="13"/>
      <c r="AA901" s="13"/>
      <c r="AB901" s="13"/>
      <c r="AC901" s="14"/>
    </row>
    <row r="902" spans="1:29" ht="10.5" customHeight="1" x14ac:dyDescent="0.2">
      <c r="A902" s="15"/>
      <c r="B902" s="15"/>
      <c r="C902" s="15"/>
      <c r="D902" s="13"/>
      <c r="E902" s="15"/>
      <c r="F902" s="14"/>
      <c r="G902" s="14"/>
      <c r="H902" s="15"/>
      <c r="I902" s="14"/>
      <c r="J902" s="16"/>
      <c r="K902" s="93"/>
      <c r="L902" s="13"/>
      <c r="M902" s="13"/>
      <c r="N902" s="14"/>
      <c r="O902" s="14"/>
      <c r="P902" s="14"/>
      <c r="Q902" s="56"/>
      <c r="R902" s="13"/>
      <c r="S902" s="13"/>
      <c r="T902" s="14"/>
      <c r="U902" s="14"/>
      <c r="V902" s="15"/>
      <c r="W902" s="15"/>
      <c r="X902" s="14"/>
      <c r="Y902" s="15"/>
      <c r="Z902" s="13"/>
      <c r="AA902" s="13"/>
      <c r="AB902" s="13"/>
      <c r="AC902" s="14"/>
    </row>
    <row r="903" spans="1:29" ht="10.5" customHeight="1" x14ac:dyDescent="0.2">
      <c r="A903" s="15"/>
      <c r="B903" s="15"/>
      <c r="C903" s="15"/>
      <c r="D903" s="13"/>
      <c r="E903" s="15"/>
      <c r="F903" s="14"/>
      <c r="G903" s="14"/>
      <c r="H903" s="15"/>
      <c r="I903" s="14"/>
      <c r="J903" s="16"/>
      <c r="K903" s="93"/>
      <c r="L903" s="13"/>
      <c r="M903" s="13"/>
      <c r="N903" s="14"/>
      <c r="O903" s="14"/>
      <c r="P903" s="14"/>
      <c r="Q903" s="56"/>
      <c r="R903" s="13"/>
      <c r="S903" s="13"/>
      <c r="T903" s="14"/>
      <c r="U903" s="14"/>
      <c r="V903" s="15"/>
      <c r="W903" s="15"/>
      <c r="X903" s="14"/>
      <c r="Y903" s="15"/>
      <c r="Z903" s="13"/>
      <c r="AA903" s="13"/>
      <c r="AB903" s="13"/>
      <c r="AC903" s="14"/>
    </row>
    <row r="904" spans="1:29" ht="10.5" customHeight="1" x14ac:dyDescent="0.2">
      <c r="A904" s="15"/>
      <c r="B904" s="15"/>
      <c r="C904" s="15"/>
      <c r="D904" s="13"/>
      <c r="E904" s="15"/>
      <c r="F904" s="14"/>
      <c r="G904" s="14"/>
      <c r="H904" s="15"/>
      <c r="I904" s="14"/>
      <c r="J904" s="16"/>
      <c r="K904" s="93"/>
      <c r="L904" s="13"/>
      <c r="M904" s="13"/>
      <c r="N904" s="14"/>
      <c r="O904" s="14"/>
      <c r="P904" s="14"/>
      <c r="Q904" s="56"/>
      <c r="R904" s="13"/>
      <c r="S904" s="13"/>
      <c r="T904" s="14"/>
      <c r="U904" s="14"/>
      <c r="V904" s="15"/>
      <c r="W904" s="15"/>
      <c r="X904" s="14"/>
      <c r="Y904" s="15"/>
      <c r="Z904" s="13"/>
      <c r="AA904" s="13"/>
      <c r="AB904" s="13"/>
      <c r="AC904" s="14"/>
    </row>
    <row r="905" spans="1:29" ht="10.5" customHeight="1" x14ac:dyDescent="0.2">
      <c r="A905" s="15"/>
      <c r="B905" s="15"/>
      <c r="C905" s="15"/>
      <c r="D905" s="13"/>
      <c r="E905" s="15"/>
      <c r="F905" s="14"/>
      <c r="G905" s="14"/>
      <c r="H905" s="15"/>
      <c r="I905" s="14"/>
      <c r="J905" s="16"/>
      <c r="K905" s="93"/>
      <c r="L905" s="13"/>
      <c r="M905" s="13"/>
      <c r="N905" s="14"/>
      <c r="O905" s="14"/>
      <c r="P905" s="14"/>
      <c r="Q905" s="56"/>
      <c r="R905" s="13"/>
      <c r="S905" s="13"/>
      <c r="T905" s="14"/>
      <c r="U905" s="14"/>
      <c r="V905" s="15"/>
      <c r="W905" s="15"/>
      <c r="X905" s="14"/>
      <c r="Y905" s="15"/>
      <c r="Z905" s="13"/>
      <c r="AA905" s="13"/>
      <c r="AB905" s="13"/>
      <c r="AC905" s="14"/>
    </row>
    <row r="906" spans="1:29" ht="10.5" customHeight="1" x14ac:dyDescent="0.2">
      <c r="A906" s="15"/>
      <c r="B906" s="15"/>
      <c r="C906" s="15"/>
      <c r="D906" s="13"/>
      <c r="E906" s="15"/>
      <c r="F906" s="14"/>
      <c r="G906" s="14"/>
      <c r="H906" s="15"/>
      <c r="I906" s="14"/>
      <c r="J906" s="16"/>
      <c r="K906" s="93"/>
      <c r="L906" s="13"/>
      <c r="M906" s="13"/>
      <c r="N906" s="14"/>
      <c r="O906" s="14"/>
      <c r="P906" s="14"/>
      <c r="Q906" s="56"/>
      <c r="R906" s="13"/>
      <c r="S906" s="13"/>
      <c r="T906" s="14"/>
      <c r="U906" s="14"/>
      <c r="V906" s="15"/>
      <c r="W906" s="15"/>
      <c r="X906" s="14"/>
      <c r="Y906" s="15"/>
      <c r="Z906" s="13"/>
      <c r="AA906" s="13"/>
      <c r="AB906" s="13"/>
      <c r="AC906" s="14"/>
    </row>
    <row r="907" spans="1:29" ht="10.5" customHeight="1" x14ac:dyDescent="0.2">
      <c r="A907" s="15"/>
      <c r="B907" s="15"/>
      <c r="C907" s="15"/>
      <c r="D907" s="13"/>
      <c r="E907" s="15"/>
      <c r="F907" s="14"/>
      <c r="G907" s="14"/>
      <c r="H907" s="15"/>
      <c r="I907" s="14"/>
      <c r="J907" s="16"/>
      <c r="K907" s="93"/>
      <c r="L907" s="13"/>
      <c r="M907" s="13"/>
      <c r="N907" s="14"/>
      <c r="O907" s="14"/>
      <c r="P907" s="14"/>
      <c r="Q907" s="56"/>
      <c r="R907" s="13"/>
      <c r="S907" s="13"/>
      <c r="T907" s="14"/>
      <c r="U907" s="14"/>
      <c r="V907" s="15"/>
      <c r="W907" s="15"/>
      <c r="X907" s="14"/>
      <c r="Y907" s="15"/>
      <c r="Z907" s="13"/>
      <c r="AA907" s="13"/>
      <c r="AB907" s="13"/>
      <c r="AC907" s="14"/>
    </row>
    <row r="908" spans="1:29" ht="10.5" customHeight="1" x14ac:dyDescent="0.2">
      <c r="A908" s="15"/>
      <c r="B908" s="15"/>
      <c r="C908" s="15"/>
      <c r="D908" s="13"/>
      <c r="E908" s="15"/>
      <c r="F908" s="14"/>
      <c r="G908" s="14"/>
      <c r="H908" s="15"/>
      <c r="I908" s="14"/>
      <c r="J908" s="16"/>
      <c r="K908" s="93"/>
      <c r="L908" s="13"/>
      <c r="M908" s="13"/>
      <c r="N908" s="14"/>
      <c r="O908" s="14"/>
      <c r="P908" s="14"/>
      <c r="Q908" s="56"/>
      <c r="R908" s="13"/>
      <c r="S908" s="13"/>
      <c r="T908" s="14"/>
      <c r="U908" s="14"/>
      <c r="V908" s="15"/>
      <c r="W908" s="15"/>
      <c r="X908" s="14"/>
      <c r="Y908" s="15"/>
      <c r="Z908" s="13"/>
      <c r="AA908" s="13"/>
      <c r="AB908" s="13"/>
      <c r="AC908" s="14"/>
    </row>
    <row r="909" spans="1:29" ht="10.5" customHeight="1" x14ac:dyDescent="0.2">
      <c r="A909" s="15"/>
      <c r="B909" s="15"/>
      <c r="C909" s="15"/>
      <c r="D909" s="13"/>
      <c r="E909" s="15"/>
      <c r="F909" s="14"/>
      <c r="G909" s="14"/>
      <c r="H909" s="15"/>
      <c r="I909" s="14"/>
      <c r="J909" s="16"/>
      <c r="K909" s="93"/>
      <c r="L909" s="13"/>
      <c r="M909" s="13"/>
      <c r="N909" s="14"/>
      <c r="O909" s="14"/>
      <c r="P909" s="14"/>
      <c r="Q909" s="56"/>
      <c r="R909" s="13"/>
      <c r="S909" s="13"/>
      <c r="T909" s="14"/>
      <c r="U909" s="14"/>
      <c r="V909" s="15"/>
      <c r="W909" s="15"/>
      <c r="X909" s="14"/>
      <c r="Y909" s="15"/>
      <c r="Z909" s="13"/>
      <c r="AA909" s="13"/>
      <c r="AB909" s="13"/>
      <c r="AC909" s="14"/>
    </row>
    <row r="910" spans="1:29" ht="10.5" customHeight="1" x14ac:dyDescent="0.2">
      <c r="A910" s="15"/>
      <c r="B910" s="15"/>
      <c r="C910" s="15"/>
      <c r="D910" s="13"/>
      <c r="E910" s="15"/>
      <c r="F910" s="14"/>
      <c r="G910" s="14"/>
      <c r="H910" s="15"/>
      <c r="I910" s="14"/>
      <c r="J910" s="16"/>
      <c r="K910" s="93"/>
      <c r="L910" s="13"/>
      <c r="M910" s="13"/>
      <c r="N910" s="14"/>
      <c r="O910" s="14"/>
      <c r="P910" s="14"/>
      <c r="Q910" s="56"/>
      <c r="R910" s="13"/>
      <c r="S910" s="13"/>
      <c r="T910" s="14"/>
      <c r="U910" s="14"/>
      <c r="V910" s="15"/>
      <c r="W910" s="15"/>
      <c r="X910" s="14"/>
      <c r="Y910" s="15"/>
      <c r="Z910" s="13"/>
      <c r="AA910" s="13"/>
      <c r="AB910" s="13"/>
      <c r="AC910" s="14"/>
    </row>
    <row r="911" spans="1:29" ht="10.5" customHeight="1" x14ac:dyDescent="0.2">
      <c r="A911" s="15"/>
      <c r="B911" s="15"/>
      <c r="C911" s="15"/>
      <c r="D911" s="13"/>
      <c r="E911" s="15"/>
      <c r="F911" s="14"/>
      <c r="G911" s="14"/>
      <c r="H911" s="15"/>
      <c r="I911" s="14"/>
      <c r="J911" s="16"/>
      <c r="K911" s="93"/>
      <c r="L911" s="13"/>
      <c r="M911" s="13"/>
      <c r="N911" s="14"/>
      <c r="O911" s="14"/>
      <c r="P911" s="14"/>
      <c r="Q911" s="56"/>
      <c r="R911" s="13"/>
      <c r="S911" s="13"/>
      <c r="T911" s="14"/>
      <c r="U911" s="14"/>
      <c r="V911" s="15"/>
      <c r="W911" s="15"/>
      <c r="X911" s="14"/>
      <c r="Y911" s="15"/>
      <c r="Z911" s="13"/>
      <c r="AA911" s="13"/>
      <c r="AB911" s="13"/>
      <c r="AC911" s="14"/>
    </row>
    <row r="912" spans="1:29" ht="10.5" customHeight="1" x14ac:dyDescent="0.2">
      <c r="A912" s="15"/>
      <c r="B912" s="15"/>
      <c r="C912" s="15"/>
      <c r="D912" s="13"/>
      <c r="E912" s="15"/>
      <c r="F912" s="14"/>
      <c r="G912" s="14"/>
      <c r="H912" s="15"/>
      <c r="I912" s="14"/>
      <c r="J912" s="16"/>
      <c r="K912" s="93"/>
      <c r="L912" s="13"/>
      <c r="M912" s="13"/>
      <c r="N912" s="14"/>
      <c r="O912" s="14"/>
      <c r="P912" s="14"/>
      <c r="Q912" s="56"/>
      <c r="R912" s="13"/>
      <c r="S912" s="13"/>
      <c r="T912" s="14"/>
      <c r="U912" s="14"/>
      <c r="V912" s="15"/>
      <c r="W912" s="15"/>
      <c r="X912" s="14"/>
      <c r="Y912" s="15"/>
      <c r="Z912" s="13"/>
      <c r="AA912" s="13"/>
      <c r="AB912" s="13"/>
      <c r="AC912" s="14"/>
    </row>
    <row r="913" spans="1:29" ht="10.5" customHeight="1" x14ac:dyDescent="0.2">
      <c r="A913" s="15"/>
      <c r="B913" s="15"/>
      <c r="C913" s="15"/>
      <c r="D913" s="13"/>
      <c r="E913" s="15"/>
      <c r="F913" s="14"/>
      <c r="G913" s="14"/>
      <c r="H913" s="15"/>
      <c r="I913" s="14"/>
      <c r="J913" s="16"/>
      <c r="K913" s="93"/>
      <c r="L913" s="13"/>
      <c r="M913" s="13"/>
      <c r="N913" s="14"/>
      <c r="O913" s="14"/>
      <c r="P913" s="14"/>
      <c r="Q913" s="56"/>
      <c r="R913" s="13"/>
      <c r="S913" s="13"/>
      <c r="T913" s="14"/>
      <c r="U913" s="14"/>
      <c r="V913" s="15"/>
      <c r="W913" s="15"/>
      <c r="X913" s="14"/>
      <c r="Y913" s="15"/>
      <c r="Z913" s="13"/>
      <c r="AA913" s="13"/>
      <c r="AB913" s="13"/>
      <c r="AC913" s="14"/>
    </row>
    <row r="914" spans="1:29" ht="10.5" customHeight="1" x14ac:dyDescent="0.2">
      <c r="A914" s="15"/>
      <c r="B914" s="15"/>
      <c r="C914" s="15"/>
      <c r="D914" s="13"/>
      <c r="E914" s="15"/>
      <c r="F914" s="14"/>
      <c r="G914" s="14"/>
      <c r="H914" s="15"/>
      <c r="I914" s="14"/>
      <c r="J914" s="16"/>
      <c r="K914" s="93"/>
      <c r="L914" s="13"/>
      <c r="M914" s="13"/>
      <c r="N914" s="14"/>
      <c r="O914" s="14"/>
      <c r="P914" s="14"/>
      <c r="Q914" s="56"/>
      <c r="R914" s="13"/>
      <c r="S914" s="13"/>
      <c r="T914" s="14"/>
      <c r="U914" s="14"/>
      <c r="V914" s="15"/>
      <c r="W914" s="15"/>
      <c r="X914" s="14"/>
      <c r="Y914" s="15"/>
      <c r="Z914" s="13"/>
      <c r="AA914" s="13"/>
      <c r="AB914" s="13"/>
      <c r="AC914" s="14"/>
    </row>
    <row r="915" spans="1:29" ht="10.5" customHeight="1" x14ac:dyDescent="0.2">
      <c r="A915" s="15"/>
      <c r="B915" s="15"/>
      <c r="C915" s="15"/>
      <c r="D915" s="13"/>
      <c r="E915" s="15"/>
      <c r="F915" s="14"/>
      <c r="G915" s="14"/>
      <c r="H915" s="15"/>
      <c r="I915" s="14"/>
      <c r="J915" s="16"/>
      <c r="K915" s="93"/>
      <c r="L915" s="13"/>
      <c r="M915" s="13"/>
      <c r="N915" s="14"/>
      <c r="O915" s="14"/>
      <c r="P915" s="14"/>
      <c r="Q915" s="56"/>
      <c r="R915" s="13"/>
      <c r="S915" s="13"/>
      <c r="T915" s="14"/>
      <c r="U915" s="14"/>
      <c r="V915" s="15"/>
      <c r="W915" s="15"/>
      <c r="X915" s="14"/>
      <c r="Y915" s="15"/>
      <c r="Z915" s="13"/>
      <c r="AA915" s="13"/>
      <c r="AB915" s="13"/>
      <c r="AC915" s="14"/>
    </row>
    <row r="916" spans="1:29" ht="10.5" customHeight="1" x14ac:dyDescent="0.2">
      <c r="A916" s="15"/>
      <c r="B916" s="15"/>
      <c r="C916" s="15"/>
      <c r="D916" s="13"/>
      <c r="E916" s="15"/>
      <c r="F916" s="14"/>
      <c r="G916" s="14"/>
      <c r="H916" s="15"/>
      <c r="I916" s="14"/>
      <c r="J916" s="16"/>
      <c r="K916" s="93"/>
      <c r="L916" s="13"/>
      <c r="M916" s="13"/>
      <c r="N916" s="14"/>
      <c r="O916" s="14"/>
      <c r="P916" s="14"/>
      <c r="Q916" s="56"/>
      <c r="R916" s="13"/>
      <c r="S916" s="13"/>
      <c r="T916" s="14"/>
      <c r="U916" s="14"/>
      <c r="V916" s="15"/>
      <c r="W916" s="15"/>
      <c r="X916" s="14"/>
      <c r="Y916" s="15"/>
      <c r="Z916" s="13"/>
      <c r="AA916" s="13"/>
      <c r="AB916" s="13"/>
      <c r="AC916" s="14"/>
    </row>
    <row r="917" spans="1:29" ht="10.5" customHeight="1" x14ac:dyDescent="0.2">
      <c r="A917" s="15"/>
      <c r="B917" s="15"/>
      <c r="C917" s="15"/>
      <c r="D917" s="13"/>
      <c r="E917" s="15"/>
      <c r="F917" s="14"/>
      <c r="G917" s="14"/>
      <c r="H917" s="15"/>
      <c r="I917" s="14"/>
      <c r="J917" s="16"/>
      <c r="K917" s="93"/>
      <c r="L917" s="13"/>
      <c r="M917" s="13"/>
      <c r="N917" s="14"/>
      <c r="O917" s="14"/>
      <c r="P917" s="14"/>
      <c r="Q917" s="56"/>
      <c r="R917" s="13"/>
      <c r="S917" s="13"/>
      <c r="T917" s="14"/>
      <c r="U917" s="14"/>
      <c r="V917" s="15"/>
      <c r="W917" s="15"/>
      <c r="X917" s="14"/>
      <c r="Y917" s="15"/>
      <c r="Z917" s="13"/>
      <c r="AA917" s="13"/>
      <c r="AB917" s="13"/>
      <c r="AC917" s="14"/>
    </row>
    <row r="918" spans="1:29" ht="10.5" customHeight="1" x14ac:dyDescent="0.2">
      <c r="A918" s="15"/>
      <c r="B918" s="15"/>
      <c r="C918" s="15"/>
      <c r="D918" s="13"/>
      <c r="E918" s="15"/>
      <c r="F918" s="14"/>
      <c r="G918" s="14"/>
      <c r="H918" s="15"/>
      <c r="I918" s="14"/>
      <c r="J918" s="16"/>
      <c r="K918" s="93"/>
      <c r="L918" s="13"/>
      <c r="M918" s="13"/>
      <c r="N918" s="14"/>
      <c r="O918" s="14"/>
      <c r="P918" s="14"/>
      <c r="Q918" s="56"/>
      <c r="R918" s="13"/>
      <c r="S918" s="13"/>
      <c r="T918" s="14"/>
      <c r="U918" s="14"/>
      <c r="V918" s="15"/>
      <c r="W918" s="15"/>
      <c r="X918" s="14"/>
      <c r="Y918" s="15"/>
      <c r="Z918" s="13"/>
      <c r="AA918" s="13"/>
      <c r="AB918" s="13"/>
      <c r="AC918" s="14"/>
    </row>
    <row r="919" spans="1:29" ht="10.5" customHeight="1" x14ac:dyDescent="0.2">
      <c r="A919" s="15"/>
      <c r="B919" s="15"/>
      <c r="C919" s="15"/>
      <c r="D919" s="13"/>
      <c r="E919" s="15"/>
      <c r="F919" s="14"/>
      <c r="G919" s="14"/>
      <c r="H919" s="15"/>
      <c r="I919" s="14"/>
      <c r="J919" s="16"/>
      <c r="K919" s="93"/>
      <c r="L919" s="13"/>
      <c r="M919" s="13"/>
      <c r="N919" s="14"/>
      <c r="O919" s="14"/>
      <c r="P919" s="14"/>
      <c r="Q919" s="56"/>
      <c r="R919" s="13"/>
      <c r="S919" s="13"/>
      <c r="T919" s="14"/>
      <c r="U919" s="14"/>
      <c r="V919" s="15"/>
      <c r="W919" s="15"/>
      <c r="X919" s="14"/>
      <c r="Y919" s="15"/>
      <c r="Z919" s="13"/>
      <c r="AA919" s="13"/>
      <c r="AB919" s="13"/>
      <c r="AC919" s="14"/>
    </row>
    <row r="920" spans="1:29" ht="10.5" customHeight="1" x14ac:dyDescent="0.2">
      <c r="A920" s="15"/>
      <c r="B920" s="15"/>
      <c r="C920" s="15"/>
      <c r="D920" s="13"/>
      <c r="E920" s="15"/>
      <c r="F920" s="14"/>
      <c r="G920" s="14"/>
      <c r="H920" s="15"/>
      <c r="I920" s="14"/>
      <c r="J920" s="16"/>
      <c r="K920" s="93"/>
      <c r="L920" s="13"/>
      <c r="M920" s="13"/>
      <c r="N920" s="14"/>
      <c r="O920" s="14"/>
      <c r="P920" s="14"/>
      <c r="Q920" s="56"/>
      <c r="R920" s="13"/>
      <c r="S920" s="13"/>
      <c r="T920" s="14"/>
      <c r="U920" s="14"/>
      <c r="V920" s="15"/>
      <c r="W920" s="15"/>
      <c r="X920" s="14"/>
      <c r="Y920" s="15"/>
      <c r="Z920" s="13"/>
      <c r="AA920" s="13"/>
      <c r="AB920" s="13"/>
      <c r="AC920" s="14"/>
    </row>
    <row r="921" spans="1:29" ht="10.5" customHeight="1" x14ac:dyDescent="0.2">
      <c r="A921" s="15"/>
      <c r="B921" s="15"/>
      <c r="C921" s="15"/>
      <c r="D921" s="13"/>
      <c r="E921" s="15"/>
      <c r="F921" s="14"/>
      <c r="G921" s="14"/>
      <c r="H921" s="15"/>
      <c r="I921" s="14"/>
      <c r="J921" s="16"/>
      <c r="K921" s="93"/>
      <c r="L921" s="13"/>
      <c r="M921" s="13"/>
      <c r="N921" s="14"/>
      <c r="O921" s="14"/>
      <c r="P921" s="14"/>
      <c r="Q921" s="56"/>
      <c r="R921" s="13"/>
      <c r="S921" s="13"/>
      <c r="T921" s="14"/>
      <c r="U921" s="14"/>
      <c r="V921" s="15"/>
      <c r="W921" s="15"/>
      <c r="X921" s="14"/>
      <c r="Y921" s="15"/>
      <c r="Z921" s="13"/>
      <c r="AA921" s="13"/>
      <c r="AB921" s="13"/>
      <c r="AC921" s="14"/>
    </row>
    <row r="922" spans="1:29" ht="10.5" customHeight="1" x14ac:dyDescent="0.2">
      <c r="A922" s="15"/>
      <c r="B922" s="15"/>
      <c r="C922" s="15"/>
      <c r="D922" s="13"/>
      <c r="E922" s="15"/>
      <c r="F922" s="14"/>
      <c r="G922" s="14"/>
      <c r="H922" s="15"/>
      <c r="I922" s="14"/>
      <c r="J922" s="16"/>
      <c r="K922" s="93"/>
      <c r="L922" s="13"/>
      <c r="M922" s="13"/>
      <c r="N922" s="14"/>
      <c r="O922" s="14"/>
      <c r="P922" s="14"/>
      <c r="Q922" s="56"/>
      <c r="R922" s="13"/>
      <c r="S922" s="13"/>
      <c r="T922" s="14"/>
      <c r="U922" s="14"/>
      <c r="V922" s="15"/>
      <c r="W922" s="15"/>
      <c r="X922" s="14"/>
      <c r="Y922" s="15"/>
      <c r="Z922" s="13"/>
      <c r="AA922" s="13"/>
      <c r="AB922" s="13"/>
      <c r="AC922" s="14"/>
    </row>
    <row r="923" spans="1:29" ht="10.5" customHeight="1" x14ac:dyDescent="0.2">
      <c r="A923" s="15"/>
      <c r="B923" s="15"/>
      <c r="C923" s="15"/>
      <c r="D923" s="13"/>
      <c r="E923" s="15"/>
      <c r="F923" s="14"/>
      <c r="G923" s="14"/>
      <c r="H923" s="15"/>
      <c r="I923" s="14"/>
      <c r="J923" s="16"/>
      <c r="K923" s="93"/>
      <c r="L923" s="13"/>
      <c r="M923" s="13"/>
      <c r="N923" s="14"/>
      <c r="O923" s="14"/>
      <c r="P923" s="14"/>
      <c r="Q923" s="56"/>
      <c r="R923" s="13"/>
      <c r="S923" s="13"/>
      <c r="T923" s="14"/>
      <c r="U923" s="14"/>
      <c r="V923" s="15"/>
      <c r="W923" s="15"/>
      <c r="X923" s="14"/>
      <c r="Y923" s="15"/>
      <c r="Z923" s="13"/>
      <c r="AA923" s="13"/>
      <c r="AB923" s="13"/>
      <c r="AC923" s="14"/>
    </row>
    <row r="924" spans="1:29" ht="10.5" customHeight="1" x14ac:dyDescent="0.2">
      <c r="A924" s="15"/>
      <c r="B924" s="15"/>
      <c r="C924" s="15"/>
      <c r="D924" s="13"/>
      <c r="E924" s="15"/>
      <c r="F924" s="14"/>
      <c r="G924" s="14"/>
      <c r="H924" s="15"/>
      <c r="I924" s="14"/>
      <c r="J924" s="16"/>
      <c r="K924" s="93"/>
      <c r="L924" s="13"/>
      <c r="M924" s="13"/>
      <c r="N924" s="14"/>
      <c r="O924" s="14"/>
      <c r="P924" s="14"/>
      <c r="Q924" s="56"/>
      <c r="R924" s="13"/>
      <c r="S924" s="13"/>
      <c r="T924" s="14"/>
      <c r="U924" s="14"/>
      <c r="V924" s="15"/>
      <c r="W924" s="15"/>
      <c r="X924" s="14"/>
      <c r="Y924" s="15"/>
      <c r="Z924" s="13"/>
      <c r="AA924" s="13"/>
      <c r="AB924" s="13"/>
      <c r="AC924" s="14"/>
    </row>
    <row r="925" spans="1:29" ht="10.5" customHeight="1" x14ac:dyDescent="0.2">
      <c r="A925" s="15"/>
      <c r="B925" s="15"/>
      <c r="C925" s="15"/>
      <c r="D925" s="13"/>
      <c r="E925" s="15"/>
      <c r="F925" s="14"/>
      <c r="G925" s="14"/>
      <c r="H925" s="15"/>
      <c r="I925" s="14"/>
      <c r="J925" s="16"/>
      <c r="K925" s="93"/>
      <c r="L925" s="13"/>
      <c r="M925" s="13"/>
      <c r="N925" s="14"/>
      <c r="O925" s="14"/>
      <c r="P925" s="14"/>
      <c r="Q925" s="56"/>
      <c r="R925" s="13"/>
      <c r="S925" s="13"/>
      <c r="T925" s="14"/>
      <c r="U925" s="14"/>
      <c r="V925" s="15"/>
      <c r="W925" s="15"/>
      <c r="X925" s="14"/>
      <c r="Y925" s="15"/>
      <c r="Z925" s="13"/>
      <c r="AA925" s="13"/>
      <c r="AB925" s="13"/>
      <c r="AC925" s="14"/>
    </row>
    <row r="926" spans="1:29" ht="10.5" customHeight="1" x14ac:dyDescent="0.2">
      <c r="A926" s="15"/>
      <c r="B926" s="15"/>
      <c r="C926" s="15"/>
      <c r="D926" s="13"/>
      <c r="E926" s="15"/>
      <c r="F926" s="14"/>
      <c r="G926" s="14"/>
      <c r="H926" s="15"/>
      <c r="I926" s="14"/>
      <c r="J926" s="16"/>
      <c r="K926" s="93"/>
      <c r="L926" s="13"/>
      <c r="M926" s="13"/>
      <c r="N926" s="14"/>
      <c r="O926" s="14"/>
      <c r="P926" s="14"/>
      <c r="Q926" s="56"/>
      <c r="R926" s="13"/>
      <c r="S926" s="13"/>
      <c r="T926" s="14"/>
      <c r="U926" s="14"/>
      <c r="V926" s="15"/>
      <c r="W926" s="15"/>
      <c r="X926" s="14"/>
      <c r="Y926" s="15"/>
      <c r="Z926" s="13"/>
      <c r="AA926" s="13"/>
      <c r="AB926" s="13"/>
      <c r="AC926" s="14"/>
    </row>
    <row r="927" spans="1:29" ht="10.5" customHeight="1" x14ac:dyDescent="0.2">
      <c r="A927" s="15"/>
      <c r="B927" s="15"/>
      <c r="C927" s="15"/>
      <c r="D927" s="13"/>
      <c r="E927" s="15"/>
      <c r="F927" s="14"/>
      <c r="G927" s="14"/>
      <c r="H927" s="15"/>
      <c r="I927" s="14"/>
      <c r="J927" s="16"/>
      <c r="K927" s="93"/>
      <c r="L927" s="13"/>
      <c r="M927" s="13"/>
      <c r="N927" s="14"/>
      <c r="O927" s="14"/>
      <c r="P927" s="14"/>
      <c r="Q927" s="56"/>
      <c r="R927" s="13"/>
      <c r="S927" s="13"/>
      <c r="T927" s="14"/>
      <c r="U927" s="14"/>
      <c r="V927" s="15"/>
      <c r="W927" s="15"/>
      <c r="X927" s="14"/>
      <c r="Y927" s="15"/>
      <c r="Z927" s="13"/>
      <c r="AA927" s="13"/>
      <c r="AB927" s="13"/>
      <c r="AC927" s="14"/>
    </row>
    <row r="928" spans="1:29" ht="10.5" customHeight="1" x14ac:dyDescent="0.2">
      <c r="A928" s="15"/>
      <c r="B928" s="15"/>
      <c r="C928" s="15"/>
      <c r="D928" s="13"/>
      <c r="E928" s="15"/>
      <c r="F928" s="14"/>
      <c r="G928" s="14"/>
      <c r="H928" s="15"/>
      <c r="I928" s="14"/>
      <c r="J928" s="16"/>
      <c r="K928" s="93"/>
      <c r="L928" s="13"/>
      <c r="M928" s="13"/>
      <c r="N928" s="14"/>
      <c r="O928" s="14"/>
      <c r="P928" s="14"/>
      <c r="Q928" s="56"/>
      <c r="R928" s="13"/>
      <c r="S928" s="13"/>
      <c r="T928" s="14"/>
      <c r="U928" s="14"/>
      <c r="V928" s="15"/>
      <c r="W928" s="15"/>
      <c r="X928" s="14"/>
      <c r="Y928" s="15"/>
      <c r="Z928" s="13"/>
      <c r="AA928" s="13"/>
      <c r="AB928" s="13"/>
      <c r="AC928" s="14"/>
    </row>
    <row r="929" spans="1:29" ht="10.5" customHeight="1" x14ac:dyDescent="0.2">
      <c r="A929" s="15"/>
      <c r="B929" s="15"/>
      <c r="C929" s="15"/>
      <c r="D929" s="13"/>
      <c r="E929" s="15"/>
      <c r="F929" s="14"/>
      <c r="G929" s="14"/>
      <c r="H929" s="15"/>
      <c r="I929" s="14"/>
      <c r="J929" s="16"/>
      <c r="K929" s="93"/>
      <c r="L929" s="13"/>
      <c r="M929" s="13"/>
      <c r="N929" s="14"/>
      <c r="O929" s="14"/>
      <c r="P929" s="14"/>
      <c r="Q929" s="56"/>
      <c r="R929" s="13"/>
      <c r="S929" s="13"/>
      <c r="T929" s="14"/>
      <c r="U929" s="14"/>
      <c r="V929" s="15"/>
      <c r="W929" s="15"/>
      <c r="X929" s="14"/>
      <c r="Y929" s="15"/>
      <c r="Z929" s="13"/>
      <c r="AA929" s="13"/>
      <c r="AB929" s="13"/>
      <c r="AC929" s="14"/>
    </row>
    <row r="930" spans="1:29" ht="10.5" customHeight="1" x14ac:dyDescent="0.2">
      <c r="A930" s="15"/>
      <c r="B930" s="15"/>
      <c r="C930" s="15"/>
      <c r="D930" s="13"/>
      <c r="E930" s="15"/>
      <c r="F930" s="14"/>
      <c r="G930" s="14"/>
      <c r="H930" s="15"/>
      <c r="I930" s="14"/>
      <c r="J930" s="16"/>
      <c r="K930" s="93"/>
      <c r="L930" s="13"/>
      <c r="M930" s="13"/>
      <c r="N930" s="14"/>
      <c r="O930" s="14"/>
      <c r="P930" s="14"/>
      <c r="Q930" s="56"/>
      <c r="R930" s="13"/>
      <c r="S930" s="13"/>
      <c r="T930" s="14"/>
      <c r="U930" s="14"/>
      <c r="V930" s="15"/>
      <c r="W930" s="15"/>
      <c r="X930" s="14"/>
      <c r="Y930" s="15"/>
      <c r="Z930" s="13"/>
      <c r="AA930" s="13"/>
      <c r="AB930" s="13"/>
      <c r="AC930" s="14"/>
    </row>
    <row r="931" spans="1:29" ht="10.5" customHeight="1" x14ac:dyDescent="0.2">
      <c r="A931" s="15"/>
      <c r="B931" s="15"/>
      <c r="C931" s="15"/>
      <c r="D931" s="13"/>
      <c r="E931" s="15"/>
      <c r="F931" s="14"/>
      <c r="G931" s="14"/>
      <c r="H931" s="15"/>
      <c r="I931" s="14"/>
      <c r="J931" s="16"/>
      <c r="K931" s="93"/>
      <c r="L931" s="13"/>
      <c r="M931" s="13"/>
      <c r="N931" s="14"/>
      <c r="O931" s="14"/>
      <c r="P931" s="14"/>
      <c r="Q931" s="56"/>
      <c r="R931" s="13"/>
      <c r="S931" s="13"/>
      <c r="T931" s="14"/>
      <c r="U931" s="14"/>
      <c r="V931" s="15"/>
      <c r="W931" s="15"/>
      <c r="X931" s="14"/>
      <c r="Y931" s="15"/>
      <c r="Z931" s="13"/>
      <c r="AA931" s="13"/>
      <c r="AB931" s="13"/>
      <c r="AC931" s="14"/>
    </row>
    <row r="932" spans="1:29" ht="10.5" customHeight="1" x14ac:dyDescent="0.2">
      <c r="A932" s="15"/>
      <c r="B932" s="15"/>
      <c r="C932" s="15"/>
      <c r="D932" s="13"/>
      <c r="E932" s="15"/>
      <c r="F932" s="14"/>
      <c r="G932" s="14"/>
      <c r="H932" s="15"/>
      <c r="I932" s="14"/>
      <c r="J932" s="16"/>
      <c r="K932" s="93"/>
      <c r="L932" s="13"/>
      <c r="M932" s="13"/>
      <c r="N932" s="14"/>
      <c r="O932" s="14"/>
      <c r="P932" s="14"/>
      <c r="Q932" s="56"/>
      <c r="R932" s="13"/>
      <c r="S932" s="13"/>
      <c r="T932" s="14"/>
      <c r="U932" s="14"/>
      <c r="V932" s="15"/>
      <c r="W932" s="15"/>
      <c r="X932" s="14"/>
      <c r="Y932" s="15"/>
      <c r="Z932" s="13"/>
      <c r="AA932" s="13"/>
      <c r="AB932" s="13"/>
      <c r="AC932" s="14"/>
    </row>
    <row r="933" spans="1:29" ht="10.5" customHeight="1" x14ac:dyDescent="0.2">
      <c r="A933" s="15"/>
      <c r="B933" s="15"/>
      <c r="C933" s="15"/>
      <c r="D933" s="13"/>
      <c r="E933" s="15"/>
      <c r="F933" s="14"/>
      <c r="G933" s="14"/>
      <c r="H933" s="15"/>
      <c r="I933" s="14"/>
      <c r="J933" s="16"/>
      <c r="K933" s="93"/>
      <c r="L933" s="13"/>
      <c r="M933" s="13"/>
      <c r="N933" s="14"/>
      <c r="O933" s="14"/>
      <c r="P933" s="14"/>
      <c r="Q933" s="56"/>
      <c r="R933" s="13"/>
      <c r="S933" s="13"/>
      <c r="T933" s="14"/>
      <c r="U933" s="14"/>
      <c r="V933" s="15"/>
      <c r="W933" s="15"/>
      <c r="X933" s="14"/>
      <c r="Y933" s="15"/>
      <c r="Z933" s="13"/>
      <c r="AA933" s="13"/>
      <c r="AB933" s="13"/>
      <c r="AC933" s="14"/>
    </row>
    <row r="934" spans="1:29" ht="10.5" customHeight="1" x14ac:dyDescent="0.2">
      <c r="A934" s="15"/>
      <c r="B934" s="15"/>
      <c r="C934" s="15"/>
      <c r="D934" s="13"/>
      <c r="E934" s="15"/>
      <c r="F934" s="14"/>
      <c r="G934" s="14"/>
      <c r="H934" s="15"/>
      <c r="I934" s="14"/>
      <c r="J934" s="16"/>
      <c r="K934" s="93"/>
      <c r="L934" s="13"/>
      <c r="M934" s="13"/>
      <c r="N934" s="14"/>
      <c r="O934" s="14"/>
      <c r="P934" s="14"/>
      <c r="Q934" s="56"/>
      <c r="R934" s="13"/>
      <c r="S934" s="13"/>
      <c r="T934" s="14"/>
      <c r="U934" s="14"/>
      <c r="V934" s="15"/>
      <c r="W934" s="15"/>
      <c r="X934" s="14"/>
      <c r="Y934" s="15"/>
      <c r="Z934" s="13"/>
      <c r="AA934" s="13"/>
      <c r="AB934" s="13"/>
      <c r="AC934" s="14"/>
    </row>
    <row r="935" spans="1:29" ht="10.5" customHeight="1" x14ac:dyDescent="0.2">
      <c r="A935" s="15"/>
      <c r="B935" s="15"/>
      <c r="C935" s="15"/>
      <c r="D935" s="13"/>
      <c r="E935" s="15"/>
      <c r="F935" s="14"/>
      <c r="G935" s="14"/>
      <c r="H935" s="15"/>
      <c r="I935" s="14"/>
      <c r="J935" s="16"/>
      <c r="K935" s="93"/>
      <c r="L935" s="13"/>
      <c r="M935" s="13"/>
      <c r="N935" s="14"/>
      <c r="O935" s="14"/>
      <c r="P935" s="14"/>
      <c r="Q935" s="56"/>
      <c r="R935" s="13"/>
      <c r="S935" s="13"/>
      <c r="T935" s="14"/>
      <c r="U935" s="14"/>
      <c r="V935" s="15"/>
      <c r="W935" s="15"/>
      <c r="X935" s="14"/>
      <c r="Y935" s="15"/>
      <c r="Z935" s="13"/>
      <c r="AA935" s="13"/>
      <c r="AB935" s="13"/>
      <c r="AC935" s="14"/>
    </row>
    <row r="936" spans="1:29" ht="10.5" customHeight="1" x14ac:dyDescent="0.2">
      <c r="A936" s="15"/>
      <c r="B936" s="15"/>
      <c r="C936" s="15"/>
      <c r="D936" s="13"/>
      <c r="E936" s="15"/>
      <c r="F936" s="14"/>
      <c r="G936" s="14"/>
      <c r="H936" s="15"/>
      <c r="I936" s="14"/>
      <c r="J936" s="16"/>
      <c r="K936" s="93"/>
      <c r="L936" s="13"/>
      <c r="M936" s="13"/>
      <c r="N936" s="14"/>
      <c r="O936" s="14"/>
      <c r="P936" s="14"/>
      <c r="Q936" s="56"/>
      <c r="R936" s="13"/>
      <c r="S936" s="13"/>
      <c r="T936" s="14"/>
      <c r="U936" s="14"/>
      <c r="V936" s="15"/>
      <c r="W936" s="15"/>
      <c r="X936" s="14"/>
      <c r="Y936" s="15"/>
      <c r="Z936" s="13"/>
      <c r="AA936" s="13"/>
      <c r="AB936" s="13"/>
      <c r="AC936" s="14"/>
    </row>
    <row r="937" spans="1:29" ht="10.5" customHeight="1" x14ac:dyDescent="0.2">
      <c r="A937" s="15"/>
      <c r="B937" s="15"/>
      <c r="C937" s="15"/>
      <c r="D937" s="13"/>
      <c r="E937" s="15"/>
      <c r="F937" s="14"/>
      <c r="G937" s="14"/>
      <c r="H937" s="15"/>
      <c r="I937" s="14"/>
      <c r="J937" s="16"/>
      <c r="K937" s="93"/>
      <c r="L937" s="13"/>
      <c r="M937" s="13"/>
      <c r="N937" s="14"/>
      <c r="O937" s="14"/>
      <c r="P937" s="14"/>
      <c r="Q937" s="56"/>
      <c r="R937" s="13"/>
      <c r="S937" s="13"/>
      <c r="T937" s="14"/>
      <c r="U937" s="14"/>
      <c r="V937" s="15"/>
      <c r="W937" s="15"/>
      <c r="X937" s="14"/>
      <c r="Y937" s="15"/>
      <c r="Z937" s="13"/>
      <c r="AA937" s="13"/>
      <c r="AB937" s="13"/>
      <c r="AC937" s="14"/>
    </row>
    <row r="938" spans="1:29" ht="10.5" customHeight="1" x14ac:dyDescent="0.2">
      <c r="A938" s="15"/>
      <c r="B938" s="15"/>
      <c r="C938" s="15"/>
      <c r="D938" s="13"/>
      <c r="E938" s="15"/>
      <c r="F938" s="14"/>
      <c r="G938" s="14"/>
      <c r="H938" s="15"/>
      <c r="I938" s="14"/>
      <c r="J938" s="16"/>
      <c r="K938" s="93"/>
      <c r="L938" s="13"/>
      <c r="M938" s="13"/>
      <c r="N938" s="14"/>
      <c r="O938" s="14"/>
      <c r="P938" s="14"/>
      <c r="Q938" s="56"/>
      <c r="R938" s="13"/>
      <c r="S938" s="13"/>
      <c r="T938" s="14"/>
      <c r="U938" s="14"/>
      <c r="V938" s="15"/>
      <c r="W938" s="15"/>
      <c r="X938" s="14"/>
      <c r="Y938" s="15"/>
      <c r="Z938" s="13"/>
      <c r="AA938" s="13"/>
      <c r="AB938" s="13"/>
      <c r="AC938" s="14"/>
    </row>
    <row r="939" spans="1:29" ht="10.5" customHeight="1" x14ac:dyDescent="0.2">
      <c r="A939" s="15"/>
      <c r="B939" s="15"/>
      <c r="C939" s="15"/>
      <c r="D939" s="13"/>
      <c r="E939" s="15"/>
      <c r="F939" s="14"/>
      <c r="G939" s="14"/>
      <c r="H939" s="15"/>
      <c r="I939" s="14"/>
      <c r="J939" s="16"/>
      <c r="K939" s="93"/>
      <c r="L939" s="13"/>
      <c r="M939" s="13"/>
      <c r="N939" s="14"/>
      <c r="O939" s="14"/>
      <c r="P939" s="14"/>
      <c r="Q939" s="56"/>
      <c r="R939" s="13"/>
      <c r="S939" s="13"/>
      <c r="T939" s="14"/>
      <c r="U939" s="14"/>
      <c r="V939" s="15"/>
      <c r="W939" s="15"/>
      <c r="X939" s="14"/>
      <c r="Y939" s="15"/>
      <c r="Z939" s="13"/>
      <c r="AA939" s="13"/>
      <c r="AB939" s="13"/>
      <c r="AC939" s="14"/>
    </row>
    <row r="940" spans="1:29" ht="10.5" customHeight="1" x14ac:dyDescent="0.2">
      <c r="A940" s="15"/>
      <c r="B940" s="15"/>
      <c r="C940" s="15"/>
      <c r="D940" s="13"/>
      <c r="E940" s="15"/>
      <c r="F940" s="14"/>
      <c r="G940" s="14"/>
      <c r="H940" s="15"/>
      <c r="I940" s="14"/>
      <c r="J940" s="16"/>
      <c r="K940" s="93"/>
      <c r="L940" s="13"/>
      <c r="M940" s="13"/>
      <c r="N940" s="14"/>
      <c r="O940" s="14"/>
      <c r="P940" s="14"/>
      <c r="Q940" s="56"/>
      <c r="R940" s="13"/>
      <c r="S940" s="13"/>
      <c r="T940" s="14"/>
      <c r="U940" s="14"/>
      <c r="V940" s="15"/>
      <c r="W940" s="15"/>
      <c r="X940" s="14"/>
      <c r="Y940" s="15"/>
      <c r="Z940" s="13"/>
      <c r="AA940" s="13"/>
      <c r="AB940" s="13"/>
      <c r="AC940" s="14"/>
    </row>
    <row r="941" spans="1:29" ht="10.5" customHeight="1" x14ac:dyDescent="0.2">
      <c r="A941" s="15"/>
      <c r="B941" s="15"/>
      <c r="C941" s="15"/>
      <c r="D941" s="13"/>
      <c r="E941" s="15"/>
      <c r="F941" s="14"/>
      <c r="G941" s="14"/>
      <c r="H941" s="15"/>
      <c r="I941" s="14"/>
      <c r="J941" s="16"/>
      <c r="K941" s="93"/>
      <c r="L941" s="13"/>
      <c r="M941" s="13"/>
      <c r="N941" s="14"/>
      <c r="O941" s="14"/>
      <c r="P941" s="14"/>
      <c r="Q941" s="56"/>
      <c r="R941" s="13"/>
      <c r="S941" s="13"/>
      <c r="T941" s="14"/>
      <c r="U941" s="14"/>
      <c r="V941" s="15"/>
      <c r="W941" s="15"/>
      <c r="X941" s="14"/>
      <c r="Y941" s="15"/>
      <c r="Z941" s="13"/>
      <c r="AA941" s="13"/>
      <c r="AB941" s="13"/>
      <c r="AC941" s="14"/>
    </row>
    <row r="942" spans="1:29" ht="10.5" customHeight="1" x14ac:dyDescent="0.2">
      <c r="A942" s="15"/>
      <c r="B942" s="15"/>
      <c r="C942" s="15"/>
      <c r="D942" s="13"/>
      <c r="E942" s="15"/>
      <c r="F942" s="14"/>
      <c r="G942" s="14"/>
      <c r="H942" s="15"/>
      <c r="I942" s="14"/>
      <c r="J942" s="16"/>
      <c r="K942" s="93"/>
      <c r="L942" s="13"/>
      <c r="M942" s="13"/>
      <c r="N942" s="14"/>
      <c r="O942" s="14"/>
      <c r="P942" s="14"/>
      <c r="Q942" s="56"/>
      <c r="R942" s="13"/>
      <c r="S942" s="13"/>
      <c r="T942" s="14"/>
      <c r="U942" s="14"/>
      <c r="V942" s="15"/>
      <c r="W942" s="15"/>
      <c r="X942" s="14"/>
      <c r="Y942" s="15"/>
      <c r="Z942" s="13"/>
      <c r="AA942" s="13"/>
      <c r="AB942" s="13"/>
      <c r="AC942" s="14"/>
    </row>
    <row r="943" spans="1:29" ht="10.5" customHeight="1" x14ac:dyDescent="0.2">
      <c r="A943" s="15"/>
      <c r="B943" s="15"/>
      <c r="C943" s="15"/>
      <c r="D943" s="13"/>
      <c r="E943" s="15"/>
      <c r="F943" s="14"/>
      <c r="G943" s="14"/>
      <c r="H943" s="15"/>
      <c r="I943" s="14"/>
      <c r="J943" s="16"/>
      <c r="K943" s="93"/>
      <c r="L943" s="13"/>
      <c r="M943" s="13"/>
      <c r="N943" s="14"/>
      <c r="O943" s="14"/>
      <c r="P943" s="14"/>
      <c r="Q943" s="56"/>
      <c r="R943" s="13"/>
      <c r="S943" s="13"/>
      <c r="T943" s="14"/>
      <c r="U943" s="14"/>
      <c r="V943" s="15"/>
      <c r="W943" s="15"/>
      <c r="X943" s="14"/>
      <c r="Y943" s="15"/>
      <c r="Z943" s="13"/>
      <c r="AA943" s="13"/>
      <c r="AB943" s="13"/>
      <c r="AC943" s="14"/>
    </row>
    <row r="944" spans="1:29" ht="10.5" customHeight="1" x14ac:dyDescent="0.2">
      <c r="A944" s="15"/>
      <c r="B944" s="15"/>
      <c r="C944" s="15"/>
      <c r="D944" s="13"/>
      <c r="E944" s="15"/>
      <c r="F944" s="14"/>
      <c r="G944" s="14"/>
      <c r="H944" s="15"/>
      <c r="I944" s="14"/>
      <c r="J944" s="16"/>
      <c r="K944" s="93"/>
      <c r="L944" s="13"/>
      <c r="M944" s="13"/>
      <c r="N944" s="14"/>
      <c r="O944" s="14"/>
      <c r="P944" s="14"/>
      <c r="Q944" s="56"/>
      <c r="R944" s="13"/>
      <c r="S944" s="13"/>
      <c r="T944" s="14"/>
      <c r="U944" s="14"/>
      <c r="V944" s="15"/>
      <c r="W944" s="15"/>
      <c r="X944" s="14"/>
      <c r="Y944" s="15"/>
      <c r="Z944" s="13"/>
      <c r="AA944" s="13"/>
      <c r="AB944" s="13"/>
      <c r="AC944" s="14"/>
    </row>
    <row r="945" spans="1:29" ht="10.5" customHeight="1" x14ac:dyDescent="0.2">
      <c r="A945" s="15"/>
      <c r="B945" s="15"/>
      <c r="C945" s="15"/>
      <c r="D945" s="13"/>
      <c r="E945" s="15"/>
      <c r="F945" s="14"/>
      <c r="G945" s="14"/>
      <c r="H945" s="15"/>
      <c r="I945" s="14"/>
      <c r="J945" s="16"/>
      <c r="K945" s="93"/>
      <c r="L945" s="13"/>
      <c r="M945" s="13"/>
      <c r="N945" s="14"/>
      <c r="O945" s="14"/>
      <c r="P945" s="14"/>
      <c r="Q945" s="56"/>
      <c r="R945" s="13"/>
      <c r="S945" s="13"/>
      <c r="T945" s="14"/>
      <c r="U945" s="14"/>
      <c r="V945" s="15"/>
      <c r="W945" s="15"/>
      <c r="X945" s="14"/>
      <c r="Y945" s="15"/>
      <c r="Z945" s="13"/>
      <c r="AA945" s="13"/>
      <c r="AB945" s="13"/>
      <c r="AC945" s="14"/>
    </row>
    <row r="946" spans="1:29" ht="10.5" customHeight="1" x14ac:dyDescent="0.2">
      <c r="A946" s="15"/>
      <c r="B946" s="15"/>
      <c r="C946" s="15"/>
      <c r="D946" s="13"/>
      <c r="E946" s="15"/>
      <c r="F946" s="14"/>
      <c r="G946" s="14"/>
      <c r="H946" s="15"/>
      <c r="I946" s="14"/>
      <c r="J946" s="16"/>
      <c r="K946" s="93"/>
      <c r="L946" s="13"/>
      <c r="M946" s="13"/>
      <c r="N946" s="14"/>
      <c r="O946" s="14"/>
      <c r="P946" s="14"/>
      <c r="Q946" s="56"/>
      <c r="R946" s="13"/>
      <c r="S946" s="13"/>
      <c r="T946" s="14"/>
      <c r="U946" s="14"/>
      <c r="V946" s="15"/>
      <c r="W946" s="15"/>
      <c r="X946" s="14"/>
      <c r="Y946" s="15"/>
      <c r="Z946" s="13"/>
      <c r="AA946" s="13"/>
      <c r="AB946" s="13"/>
      <c r="AC946" s="14"/>
    </row>
    <row r="947" spans="1:29" ht="10.5" customHeight="1" x14ac:dyDescent="0.2">
      <c r="A947" s="15"/>
      <c r="B947" s="15"/>
      <c r="C947" s="15"/>
      <c r="D947" s="13"/>
      <c r="E947" s="15"/>
      <c r="F947" s="14"/>
      <c r="G947" s="14"/>
      <c r="H947" s="15"/>
      <c r="I947" s="14"/>
      <c r="J947" s="16"/>
      <c r="K947" s="93"/>
      <c r="L947" s="13"/>
      <c r="M947" s="13"/>
      <c r="N947" s="14"/>
      <c r="O947" s="14"/>
      <c r="P947" s="14"/>
      <c r="Q947" s="56"/>
      <c r="R947" s="13"/>
      <c r="S947" s="13"/>
      <c r="T947" s="14"/>
      <c r="U947" s="14"/>
      <c r="V947" s="15"/>
      <c r="W947" s="15"/>
      <c r="X947" s="14"/>
      <c r="Y947" s="15"/>
      <c r="Z947" s="13"/>
      <c r="AA947" s="13"/>
      <c r="AB947" s="13"/>
      <c r="AC947" s="14"/>
    </row>
    <row r="948" spans="1:29" ht="10.5" customHeight="1" x14ac:dyDescent="0.2">
      <c r="A948" s="15"/>
      <c r="B948" s="15"/>
      <c r="C948" s="15"/>
      <c r="D948" s="13"/>
      <c r="E948" s="15"/>
      <c r="F948" s="14"/>
      <c r="G948" s="14"/>
      <c r="H948" s="15"/>
      <c r="I948" s="14"/>
      <c r="J948" s="16"/>
      <c r="K948" s="93"/>
      <c r="L948" s="13"/>
      <c r="M948" s="13"/>
      <c r="N948" s="14"/>
      <c r="O948" s="14"/>
      <c r="P948" s="14"/>
      <c r="Q948" s="56"/>
      <c r="R948" s="13"/>
      <c r="S948" s="13"/>
      <c r="T948" s="14"/>
      <c r="U948" s="14"/>
      <c r="V948" s="15"/>
      <c r="W948" s="15"/>
      <c r="X948" s="14"/>
      <c r="Y948" s="15"/>
      <c r="Z948" s="13"/>
      <c r="AA948" s="13"/>
      <c r="AB948" s="13"/>
      <c r="AC948" s="14"/>
    </row>
    <row r="949" spans="1:29" ht="10.5" customHeight="1" x14ac:dyDescent="0.2">
      <c r="A949" s="15"/>
      <c r="B949" s="15"/>
      <c r="C949" s="15"/>
      <c r="D949" s="13"/>
      <c r="E949" s="15"/>
      <c r="F949" s="14"/>
      <c r="G949" s="14"/>
      <c r="H949" s="15"/>
      <c r="I949" s="14"/>
      <c r="J949" s="16"/>
      <c r="K949" s="93"/>
      <c r="L949" s="13"/>
      <c r="M949" s="13"/>
      <c r="N949" s="14"/>
      <c r="O949" s="14"/>
      <c r="P949" s="14"/>
      <c r="Q949" s="56"/>
      <c r="R949" s="13"/>
      <c r="S949" s="13"/>
      <c r="T949" s="14"/>
      <c r="U949" s="14"/>
      <c r="V949" s="15"/>
      <c r="W949" s="15"/>
      <c r="X949" s="14"/>
      <c r="Y949" s="15"/>
      <c r="Z949" s="13"/>
      <c r="AA949" s="13"/>
      <c r="AB949" s="13"/>
      <c r="AC949" s="14"/>
    </row>
    <row r="950" spans="1:29" ht="10.5" customHeight="1" x14ac:dyDescent="0.2">
      <c r="A950" s="15"/>
      <c r="B950" s="15"/>
      <c r="C950" s="15"/>
      <c r="D950" s="13"/>
      <c r="E950" s="15"/>
      <c r="F950" s="14"/>
      <c r="G950" s="14"/>
      <c r="H950" s="15"/>
      <c r="I950" s="14"/>
      <c r="J950" s="16"/>
      <c r="K950" s="93"/>
      <c r="L950" s="13"/>
      <c r="M950" s="13"/>
      <c r="N950" s="14"/>
      <c r="O950" s="14"/>
      <c r="P950" s="14"/>
      <c r="Q950" s="56"/>
      <c r="R950" s="13"/>
      <c r="S950" s="13"/>
      <c r="T950" s="14"/>
      <c r="U950" s="14"/>
      <c r="V950" s="15"/>
      <c r="W950" s="15"/>
      <c r="X950" s="14"/>
      <c r="Y950" s="15"/>
      <c r="Z950" s="13"/>
      <c r="AA950" s="13"/>
      <c r="AB950" s="13"/>
      <c r="AC950" s="14"/>
    </row>
    <row r="951" spans="1:29" ht="10.5" customHeight="1" x14ac:dyDescent="0.2">
      <c r="A951" s="15"/>
      <c r="B951" s="15"/>
      <c r="C951" s="15"/>
      <c r="D951" s="13"/>
      <c r="E951" s="15"/>
      <c r="F951" s="14"/>
      <c r="G951" s="14"/>
      <c r="H951" s="15"/>
      <c r="I951" s="14"/>
      <c r="J951" s="16"/>
      <c r="K951" s="93"/>
      <c r="L951" s="13"/>
      <c r="M951" s="13"/>
      <c r="N951" s="14"/>
      <c r="O951" s="14"/>
      <c r="P951" s="14"/>
      <c r="Q951" s="56"/>
      <c r="R951" s="13"/>
      <c r="S951" s="13"/>
      <c r="T951" s="14"/>
      <c r="U951" s="14"/>
      <c r="V951" s="15"/>
      <c r="W951" s="15"/>
      <c r="X951" s="14"/>
      <c r="Y951" s="15"/>
      <c r="Z951" s="13"/>
      <c r="AA951" s="13"/>
      <c r="AB951" s="13"/>
      <c r="AC951" s="14"/>
    </row>
    <row r="952" spans="1:29" ht="10.5" customHeight="1" x14ac:dyDescent="0.2">
      <c r="A952" s="15"/>
      <c r="B952" s="15"/>
      <c r="C952" s="15"/>
      <c r="D952" s="13"/>
      <c r="E952" s="15"/>
      <c r="F952" s="14"/>
      <c r="G952" s="14"/>
      <c r="H952" s="15"/>
      <c r="I952" s="14"/>
      <c r="J952" s="16"/>
      <c r="K952" s="93"/>
      <c r="L952" s="13"/>
      <c r="M952" s="13"/>
      <c r="N952" s="14"/>
      <c r="O952" s="14"/>
      <c r="P952" s="14"/>
      <c r="Q952" s="56"/>
      <c r="R952" s="13"/>
      <c r="S952" s="13"/>
      <c r="T952" s="14"/>
      <c r="U952" s="14"/>
      <c r="V952" s="15"/>
      <c r="W952" s="15"/>
      <c r="X952" s="14"/>
      <c r="Y952" s="15"/>
      <c r="Z952" s="13"/>
      <c r="AA952" s="13"/>
      <c r="AB952" s="13"/>
      <c r="AC952" s="14"/>
    </row>
    <row r="953" spans="1:29" ht="10.5" customHeight="1" x14ac:dyDescent="0.2">
      <c r="A953" s="15"/>
      <c r="B953" s="15"/>
      <c r="C953" s="15"/>
      <c r="D953" s="13"/>
      <c r="E953" s="15"/>
      <c r="F953" s="14"/>
      <c r="G953" s="14"/>
      <c r="H953" s="15"/>
      <c r="I953" s="14"/>
      <c r="J953" s="16"/>
      <c r="K953" s="93"/>
      <c r="L953" s="13"/>
      <c r="M953" s="13"/>
      <c r="N953" s="14"/>
      <c r="O953" s="14"/>
      <c r="P953" s="14"/>
      <c r="Q953" s="56"/>
      <c r="R953" s="13"/>
      <c r="S953" s="13"/>
      <c r="T953" s="14"/>
      <c r="U953" s="14"/>
      <c r="V953" s="15"/>
      <c r="W953" s="15"/>
      <c r="X953" s="14"/>
      <c r="Y953" s="15"/>
      <c r="Z953" s="13"/>
      <c r="AA953" s="13"/>
      <c r="AB953" s="13"/>
      <c r="AC953" s="14"/>
    </row>
    <row r="954" spans="1:29" ht="10.5" customHeight="1" x14ac:dyDescent="0.2">
      <c r="A954" s="15"/>
      <c r="B954" s="15"/>
      <c r="C954" s="15"/>
      <c r="D954" s="13"/>
      <c r="E954" s="15"/>
      <c r="F954" s="14"/>
      <c r="G954" s="14"/>
      <c r="H954" s="15"/>
      <c r="I954" s="14"/>
      <c r="J954" s="16"/>
      <c r="K954" s="93"/>
      <c r="L954" s="13"/>
      <c r="M954" s="13"/>
      <c r="N954" s="14"/>
      <c r="O954" s="14"/>
      <c r="P954" s="14"/>
      <c r="Q954" s="56"/>
      <c r="R954" s="13"/>
      <c r="S954" s="13"/>
      <c r="T954" s="14"/>
      <c r="U954" s="14"/>
      <c r="V954" s="15"/>
      <c r="W954" s="15"/>
      <c r="X954" s="14"/>
      <c r="Y954" s="15"/>
      <c r="Z954" s="13"/>
      <c r="AA954" s="13"/>
      <c r="AB954" s="13"/>
      <c r="AC954" s="14"/>
    </row>
    <row r="955" spans="1:29" ht="10.5" customHeight="1" x14ac:dyDescent="0.2">
      <c r="A955" s="15"/>
      <c r="B955" s="15"/>
      <c r="C955" s="15"/>
      <c r="D955" s="13"/>
      <c r="E955" s="15"/>
      <c r="F955" s="14"/>
      <c r="G955" s="14"/>
      <c r="H955" s="15"/>
      <c r="I955" s="14"/>
      <c r="J955" s="16"/>
      <c r="K955" s="93"/>
      <c r="L955" s="13"/>
      <c r="M955" s="13"/>
      <c r="N955" s="14"/>
      <c r="O955" s="14"/>
      <c r="P955" s="14"/>
      <c r="Q955" s="56"/>
      <c r="R955" s="13"/>
      <c r="S955" s="13"/>
      <c r="T955" s="14"/>
      <c r="U955" s="14"/>
      <c r="V955" s="15"/>
      <c r="W955" s="15"/>
      <c r="X955" s="14"/>
      <c r="Y955" s="15"/>
      <c r="Z955" s="13"/>
      <c r="AA955" s="13"/>
      <c r="AB955" s="13"/>
      <c r="AC955" s="14"/>
    </row>
    <row r="956" spans="1:29" ht="10.5" customHeight="1" x14ac:dyDescent="0.2">
      <c r="A956" s="15"/>
      <c r="B956" s="15"/>
      <c r="C956" s="15"/>
      <c r="D956" s="13"/>
      <c r="E956" s="15"/>
      <c r="F956" s="14"/>
      <c r="G956" s="14"/>
      <c r="H956" s="15"/>
      <c r="I956" s="14"/>
      <c r="J956" s="16"/>
      <c r="K956" s="93"/>
      <c r="L956" s="13"/>
      <c r="M956" s="13"/>
      <c r="N956" s="14"/>
      <c r="O956" s="14"/>
      <c r="P956" s="14"/>
      <c r="Q956" s="56"/>
      <c r="R956" s="13"/>
      <c r="S956" s="13"/>
      <c r="T956" s="14"/>
      <c r="U956" s="14"/>
      <c r="V956" s="15"/>
      <c r="W956" s="15"/>
      <c r="X956" s="14"/>
      <c r="Y956" s="15"/>
      <c r="Z956" s="13"/>
      <c r="AA956" s="13"/>
      <c r="AB956" s="13"/>
      <c r="AC956" s="14"/>
    </row>
    <row r="957" spans="1:29" ht="10.5" customHeight="1" x14ac:dyDescent="0.2">
      <c r="A957" s="15"/>
      <c r="B957" s="15"/>
      <c r="C957" s="15"/>
      <c r="D957" s="13"/>
      <c r="E957" s="15"/>
      <c r="F957" s="14"/>
      <c r="G957" s="14"/>
      <c r="H957" s="15"/>
      <c r="I957" s="14"/>
      <c r="J957" s="16"/>
      <c r="K957" s="93"/>
      <c r="L957" s="13"/>
      <c r="M957" s="13"/>
      <c r="N957" s="14"/>
      <c r="O957" s="14"/>
      <c r="P957" s="14"/>
      <c r="Q957" s="56"/>
      <c r="R957" s="13"/>
      <c r="S957" s="13"/>
      <c r="T957" s="14"/>
      <c r="U957" s="14"/>
      <c r="V957" s="15"/>
      <c r="W957" s="15"/>
      <c r="X957" s="14"/>
      <c r="Y957" s="15"/>
      <c r="Z957" s="13"/>
      <c r="AA957" s="13"/>
      <c r="AB957" s="13"/>
      <c r="AC957" s="14"/>
    </row>
    <row r="958" spans="1:29" ht="10.5" customHeight="1" x14ac:dyDescent="0.2">
      <c r="A958" s="15"/>
      <c r="B958" s="15"/>
      <c r="C958" s="15"/>
      <c r="D958" s="13"/>
      <c r="E958" s="15"/>
      <c r="F958" s="14"/>
      <c r="G958" s="14"/>
      <c r="H958" s="15"/>
      <c r="I958" s="14"/>
      <c r="J958" s="16"/>
      <c r="K958" s="93"/>
      <c r="L958" s="13"/>
      <c r="M958" s="13"/>
      <c r="N958" s="14"/>
      <c r="O958" s="14"/>
      <c r="P958" s="14"/>
      <c r="Q958" s="56"/>
      <c r="R958" s="13"/>
      <c r="S958" s="13"/>
      <c r="T958" s="14"/>
      <c r="U958" s="14"/>
      <c r="V958" s="15"/>
      <c r="W958" s="15"/>
      <c r="X958" s="14"/>
      <c r="Y958" s="15"/>
      <c r="Z958" s="13"/>
      <c r="AA958" s="13"/>
      <c r="AB958" s="13"/>
      <c r="AC958" s="14"/>
    </row>
    <row r="959" spans="1:29" ht="10.5" customHeight="1" x14ac:dyDescent="0.2">
      <c r="A959" s="15"/>
      <c r="B959" s="15"/>
      <c r="C959" s="15"/>
      <c r="D959" s="13"/>
      <c r="E959" s="15"/>
      <c r="F959" s="14"/>
      <c r="G959" s="14"/>
      <c r="H959" s="15"/>
      <c r="I959" s="14"/>
      <c r="J959" s="16"/>
      <c r="K959" s="93"/>
      <c r="L959" s="13"/>
      <c r="M959" s="13"/>
      <c r="N959" s="14"/>
      <c r="O959" s="14"/>
      <c r="P959" s="14"/>
      <c r="Q959" s="56"/>
      <c r="R959" s="13"/>
      <c r="S959" s="13"/>
      <c r="T959" s="14"/>
      <c r="U959" s="14"/>
      <c r="V959" s="15"/>
      <c r="W959" s="15"/>
      <c r="X959" s="14"/>
      <c r="Y959" s="15"/>
      <c r="Z959" s="13"/>
      <c r="AA959" s="13"/>
      <c r="AB959" s="13"/>
      <c r="AC959" s="14"/>
    </row>
    <row r="960" spans="1:29" ht="10.5" customHeight="1" x14ac:dyDescent="0.2">
      <c r="A960" s="15"/>
      <c r="B960" s="15"/>
      <c r="C960" s="15"/>
      <c r="D960" s="13"/>
      <c r="E960" s="15"/>
      <c r="F960" s="14"/>
      <c r="G960" s="14"/>
      <c r="H960" s="15"/>
      <c r="I960" s="14"/>
      <c r="J960" s="16"/>
      <c r="K960" s="93"/>
      <c r="L960" s="13"/>
      <c r="M960" s="13"/>
      <c r="N960" s="14"/>
      <c r="O960" s="14"/>
      <c r="P960" s="14"/>
      <c r="Q960" s="56"/>
      <c r="R960" s="13"/>
      <c r="S960" s="13"/>
      <c r="T960" s="14"/>
      <c r="U960" s="14"/>
      <c r="V960" s="15"/>
      <c r="W960" s="15"/>
      <c r="X960" s="14"/>
      <c r="Y960" s="15"/>
      <c r="Z960" s="13"/>
      <c r="AA960" s="13"/>
      <c r="AB960" s="13"/>
      <c r="AC960" s="14"/>
    </row>
    <row r="961" spans="1:29" ht="10.5" customHeight="1" x14ac:dyDescent="0.2">
      <c r="A961" s="15"/>
      <c r="B961" s="15"/>
      <c r="C961" s="15"/>
      <c r="D961" s="13"/>
      <c r="E961" s="15"/>
      <c r="F961" s="14"/>
      <c r="G961" s="14"/>
      <c r="H961" s="15"/>
      <c r="I961" s="14"/>
      <c r="J961" s="16"/>
      <c r="K961" s="93"/>
      <c r="L961" s="13"/>
      <c r="M961" s="13"/>
      <c r="N961" s="14"/>
      <c r="O961" s="14"/>
      <c r="P961" s="14"/>
      <c r="Q961" s="56"/>
      <c r="R961" s="13"/>
      <c r="S961" s="13"/>
      <c r="T961" s="14"/>
      <c r="U961" s="14"/>
      <c r="V961" s="15"/>
      <c r="W961" s="15"/>
      <c r="X961" s="14"/>
      <c r="Y961" s="15"/>
      <c r="Z961" s="13"/>
      <c r="AA961" s="13"/>
      <c r="AB961" s="13"/>
      <c r="AC961" s="14"/>
    </row>
    <row r="962" spans="1:29" ht="10.5" customHeight="1" x14ac:dyDescent="0.2">
      <c r="A962" s="15"/>
      <c r="B962" s="15"/>
      <c r="C962" s="15"/>
      <c r="D962" s="13"/>
      <c r="E962" s="15"/>
      <c r="F962" s="14"/>
      <c r="G962" s="14"/>
      <c r="H962" s="15"/>
      <c r="I962" s="14"/>
      <c r="J962" s="16"/>
      <c r="K962" s="93"/>
      <c r="L962" s="13"/>
      <c r="M962" s="13"/>
      <c r="N962" s="14"/>
      <c r="O962" s="14"/>
      <c r="P962" s="14"/>
      <c r="Q962" s="56"/>
      <c r="R962" s="13"/>
      <c r="S962" s="13"/>
      <c r="T962" s="14"/>
      <c r="U962" s="14"/>
      <c r="V962" s="15"/>
      <c r="W962" s="15"/>
      <c r="X962" s="14"/>
      <c r="Y962" s="15"/>
      <c r="Z962" s="13"/>
      <c r="AA962" s="13"/>
      <c r="AB962" s="13"/>
      <c r="AC962" s="14"/>
    </row>
    <row r="963" spans="1:29" ht="10.5" customHeight="1" x14ac:dyDescent="0.2">
      <c r="A963" s="15"/>
      <c r="B963" s="15"/>
      <c r="C963" s="15"/>
      <c r="D963" s="13"/>
      <c r="E963" s="15"/>
      <c r="F963" s="14"/>
      <c r="G963" s="14"/>
      <c r="H963" s="15"/>
      <c r="I963" s="14"/>
      <c r="J963" s="16"/>
      <c r="K963" s="93"/>
      <c r="L963" s="13"/>
      <c r="M963" s="13"/>
      <c r="N963" s="14"/>
      <c r="O963" s="14"/>
      <c r="P963" s="14"/>
      <c r="Q963" s="56"/>
      <c r="R963" s="13"/>
      <c r="S963" s="13"/>
      <c r="T963" s="14"/>
      <c r="U963" s="14"/>
      <c r="V963" s="15"/>
      <c r="W963" s="15"/>
      <c r="X963" s="14"/>
      <c r="Y963" s="15"/>
      <c r="Z963" s="13"/>
      <c r="AA963" s="13"/>
      <c r="AB963" s="13"/>
      <c r="AC963" s="14"/>
    </row>
    <row r="964" spans="1:29" ht="10.5" customHeight="1" x14ac:dyDescent="0.2">
      <c r="A964" s="15"/>
      <c r="B964" s="15"/>
      <c r="C964" s="15"/>
      <c r="D964" s="13"/>
      <c r="E964" s="15"/>
      <c r="F964" s="14"/>
      <c r="G964" s="14"/>
      <c r="H964" s="15"/>
      <c r="I964" s="14"/>
      <c r="J964" s="16"/>
      <c r="K964" s="93"/>
      <c r="L964" s="13"/>
      <c r="M964" s="13"/>
      <c r="N964" s="14"/>
      <c r="O964" s="14"/>
      <c r="P964" s="14"/>
      <c r="Q964" s="56"/>
      <c r="R964" s="13"/>
      <c r="S964" s="13"/>
      <c r="T964" s="14"/>
      <c r="U964" s="14"/>
      <c r="V964" s="15"/>
      <c r="W964" s="15"/>
      <c r="X964" s="14"/>
      <c r="Y964" s="15"/>
      <c r="Z964" s="13"/>
      <c r="AA964" s="13"/>
      <c r="AB964" s="13"/>
      <c r="AC964" s="14"/>
    </row>
    <row r="965" spans="1:29" ht="10.5" customHeight="1" x14ac:dyDescent="0.2">
      <c r="A965" s="15"/>
      <c r="B965" s="15"/>
      <c r="C965" s="15"/>
      <c r="D965" s="13"/>
      <c r="E965" s="15"/>
      <c r="F965" s="14"/>
      <c r="G965" s="14"/>
      <c r="H965" s="15"/>
      <c r="I965" s="14"/>
      <c r="J965" s="16"/>
      <c r="K965" s="93"/>
      <c r="L965" s="13"/>
      <c r="M965" s="13"/>
      <c r="N965" s="14"/>
      <c r="O965" s="14"/>
      <c r="P965" s="14"/>
      <c r="Q965" s="56"/>
      <c r="R965" s="13"/>
      <c r="S965" s="13"/>
      <c r="T965" s="14"/>
      <c r="U965" s="14"/>
      <c r="V965" s="15"/>
      <c r="W965" s="15"/>
      <c r="X965" s="14"/>
      <c r="Y965" s="15"/>
      <c r="Z965" s="13"/>
      <c r="AA965" s="13"/>
      <c r="AB965" s="13"/>
      <c r="AC965" s="14"/>
    </row>
    <row r="966" spans="1:29" ht="10.5" customHeight="1" x14ac:dyDescent="0.2">
      <c r="A966" s="15"/>
      <c r="B966" s="15"/>
      <c r="C966" s="15"/>
      <c r="D966" s="13"/>
      <c r="E966" s="15"/>
      <c r="F966" s="14"/>
      <c r="G966" s="14"/>
      <c r="H966" s="15"/>
      <c r="I966" s="14"/>
      <c r="J966" s="16"/>
      <c r="K966" s="93"/>
      <c r="L966" s="13"/>
      <c r="M966" s="13"/>
      <c r="N966" s="14"/>
      <c r="O966" s="14"/>
      <c r="P966" s="14"/>
      <c r="Q966" s="56"/>
      <c r="R966" s="13"/>
      <c r="S966" s="13"/>
      <c r="T966" s="14"/>
      <c r="U966" s="14"/>
      <c r="V966" s="15"/>
      <c r="W966" s="15"/>
      <c r="X966" s="14"/>
      <c r="Y966" s="15"/>
      <c r="Z966" s="13"/>
      <c r="AA966" s="13"/>
      <c r="AB966" s="13"/>
      <c r="AC966" s="14"/>
    </row>
    <row r="967" spans="1:29" ht="10.5" customHeight="1" x14ac:dyDescent="0.2">
      <c r="A967" s="15"/>
      <c r="B967" s="15"/>
      <c r="C967" s="15"/>
      <c r="D967" s="13"/>
      <c r="E967" s="15"/>
      <c r="F967" s="14"/>
      <c r="G967" s="14"/>
      <c r="H967" s="15"/>
      <c r="I967" s="14"/>
      <c r="J967" s="16"/>
      <c r="K967" s="93"/>
      <c r="L967" s="13"/>
      <c r="M967" s="13"/>
      <c r="N967" s="14"/>
      <c r="O967" s="14"/>
      <c r="P967" s="14"/>
      <c r="Q967" s="56"/>
      <c r="R967" s="13"/>
      <c r="S967" s="13"/>
      <c r="T967" s="14"/>
      <c r="U967" s="14"/>
      <c r="V967" s="15"/>
      <c r="W967" s="15"/>
      <c r="X967" s="14"/>
      <c r="Y967" s="15"/>
      <c r="Z967" s="13"/>
      <c r="AA967" s="13"/>
      <c r="AB967" s="13"/>
      <c r="AC967" s="14"/>
    </row>
    <row r="968" spans="1:29" ht="10.5" customHeight="1" x14ac:dyDescent="0.2">
      <c r="A968" s="15"/>
      <c r="B968" s="15"/>
      <c r="C968" s="15"/>
      <c r="D968" s="13"/>
      <c r="E968" s="15"/>
      <c r="F968" s="14"/>
      <c r="G968" s="14"/>
      <c r="H968" s="15"/>
      <c r="I968" s="14"/>
      <c r="J968" s="16"/>
      <c r="K968" s="93"/>
      <c r="L968" s="13"/>
      <c r="M968" s="13"/>
      <c r="N968" s="14"/>
      <c r="O968" s="14"/>
      <c r="P968" s="14"/>
      <c r="Q968" s="56"/>
      <c r="R968" s="13"/>
      <c r="S968" s="13"/>
      <c r="T968" s="14"/>
      <c r="U968" s="14"/>
      <c r="V968" s="15"/>
      <c r="W968" s="15"/>
      <c r="X968" s="14"/>
      <c r="Y968" s="15"/>
      <c r="Z968" s="13"/>
      <c r="AA968" s="13"/>
      <c r="AB968" s="13"/>
      <c r="AC968" s="14"/>
    </row>
    <row r="969" spans="1:29" ht="10.5" customHeight="1" x14ac:dyDescent="0.2">
      <c r="A969" s="15"/>
      <c r="B969" s="15"/>
      <c r="C969" s="15"/>
      <c r="D969" s="13"/>
      <c r="E969" s="15"/>
      <c r="F969" s="14"/>
      <c r="G969" s="14"/>
      <c r="H969" s="15"/>
      <c r="I969" s="14"/>
      <c r="J969" s="16"/>
      <c r="K969" s="93"/>
      <c r="L969" s="13"/>
      <c r="M969" s="13"/>
      <c r="N969" s="14"/>
      <c r="O969" s="14"/>
      <c r="P969" s="14"/>
      <c r="Q969" s="56"/>
      <c r="R969" s="13"/>
      <c r="S969" s="13"/>
      <c r="T969" s="14"/>
      <c r="U969" s="14"/>
      <c r="V969" s="15"/>
      <c r="W969" s="15"/>
      <c r="X969" s="14"/>
      <c r="Y969" s="15"/>
      <c r="Z969" s="13"/>
      <c r="AA969" s="13"/>
      <c r="AB969" s="13"/>
      <c r="AC969" s="14"/>
    </row>
    <row r="970" spans="1:29" ht="10.5" customHeight="1" x14ac:dyDescent="0.2">
      <c r="A970" s="15"/>
      <c r="B970" s="15"/>
      <c r="C970" s="15"/>
      <c r="D970" s="13"/>
      <c r="E970" s="15"/>
      <c r="F970" s="14"/>
      <c r="G970" s="14"/>
      <c r="H970" s="15"/>
      <c r="I970" s="14"/>
      <c r="J970" s="16"/>
      <c r="K970" s="93"/>
      <c r="L970" s="13"/>
      <c r="M970" s="13"/>
      <c r="N970" s="14"/>
      <c r="O970" s="14"/>
      <c r="P970" s="14"/>
      <c r="Q970" s="56"/>
      <c r="R970" s="13"/>
      <c r="S970" s="13"/>
      <c r="T970" s="14"/>
      <c r="U970" s="14"/>
      <c r="V970" s="15"/>
      <c r="W970" s="15"/>
      <c r="X970" s="14"/>
      <c r="Y970" s="15"/>
      <c r="Z970" s="13"/>
      <c r="AA970" s="13"/>
      <c r="AB970" s="13"/>
      <c r="AC970" s="14"/>
    </row>
    <row r="971" spans="1:29" ht="10.5" customHeight="1" x14ac:dyDescent="0.2">
      <c r="A971" s="15"/>
      <c r="B971" s="15"/>
      <c r="C971" s="15"/>
      <c r="D971" s="13"/>
      <c r="E971" s="15"/>
      <c r="F971" s="14"/>
      <c r="G971" s="14"/>
      <c r="H971" s="15"/>
      <c r="I971" s="14"/>
      <c r="J971" s="16"/>
      <c r="K971" s="93"/>
      <c r="L971" s="13"/>
      <c r="M971" s="13"/>
      <c r="N971" s="14"/>
      <c r="O971" s="14"/>
      <c r="P971" s="14"/>
      <c r="Q971" s="56"/>
      <c r="R971" s="13"/>
      <c r="S971" s="13"/>
      <c r="T971" s="14"/>
      <c r="U971" s="14"/>
      <c r="V971" s="15"/>
      <c r="W971" s="15"/>
      <c r="X971" s="14"/>
      <c r="Y971" s="15"/>
      <c r="Z971" s="13"/>
      <c r="AA971" s="13"/>
      <c r="AB971" s="13"/>
      <c r="AC971" s="14"/>
    </row>
    <row r="972" spans="1:29" ht="10.5" customHeight="1" x14ac:dyDescent="0.2">
      <c r="A972" s="15"/>
      <c r="B972" s="15"/>
      <c r="C972" s="15"/>
      <c r="D972" s="13"/>
      <c r="E972" s="15"/>
      <c r="F972" s="14"/>
      <c r="G972" s="14"/>
      <c r="H972" s="15"/>
      <c r="I972" s="14"/>
      <c r="J972" s="16"/>
      <c r="K972" s="93"/>
      <c r="L972" s="13"/>
      <c r="M972" s="13"/>
      <c r="N972" s="14"/>
      <c r="O972" s="14"/>
      <c r="P972" s="14"/>
      <c r="Q972" s="56"/>
      <c r="R972" s="13"/>
      <c r="S972" s="13"/>
      <c r="T972" s="14"/>
      <c r="U972" s="14"/>
      <c r="V972" s="15"/>
      <c r="W972" s="15"/>
      <c r="X972" s="14"/>
      <c r="Y972" s="15"/>
      <c r="Z972" s="13"/>
      <c r="AA972" s="13"/>
      <c r="AB972" s="13"/>
      <c r="AC972" s="14"/>
    </row>
    <row r="973" spans="1:29" ht="10.5" customHeight="1" x14ac:dyDescent="0.2">
      <c r="A973" s="15"/>
      <c r="B973" s="15"/>
      <c r="C973" s="15"/>
      <c r="D973" s="13"/>
      <c r="E973" s="15"/>
      <c r="F973" s="14"/>
      <c r="G973" s="14"/>
      <c r="H973" s="15"/>
      <c r="I973" s="14"/>
      <c r="J973" s="16"/>
      <c r="K973" s="93"/>
      <c r="L973" s="13"/>
      <c r="M973" s="13"/>
      <c r="N973" s="14"/>
      <c r="O973" s="14"/>
      <c r="P973" s="14"/>
      <c r="Q973" s="56"/>
      <c r="R973" s="13"/>
      <c r="S973" s="13"/>
      <c r="T973" s="14"/>
      <c r="U973" s="14"/>
      <c r="V973" s="15"/>
      <c r="W973" s="15"/>
      <c r="X973" s="14"/>
      <c r="Y973" s="15"/>
      <c r="Z973" s="13"/>
      <c r="AA973" s="13"/>
      <c r="AB973" s="13"/>
      <c r="AC973" s="14"/>
    </row>
    <row r="974" spans="1:29" ht="10.5" customHeight="1" x14ac:dyDescent="0.2">
      <c r="A974" s="15"/>
      <c r="B974" s="15"/>
      <c r="C974" s="15"/>
      <c r="D974" s="13"/>
      <c r="E974" s="15"/>
      <c r="F974" s="14"/>
      <c r="G974" s="14"/>
      <c r="H974" s="15"/>
      <c r="I974" s="14"/>
      <c r="J974" s="16"/>
      <c r="K974" s="93"/>
      <c r="L974" s="13"/>
      <c r="M974" s="13"/>
      <c r="N974" s="14"/>
      <c r="O974" s="14"/>
      <c r="P974" s="14"/>
      <c r="Q974" s="56"/>
      <c r="R974" s="13"/>
      <c r="S974" s="13"/>
      <c r="T974" s="14"/>
      <c r="U974" s="14"/>
      <c r="V974" s="15"/>
      <c r="W974" s="15"/>
      <c r="X974" s="14"/>
      <c r="Y974" s="15"/>
      <c r="Z974" s="13"/>
      <c r="AA974" s="13"/>
      <c r="AB974" s="13"/>
      <c r="AC974" s="14"/>
    </row>
    <row r="975" spans="1:29" ht="10.5" customHeight="1" x14ac:dyDescent="0.2">
      <c r="A975" s="15"/>
      <c r="B975" s="15"/>
      <c r="C975" s="15"/>
      <c r="D975" s="13"/>
      <c r="E975" s="15"/>
      <c r="F975" s="14"/>
      <c r="G975" s="14"/>
      <c r="H975" s="15"/>
      <c r="I975" s="14"/>
      <c r="J975" s="16"/>
      <c r="K975" s="93"/>
      <c r="L975" s="13"/>
      <c r="M975" s="13"/>
      <c r="N975" s="14"/>
      <c r="O975" s="14"/>
      <c r="P975" s="14"/>
      <c r="Q975" s="56"/>
      <c r="R975" s="13"/>
      <c r="S975" s="13"/>
      <c r="T975" s="14"/>
      <c r="U975" s="14"/>
      <c r="V975" s="15"/>
      <c r="W975" s="15"/>
      <c r="X975" s="14"/>
      <c r="Y975" s="15"/>
      <c r="Z975" s="13"/>
      <c r="AA975" s="13"/>
      <c r="AB975" s="13"/>
      <c r="AC975" s="14"/>
    </row>
    <row r="976" spans="1:29" ht="10.5" customHeight="1" x14ac:dyDescent="0.2">
      <c r="A976" s="15"/>
      <c r="B976" s="15"/>
      <c r="C976" s="15"/>
      <c r="D976" s="13"/>
      <c r="E976" s="15"/>
      <c r="F976" s="14"/>
      <c r="G976" s="14"/>
      <c r="H976" s="15"/>
      <c r="I976" s="14"/>
      <c r="J976" s="16"/>
      <c r="K976" s="93"/>
      <c r="L976" s="13"/>
      <c r="M976" s="13"/>
      <c r="N976" s="14"/>
      <c r="O976" s="14"/>
      <c r="P976" s="14"/>
      <c r="Q976" s="56"/>
      <c r="R976" s="13"/>
      <c r="S976" s="13"/>
      <c r="T976" s="14"/>
      <c r="U976" s="14"/>
      <c r="V976" s="15"/>
      <c r="W976" s="15"/>
      <c r="X976" s="14"/>
      <c r="Y976" s="15"/>
      <c r="Z976" s="13"/>
      <c r="AA976" s="13"/>
      <c r="AB976" s="13"/>
      <c r="AC976" s="14"/>
    </row>
    <row r="977" spans="1:29" ht="10.5" customHeight="1" x14ac:dyDescent="0.2">
      <c r="A977" s="15"/>
      <c r="B977" s="15"/>
      <c r="C977" s="15"/>
      <c r="D977" s="13"/>
      <c r="E977" s="15"/>
      <c r="F977" s="14"/>
      <c r="G977" s="14"/>
      <c r="H977" s="15"/>
      <c r="I977" s="14"/>
      <c r="J977" s="16"/>
      <c r="K977" s="93"/>
      <c r="L977" s="13"/>
      <c r="M977" s="13"/>
      <c r="N977" s="14"/>
      <c r="O977" s="14"/>
      <c r="P977" s="14"/>
      <c r="Q977" s="56"/>
      <c r="R977" s="13"/>
      <c r="S977" s="13"/>
      <c r="T977" s="14"/>
      <c r="U977" s="14"/>
      <c r="V977" s="15"/>
      <c r="W977" s="15"/>
      <c r="X977" s="14"/>
      <c r="Y977" s="15"/>
      <c r="Z977" s="13"/>
      <c r="AA977" s="13"/>
      <c r="AB977" s="13"/>
      <c r="AC977" s="14"/>
    </row>
    <row r="978" spans="1:29" ht="10.5" customHeight="1" x14ac:dyDescent="0.2">
      <c r="A978" s="15"/>
      <c r="B978" s="15"/>
      <c r="C978" s="15"/>
      <c r="D978" s="13"/>
      <c r="E978" s="15"/>
      <c r="F978" s="14"/>
      <c r="G978" s="14"/>
      <c r="H978" s="15"/>
      <c r="I978" s="14"/>
      <c r="J978" s="16"/>
      <c r="K978" s="93"/>
      <c r="L978" s="13"/>
      <c r="M978" s="13"/>
      <c r="N978" s="14"/>
      <c r="O978" s="14"/>
      <c r="P978" s="14"/>
      <c r="Q978" s="56"/>
      <c r="R978" s="13"/>
      <c r="S978" s="13"/>
      <c r="T978" s="14"/>
      <c r="U978" s="14"/>
      <c r="V978" s="15"/>
      <c r="W978" s="15"/>
      <c r="X978" s="14"/>
      <c r="Y978" s="15"/>
      <c r="Z978" s="13"/>
      <c r="AA978" s="13"/>
      <c r="AB978" s="13"/>
      <c r="AC978" s="14"/>
    </row>
    <row r="979" spans="1:29" ht="10.5" customHeight="1" x14ac:dyDescent="0.2">
      <c r="A979" s="15"/>
      <c r="B979" s="15"/>
      <c r="C979" s="15"/>
      <c r="D979" s="13"/>
      <c r="E979" s="15"/>
      <c r="F979" s="14"/>
      <c r="G979" s="14"/>
      <c r="H979" s="15"/>
      <c r="I979" s="14"/>
      <c r="J979" s="16"/>
      <c r="K979" s="93"/>
      <c r="L979" s="13"/>
      <c r="M979" s="13"/>
      <c r="N979" s="14"/>
      <c r="O979" s="14"/>
      <c r="P979" s="14"/>
      <c r="Q979" s="56"/>
      <c r="R979" s="13"/>
      <c r="S979" s="13"/>
      <c r="T979" s="14"/>
      <c r="U979" s="14"/>
      <c r="V979" s="15"/>
      <c r="W979" s="15"/>
      <c r="X979" s="14"/>
      <c r="Y979" s="15"/>
      <c r="Z979" s="13"/>
      <c r="AA979" s="13"/>
      <c r="AB979" s="13"/>
      <c r="AC979" s="14"/>
    </row>
    <row r="980" spans="1:29" ht="10.5" customHeight="1" x14ac:dyDescent="0.2">
      <c r="A980" s="15"/>
      <c r="B980" s="15"/>
      <c r="C980" s="15"/>
      <c r="D980" s="13"/>
      <c r="E980" s="15"/>
      <c r="F980" s="14"/>
      <c r="G980" s="14"/>
      <c r="H980" s="15"/>
      <c r="I980" s="14"/>
      <c r="J980" s="16"/>
      <c r="K980" s="93"/>
      <c r="L980" s="13"/>
      <c r="M980" s="13"/>
      <c r="N980" s="14"/>
      <c r="O980" s="14"/>
      <c r="P980" s="14"/>
      <c r="Q980" s="56"/>
      <c r="R980" s="13"/>
      <c r="S980" s="13"/>
      <c r="T980" s="14"/>
      <c r="U980" s="14"/>
      <c r="V980" s="15"/>
      <c r="W980" s="15"/>
      <c r="X980" s="14"/>
      <c r="Y980" s="15"/>
      <c r="Z980" s="13"/>
      <c r="AA980" s="13"/>
      <c r="AB980" s="13"/>
      <c r="AC980" s="14"/>
    </row>
    <row r="981" spans="1:29" ht="10.5" customHeight="1" x14ac:dyDescent="0.2">
      <c r="A981" s="15"/>
      <c r="B981" s="15"/>
      <c r="C981" s="15"/>
      <c r="D981" s="13"/>
      <c r="E981" s="15"/>
      <c r="F981" s="14"/>
      <c r="G981" s="14"/>
      <c r="H981" s="15"/>
      <c r="I981" s="14"/>
      <c r="J981" s="16"/>
      <c r="K981" s="93"/>
      <c r="L981" s="13"/>
      <c r="M981" s="13"/>
      <c r="N981" s="14"/>
      <c r="O981" s="14"/>
      <c r="P981" s="14"/>
      <c r="Q981" s="56"/>
      <c r="R981" s="13"/>
      <c r="S981" s="13"/>
      <c r="T981" s="14"/>
      <c r="U981" s="14"/>
      <c r="V981" s="15"/>
      <c r="W981" s="15"/>
      <c r="X981" s="14"/>
      <c r="Y981" s="15"/>
      <c r="Z981" s="13"/>
      <c r="AA981" s="13"/>
      <c r="AB981" s="13"/>
      <c r="AC981" s="14"/>
    </row>
    <row r="982" spans="1:29" ht="10.5" customHeight="1" x14ac:dyDescent="0.2">
      <c r="A982" s="15"/>
      <c r="B982" s="15"/>
      <c r="C982" s="15"/>
      <c r="D982" s="13"/>
      <c r="E982" s="15"/>
      <c r="F982" s="14"/>
      <c r="G982" s="14"/>
      <c r="H982" s="15"/>
      <c r="I982" s="14"/>
      <c r="J982" s="16"/>
      <c r="K982" s="93"/>
      <c r="L982" s="13"/>
      <c r="M982" s="13"/>
      <c r="N982" s="14"/>
      <c r="O982" s="14"/>
      <c r="P982" s="14"/>
      <c r="Q982" s="56"/>
      <c r="R982" s="13"/>
      <c r="S982" s="13"/>
      <c r="T982" s="14"/>
      <c r="U982" s="14"/>
      <c r="V982" s="15"/>
      <c r="W982" s="15"/>
      <c r="X982" s="14"/>
      <c r="Y982" s="15"/>
      <c r="Z982" s="13"/>
      <c r="AA982" s="13"/>
      <c r="AB982" s="13"/>
      <c r="AC982" s="14"/>
    </row>
    <row r="983" spans="1:29" ht="10.5" customHeight="1" x14ac:dyDescent="0.2">
      <c r="A983" s="15"/>
      <c r="B983" s="15"/>
      <c r="C983" s="15"/>
      <c r="D983" s="13"/>
      <c r="E983" s="15"/>
      <c r="F983" s="14"/>
      <c r="G983" s="14"/>
      <c r="H983" s="15"/>
      <c r="I983" s="14"/>
      <c r="J983" s="16"/>
      <c r="K983" s="93"/>
      <c r="L983" s="13"/>
      <c r="M983" s="13"/>
      <c r="N983" s="14"/>
      <c r="O983" s="14"/>
      <c r="P983" s="14"/>
      <c r="Q983" s="56"/>
      <c r="R983" s="13"/>
      <c r="S983" s="13"/>
      <c r="T983" s="14"/>
      <c r="U983" s="14"/>
      <c r="V983" s="15"/>
      <c r="W983" s="15"/>
      <c r="X983" s="14"/>
      <c r="Y983" s="15"/>
      <c r="Z983" s="13"/>
      <c r="AA983" s="13"/>
      <c r="AB983" s="13"/>
      <c r="AC983" s="14"/>
    </row>
    <row r="984" spans="1:29" ht="10.5" customHeight="1" x14ac:dyDescent="0.2">
      <c r="A984" s="15"/>
      <c r="B984" s="15"/>
      <c r="C984" s="15"/>
      <c r="D984" s="13"/>
      <c r="E984" s="15"/>
      <c r="F984" s="14"/>
      <c r="G984" s="14"/>
      <c r="H984" s="15"/>
      <c r="I984" s="14"/>
      <c r="J984" s="16"/>
      <c r="K984" s="93"/>
      <c r="L984" s="13"/>
      <c r="M984" s="13"/>
      <c r="N984" s="14"/>
      <c r="O984" s="14"/>
      <c r="P984" s="14"/>
      <c r="Q984" s="56"/>
      <c r="R984" s="13"/>
      <c r="S984" s="13"/>
      <c r="T984" s="14"/>
      <c r="U984" s="14"/>
      <c r="V984" s="15"/>
      <c r="W984" s="15"/>
      <c r="X984" s="14"/>
      <c r="Y984" s="15"/>
      <c r="Z984" s="13"/>
      <c r="AA984" s="13"/>
      <c r="AB984" s="13"/>
      <c r="AC984" s="14"/>
    </row>
    <row r="985" spans="1:29" ht="10.5" customHeight="1" x14ac:dyDescent="0.2">
      <c r="A985" s="15"/>
      <c r="B985" s="15"/>
      <c r="C985" s="15"/>
      <c r="D985" s="13"/>
      <c r="E985" s="15"/>
      <c r="F985" s="14"/>
      <c r="G985" s="14"/>
      <c r="H985" s="15"/>
      <c r="I985" s="14"/>
      <c r="J985" s="16"/>
      <c r="K985" s="93"/>
      <c r="L985" s="13"/>
      <c r="M985" s="13"/>
      <c r="N985" s="14"/>
      <c r="O985" s="14"/>
      <c r="P985" s="14"/>
      <c r="Q985" s="56"/>
      <c r="R985" s="13"/>
      <c r="S985" s="13"/>
      <c r="T985" s="14"/>
      <c r="U985" s="14"/>
      <c r="V985" s="15"/>
      <c r="W985" s="15"/>
      <c r="X985" s="14"/>
      <c r="Y985" s="15"/>
      <c r="Z985" s="13"/>
      <c r="AA985" s="13"/>
      <c r="AB985" s="13"/>
      <c r="AC985" s="14"/>
    </row>
    <row r="986" spans="1:29" ht="10.5" customHeight="1" x14ac:dyDescent="0.2">
      <c r="A986" s="15"/>
      <c r="B986" s="15"/>
      <c r="C986" s="15"/>
      <c r="D986" s="13"/>
      <c r="E986" s="15"/>
      <c r="F986" s="14"/>
      <c r="G986" s="14"/>
      <c r="H986" s="15"/>
      <c r="I986" s="14"/>
      <c r="J986" s="16"/>
      <c r="K986" s="93"/>
      <c r="L986" s="13"/>
      <c r="M986" s="13"/>
      <c r="N986" s="14"/>
      <c r="O986" s="14"/>
      <c r="P986" s="14"/>
      <c r="Q986" s="56"/>
      <c r="R986" s="13"/>
      <c r="S986" s="13"/>
      <c r="T986" s="14"/>
      <c r="U986" s="14"/>
      <c r="V986" s="15"/>
      <c r="W986" s="15"/>
      <c r="X986" s="14"/>
      <c r="Y986" s="15"/>
      <c r="Z986" s="13"/>
      <c r="AA986" s="13"/>
      <c r="AB986" s="13"/>
      <c r="AC986" s="14"/>
    </row>
    <row r="987" spans="1:29" ht="10.5" customHeight="1" x14ac:dyDescent="0.2">
      <c r="A987" s="15"/>
      <c r="B987" s="15"/>
      <c r="C987" s="15"/>
      <c r="D987" s="13"/>
      <c r="E987" s="15"/>
      <c r="F987" s="14"/>
      <c r="G987" s="14"/>
      <c r="H987" s="15"/>
      <c r="I987" s="14"/>
      <c r="J987" s="16"/>
      <c r="K987" s="93"/>
      <c r="L987" s="13"/>
      <c r="M987" s="13"/>
      <c r="N987" s="14"/>
      <c r="O987" s="14"/>
      <c r="P987" s="14"/>
      <c r="Q987" s="56"/>
      <c r="R987" s="13"/>
      <c r="S987" s="13"/>
      <c r="T987" s="14"/>
      <c r="U987" s="14"/>
      <c r="V987" s="15"/>
      <c r="W987" s="15"/>
      <c r="X987" s="14"/>
      <c r="Y987" s="15"/>
      <c r="Z987" s="13"/>
      <c r="AA987" s="13"/>
      <c r="AB987" s="13"/>
      <c r="AC987" s="14"/>
    </row>
    <row r="988" spans="1:29" ht="10.5" customHeight="1" x14ac:dyDescent="0.2">
      <c r="A988" s="15"/>
      <c r="B988" s="15"/>
      <c r="C988" s="15"/>
      <c r="D988" s="13"/>
      <c r="E988" s="15"/>
      <c r="F988" s="14"/>
      <c r="G988" s="14"/>
      <c r="H988" s="15"/>
      <c r="I988" s="14"/>
      <c r="J988" s="16"/>
      <c r="K988" s="93"/>
      <c r="L988" s="13"/>
      <c r="M988" s="13"/>
      <c r="N988" s="14"/>
      <c r="O988" s="14"/>
      <c r="P988" s="14"/>
      <c r="Q988" s="56"/>
      <c r="R988" s="13"/>
      <c r="S988" s="13"/>
      <c r="T988" s="14"/>
      <c r="U988" s="14"/>
      <c r="V988" s="15"/>
      <c r="W988" s="15"/>
      <c r="X988" s="14"/>
      <c r="Y988" s="15"/>
      <c r="Z988" s="13"/>
      <c r="AA988" s="13"/>
      <c r="AB988" s="13"/>
      <c r="AC988" s="14"/>
    </row>
    <row r="989" spans="1:29" ht="10.5" customHeight="1" x14ac:dyDescent="0.2">
      <c r="A989" s="15"/>
      <c r="B989" s="15"/>
      <c r="C989" s="15"/>
      <c r="D989" s="13"/>
      <c r="E989" s="15"/>
      <c r="F989" s="14"/>
      <c r="G989" s="14"/>
      <c r="H989" s="15"/>
      <c r="I989" s="14"/>
      <c r="J989" s="16"/>
      <c r="K989" s="93"/>
      <c r="L989" s="13"/>
      <c r="M989" s="13"/>
      <c r="N989" s="14"/>
      <c r="O989" s="14"/>
      <c r="P989" s="14"/>
      <c r="Q989" s="56"/>
      <c r="R989" s="13"/>
      <c r="S989" s="13"/>
      <c r="T989" s="14"/>
      <c r="U989" s="14"/>
      <c r="V989" s="15"/>
      <c r="W989" s="15"/>
      <c r="X989" s="14"/>
      <c r="Y989" s="15"/>
      <c r="Z989" s="13"/>
      <c r="AA989" s="13"/>
      <c r="AB989" s="13"/>
      <c r="AC989" s="14"/>
    </row>
    <row r="990" spans="1:29" ht="10.5" customHeight="1" x14ac:dyDescent="0.2">
      <c r="A990" s="15"/>
      <c r="B990" s="15"/>
      <c r="C990" s="15"/>
      <c r="D990" s="13"/>
      <c r="E990" s="15"/>
      <c r="F990" s="14"/>
      <c r="G990" s="14"/>
      <c r="H990" s="15"/>
      <c r="I990" s="14"/>
      <c r="J990" s="16"/>
      <c r="K990" s="93"/>
      <c r="L990" s="13"/>
      <c r="M990" s="13"/>
      <c r="N990" s="14"/>
      <c r="O990" s="14"/>
      <c r="P990" s="14"/>
      <c r="Q990" s="56"/>
      <c r="R990" s="13"/>
      <c r="S990" s="13"/>
      <c r="T990" s="14"/>
      <c r="U990" s="14"/>
      <c r="V990" s="15"/>
      <c r="W990" s="15"/>
      <c r="X990" s="14"/>
      <c r="Y990" s="15"/>
      <c r="Z990" s="13"/>
      <c r="AA990" s="13"/>
      <c r="AB990" s="13"/>
      <c r="AC990" s="14"/>
    </row>
    <row r="991" spans="1:29" ht="10.5" customHeight="1" x14ac:dyDescent="0.2">
      <c r="A991" s="15"/>
      <c r="B991" s="15"/>
      <c r="C991" s="15"/>
      <c r="D991" s="13"/>
      <c r="E991" s="15"/>
      <c r="F991" s="14"/>
      <c r="G991" s="14"/>
      <c r="H991" s="15"/>
      <c r="I991" s="14"/>
      <c r="J991" s="16"/>
      <c r="K991" s="93"/>
      <c r="L991" s="13"/>
      <c r="M991" s="13"/>
      <c r="N991" s="14"/>
      <c r="O991" s="14"/>
      <c r="P991" s="14"/>
      <c r="Q991" s="56"/>
      <c r="R991" s="13"/>
      <c r="S991" s="13"/>
      <c r="T991" s="14"/>
      <c r="U991" s="14"/>
      <c r="V991" s="15"/>
      <c r="W991" s="15"/>
      <c r="X991" s="14"/>
      <c r="Y991" s="15"/>
      <c r="Z991" s="13"/>
      <c r="AA991" s="13"/>
      <c r="AB991" s="13"/>
      <c r="AC991" s="14"/>
    </row>
    <row r="992" spans="1:29" ht="10.5" customHeight="1" x14ac:dyDescent="0.2">
      <c r="A992" s="15"/>
      <c r="B992" s="15"/>
      <c r="C992" s="15"/>
      <c r="D992" s="13"/>
      <c r="E992" s="15"/>
      <c r="F992" s="14"/>
      <c r="G992" s="14"/>
      <c r="H992" s="15"/>
      <c r="I992" s="14"/>
      <c r="J992" s="16"/>
      <c r="K992" s="93"/>
      <c r="L992" s="13"/>
      <c r="M992" s="13"/>
      <c r="N992" s="14"/>
      <c r="O992" s="14"/>
      <c r="P992" s="14"/>
      <c r="Q992" s="56"/>
      <c r="R992" s="13"/>
      <c r="S992" s="13"/>
      <c r="T992" s="14"/>
      <c r="U992" s="14"/>
      <c r="V992" s="15"/>
      <c r="W992" s="15"/>
      <c r="X992" s="14"/>
      <c r="Y992" s="15"/>
      <c r="Z992" s="13"/>
      <c r="AA992" s="13"/>
      <c r="AB992" s="13"/>
      <c r="AC992" s="14"/>
    </row>
    <row r="993" spans="1:29" ht="10.5" customHeight="1" x14ac:dyDescent="0.2">
      <c r="A993" s="15"/>
      <c r="B993" s="15"/>
      <c r="C993" s="15"/>
      <c r="D993" s="13"/>
      <c r="E993" s="15"/>
      <c r="F993" s="14"/>
      <c r="G993" s="14"/>
      <c r="H993" s="15"/>
      <c r="I993" s="14"/>
      <c r="J993" s="16"/>
      <c r="K993" s="93"/>
      <c r="L993" s="13"/>
      <c r="M993" s="13"/>
      <c r="N993" s="14"/>
      <c r="O993" s="14"/>
      <c r="P993" s="14"/>
      <c r="Q993" s="56"/>
      <c r="R993" s="13"/>
      <c r="S993" s="13"/>
      <c r="T993" s="14"/>
      <c r="U993" s="14"/>
      <c r="V993" s="15"/>
      <c r="W993" s="15"/>
      <c r="X993" s="14"/>
      <c r="Y993" s="15"/>
      <c r="Z993" s="13"/>
      <c r="AA993" s="13"/>
      <c r="AB993" s="13"/>
      <c r="AC993" s="14"/>
    </row>
    <row r="994" spans="1:29" ht="10.5" customHeight="1" x14ac:dyDescent="0.2">
      <c r="A994" s="15"/>
      <c r="B994" s="15"/>
      <c r="C994" s="15"/>
      <c r="D994" s="13"/>
      <c r="E994" s="15"/>
      <c r="F994" s="14"/>
      <c r="G994" s="14"/>
      <c r="H994" s="15"/>
      <c r="I994" s="14"/>
      <c r="J994" s="16"/>
      <c r="K994" s="93"/>
      <c r="L994" s="13"/>
      <c r="M994" s="13"/>
      <c r="N994" s="14"/>
      <c r="O994" s="14"/>
      <c r="P994" s="14"/>
      <c r="Q994" s="56"/>
      <c r="R994" s="13"/>
      <c r="S994" s="13"/>
      <c r="T994" s="14"/>
      <c r="U994" s="14"/>
      <c r="V994" s="15"/>
      <c r="W994" s="15"/>
      <c r="X994" s="14"/>
      <c r="Y994" s="15"/>
      <c r="Z994" s="13"/>
      <c r="AA994" s="13"/>
      <c r="AB994" s="13"/>
      <c r="AC994" s="14"/>
    </row>
    <row r="995" spans="1:29" ht="10.5" customHeight="1" x14ac:dyDescent="0.2">
      <c r="A995" s="15"/>
      <c r="B995" s="15"/>
      <c r="C995" s="15"/>
      <c r="D995" s="13"/>
      <c r="E995" s="15"/>
      <c r="F995" s="14"/>
      <c r="G995" s="14"/>
      <c r="H995" s="15"/>
      <c r="I995" s="14"/>
      <c r="J995" s="16"/>
      <c r="K995" s="93"/>
      <c r="L995" s="13"/>
      <c r="M995" s="13"/>
      <c r="N995" s="14"/>
      <c r="O995" s="14"/>
      <c r="P995" s="14"/>
      <c r="Q995" s="56"/>
      <c r="R995" s="13"/>
      <c r="S995" s="13"/>
      <c r="T995" s="14"/>
      <c r="U995" s="14"/>
      <c r="V995" s="15"/>
      <c r="W995" s="15"/>
      <c r="X995" s="14"/>
      <c r="Y995" s="15"/>
      <c r="Z995" s="13"/>
      <c r="AA995" s="13"/>
      <c r="AB995" s="13"/>
      <c r="AC995" s="14"/>
    </row>
    <row r="996" spans="1:29" ht="10.5" customHeight="1" x14ac:dyDescent="0.2">
      <c r="A996" s="15"/>
      <c r="B996" s="15"/>
      <c r="C996" s="15"/>
      <c r="D996" s="13"/>
      <c r="E996" s="15"/>
      <c r="F996" s="14"/>
      <c r="G996" s="14"/>
      <c r="H996" s="15"/>
      <c r="I996" s="14"/>
      <c r="J996" s="16"/>
      <c r="K996" s="93"/>
      <c r="L996" s="13"/>
      <c r="M996" s="13"/>
      <c r="N996" s="14"/>
      <c r="O996" s="14"/>
      <c r="P996" s="14"/>
      <c r="Q996" s="56"/>
      <c r="R996" s="13"/>
      <c r="S996" s="13"/>
      <c r="T996" s="14"/>
      <c r="U996" s="14"/>
      <c r="V996" s="15"/>
      <c r="W996" s="15"/>
      <c r="X996" s="14"/>
      <c r="Y996" s="15"/>
      <c r="Z996" s="13"/>
      <c r="AA996" s="13"/>
      <c r="AB996" s="13"/>
      <c r="AC996" s="14"/>
    </row>
    <row r="997" spans="1:29" ht="10.5" customHeight="1" x14ac:dyDescent="0.2">
      <c r="A997" s="15"/>
      <c r="B997" s="15"/>
      <c r="C997" s="15"/>
      <c r="D997" s="13"/>
      <c r="E997" s="15"/>
      <c r="F997" s="14"/>
      <c r="G997" s="14"/>
      <c r="H997" s="15"/>
      <c r="I997" s="14"/>
      <c r="J997" s="16"/>
      <c r="K997" s="93"/>
      <c r="L997" s="13"/>
      <c r="M997" s="13"/>
      <c r="N997" s="14"/>
      <c r="O997" s="14"/>
      <c r="P997" s="14"/>
      <c r="Q997" s="56"/>
      <c r="R997" s="13"/>
      <c r="S997" s="13"/>
      <c r="T997" s="14"/>
      <c r="U997" s="14"/>
      <c r="V997" s="15"/>
      <c r="W997" s="15"/>
      <c r="X997" s="14"/>
      <c r="Y997" s="15"/>
      <c r="Z997" s="13"/>
      <c r="AA997" s="13"/>
      <c r="AB997" s="13"/>
      <c r="AC997" s="14"/>
    </row>
    <row r="998" spans="1:29" ht="10.5" customHeight="1" x14ac:dyDescent="0.2">
      <c r="A998" s="15"/>
      <c r="B998" s="15"/>
      <c r="C998" s="15"/>
      <c r="D998" s="13"/>
      <c r="E998" s="15"/>
      <c r="F998" s="14"/>
      <c r="G998" s="14"/>
      <c r="H998" s="15"/>
      <c r="I998" s="14"/>
      <c r="J998" s="16"/>
      <c r="K998" s="93"/>
      <c r="L998" s="13"/>
      <c r="M998" s="13"/>
      <c r="N998" s="14"/>
      <c r="O998" s="14"/>
      <c r="P998" s="14"/>
      <c r="Q998" s="56"/>
      <c r="R998" s="13"/>
      <c r="S998" s="13"/>
      <c r="T998" s="14"/>
      <c r="U998" s="14"/>
      <c r="V998" s="15"/>
      <c r="W998" s="15"/>
      <c r="X998" s="14"/>
      <c r="Y998" s="15"/>
      <c r="Z998" s="13"/>
      <c r="AA998" s="13"/>
      <c r="AB998" s="13"/>
      <c r="AC998" s="14"/>
    </row>
    <row r="999" spans="1:29" ht="10.5" customHeight="1" x14ac:dyDescent="0.2">
      <c r="A999" s="15"/>
      <c r="B999" s="15"/>
      <c r="C999" s="15"/>
      <c r="D999" s="13"/>
      <c r="E999" s="15"/>
      <c r="F999" s="14"/>
      <c r="G999" s="14"/>
      <c r="H999" s="15"/>
      <c r="I999" s="14"/>
      <c r="J999" s="16"/>
      <c r="K999" s="93"/>
      <c r="L999" s="13"/>
      <c r="M999" s="13"/>
      <c r="N999" s="14"/>
      <c r="O999" s="14"/>
      <c r="P999" s="14"/>
      <c r="Q999" s="56"/>
      <c r="R999" s="13"/>
      <c r="S999" s="13"/>
      <c r="T999" s="14"/>
      <c r="U999" s="14"/>
      <c r="V999" s="15"/>
      <c r="W999" s="15"/>
      <c r="X999" s="14"/>
      <c r="Y999" s="15"/>
      <c r="Z999" s="13"/>
      <c r="AA999" s="13"/>
      <c r="AB999" s="13"/>
      <c r="AC999" s="14"/>
    </row>
    <row r="1000" spans="1:29" ht="10.5" customHeight="1" x14ac:dyDescent="0.2">
      <c r="A1000" s="15"/>
      <c r="B1000" s="15"/>
      <c r="C1000" s="15"/>
      <c r="D1000" s="13"/>
      <c r="E1000" s="15"/>
      <c r="F1000" s="14"/>
      <c r="G1000" s="14"/>
      <c r="H1000" s="15"/>
      <c r="I1000" s="14"/>
      <c r="J1000" s="16"/>
      <c r="K1000" s="93"/>
      <c r="L1000" s="13"/>
      <c r="M1000" s="13"/>
      <c r="N1000" s="14"/>
      <c r="O1000" s="14"/>
      <c r="P1000" s="14"/>
      <c r="Q1000" s="56"/>
      <c r="R1000" s="13"/>
      <c r="S1000" s="13"/>
      <c r="T1000" s="14"/>
      <c r="U1000" s="14"/>
      <c r="V1000" s="15"/>
      <c r="W1000" s="15"/>
      <c r="X1000" s="14"/>
      <c r="Y1000" s="15"/>
      <c r="Z1000" s="13"/>
      <c r="AA1000" s="13"/>
      <c r="AB1000" s="13"/>
      <c r="AC1000" s="14"/>
    </row>
    <row r="1001" spans="1:29" ht="10.5" customHeight="1" x14ac:dyDescent="0.2">
      <c r="A1001" s="15"/>
      <c r="B1001" s="15"/>
      <c r="C1001" s="15"/>
      <c r="D1001" s="13"/>
      <c r="E1001" s="15"/>
      <c r="F1001" s="14"/>
      <c r="G1001" s="14"/>
      <c r="H1001" s="15"/>
      <c r="I1001" s="14"/>
      <c r="J1001" s="16"/>
      <c r="K1001" s="93"/>
      <c r="L1001" s="13"/>
      <c r="M1001" s="13"/>
      <c r="N1001" s="14"/>
      <c r="O1001" s="14"/>
      <c r="P1001" s="14"/>
      <c r="Q1001" s="56"/>
      <c r="R1001" s="13"/>
      <c r="S1001" s="13"/>
      <c r="T1001" s="14"/>
      <c r="U1001" s="14"/>
      <c r="V1001" s="15"/>
      <c r="W1001" s="15"/>
      <c r="X1001" s="14"/>
      <c r="Y1001" s="15"/>
      <c r="Z1001" s="13"/>
      <c r="AA1001" s="13"/>
      <c r="AB1001" s="13"/>
      <c r="AC1001" s="14"/>
    </row>
    <row r="1002" spans="1:29" ht="10.5" customHeight="1" x14ac:dyDescent="0.2">
      <c r="A1002" s="15"/>
      <c r="B1002" s="15"/>
      <c r="C1002" s="15"/>
      <c r="D1002" s="13"/>
      <c r="E1002" s="15"/>
      <c r="F1002" s="14"/>
      <c r="G1002" s="14"/>
      <c r="H1002" s="15"/>
      <c r="I1002" s="14"/>
      <c r="J1002" s="16"/>
      <c r="K1002" s="93"/>
      <c r="L1002" s="13"/>
      <c r="M1002" s="13"/>
      <c r="N1002" s="14"/>
      <c r="O1002" s="14"/>
      <c r="P1002" s="14"/>
      <c r="Q1002" s="56"/>
      <c r="R1002" s="13"/>
      <c r="S1002" s="13"/>
      <c r="T1002" s="14"/>
      <c r="U1002" s="14"/>
      <c r="V1002" s="15"/>
      <c r="W1002" s="15"/>
      <c r="X1002" s="14"/>
      <c r="Y1002" s="15"/>
      <c r="Z1002" s="13"/>
      <c r="AA1002" s="13"/>
      <c r="AB1002" s="13"/>
      <c r="AC1002" s="14"/>
    </row>
    <row r="1003" spans="1:29" ht="10.5" customHeight="1" x14ac:dyDescent="0.2">
      <c r="A1003" s="15"/>
      <c r="B1003" s="15"/>
      <c r="C1003" s="15"/>
      <c r="D1003" s="13"/>
      <c r="E1003" s="15"/>
      <c r="F1003" s="14"/>
      <c r="G1003" s="14"/>
      <c r="H1003" s="15"/>
      <c r="I1003" s="14"/>
      <c r="J1003" s="16"/>
      <c r="K1003" s="93"/>
      <c r="L1003" s="13"/>
      <c r="M1003" s="13"/>
      <c r="N1003" s="14"/>
      <c r="O1003" s="14"/>
      <c r="P1003" s="14"/>
      <c r="Q1003" s="56"/>
      <c r="R1003" s="13"/>
      <c r="S1003" s="13"/>
      <c r="T1003" s="14"/>
      <c r="U1003" s="14"/>
      <c r="V1003" s="15"/>
      <c r="W1003" s="15"/>
      <c r="X1003" s="14"/>
      <c r="Y1003" s="15"/>
      <c r="Z1003" s="13"/>
      <c r="AA1003" s="13"/>
      <c r="AB1003" s="13"/>
      <c r="AC1003" s="14"/>
    </row>
    <row r="1004" spans="1:29" ht="10.5" customHeight="1" x14ac:dyDescent="0.2">
      <c r="A1004" s="15"/>
      <c r="B1004" s="15"/>
      <c r="C1004" s="15"/>
      <c r="D1004" s="13"/>
      <c r="E1004" s="15"/>
      <c r="F1004" s="14"/>
      <c r="G1004" s="14"/>
      <c r="H1004" s="15"/>
      <c r="I1004" s="14"/>
      <c r="J1004" s="16"/>
      <c r="K1004" s="93"/>
      <c r="L1004" s="13"/>
      <c r="M1004" s="13"/>
      <c r="N1004" s="14"/>
      <c r="O1004" s="14"/>
      <c r="P1004" s="14"/>
      <c r="Q1004" s="56"/>
      <c r="R1004" s="13"/>
      <c r="S1004" s="13"/>
      <c r="T1004" s="14"/>
      <c r="U1004" s="14"/>
      <c r="V1004" s="15"/>
      <c r="W1004" s="15"/>
      <c r="X1004" s="14"/>
      <c r="Y1004" s="15"/>
      <c r="Z1004" s="13"/>
      <c r="AA1004" s="13"/>
      <c r="AB1004" s="13"/>
      <c r="AC1004" s="14"/>
    </row>
    <row r="1005" spans="1:29" ht="10.5" customHeight="1" x14ac:dyDescent="0.2">
      <c r="A1005" s="15"/>
      <c r="B1005" s="15"/>
      <c r="C1005" s="15"/>
      <c r="D1005" s="13"/>
      <c r="E1005" s="15"/>
      <c r="F1005" s="14"/>
      <c r="G1005" s="14"/>
      <c r="H1005" s="15"/>
      <c r="I1005" s="14"/>
      <c r="J1005" s="16"/>
      <c r="K1005" s="93"/>
      <c r="L1005" s="13"/>
      <c r="M1005" s="13"/>
      <c r="N1005" s="14"/>
      <c r="O1005" s="14"/>
      <c r="P1005" s="14"/>
      <c r="Q1005" s="56"/>
      <c r="R1005" s="13"/>
      <c r="S1005" s="13"/>
      <c r="T1005" s="14"/>
      <c r="U1005" s="14"/>
      <c r="V1005" s="15"/>
      <c r="W1005" s="15"/>
      <c r="X1005" s="14"/>
      <c r="Y1005" s="15"/>
      <c r="Z1005" s="13"/>
      <c r="AA1005" s="13"/>
      <c r="AB1005" s="13"/>
      <c r="AC1005" s="14"/>
    </row>
    <row r="1006" spans="1:29" ht="10.5" customHeight="1" x14ac:dyDescent="0.2">
      <c r="A1006" s="15"/>
      <c r="B1006" s="15"/>
      <c r="C1006" s="15"/>
      <c r="D1006" s="13"/>
      <c r="E1006" s="15"/>
      <c r="F1006" s="14"/>
      <c r="G1006" s="14"/>
      <c r="H1006" s="15"/>
      <c r="I1006" s="14"/>
      <c r="J1006" s="16"/>
      <c r="K1006" s="93"/>
      <c r="L1006" s="13"/>
      <c r="M1006" s="13"/>
      <c r="N1006" s="14"/>
      <c r="O1006" s="14"/>
      <c r="P1006" s="14"/>
      <c r="Q1006" s="56"/>
      <c r="R1006" s="13"/>
      <c r="S1006" s="13"/>
      <c r="T1006" s="14"/>
      <c r="U1006" s="14"/>
      <c r="V1006" s="15"/>
      <c r="W1006" s="15"/>
      <c r="X1006" s="14"/>
      <c r="Y1006" s="15"/>
      <c r="Z1006" s="13"/>
      <c r="AA1006" s="13"/>
      <c r="AB1006" s="13"/>
      <c r="AC1006" s="14"/>
    </row>
    <row r="1007" spans="1:29" ht="10.5" customHeight="1" x14ac:dyDescent="0.2">
      <c r="A1007" s="15"/>
      <c r="B1007" s="15"/>
      <c r="C1007" s="15"/>
      <c r="D1007" s="13"/>
      <c r="E1007" s="15"/>
      <c r="F1007" s="14"/>
      <c r="G1007" s="14"/>
      <c r="H1007" s="15"/>
      <c r="I1007" s="14"/>
      <c r="J1007" s="16"/>
      <c r="K1007" s="93"/>
      <c r="L1007" s="13"/>
      <c r="M1007" s="13"/>
      <c r="N1007" s="14"/>
      <c r="O1007" s="14"/>
      <c r="P1007" s="14"/>
      <c r="Q1007" s="56"/>
      <c r="R1007" s="13"/>
      <c r="S1007" s="13"/>
      <c r="T1007" s="14"/>
      <c r="U1007" s="14"/>
      <c r="V1007" s="15"/>
      <c r="W1007" s="15"/>
      <c r="X1007" s="14"/>
      <c r="Y1007" s="15"/>
      <c r="Z1007" s="13"/>
      <c r="AA1007" s="13"/>
      <c r="AB1007" s="13"/>
      <c r="AC1007" s="14"/>
    </row>
    <row r="1008" spans="1:29" ht="10.5" customHeight="1" x14ac:dyDescent="0.2">
      <c r="A1008" s="15"/>
      <c r="B1008" s="15"/>
      <c r="C1008" s="15"/>
      <c r="D1008" s="13"/>
      <c r="E1008" s="15"/>
      <c r="F1008" s="14"/>
      <c r="G1008" s="14"/>
      <c r="H1008" s="15"/>
      <c r="I1008" s="14"/>
      <c r="J1008" s="16"/>
      <c r="K1008" s="93"/>
      <c r="L1008" s="13"/>
      <c r="M1008" s="13"/>
      <c r="N1008" s="14"/>
      <c r="O1008" s="14"/>
      <c r="P1008" s="14"/>
      <c r="Q1008" s="56"/>
      <c r="R1008" s="13"/>
      <c r="S1008" s="13"/>
      <c r="T1008" s="14"/>
      <c r="U1008" s="14"/>
      <c r="V1008" s="15"/>
      <c r="W1008" s="15"/>
      <c r="X1008" s="14"/>
      <c r="Y1008" s="15"/>
      <c r="Z1008" s="13"/>
      <c r="AA1008" s="13"/>
      <c r="AB1008" s="13"/>
      <c r="AC1008" s="14"/>
    </row>
    <row r="1009" spans="1:29" ht="10.5" customHeight="1" x14ac:dyDescent="0.2">
      <c r="A1009" s="15"/>
      <c r="B1009" s="15"/>
      <c r="C1009" s="15"/>
      <c r="D1009" s="13"/>
      <c r="E1009" s="15"/>
      <c r="F1009" s="14"/>
      <c r="G1009" s="14"/>
      <c r="H1009" s="15"/>
      <c r="I1009" s="14"/>
      <c r="J1009" s="16"/>
      <c r="K1009" s="93"/>
      <c r="L1009" s="13"/>
      <c r="M1009" s="13"/>
      <c r="N1009" s="14"/>
      <c r="O1009" s="14"/>
      <c r="P1009" s="14"/>
      <c r="Q1009" s="56"/>
      <c r="R1009" s="13"/>
      <c r="S1009" s="13"/>
      <c r="T1009" s="14"/>
      <c r="U1009" s="14"/>
      <c r="V1009" s="15"/>
      <c r="W1009" s="15"/>
      <c r="X1009" s="14"/>
      <c r="Y1009" s="15"/>
      <c r="Z1009" s="13"/>
      <c r="AA1009" s="13"/>
      <c r="AB1009" s="13"/>
      <c r="AC1009" s="14"/>
    </row>
    <row r="1010" spans="1:29" ht="10.5" customHeight="1" x14ac:dyDescent="0.2">
      <c r="A1010" s="15"/>
      <c r="B1010" s="15"/>
      <c r="C1010" s="15"/>
      <c r="D1010" s="13"/>
      <c r="E1010" s="15"/>
      <c r="F1010" s="14"/>
      <c r="G1010" s="14"/>
      <c r="H1010" s="15"/>
      <c r="I1010" s="14"/>
      <c r="J1010" s="16"/>
      <c r="K1010" s="93"/>
      <c r="L1010" s="13"/>
      <c r="M1010" s="13"/>
      <c r="N1010" s="14"/>
      <c r="O1010" s="14"/>
      <c r="P1010" s="14"/>
      <c r="Q1010" s="56"/>
      <c r="R1010" s="13"/>
      <c r="S1010" s="13"/>
      <c r="T1010" s="14"/>
      <c r="U1010" s="14"/>
      <c r="V1010" s="15"/>
      <c r="W1010" s="15"/>
      <c r="X1010" s="14"/>
      <c r="Y1010" s="15"/>
      <c r="Z1010" s="13"/>
      <c r="AA1010" s="13"/>
      <c r="AB1010" s="13"/>
      <c r="AC1010" s="14"/>
    </row>
    <row r="1011" spans="1:29" ht="10.5" customHeight="1" x14ac:dyDescent="0.2">
      <c r="A1011" s="15"/>
      <c r="B1011" s="15"/>
      <c r="C1011" s="15"/>
      <c r="D1011" s="13"/>
      <c r="E1011" s="15"/>
      <c r="F1011" s="14"/>
      <c r="G1011" s="14"/>
      <c r="H1011" s="15"/>
      <c r="I1011" s="14"/>
      <c r="J1011" s="16"/>
      <c r="K1011" s="93"/>
      <c r="L1011" s="13"/>
      <c r="M1011" s="13"/>
      <c r="N1011" s="14"/>
      <c r="O1011" s="14"/>
      <c r="P1011" s="14"/>
      <c r="Q1011" s="56"/>
      <c r="R1011" s="13"/>
      <c r="S1011" s="13"/>
      <c r="T1011" s="14"/>
      <c r="U1011" s="14"/>
      <c r="V1011" s="15"/>
      <c r="W1011" s="15"/>
      <c r="X1011" s="14"/>
      <c r="Y1011" s="15"/>
      <c r="Z1011" s="13"/>
      <c r="AA1011" s="13"/>
      <c r="AB1011" s="13"/>
      <c r="AC1011" s="14"/>
    </row>
    <row r="1012" spans="1:29" ht="10.5" customHeight="1" x14ac:dyDescent="0.2">
      <c r="A1012" s="15"/>
      <c r="B1012" s="15"/>
      <c r="C1012" s="15"/>
      <c r="D1012" s="13"/>
      <c r="E1012" s="15"/>
      <c r="F1012" s="14"/>
      <c r="G1012" s="14"/>
      <c r="H1012" s="15"/>
      <c r="I1012" s="14"/>
      <c r="J1012" s="16"/>
      <c r="K1012" s="93"/>
      <c r="L1012" s="13"/>
      <c r="M1012" s="13"/>
      <c r="N1012" s="14"/>
      <c r="O1012" s="14"/>
      <c r="P1012" s="14"/>
      <c r="Q1012" s="56"/>
      <c r="R1012" s="13"/>
      <c r="S1012" s="13"/>
      <c r="T1012" s="14"/>
      <c r="U1012" s="14"/>
      <c r="V1012" s="15"/>
      <c r="W1012" s="15"/>
      <c r="X1012" s="14"/>
      <c r="Y1012" s="15"/>
      <c r="Z1012" s="13"/>
      <c r="AA1012" s="13"/>
      <c r="AB1012" s="13"/>
      <c r="AC1012" s="14"/>
    </row>
    <row r="1013" spans="1:29" ht="10.5" customHeight="1" x14ac:dyDescent="0.2">
      <c r="A1013" s="15"/>
      <c r="B1013" s="15"/>
      <c r="C1013" s="15"/>
      <c r="D1013" s="13"/>
      <c r="E1013" s="15"/>
      <c r="F1013" s="14"/>
      <c r="G1013" s="14"/>
      <c r="H1013" s="15"/>
      <c r="I1013" s="14"/>
      <c r="J1013" s="16"/>
      <c r="K1013" s="93"/>
      <c r="L1013" s="13"/>
      <c r="M1013" s="13"/>
      <c r="N1013" s="14"/>
      <c r="O1013" s="14"/>
      <c r="P1013" s="14"/>
      <c r="Q1013" s="56"/>
      <c r="R1013" s="13"/>
      <c r="S1013" s="13"/>
      <c r="T1013" s="14"/>
      <c r="U1013" s="14"/>
      <c r="V1013" s="15"/>
      <c r="W1013" s="15"/>
      <c r="X1013" s="14"/>
      <c r="Y1013" s="15"/>
      <c r="Z1013" s="13"/>
      <c r="AA1013" s="13"/>
      <c r="AB1013" s="13"/>
      <c r="AC1013" s="14"/>
    </row>
    <row r="1014" spans="1:29" ht="10.5" customHeight="1" x14ac:dyDescent="0.2">
      <c r="A1014" s="15"/>
      <c r="B1014" s="15"/>
      <c r="C1014" s="15"/>
      <c r="D1014" s="13"/>
      <c r="E1014" s="15"/>
      <c r="F1014" s="14"/>
      <c r="G1014" s="14"/>
      <c r="H1014" s="15"/>
      <c r="I1014" s="14"/>
      <c r="J1014" s="16"/>
      <c r="K1014" s="93"/>
      <c r="L1014" s="13"/>
      <c r="M1014" s="13"/>
      <c r="N1014" s="14"/>
      <c r="O1014" s="14"/>
      <c r="P1014" s="14"/>
      <c r="Q1014" s="56"/>
      <c r="R1014" s="13"/>
      <c r="S1014" s="13"/>
      <c r="T1014" s="14"/>
      <c r="U1014" s="14"/>
      <c r="V1014" s="15"/>
      <c r="W1014" s="15"/>
      <c r="X1014" s="14"/>
      <c r="Y1014" s="15"/>
      <c r="Z1014" s="13"/>
      <c r="AA1014" s="13"/>
      <c r="AB1014" s="13"/>
      <c r="AC1014" s="14"/>
    </row>
  </sheetData>
  <autoFilter ref="A2:AK885" xr:uid="{00000000-0001-0000-0100-000000000000}">
    <filterColumn colId="6">
      <filters>
        <filter val="3222323999"/>
      </filters>
    </filterColumn>
    <sortState xmlns:xlrd2="http://schemas.microsoft.com/office/spreadsheetml/2017/richdata2" ref="A84:AK882">
      <sortCondition ref="N2:N885"/>
    </sortState>
  </autoFilter>
  <conditionalFormatting sqref="B1:B1048576">
    <cfRule type="duplicateValues" dxfId="1" priority="2"/>
  </conditionalFormatting>
  <conditionalFormatting sqref="N1:N1048576">
    <cfRule type="duplicateValues" dxfId="0" priority="3"/>
  </conditionalFormatting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topLeftCell="A15" workbookViewId="0">
      <selection activeCell="I40" sqref="I40:I41"/>
    </sheetView>
  </sheetViews>
  <sheetFormatPr baseColWidth="10" defaultColWidth="14.5" defaultRowHeight="15" customHeight="1" x14ac:dyDescent="0.2"/>
  <cols>
    <col min="1" max="1" width="16.5" customWidth="1"/>
    <col min="2" max="2" width="13.1640625" customWidth="1"/>
    <col min="3" max="26" width="10.6640625" customWidth="1"/>
  </cols>
  <sheetData>
    <row r="1" spans="1:11" x14ac:dyDescent="0.2">
      <c r="A1" s="18" t="s">
        <v>27</v>
      </c>
      <c r="B1" s="18" t="s">
        <v>30</v>
      </c>
    </row>
    <row r="2" spans="1:11" x14ac:dyDescent="0.2">
      <c r="A2" s="18" t="s">
        <v>355</v>
      </c>
      <c r="B2" s="18" t="s">
        <v>277</v>
      </c>
      <c r="C2" s="18" t="s">
        <v>807</v>
      </c>
    </row>
    <row r="3" spans="1:11" x14ac:dyDescent="0.2">
      <c r="A3" s="18" t="s">
        <v>355</v>
      </c>
      <c r="B3" s="18" t="s">
        <v>278</v>
      </c>
      <c r="C3" s="18" t="s">
        <v>807</v>
      </c>
      <c r="E3" s="18" t="s">
        <v>807</v>
      </c>
      <c r="F3" s="18">
        <f t="shared" ref="F3:F4" si="0">COUNTIF(C1:C25,E3)</f>
        <v>6</v>
      </c>
    </row>
    <row r="4" spans="1:11" x14ac:dyDescent="0.2">
      <c r="A4" s="18" t="s">
        <v>339</v>
      </c>
      <c r="B4" s="18" t="s">
        <v>340</v>
      </c>
      <c r="C4" s="18" t="s">
        <v>807</v>
      </c>
      <c r="E4" s="18" t="s">
        <v>808</v>
      </c>
      <c r="F4" s="18">
        <f t="shared" si="0"/>
        <v>8</v>
      </c>
      <c r="J4">
        <f>30</f>
        <v>30</v>
      </c>
    </row>
    <row r="5" spans="1:11" x14ac:dyDescent="0.2">
      <c r="A5" s="18" t="s">
        <v>339</v>
      </c>
      <c r="B5" s="18" t="s">
        <v>286</v>
      </c>
      <c r="C5" s="18" t="s">
        <v>807</v>
      </c>
      <c r="E5" s="18" t="s">
        <v>809</v>
      </c>
      <c r="F5" s="18">
        <f>COUNTIF(C1:C25,E5)</f>
        <v>4</v>
      </c>
      <c r="J5">
        <f>J4*0.7</f>
        <v>21</v>
      </c>
      <c r="K5">
        <f>J4-J5</f>
        <v>9</v>
      </c>
    </row>
    <row r="6" spans="1:11" x14ac:dyDescent="0.2">
      <c r="A6" s="18" t="s">
        <v>276</v>
      </c>
      <c r="B6" s="18" t="s">
        <v>277</v>
      </c>
      <c r="C6" s="18" t="s">
        <v>808</v>
      </c>
    </row>
    <row r="7" spans="1:11" x14ac:dyDescent="0.2">
      <c r="A7" s="18" t="s">
        <v>276</v>
      </c>
      <c r="B7" s="18" t="s">
        <v>278</v>
      </c>
      <c r="C7" s="18" t="s">
        <v>808</v>
      </c>
      <c r="J7">
        <v>45</v>
      </c>
    </row>
    <row r="8" spans="1:11" x14ac:dyDescent="0.2">
      <c r="A8" s="18" t="s">
        <v>375</v>
      </c>
      <c r="B8" s="18" t="s">
        <v>286</v>
      </c>
      <c r="C8" s="18" t="s">
        <v>808</v>
      </c>
      <c r="J8">
        <f>J7*0.7</f>
        <v>31.499999999999996</v>
      </c>
      <c r="K8">
        <f>J7-J8</f>
        <v>13.500000000000004</v>
      </c>
    </row>
    <row r="9" spans="1:11" x14ac:dyDescent="0.2">
      <c r="A9" s="18" t="s">
        <v>375</v>
      </c>
      <c r="B9" s="18" t="s">
        <v>303</v>
      </c>
      <c r="C9" s="18" t="s">
        <v>808</v>
      </c>
    </row>
    <row r="10" spans="1:11" x14ac:dyDescent="0.2">
      <c r="A10" s="18" t="s">
        <v>371</v>
      </c>
      <c r="B10" s="18" t="s">
        <v>342</v>
      </c>
      <c r="C10" s="18" t="s">
        <v>807</v>
      </c>
      <c r="J10">
        <v>15</v>
      </c>
    </row>
    <row r="11" spans="1:11" x14ac:dyDescent="0.2">
      <c r="A11" s="18" t="s">
        <v>371</v>
      </c>
      <c r="B11" s="18" t="s">
        <v>383</v>
      </c>
      <c r="C11" s="18" t="s">
        <v>807</v>
      </c>
      <c r="J11">
        <f>J10*0.7</f>
        <v>10.5</v>
      </c>
      <c r="K11">
        <f>J10-J11</f>
        <v>4.5</v>
      </c>
    </row>
    <row r="12" spans="1:11" x14ac:dyDescent="0.2">
      <c r="A12" s="18" t="s">
        <v>372</v>
      </c>
      <c r="B12" s="18" t="s">
        <v>278</v>
      </c>
      <c r="C12" s="18" t="s">
        <v>808</v>
      </c>
    </row>
    <row r="13" spans="1:11" x14ac:dyDescent="0.2">
      <c r="A13" s="18" t="s">
        <v>372</v>
      </c>
      <c r="B13" s="18" t="s">
        <v>340</v>
      </c>
      <c r="C13" s="18" t="s">
        <v>808</v>
      </c>
    </row>
    <row r="14" spans="1:11" x14ac:dyDescent="0.2">
      <c r="A14" s="18" t="s">
        <v>346</v>
      </c>
      <c r="B14" s="18" t="s">
        <v>303</v>
      </c>
      <c r="C14" s="18" t="s">
        <v>808</v>
      </c>
      <c r="J14">
        <v>5</v>
      </c>
    </row>
    <row r="15" spans="1:11" x14ac:dyDescent="0.2">
      <c r="A15" s="18" t="s">
        <v>346</v>
      </c>
      <c r="B15" s="18" t="s">
        <v>347</v>
      </c>
      <c r="C15" s="18" t="s">
        <v>808</v>
      </c>
      <c r="J15">
        <f>J14*0.7</f>
        <v>3.5</v>
      </c>
      <c r="K15">
        <f>J14-J15</f>
        <v>1.5</v>
      </c>
    </row>
    <row r="16" spans="1:11" x14ac:dyDescent="0.2"/>
    <row r="17" spans="1:5" x14ac:dyDescent="0.2"/>
    <row r="18" spans="1:5" x14ac:dyDescent="0.2"/>
    <row r="19" spans="1:5" x14ac:dyDescent="0.2"/>
    <row r="20" spans="1:5" x14ac:dyDescent="0.2"/>
    <row r="21" spans="1:5" ht="15.75" customHeight="1" x14ac:dyDescent="0.2"/>
    <row r="22" spans="1:5" ht="15.75" customHeight="1" x14ac:dyDescent="0.2">
      <c r="A22" s="18" t="s">
        <v>191</v>
      </c>
      <c r="B22" s="18" t="s">
        <v>138</v>
      </c>
      <c r="C22" s="18" t="s">
        <v>809</v>
      </c>
    </row>
    <row r="23" spans="1:5" ht="15.75" customHeight="1" x14ac:dyDescent="0.2">
      <c r="A23" s="18" t="s">
        <v>191</v>
      </c>
      <c r="B23" s="18" t="s">
        <v>186</v>
      </c>
      <c r="C23" s="18" t="s">
        <v>809</v>
      </c>
    </row>
    <row r="24" spans="1:5" ht="15.75" customHeight="1" x14ac:dyDescent="0.2">
      <c r="A24" s="18" t="s">
        <v>183</v>
      </c>
      <c r="B24" s="18" t="s">
        <v>164</v>
      </c>
      <c r="C24" s="18" t="s">
        <v>809</v>
      </c>
    </row>
    <row r="25" spans="1:5" ht="15.75" customHeight="1" x14ac:dyDescent="0.2">
      <c r="A25" s="18" t="s">
        <v>183</v>
      </c>
      <c r="B25" s="18" t="s">
        <v>160</v>
      </c>
      <c r="C25" s="18" t="s">
        <v>809</v>
      </c>
    </row>
    <row r="26" spans="1:5" ht="15.75" customHeight="1" x14ac:dyDescent="0.2"/>
    <row r="27" spans="1:5" ht="15.75" customHeight="1" x14ac:dyDescent="0.2">
      <c r="C27" s="90" t="s">
        <v>825</v>
      </c>
      <c r="D27" s="90" t="s">
        <v>1012</v>
      </c>
      <c r="E27" s="90" t="s">
        <v>1014</v>
      </c>
    </row>
    <row r="28" spans="1:5" ht="15.75" customHeight="1" x14ac:dyDescent="0.2">
      <c r="A28" s="18" t="s">
        <v>362</v>
      </c>
      <c r="B28" s="18" t="s">
        <v>303</v>
      </c>
      <c r="C28" s="51">
        <v>2</v>
      </c>
      <c r="D28" s="89" t="s">
        <v>1013</v>
      </c>
      <c r="E28" s="89" t="s">
        <v>1015</v>
      </c>
    </row>
    <row r="29" spans="1:5" ht="15.75" customHeight="1" x14ac:dyDescent="0.2">
      <c r="A29" s="18" t="s">
        <v>362</v>
      </c>
      <c r="B29" s="18" t="s">
        <v>347</v>
      </c>
      <c r="C29" s="51">
        <v>4</v>
      </c>
      <c r="D29" s="89" t="s">
        <v>1013</v>
      </c>
      <c r="E29" s="89" t="s">
        <v>1015</v>
      </c>
    </row>
    <row r="30" spans="1:5" ht="15.75" customHeight="1" x14ac:dyDescent="0.2">
      <c r="C30" s="51"/>
      <c r="D30" s="51"/>
      <c r="E30" s="51"/>
    </row>
    <row r="31" spans="1:5" ht="15.75" customHeight="1" x14ac:dyDescent="0.2">
      <c r="A31" s="18" t="s">
        <v>385</v>
      </c>
      <c r="B31" s="18" t="s">
        <v>386</v>
      </c>
      <c r="C31" s="51">
        <v>6</v>
      </c>
      <c r="D31" s="89" t="s">
        <v>1013</v>
      </c>
      <c r="E31" s="89" t="s">
        <v>1015</v>
      </c>
    </row>
    <row r="32" spans="1:5" ht="15.75" customHeight="1" x14ac:dyDescent="0.2">
      <c r="A32" s="18" t="s">
        <v>385</v>
      </c>
      <c r="B32" s="18" t="s">
        <v>353</v>
      </c>
      <c r="C32" s="51">
        <v>6</v>
      </c>
      <c r="D32" s="89" t="s">
        <v>1013</v>
      </c>
      <c r="E32" s="89" t="s">
        <v>1015</v>
      </c>
    </row>
    <row r="33" spans="1:6" ht="15.75" customHeight="1" x14ac:dyDescent="0.2">
      <c r="D33" s="51"/>
      <c r="E33" s="51"/>
    </row>
    <row r="34" spans="1:6" ht="15.75" customHeight="1" x14ac:dyDescent="0.2">
      <c r="A34" s="18" t="s">
        <v>371</v>
      </c>
      <c r="B34" s="18" t="s">
        <v>342</v>
      </c>
      <c r="C34" s="51">
        <v>2</v>
      </c>
      <c r="D34" s="89" t="s">
        <v>807</v>
      </c>
      <c r="E34" s="51"/>
      <c r="F34" s="92" t="s">
        <v>1016</v>
      </c>
    </row>
    <row r="35" spans="1:6" ht="15.75" customHeight="1" x14ac:dyDescent="0.2">
      <c r="A35" s="18" t="s">
        <v>371</v>
      </c>
      <c r="B35" s="18" t="s">
        <v>383</v>
      </c>
      <c r="C35" s="51">
        <v>1</v>
      </c>
      <c r="D35" s="89" t="s">
        <v>807</v>
      </c>
      <c r="E35" s="51"/>
      <c r="F35" s="92" t="s">
        <v>1016</v>
      </c>
    </row>
    <row r="36" spans="1:6" ht="15.75" customHeight="1" x14ac:dyDescent="0.2">
      <c r="D36" s="51"/>
      <c r="E36" s="51"/>
    </row>
    <row r="37" spans="1:6" ht="15.75" customHeight="1" x14ac:dyDescent="0.2">
      <c r="A37" s="18" t="s">
        <v>191</v>
      </c>
      <c r="B37" s="18" t="s">
        <v>138</v>
      </c>
      <c r="C37" s="89">
        <v>7</v>
      </c>
      <c r="D37" s="89" t="s">
        <v>809</v>
      </c>
      <c r="E37" s="89" t="s">
        <v>1015</v>
      </c>
    </row>
    <row r="38" spans="1:6" ht="15.75" customHeight="1" x14ac:dyDescent="0.2">
      <c r="A38" s="18" t="s">
        <v>191</v>
      </c>
      <c r="B38" s="18" t="s">
        <v>186</v>
      </c>
      <c r="C38" s="89">
        <v>3</v>
      </c>
      <c r="D38" s="89" t="s">
        <v>809</v>
      </c>
      <c r="E38" s="89" t="s">
        <v>1015</v>
      </c>
    </row>
    <row r="39" spans="1:6" ht="15.75" customHeight="1" x14ac:dyDescent="0.2">
      <c r="D39" s="51"/>
      <c r="E39" s="51"/>
    </row>
    <row r="40" spans="1:6" ht="15.75" customHeight="1" x14ac:dyDescent="0.2">
      <c r="A40" t="s">
        <v>339</v>
      </c>
      <c r="B40" t="s">
        <v>340</v>
      </c>
      <c r="C40" s="89">
        <v>2</v>
      </c>
      <c r="D40" s="89" t="s">
        <v>807</v>
      </c>
      <c r="E40" s="89" t="s">
        <v>1015</v>
      </c>
    </row>
    <row r="41" spans="1:6" ht="15.75" customHeight="1" x14ac:dyDescent="0.2">
      <c r="A41" t="s">
        <v>339</v>
      </c>
      <c r="B41" t="s">
        <v>340</v>
      </c>
      <c r="C41" s="89">
        <v>1</v>
      </c>
      <c r="D41" s="89" t="s">
        <v>1017</v>
      </c>
      <c r="E41" s="89" t="s">
        <v>1015</v>
      </c>
      <c r="F41" s="91" t="s">
        <v>1018</v>
      </c>
    </row>
    <row r="42" spans="1:6" ht="15.75" customHeight="1" x14ac:dyDescent="0.2">
      <c r="A42" t="s">
        <v>339</v>
      </c>
      <c r="B42" t="s">
        <v>286</v>
      </c>
      <c r="C42" s="89">
        <v>1</v>
      </c>
      <c r="D42" s="89" t="s">
        <v>807</v>
      </c>
      <c r="E42" s="89" t="s">
        <v>1015</v>
      </c>
    </row>
    <row r="43" spans="1:6" ht="15.75" customHeight="1" x14ac:dyDescent="0.2">
      <c r="E43" s="51"/>
    </row>
    <row r="44" spans="1:6" ht="15.75" customHeight="1" x14ac:dyDescent="0.2">
      <c r="D44" s="89"/>
      <c r="E44" s="51"/>
    </row>
    <row r="45" spans="1:6" ht="15.75" customHeight="1" x14ac:dyDescent="0.2">
      <c r="D45" s="89"/>
      <c r="E45" s="51"/>
    </row>
    <row r="46" spans="1:6" ht="15.75" customHeight="1" x14ac:dyDescent="0.2">
      <c r="D46" s="51"/>
    </row>
    <row r="47" spans="1:6" ht="15.75" customHeight="1" x14ac:dyDescent="0.2">
      <c r="D47" s="51"/>
    </row>
    <row r="48" spans="1:6" ht="15.75" customHeight="1" x14ac:dyDescent="0.2">
      <c r="D48" s="51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EU POs</vt:lpstr>
      <vt:lpstr>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arganda</dc:creator>
  <cp:lastModifiedBy>RECHELLE THEA S. ARGANDA</cp:lastModifiedBy>
  <dcterms:created xsi:type="dcterms:W3CDTF">2025-04-23T05:21:41Z</dcterms:created>
  <dcterms:modified xsi:type="dcterms:W3CDTF">2025-08-28T11:00:20Z</dcterms:modified>
</cp:coreProperties>
</file>