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lvin\Box Sync\NL UToronto\NAO Robot\NAO Programs\starship\Data_Files\Logs\"/>
    </mc:Choice>
  </mc:AlternateContent>
  <bookViews>
    <workbookView xWindow="0" yWindow="0" windowWidth="19200" windowHeight="7224"/>
  </bookViews>
  <sheets>
    <sheet name="10 tan - Affect Trend" sheetId="1" r:id="rId1"/>
  </sheets>
  <calcPr calcId="152511"/>
</workbook>
</file>

<file path=xl/calcChain.xml><?xml version="1.0" encoding="utf-8"?>
<calcChain xmlns="http://schemas.openxmlformats.org/spreadsheetml/2006/main">
  <c r="AF2" i="1" l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</calcChain>
</file>

<file path=xl/sharedStrings.xml><?xml version="1.0" encoding="utf-8"?>
<sst xmlns="http://schemas.openxmlformats.org/spreadsheetml/2006/main" count="48" uniqueCount="47">
  <si>
    <t>BV</t>
  </si>
  <si>
    <t>BA</t>
  </si>
  <si>
    <t>VV</t>
  </si>
  <si>
    <t>VA</t>
  </si>
  <si>
    <t>MV</t>
  </si>
  <si>
    <t>MA</t>
  </si>
  <si>
    <t>Used Voice</t>
  </si>
  <si>
    <t xml:space="preserve">Time </t>
  </si>
  <si>
    <t>Absolute Time</t>
  </si>
  <si>
    <t>AvgV</t>
  </si>
  <si>
    <t>AvgA</t>
  </si>
  <si>
    <t>VV Read</t>
  </si>
  <si>
    <t>VA Read</t>
  </si>
  <si>
    <t xml:space="preserve"> State Date Time</t>
  </si>
  <si>
    <t xml:space="preserve"> FSM State</t>
  </si>
  <si>
    <t xml:space="preserve"> FSM State Name</t>
  </si>
  <si>
    <t xml:space="preserve"> Robot Emotion</t>
  </si>
  <si>
    <t xml:space="preserve"> Observable Expression</t>
  </si>
  <si>
    <t xml:space="preserve"> morningIntro</t>
  </si>
  <si>
    <t xml:space="preserve"> morningGood</t>
  </si>
  <si>
    <t xml:space="preserve"> askWeather</t>
  </si>
  <si>
    <t xml:space="preserve"> askWeatherBad</t>
  </si>
  <si>
    <t xml:space="preserve"> askWeatherBadParis</t>
  </si>
  <si>
    <t xml:space="preserve"> askWeatherBadDiffHome</t>
  </si>
  <si>
    <t xml:space="preserve"> askWeatherBadDiffHomeYesTake</t>
  </si>
  <si>
    <t xml:space="preserve"> checkEdgeSafety1</t>
  </si>
  <si>
    <t xml:space="preserve"> askBreakfast</t>
  </si>
  <si>
    <t xml:space="preserve"> askBreakfastAte</t>
  </si>
  <si>
    <t xml:space="preserve"> askDietPoultry</t>
  </si>
  <si>
    <t xml:space="preserve"> askDietPoultryYesEat</t>
  </si>
  <si>
    <t xml:space="preserve"> askDietGluten</t>
  </si>
  <si>
    <t xml:space="preserve"> askDietGlutenYesEat</t>
  </si>
  <si>
    <t xml:space="preserve"> meal2DecideLunch</t>
  </si>
  <si>
    <t xml:space="preserve"> mealFeedbackLunch</t>
  </si>
  <si>
    <t xml:space="preserve"> meal2FeedbackYesDelici</t>
  </si>
  <si>
    <t xml:space="preserve"> askDietFish</t>
  </si>
  <si>
    <t xml:space="preserve"> askDietFishYesEat</t>
  </si>
  <si>
    <t xml:space="preserve"> checkEdgeSafety2</t>
  </si>
  <si>
    <t xml:space="preserve"> meal3DecideDinner</t>
  </si>
  <si>
    <t xml:space="preserve"> meal3FeedbackDinner</t>
  </si>
  <si>
    <t xml:space="preserve"> meal3FeedbackYesGood</t>
  </si>
  <si>
    <t xml:space="preserve"> exerciseDecide</t>
  </si>
  <si>
    <t xml:space="preserve"> exerciseWeatherBad</t>
  </si>
  <si>
    <t xml:space="preserve"> exerciseFeedback</t>
  </si>
  <si>
    <t xml:space="preserve"> exerciseFeedbackGood</t>
  </si>
  <si>
    <t xml:space="preserve"> morningEnd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</si>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</sst>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\ h:mm:ss"/>
    <numFmt numFmtId="173" formatCode="mm:ss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47" fontId="0" fillId="0" borderId="0" xfId="0" applyNumberFormat="1"/>
    <xf numFmtId="164" fontId="0" fillId="0" borderId="0" xfId="0" applyNumberFormat="1"/>
    <xf numFmtId="45" fontId="0" fillId="0" borderId="0" xfId="0" applyNumberFormat="1"/>
    <xf numFmtId="17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173" formatCode="mm:ss;@"/>
    </dxf>
    <dxf>
      <numFmt numFmtId="164" formatCode="m/d/yyyy\ h:mm:ss"/>
    </dxf>
    <dxf>
      <numFmt numFmtId="164" formatCode="m/d/yyyy\ h:mm:ss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yy\ 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User 10 Valence</a:t>
            </a:r>
            <a:endParaRPr lang="en-US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 tan - Affect Trend'!$C$1</c:f>
              <c:strCache>
                <c:ptCount val="1"/>
                <c:pt idx="0">
                  <c:v>BV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 tan - Affect Trend'!$B$2:$B$93</c:f>
              <c:numCache>
                <c:formatCode>mm:ss</c:formatCode>
                <c:ptCount val="92"/>
                <c:pt idx="0" formatCode="m/d/yyyy\ h:mm:ss">
                  <c:v>0.20729355324147036</c:v>
                </c:pt>
                <c:pt idx="1">
                  <c:v>5.9930556744802743E-5</c:v>
                </c:pt>
                <c:pt idx="2">
                  <c:v>1.2394676014082506E-4</c:v>
                </c:pt>
                <c:pt idx="3">
                  <c:v>1.8734953482635319E-4</c:v>
                </c:pt>
                <c:pt idx="4">
                  <c:v>2.5275463121943176E-4</c:v>
                </c:pt>
                <c:pt idx="5">
                  <c:v>3.1584490352543071E-4</c:v>
                </c:pt>
                <c:pt idx="6">
                  <c:v>7.8462962846970186E-4</c:v>
                </c:pt>
                <c:pt idx="7">
                  <c:v>8.4888888522982597E-4</c:v>
                </c:pt>
                <c:pt idx="8">
                  <c:v>9.1197916481178254E-4</c:v>
                </c:pt>
                <c:pt idx="9">
                  <c:v>9.7708333487389609E-4</c:v>
                </c:pt>
                <c:pt idx="10">
                  <c:v>1.0371296302764677E-3</c:v>
                </c:pt>
                <c:pt idx="11">
                  <c:v>1.096990738005843E-3</c:v>
                </c:pt>
                <c:pt idx="12">
                  <c:v>1.163171291409526E-3</c:v>
                </c:pt>
                <c:pt idx="13">
                  <c:v>1.2272337917238474E-3</c:v>
                </c:pt>
                <c:pt idx="14">
                  <c:v>1.2913888858747669E-3</c:v>
                </c:pt>
                <c:pt idx="15">
                  <c:v>1.3516203689505346E-3</c:v>
                </c:pt>
                <c:pt idx="16">
                  <c:v>1.4117592581897043E-3</c:v>
                </c:pt>
                <c:pt idx="17">
                  <c:v>1.4761458296561614E-3</c:v>
                </c:pt>
                <c:pt idx="18">
                  <c:v>1.5404976802528836E-3</c:v>
                </c:pt>
                <c:pt idx="19">
                  <c:v>1.6048032412072644E-3</c:v>
                </c:pt>
                <c:pt idx="20">
                  <c:v>1.6649652752676047E-3</c:v>
                </c:pt>
                <c:pt idx="21">
                  <c:v>1.7248148142243735E-3</c:v>
                </c:pt>
                <c:pt idx="22">
                  <c:v>1.7900694438139908E-3</c:v>
                </c:pt>
                <c:pt idx="23">
                  <c:v>1.8501736121834256E-3</c:v>
                </c:pt>
                <c:pt idx="24">
                  <c:v>1.9152314780512825E-3</c:v>
                </c:pt>
                <c:pt idx="25">
                  <c:v>1.975405088160187E-3</c:v>
                </c:pt>
                <c:pt idx="26">
                  <c:v>2.0352083301986568E-3</c:v>
                </c:pt>
                <c:pt idx="27">
                  <c:v>2.0996527746319771E-3</c:v>
                </c:pt>
                <c:pt idx="28">
                  <c:v>2.1597106460831128E-3</c:v>
                </c:pt>
                <c:pt idx="29">
                  <c:v>2.2197222206159495E-3</c:v>
                </c:pt>
                <c:pt idx="30">
                  <c:v>2.2799305515945889E-3</c:v>
                </c:pt>
                <c:pt idx="31">
                  <c:v>2.3399074052576907E-3</c:v>
                </c:pt>
                <c:pt idx="32">
                  <c:v>2.4039351847022772E-3</c:v>
                </c:pt>
                <c:pt idx="33">
                  <c:v>2.4639236071379855E-3</c:v>
                </c:pt>
                <c:pt idx="34">
                  <c:v>2.527951386582572E-3</c:v>
                </c:pt>
                <c:pt idx="35">
                  <c:v>2.5925000009010546E-3</c:v>
                </c:pt>
                <c:pt idx="36">
                  <c:v>2.6526504589128308E-3</c:v>
                </c:pt>
                <c:pt idx="37">
                  <c:v>2.7123611071147025E-3</c:v>
                </c:pt>
                <c:pt idx="38">
                  <c:v>2.7722569429897703E-3</c:v>
                </c:pt>
                <c:pt idx="39">
                  <c:v>2.8319444463704713E-3</c:v>
                </c:pt>
                <c:pt idx="40">
                  <c:v>2.8957407412235625E-3</c:v>
                </c:pt>
                <c:pt idx="41">
                  <c:v>2.9597800894407555E-3</c:v>
                </c:pt>
                <c:pt idx="42">
                  <c:v>3.0197106461855583E-3</c:v>
                </c:pt>
                <c:pt idx="43">
                  <c:v>3.0796759238000959E-3</c:v>
                </c:pt>
                <c:pt idx="44">
                  <c:v>3.1414467594004236E-3</c:v>
                </c:pt>
                <c:pt idx="45">
                  <c:v>3.2015740725910291E-3</c:v>
                </c:pt>
                <c:pt idx="46">
                  <c:v>3.2674999965820462E-3</c:v>
                </c:pt>
                <c:pt idx="47">
                  <c:v>3.3298148118774407E-3</c:v>
                </c:pt>
                <c:pt idx="48">
                  <c:v>3.3896180539159104E-3</c:v>
                </c:pt>
                <c:pt idx="49">
                  <c:v>3.4496412044973113E-3</c:v>
                </c:pt>
                <c:pt idx="50">
                  <c:v>3.5136342557962053E-3</c:v>
                </c:pt>
                <c:pt idx="51">
                  <c:v>3.5779282407020219E-3</c:v>
                </c:pt>
                <c:pt idx="52">
                  <c:v>3.6424421268748119E-3</c:v>
                </c:pt>
                <c:pt idx="53">
                  <c:v>3.7066666627652012E-3</c:v>
                </c:pt>
                <c:pt idx="54">
                  <c:v>3.7669675948563963E-3</c:v>
                </c:pt>
                <c:pt idx="55">
                  <c:v>3.8289467556751333E-3</c:v>
                </c:pt>
                <c:pt idx="56">
                  <c:v>3.8892939774086699E-3</c:v>
                </c:pt>
                <c:pt idx="57">
                  <c:v>3.9533449089503847E-3</c:v>
                </c:pt>
                <c:pt idx="58">
                  <c:v>4.0135185190592892E-3</c:v>
                </c:pt>
                <c:pt idx="59">
                  <c:v>4.0735879592830315E-3</c:v>
                </c:pt>
                <c:pt idx="60">
                  <c:v>4.1337615693919361E-3</c:v>
                </c:pt>
                <c:pt idx="61">
                  <c:v>4.1977083310484886E-3</c:v>
                </c:pt>
                <c:pt idx="62">
                  <c:v>4.2578356442390941E-3</c:v>
                </c:pt>
                <c:pt idx="63">
                  <c:v>4.3177546249353327E-3</c:v>
                </c:pt>
                <c:pt idx="64">
                  <c:v>4.3776157399406657E-3</c:v>
                </c:pt>
                <c:pt idx="65">
                  <c:v>4.4427661996451207E-3</c:v>
                </c:pt>
                <c:pt idx="66">
                  <c:v>4.5029050888842903E-3</c:v>
                </c:pt>
                <c:pt idx="67">
                  <c:v>4.5668981474591419E-3</c:v>
                </c:pt>
                <c:pt idx="68">
                  <c:v>4.6270601815194823E-3</c:v>
                </c:pt>
                <c:pt idx="69">
                  <c:v>4.687071756052319E-3</c:v>
                </c:pt>
                <c:pt idx="70">
                  <c:v>4.7473263839492574E-3</c:v>
                </c:pt>
                <c:pt idx="71">
                  <c:v>4.8114236124092713E-3</c:v>
                </c:pt>
                <c:pt idx="72">
                  <c:v>4.871307872235775E-3</c:v>
                </c:pt>
                <c:pt idx="73">
                  <c:v>4.9358217584085651E-3</c:v>
                </c:pt>
                <c:pt idx="74">
                  <c:v>4.9957407391048037E-3</c:v>
                </c:pt>
                <c:pt idx="75">
                  <c:v>5.0557175927679054E-3</c:v>
                </c:pt>
                <c:pt idx="76">
                  <c:v>5.1194444458815269E-3</c:v>
                </c:pt>
                <c:pt idx="77">
                  <c:v>5.1798842614516616E-3</c:v>
                </c:pt>
                <c:pt idx="78">
                  <c:v>5.2400578715605661E-3</c:v>
                </c:pt>
                <c:pt idx="79">
                  <c:v>5.3001041669631377E-3</c:v>
                </c:pt>
                <c:pt idx="80">
                  <c:v>5.3664120350731537E-3</c:v>
                </c:pt>
                <c:pt idx="81">
                  <c:v>5.4321527786669321E-3</c:v>
                </c:pt>
                <c:pt idx="82">
                  <c:v>5.4963194415904582E-3</c:v>
                </c:pt>
                <c:pt idx="83">
                  <c:v>5.5563078713021241E-3</c:v>
                </c:pt>
                <c:pt idx="84">
                  <c:v>5.6161921311286278E-3</c:v>
                </c:pt>
                <c:pt idx="85">
                  <c:v>5.6811689792084508E-3</c:v>
                </c:pt>
                <c:pt idx="86">
                  <c:v>5.7453009212622419E-3</c:v>
                </c:pt>
                <c:pt idx="87">
                  <c:v>5.8071874955203384E-3</c:v>
                </c:pt>
                <c:pt idx="88">
                  <c:v>5.8714236074592918E-3</c:v>
                </c:pt>
                <c:pt idx="89">
                  <c:v>5.9332523160264827E-3</c:v>
                </c:pt>
                <c:pt idx="90">
                  <c:v>6.2075115711195394E-3</c:v>
                </c:pt>
                <c:pt idx="91">
                  <c:v>6.5840624956763349E-3</c:v>
                </c:pt>
              </c:numCache>
            </c:numRef>
          </c:xVal>
          <c:yVal>
            <c:numRef>
              <c:f>'10 tan - Affect Trend'!$C$2:$C$93</c:f>
              <c:numCache>
                <c:formatCode>General</c:formatCode>
                <c:ptCount val="92"/>
                <c:pt idx="0">
                  <c:v>0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-2</c:v>
                </c:pt>
                <c:pt idx="5">
                  <c:v>1</c:v>
                </c:pt>
                <c:pt idx="6">
                  <c:v>-1</c:v>
                </c:pt>
                <c:pt idx="7">
                  <c:v>-1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  <c:pt idx="12">
                  <c:v>0</c:v>
                </c:pt>
                <c:pt idx="13">
                  <c:v>-2</c:v>
                </c:pt>
                <c:pt idx="14">
                  <c:v>0</c:v>
                </c:pt>
                <c:pt idx="15">
                  <c:v>0</c:v>
                </c:pt>
                <c:pt idx="16">
                  <c:v>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-2</c:v>
                </c:pt>
                <c:pt idx="23">
                  <c:v>0</c:v>
                </c:pt>
                <c:pt idx="24">
                  <c:v>0</c:v>
                </c:pt>
                <c:pt idx="25">
                  <c:v>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0</c:v>
                </c:pt>
                <c:pt idx="38">
                  <c:v>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-2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  <c:pt idx="80">
                  <c:v>-2</c:v>
                </c:pt>
                <c:pt idx="81">
                  <c:v>-2</c:v>
                </c:pt>
                <c:pt idx="82">
                  <c:v>-2</c:v>
                </c:pt>
                <c:pt idx="83">
                  <c:v>-2</c:v>
                </c:pt>
                <c:pt idx="84">
                  <c:v>-2</c:v>
                </c:pt>
                <c:pt idx="85">
                  <c:v>-2</c:v>
                </c:pt>
                <c:pt idx="86">
                  <c:v>-2</c:v>
                </c:pt>
                <c:pt idx="87">
                  <c:v>-2</c:v>
                </c:pt>
                <c:pt idx="88">
                  <c:v>-2</c:v>
                </c:pt>
                <c:pt idx="89">
                  <c:v>0</c:v>
                </c:pt>
                <c:pt idx="90">
                  <c:v>-1</c:v>
                </c:pt>
                <c:pt idx="91">
                  <c:v>-1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'10 tan - Affect Trend'!$G$1</c:f>
              <c:strCache>
                <c:ptCount val="1"/>
                <c:pt idx="0">
                  <c:v>VV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'10 tan - Affect Trend'!$B$2:$B$93</c:f>
              <c:numCache>
                <c:formatCode>mm:ss</c:formatCode>
                <c:ptCount val="92"/>
                <c:pt idx="0" formatCode="m/d/yyyy\ h:mm:ss">
                  <c:v>0.20729355324147036</c:v>
                </c:pt>
                <c:pt idx="1">
                  <c:v>5.9930556744802743E-5</c:v>
                </c:pt>
                <c:pt idx="2">
                  <c:v>1.2394676014082506E-4</c:v>
                </c:pt>
                <c:pt idx="3">
                  <c:v>1.8734953482635319E-4</c:v>
                </c:pt>
                <c:pt idx="4">
                  <c:v>2.5275463121943176E-4</c:v>
                </c:pt>
                <c:pt idx="5">
                  <c:v>3.1584490352543071E-4</c:v>
                </c:pt>
                <c:pt idx="6">
                  <c:v>7.8462962846970186E-4</c:v>
                </c:pt>
                <c:pt idx="7">
                  <c:v>8.4888888522982597E-4</c:v>
                </c:pt>
                <c:pt idx="8">
                  <c:v>9.1197916481178254E-4</c:v>
                </c:pt>
                <c:pt idx="9">
                  <c:v>9.7708333487389609E-4</c:v>
                </c:pt>
                <c:pt idx="10">
                  <c:v>1.0371296302764677E-3</c:v>
                </c:pt>
                <c:pt idx="11">
                  <c:v>1.096990738005843E-3</c:v>
                </c:pt>
                <c:pt idx="12">
                  <c:v>1.163171291409526E-3</c:v>
                </c:pt>
                <c:pt idx="13">
                  <c:v>1.2272337917238474E-3</c:v>
                </c:pt>
                <c:pt idx="14">
                  <c:v>1.2913888858747669E-3</c:v>
                </c:pt>
                <c:pt idx="15">
                  <c:v>1.3516203689505346E-3</c:v>
                </c:pt>
                <c:pt idx="16">
                  <c:v>1.4117592581897043E-3</c:v>
                </c:pt>
                <c:pt idx="17">
                  <c:v>1.4761458296561614E-3</c:v>
                </c:pt>
                <c:pt idx="18">
                  <c:v>1.5404976802528836E-3</c:v>
                </c:pt>
                <c:pt idx="19">
                  <c:v>1.6048032412072644E-3</c:v>
                </c:pt>
                <c:pt idx="20">
                  <c:v>1.6649652752676047E-3</c:v>
                </c:pt>
                <c:pt idx="21">
                  <c:v>1.7248148142243735E-3</c:v>
                </c:pt>
                <c:pt idx="22">
                  <c:v>1.7900694438139908E-3</c:v>
                </c:pt>
                <c:pt idx="23">
                  <c:v>1.8501736121834256E-3</c:v>
                </c:pt>
                <c:pt idx="24">
                  <c:v>1.9152314780512825E-3</c:v>
                </c:pt>
                <c:pt idx="25">
                  <c:v>1.975405088160187E-3</c:v>
                </c:pt>
                <c:pt idx="26">
                  <c:v>2.0352083301986568E-3</c:v>
                </c:pt>
                <c:pt idx="27">
                  <c:v>2.0996527746319771E-3</c:v>
                </c:pt>
                <c:pt idx="28">
                  <c:v>2.1597106460831128E-3</c:v>
                </c:pt>
                <c:pt idx="29">
                  <c:v>2.2197222206159495E-3</c:v>
                </c:pt>
                <c:pt idx="30">
                  <c:v>2.2799305515945889E-3</c:v>
                </c:pt>
                <c:pt idx="31">
                  <c:v>2.3399074052576907E-3</c:v>
                </c:pt>
                <c:pt idx="32">
                  <c:v>2.4039351847022772E-3</c:v>
                </c:pt>
                <c:pt idx="33">
                  <c:v>2.4639236071379855E-3</c:v>
                </c:pt>
                <c:pt idx="34">
                  <c:v>2.527951386582572E-3</c:v>
                </c:pt>
                <c:pt idx="35">
                  <c:v>2.5925000009010546E-3</c:v>
                </c:pt>
                <c:pt idx="36">
                  <c:v>2.6526504589128308E-3</c:v>
                </c:pt>
                <c:pt idx="37">
                  <c:v>2.7123611071147025E-3</c:v>
                </c:pt>
                <c:pt idx="38">
                  <c:v>2.7722569429897703E-3</c:v>
                </c:pt>
                <c:pt idx="39">
                  <c:v>2.8319444463704713E-3</c:v>
                </c:pt>
                <c:pt idx="40">
                  <c:v>2.8957407412235625E-3</c:v>
                </c:pt>
                <c:pt idx="41">
                  <c:v>2.9597800894407555E-3</c:v>
                </c:pt>
                <c:pt idx="42">
                  <c:v>3.0197106461855583E-3</c:v>
                </c:pt>
                <c:pt idx="43">
                  <c:v>3.0796759238000959E-3</c:v>
                </c:pt>
                <c:pt idx="44">
                  <c:v>3.1414467594004236E-3</c:v>
                </c:pt>
                <c:pt idx="45">
                  <c:v>3.2015740725910291E-3</c:v>
                </c:pt>
                <c:pt idx="46">
                  <c:v>3.2674999965820462E-3</c:v>
                </c:pt>
                <c:pt idx="47">
                  <c:v>3.3298148118774407E-3</c:v>
                </c:pt>
                <c:pt idx="48">
                  <c:v>3.3896180539159104E-3</c:v>
                </c:pt>
                <c:pt idx="49">
                  <c:v>3.4496412044973113E-3</c:v>
                </c:pt>
                <c:pt idx="50">
                  <c:v>3.5136342557962053E-3</c:v>
                </c:pt>
                <c:pt idx="51">
                  <c:v>3.5779282407020219E-3</c:v>
                </c:pt>
                <c:pt idx="52">
                  <c:v>3.6424421268748119E-3</c:v>
                </c:pt>
                <c:pt idx="53">
                  <c:v>3.7066666627652012E-3</c:v>
                </c:pt>
                <c:pt idx="54">
                  <c:v>3.7669675948563963E-3</c:v>
                </c:pt>
                <c:pt idx="55">
                  <c:v>3.8289467556751333E-3</c:v>
                </c:pt>
                <c:pt idx="56">
                  <c:v>3.8892939774086699E-3</c:v>
                </c:pt>
                <c:pt idx="57">
                  <c:v>3.9533449089503847E-3</c:v>
                </c:pt>
                <c:pt idx="58">
                  <c:v>4.0135185190592892E-3</c:v>
                </c:pt>
                <c:pt idx="59">
                  <c:v>4.0735879592830315E-3</c:v>
                </c:pt>
                <c:pt idx="60">
                  <c:v>4.1337615693919361E-3</c:v>
                </c:pt>
                <c:pt idx="61">
                  <c:v>4.1977083310484886E-3</c:v>
                </c:pt>
                <c:pt idx="62">
                  <c:v>4.2578356442390941E-3</c:v>
                </c:pt>
                <c:pt idx="63">
                  <c:v>4.3177546249353327E-3</c:v>
                </c:pt>
                <c:pt idx="64">
                  <c:v>4.3776157399406657E-3</c:v>
                </c:pt>
                <c:pt idx="65">
                  <c:v>4.4427661996451207E-3</c:v>
                </c:pt>
                <c:pt idx="66">
                  <c:v>4.5029050888842903E-3</c:v>
                </c:pt>
                <c:pt idx="67">
                  <c:v>4.5668981474591419E-3</c:v>
                </c:pt>
                <c:pt idx="68">
                  <c:v>4.6270601815194823E-3</c:v>
                </c:pt>
                <c:pt idx="69">
                  <c:v>4.687071756052319E-3</c:v>
                </c:pt>
                <c:pt idx="70">
                  <c:v>4.7473263839492574E-3</c:v>
                </c:pt>
                <c:pt idx="71">
                  <c:v>4.8114236124092713E-3</c:v>
                </c:pt>
                <c:pt idx="72">
                  <c:v>4.871307872235775E-3</c:v>
                </c:pt>
                <c:pt idx="73">
                  <c:v>4.9358217584085651E-3</c:v>
                </c:pt>
                <c:pt idx="74">
                  <c:v>4.9957407391048037E-3</c:v>
                </c:pt>
                <c:pt idx="75">
                  <c:v>5.0557175927679054E-3</c:v>
                </c:pt>
                <c:pt idx="76">
                  <c:v>5.1194444458815269E-3</c:v>
                </c:pt>
                <c:pt idx="77">
                  <c:v>5.1798842614516616E-3</c:v>
                </c:pt>
                <c:pt idx="78">
                  <c:v>5.2400578715605661E-3</c:v>
                </c:pt>
                <c:pt idx="79">
                  <c:v>5.3001041669631377E-3</c:v>
                </c:pt>
                <c:pt idx="80">
                  <c:v>5.3664120350731537E-3</c:v>
                </c:pt>
                <c:pt idx="81">
                  <c:v>5.4321527786669321E-3</c:v>
                </c:pt>
                <c:pt idx="82">
                  <c:v>5.4963194415904582E-3</c:v>
                </c:pt>
                <c:pt idx="83">
                  <c:v>5.5563078713021241E-3</c:v>
                </c:pt>
                <c:pt idx="84">
                  <c:v>5.6161921311286278E-3</c:v>
                </c:pt>
                <c:pt idx="85">
                  <c:v>5.6811689792084508E-3</c:v>
                </c:pt>
                <c:pt idx="86">
                  <c:v>5.7453009212622419E-3</c:v>
                </c:pt>
                <c:pt idx="87">
                  <c:v>5.8071874955203384E-3</c:v>
                </c:pt>
                <c:pt idx="88">
                  <c:v>5.8714236074592918E-3</c:v>
                </c:pt>
                <c:pt idx="89">
                  <c:v>5.9332523160264827E-3</c:v>
                </c:pt>
                <c:pt idx="90">
                  <c:v>6.2075115711195394E-3</c:v>
                </c:pt>
                <c:pt idx="91">
                  <c:v>6.5840624956763349E-3</c:v>
                </c:pt>
              </c:numCache>
            </c:numRef>
          </c:xVal>
          <c:yVal>
            <c:numRef>
              <c:f>'10 tan - Affect Trend'!$G$2:$G$93</c:f>
              <c:numCache>
                <c:formatCode>General</c:formatCode>
                <c:ptCount val="92"/>
                <c:pt idx="0">
                  <c:v>#N/A</c:v>
                </c:pt>
                <c:pt idx="1">
                  <c:v>#N/A</c:v>
                </c:pt>
                <c:pt idx="2">
                  <c:v>-1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0</c:v>
                </c:pt>
                <c:pt idx="7">
                  <c:v>-2</c:v>
                </c:pt>
                <c:pt idx="8">
                  <c:v>#N/A</c:v>
                </c:pt>
                <c:pt idx="9">
                  <c:v>-2</c:v>
                </c:pt>
                <c:pt idx="10">
                  <c:v>#N/A</c:v>
                </c:pt>
                <c:pt idx="11">
                  <c:v>#N/A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#N/A</c:v>
                </c:pt>
                <c:pt idx="16">
                  <c:v>#N/A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#N/A</c:v>
                </c:pt>
                <c:pt idx="21">
                  <c:v>#N/A</c:v>
                </c:pt>
                <c:pt idx="22">
                  <c:v>-2</c:v>
                </c:pt>
                <c:pt idx="23">
                  <c:v>#N/A</c:v>
                </c:pt>
                <c:pt idx="24">
                  <c:v>2</c:v>
                </c:pt>
                <c:pt idx="25">
                  <c:v>#N/A</c:v>
                </c:pt>
                <c:pt idx="26">
                  <c:v>#N/A</c:v>
                </c:pt>
                <c:pt idx="27">
                  <c:v>-2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-2</c:v>
                </c:pt>
                <c:pt idx="33">
                  <c:v>#N/A</c:v>
                </c:pt>
                <c:pt idx="34">
                  <c:v>-2</c:v>
                </c:pt>
                <c:pt idx="35">
                  <c:v>-2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-2</c:v>
                </c:pt>
                <c:pt idx="41">
                  <c:v>-2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-2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-2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-2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-1</c:v>
                </c:pt>
                <c:pt idx="66">
                  <c:v>#N/A</c:v>
                </c:pt>
                <c:pt idx="67">
                  <c:v>-1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-2</c:v>
                </c:pt>
                <c:pt idx="72">
                  <c:v>#N/A</c:v>
                </c:pt>
                <c:pt idx="73">
                  <c:v>-2</c:v>
                </c:pt>
                <c:pt idx="74">
                  <c:v>#N/A</c:v>
                </c:pt>
                <c:pt idx="75">
                  <c:v>#N/A</c:v>
                </c:pt>
                <c:pt idx="76">
                  <c:v>-1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-1</c:v>
                </c:pt>
                <c:pt idx="81">
                  <c:v>-1</c:v>
                </c:pt>
                <c:pt idx="82">
                  <c:v>-2</c:v>
                </c:pt>
                <c:pt idx="83">
                  <c:v>#N/A</c:v>
                </c:pt>
                <c:pt idx="84">
                  <c:v>#N/A</c:v>
                </c:pt>
                <c:pt idx="85">
                  <c:v>-2</c:v>
                </c:pt>
                <c:pt idx="86">
                  <c:v>-2</c:v>
                </c:pt>
                <c:pt idx="87">
                  <c:v>#N/A</c:v>
                </c:pt>
                <c:pt idx="88">
                  <c:v>-1</c:v>
                </c:pt>
                <c:pt idx="89">
                  <c:v>#N/A</c:v>
                </c:pt>
                <c:pt idx="90">
                  <c:v>-1</c:v>
                </c:pt>
                <c:pt idx="91">
                  <c:v>-1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'10 tan - Affect Trend'!$I$1</c:f>
              <c:strCache>
                <c:ptCount val="1"/>
                <c:pt idx="0">
                  <c:v>MV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'10 tan - Affect Trend'!$B$2:$B$93</c:f>
              <c:numCache>
                <c:formatCode>mm:ss</c:formatCode>
                <c:ptCount val="92"/>
                <c:pt idx="0" formatCode="m/d/yyyy\ h:mm:ss">
                  <c:v>0.20729355324147036</c:v>
                </c:pt>
                <c:pt idx="1">
                  <c:v>5.9930556744802743E-5</c:v>
                </c:pt>
                <c:pt idx="2">
                  <c:v>1.2394676014082506E-4</c:v>
                </c:pt>
                <c:pt idx="3">
                  <c:v>1.8734953482635319E-4</c:v>
                </c:pt>
                <c:pt idx="4">
                  <c:v>2.5275463121943176E-4</c:v>
                </c:pt>
                <c:pt idx="5">
                  <c:v>3.1584490352543071E-4</c:v>
                </c:pt>
                <c:pt idx="6">
                  <c:v>7.8462962846970186E-4</c:v>
                </c:pt>
                <c:pt idx="7">
                  <c:v>8.4888888522982597E-4</c:v>
                </c:pt>
                <c:pt idx="8">
                  <c:v>9.1197916481178254E-4</c:v>
                </c:pt>
                <c:pt idx="9">
                  <c:v>9.7708333487389609E-4</c:v>
                </c:pt>
                <c:pt idx="10">
                  <c:v>1.0371296302764677E-3</c:v>
                </c:pt>
                <c:pt idx="11">
                  <c:v>1.096990738005843E-3</c:v>
                </c:pt>
                <c:pt idx="12">
                  <c:v>1.163171291409526E-3</c:v>
                </c:pt>
                <c:pt idx="13">
                  <c:v>1.2272337917238474E-3</c:v>
                </c:pt>
                <c:pt idx="14">
                  <c:v>1.2913888858747669E-3</c:v>
                </c:pt>
                <c:pt idx="15">
                  <c:v>1.3516203689505346E-3</c:v>
                </c:pt>
                <c:pt idx="16">
                  <c:v>1.4117592581897043E-3</c:v>
                </c:pt>
                <c:pt idx="17">
                  <c:v>1.4761458296561614E-3</c:v>
                </c:pt>
                <c:pt idx="18">
                  <c:v>1.5404976802528836E-3</c:v>
                </c:pt>
                <c:pt idx="19">
                  <c:v>1.6048032412072644E-3</c:v>
                </c:pt>
                <c:pt idx="20">
                  <c:v>1.6649652752676047E-3</c:v>
                </c:pt>
                <c:pt idx="21">
                  <c:v>1.7248148142243735E-3</c:v>
                </c:pt>
                <c:pt idx="22">
                  <c:v>1.7900694438139908E-3</c:v>
                </c:pt>
                <c:pt idx="23">
                  <c:v>1.8501736121834256E-3</c:v>
                </c:pt>
                <c:pt idx="24">
                  <c:v>1.9152314780512825E-3</c:v>
                </c:pt>
                <c:pt idx="25">
                  <c:v>1.975405088160187E-3</c:v>
                </c:pt>
                <c:pt idx="26">
                  <c:v>2.0352083301986568E-3</c:v>
                </c:pt>
                <c:pt idx="27">
                  <c:v>2.0996527746319771E-3</c:v>
                </c:pt>
                <c:pt idx="28">
                  <c:v>2.1597106460831128E-3</c:v>
                </c:pt>
                <c:pt idx="29">
                  <c:v>2.2197222206159495E-3</c:v>
                </c:pt>
                <c:pt idx="30">
                  <c:v>2.2799305515945889E-3</c:v>
                </c:pt>
                <c:pt idx="31">
                  <c:v>2.3399074052576907E-3</c:v>
                </c:pt>
                <c:pt idx="32">
                  <c:v>2.4039351847022772E-3</c:v>
                </c:pt>
                <c:pt idx="33">
                  <c:v>2.4639236071379855E-3</c:v>
                </c:pt>
                <c:pt idx="34">
                  <c:v>2.527951386582572E-3</c:v>
                </c:pt>
                <c:pt idx="35">
                  <c:v>2.5925000009010546E-3</c:v>
                </c:pt>
                <c:pt idx="36">
                  <c:v>2.6526504589128308E-3</c:v>
                </c:pt>
                <c:pt idx="37">
                  <c:v>2.7123611071147025E-3</c:v>
                </c:pt>
                <c:pt idx="38">
                  <c:v>2.7722569429897703E-3</c:v>
                </c:pt>
                <c:pt idx="39">
                  <c:v>2.8319444463704713E-3</c:v>
                </c:pt>
                <c:pt idx="40">
                  <c:v>2.8957407412235625E-3</c:v>
                </c:pt>
                <c:pt idx="41">
                  <c:v>2.9597800894407555E-3</c:v>
                </c:pt>
                <c:pt idx="42">
                  <c:v>3.0197106461855583E-3</c:v>
                </c:pt>
                <c:pt idx="43">
                  <c:v>3.0796759238000959E-3</c:v>
                </c:pt>
                <c:pt idx="44">
                  <c:v>3.1414467594004236E-3</c:v>
                </c:pt>
                <c:pt idx="45">
                  <c:v>3.2015740725910291E-3</c:v>
                </c:pt>
                <c:pt idx="46">
                  <c:v>3.2674999965820462E-3</c:v>
                </c:pt>
                <c:pt idx="47">
                  <c:v>3.3298148118774407E-3</c:v>
                </c:pt>
                <c:pt idx="48">
                  <c:v>3.3896180539159104E-3</c:v>
                </c:pt>
                <c:pt idx="49">
                  <c:v>3.4496412044973113E-3</c:v>
                </c:pt>
                <c:pt idx="50">
                  <c:v>3.5136342557962053E-3</c:v>
                </c:pt>
                <c:pt idx="51">
                  <c:v>3.5779282407020219E-3</c:v>
                </c:pt>
                <c:pt idx="52">
                  <c:v>3.6424421268748119E-3</c:v>
                </c:pt>
                <c:pt idx="53">
                  <c:v>3.7066666627652012E-3</c:v>
                </c:pt>
                <c:pt idx="54">
                  <c:v>3.7669675948563963E-3</c:v>
                </c:pt>
                <c:pt idx="55">
                  <c:v>3.8289467556751333E-3</c:v>
                </c:pt>
                <c:pt idx="56">
                  <c:v>3.8892939774086699E-3</c:v>
                </c:pt>
                <c:pt idx="57">
                  <c:v>3.9533449089503847E-3</c:v>
                </c:pt>
                <c:pt idx="58">
                  <c:v>4.0135185190592892E-3</c:v>
                </c:pt>
                <c:pt idx="59">
                  <c:v>4.0735879592830315E-3</c:v>
                </c:pt>
                <c:pt idx="60">
                  <c:v>4.1337615693919361E-3</c:v>
                </c:pt>
                <c:pt idx="61">
                  <c:v>4.1977083310484886E-3</c:v>
                </c:pt>
                <c:pt idx="62">
                  <c:v>4.2578356442390941E-3</c:v>
                </c:pt>
                <c:pt idx="63">
                  <c:v>4.3177546249353327E-3</c:v>
                </c:pt>
                <c:pt idx="64">
                  <c:v>4.3776157399406657E-3</c:v>
                </c:pt>
                <c:pt idx="65">
                  <c:v>4.4427661996451207E-3</c:v>
                </c:pt>
                <c:pt idx="66">
                  <c:v>4.5029050888842903E-3</c:v>
                </c:pt>
                <c:pt idx="67">
                  <c:v>4.5668981474591419E-3</c:v>
                </c:pt>
                <c:pt idx="68">
                  <c:v>4.6270601815194823E-3</c:v>
                </c:pt>
                <c:pt idx="69">
                  <c:v>4.687071756052319E-3</c:v>
                </c:pt>
                <c:pt idx="70">
                  <c:v>4.7473263839492574E-3</c:v>
                </c:pt>
                <c:pt idx="71">
                  <c:v>4.8114236124092713E-3</c:v>
                </c:pt>
                <c:pt idx="72">
                  <c:v>4.871307872235775E-3</c:v>
                </c:pt>
                <c:pt idx="73">
                  <c:v>4.9358217584085651E-3</c:v>
                </c:pt>
                <c:pt idx="74">
                  <c:v>4.9957407391048037E-3</c:v>
                </c:pt>
                <c:pt idx="75">
                  <c:v>5.0557175927679054E-3</c:v>
                </c:pt>
                <c:pt idx="76">
                  <c:v>5.1194444458815269E-3</c:v>
                </c:pt>
                <c:pt idx="77">
                  <c:v>5.1798842614516616E-3</c:v>
                </c:pt>
                <c:pt idx="78">
                  <c:v>5.2400578715605661E-3</c:v>
                </c:pt>
                <c:pt idx="79">
                  <c:v>5.3001041669631377E-3</c:v>
                </c:pt>
                <c:pt idx="80">
                  <c:v>5.3664120350731537E-3</c:v>
                </c:pt>
                <c:pt idx="81">
                  <c:v>5.4321527786669321E-3</c:v>
                </c:pt>
                <c:pt idx="82">
                  <c:v>5.4963194415904582E-3</c:v>
                </c:pt>
                <c:pt idx="83">
                  <c:v>5.5563078713021241E-3</c:v>
                </c:pt>
                <c:pt idx="84">
                  <c:v>5.6161921311286278E-3</c:v>
                </c:pt>
                <c:pt idx="85">
                  <c:v>5.6811689792084508E-3</c:v>
                </c:pt>
                <c:pt idx="86">
                  <c:v>5.7453009212622419E-3</c:v>
                </c:pt>
                <c:pt idx="87">
                  <c:v>5.8071874955203384E-3</c:v>
                </c:pt>
                <c:pt idx="88">
                  <c:v>5.8714236074592918E-3</c:v>
                </c:pt>
                <c:pt idx="89">
                  <c:v>5.9332523160264827E-3</c:v>
                </c:pt>
                <c:pt idx="90">
                  <c:v>6.2075115711195394E-3</c:v>
                </c:pt>
                <c:pt idx="91">
                  <c:v>6.5840624956763349E-3</c:v>
                </c:pt>
              </c:numCache>
            </c:numRef>
          </c:xVal>
          <c:yVal>
            <c:numRef>
              <c:f>'10 tan - Affect Trend'!$I$2:$I$93</c:f>
              <c:numCache>
                <c:formatCode>General</c:formatCode>
                <c:ptCount val="92"/>
                <c:pt idx="0">
                  <c:v>0</c:v>
                </c:pt>
                <c:pt idx="1">
                  <c:v>-1</c:v>
                </c:pt>
                <c:pt idx="2">
                  <c:v>0</c:v>
                </c:pt>
                <c:pt idx="3">
                  <c:v>-1</c:v>
                </c:pt>
                <c:pt idx="4">
                  <c:v>-1</c:v>
                </c:pt>
                <c:pt idx="5">
                  <c:v>-2</c:v>
                </c:pt>
                <c:pt idx="6">
                  <c:v>1</c:v>
                </c:pt>
                <c:pt idx="7">
                  <c:v>2</c:v>
                </c:pt>
                <c:pt idx="8">
                  <c:v>-2</c:v>
                </c:pt>
                <c:pt idx="9">
                  <c:v>-1</c:v>
                </c:pt>
                <c:pt idx="10">
                  <c:v>-2</c:v>
                </c:pt>
                <c:pt idx="11">
                  <c:v>-2</c:v>
                </c:pt>
                <c:pt idx="12">
                  <c:v>-2</c:v>
                </c:pt>
                <c:pt idx="13">
                  <c:v>0</c:v>
                </c:pt>
                <c:pt idx="14">
                  <c:v>-2</c:v>
                </c:pt>
                <c:pt idx="15">
                  <c:v>0</c:v>
                </c:pt>
                <c:pt idx="16">
                  <c:v>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-2</c:v>
                </c:pt>
                <c:pt idx="25">
                  <c:v>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-2</c:v>
                </c:pt>
                <c:pt idx="36">
                  <c:v>-2</c:v>
                </c:pt>
                <c:pt idx="37">
                  <c:v>0</c:v>
                </c:pt>
                <c:pt idx="38">
                  <c:v>-2</c:v>
                </c:pt>
                <c:pt idx="39">
                  <c:v>0</c:v>
                </c:pt>
                <c:pt idx="40">
                  <c:v>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0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  <c:pt idx="80">
                  <c:v>-2</c:v>
                </c:pt>
                <c:pt idx="81">
                  <c:v>-2</c:v>
                </c:pt>
                <c:pt idx="82">
                  <c:v>-2</c:v>
                </c:pt>
                <c:pt idx="83">
                  <c:v>-2</c:v>
                </c:pt>
                <c:pt idx="84">
                  <c:v>-2</c:v>
                </c:pt>
                <c:pt idx="85">
                  <c:v>-2</c:v>
                </c:pt>
                <c:pt idx="86">
                  <c:v>-2</c:v>
                </c:pt>
                <c:pt idx="87">
                  <c:v>-2</c:v>
                </c:pt>
                <c:pt idx="88">
                  <c:v>-2</c:v>
                </c:pt>
                <c:pt idx="89">
                  <c:v>0</c:v>
                </c:pt>
                <c:pt idx="90">
                  <c:v>-2</c:v>
                </c:pt>
                <c:pt idx="91">
                  <c:v>-1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'10 tan - Affect Trend'!$L$1</c:f>
              <c:strCache>
                <c:ptCount val="1"/>
                <c:pt idx="0">
                  <c:v>AvgV</c:v>
                </c:pt>
              </c:strCache>
            </c:strRef>
          </c:tx>
          <c:spPr>
            <a:ln w="25400" cap="rnd">
              <a:solidFill>
                <a:schemeClr val="tx1">
                  <a:lumMod val="25000"/>
                  <a:lumOff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'10 tan - Affect Trend'!$B$2:$B$93</c:f>
              <c:numCache>
                <c:formatCode>mm:ss</c:formatCode>
                <c:ptCount val="92"/>
                <c:pt idx="0" formatCode="m/d/yyyy\ h:mm:ss">
                  <c:v>0.20729355324147036</c:v>
                </c:pt>
                <c:pt idx="1">
                  <c:v>5.9930556744802743E-5</c:v>
                </c:pt>
                <c:pt idx="2">
                  <c:v>1.2394676014082506E-4</c:v>
                </c:pt>
                <c:pt idx="3">
                  <c:v>1.8734953482635319E-4</c:v>
                </c:pt>
                <c:pt idx="4">
                  <c:v>2.5275463121943176E-4</c:v>
                </c:pt>
                <c:pt idx="5">
                  <c:v>3.1584490352543071E-4</c:v>
                </c:pt>
                <c:pt idx="6">
                  <c:v>7.8462962846970186E-4</c:v>
                </c:pt>
                <c:pt idx="7">
                  <c:v>8.4888888522982597E-4</c:v>
                </c:pt>
                <c:pt idx="8">
                  <c:v>9.1197916481178254E-4</c:v>
                </c:pt>
                <c:pt idx="9">
                  <c:v>9.7708333487389609E-4</c:v>
                </c:pt>
                <c:pt idx="10">
                  <c:v>1.0371296302764677E-3</c:v>
                </c:pt>
                <c:pt idx="11">
                  <c:v>1.096990738005843E-3</c:v>
                </c:pt>
                <c:pt idx="12">
                  <c:v>1.163171291409526E-3</c:v>
                </c:pt>
                <c:pt idx="13">
                  <c:v>1.2272337917238474E-3</c:v>
                </c:pt>
                <c:pt idx="14">
                  <c:v>1.2913888858747669E-3</c:v>
                </c:pt>
                <c:pt idx="15">
                  <c:v>1.3516203689505346E-3</c:v>
                </c:pt>
                <c:pt idx="16">
                  <c:v>1.4117592581897043E-3</c:v>
                </c:pt>
                <c:pt idx="17">
                  <c:v>1.4761458296561614E-3</c:v>
                </c:pt>
                <c:pt idx="18">
                  <c:v>1.5404976802528836E-3</c:v>
                </c:pt>
                <c:pt idx="19">
                  <c:v>1.6048032412072644E-3</c:v>
                </c:pt>
                <c:pt idx="20">
                  <c:v>1.6649652752676047E-3</c:v>
                </c:pt>
                <c:pt idx="21">
                  <c:v>1.7248148142243735E-3</c:v>
                </c:pt>
                <c:pt idx="22">
                  <c:v>1.7900694438139908E-3</c:v>
                </c:pt>
                <c:pt idx="23">
                  <c:v>1.8501736121834256E-3</c:v>
                </c:pt>
                <c:pt idx="24">
                  <c:v>1.9152314780512825E-3</c:v>
                </c:pt>
                <c:pt idx="25">
                  <c:v>1.975405088160187E-3</c:v>
                </c:pt>
                <c:pt idx="26">
                  <c:v>2.0352083301986568E-3</c:v>
                </c:pt>
                <c:pt idx="27">
                  <c:v>2.0996527746319771E-3</c:v>
                </c:pt>
                <c:pt idx="28">
                  <c:v>2.1597106460831128E-3</c:v>
                </c:pt>
                <c:pt idx="29">
                  <c:v>2.2197222206159495E-3</c:v>
                </c:pt>
                <c:pt idx="30">
                  <c:v>2.2799305515945889E-3</c:v>
                </c:pt>
                <c:pt idx="31">
                  <c:v>2.3399074052576907E-3</c:v>
                </c:pt>
                <c:pt idx="32">
                  <c:v>2.4039351847022772E-3</c:v>
                </c:pt>
                <c:pt idx="33">
                  <c:v>2.4639236071379855E-3</c:v>
                </c:pt>
                <c:pt idx="34">
                  <c:v>2.527951386582572E-3</c:v>
                </c:pt>
                <c:pt idx="35">
                  <c:v>2.5925000009010546E-3</c:v>
                </c:pt>
                <c:pt idx="36">
                  <c:v>2.6526504589128308E-3</c:v>
                </c:pt>
                <c:pt idx="37">
                  <c:v>2.7123611071147025E-3</c:v>
                </c:pt>
                <c:pt idx="38">
                  <c:v>2.7722569429897703E-3</c:v>
                </c:pt>
                <c:pt idx="39">
                  <c:v>2.8319444463704713E-3</c:v>
                </c:pt>
                <c:pt idx="40">
                  <c:v>2.8957407412235625E-3</c:v>
                </c:pt>
                <c:pt idx="41">
                  <c:v>2.9597800894407555E-3</c:v>
                </c:pt>
                <c:pt idx="42">
                  <c:v>3.0197106461855583E-3</c:v>
                </c:pt>
                <c:pt idx="43">
                  <c:v>3.0796759238000959E-3</c:v>
                </c:pt>
                <c:pt idx="44">
                  <c:v>3.1414467594004236E-3</c:v>
                </c:pt>
                <c:pt idx="45">
                  <c:v>3.2015740725910291E-3</c:v>
                </c:pt>
                <c:pt idx="46">
                  <c:v>3.2674999965820462E-3</c:v>
                </c:pt>
                <c:pt idx="47">
                  <c:v>3.3298148118774407E-3</c:v>
                </c:pt>
                <c:pt idx="48">
                  <c:v>3.3896180539159104E-3</c:v>
                </c:pt>
                <c:pt idx="49">
                  <c:v>3.4496412044973113E-3</c:v>
                </c:pt>
                <c:pt idx="50">
                  <c:v>3.5136342557962053E-3</c:v>
                </c:pt>
                <c:pt idx="51">
                  <c:v>3.5779282407020219E-3</c:v>
                </c:pt>
                <c:pt idx="52">
                  <c:v>3.6424421268748119E-3</c:v>
                </c:pt>
                <c:pt idx="53">
                  <c:v>3.7066666627652012E-3</c:v>
                </c:pt>
                <c:pt idx="54">
                  <c:v>3.7669675948563963E-3</c:v>
                </c:pt>
                <c:pt idx="55">
                  <c:v>3.8289467556751333E-3</c:v>
                </c:pt>
                <c:pt idx="56">
                  <c:v>3.8892939774086699E-3</c:v>
                </c:pt>
                <c:pt idx="57">
                  <c:v>3.9533449089503847E-3</c:v>
                </c:pt>
                <c:pt idx="58">
                  <c:v>4.0135185190592892E-3</c:v>
                </c:pt>
                <c:pt idx="59">
                  <c:v>4.0735879592830315E-3</c:v>
                </c:pt>
                <c:pt idx="60">
                  <c:v>4.1337615693919361E-3</c:v>
                </c:pt>
                <c:pt idx="61">
                  <c:v>4.1977083310484886E-3</c:v>
                </c:pt>
                <c:pt idx="62">
                  <c:v>4.2578356442390941E-3</c:v>
                </c:pt>
                <c:pt idx="63">
                  <c:v>4.3177546249353327E-3</c:v>
                </c:pt>
                <c:pt idx="64">
                  <c:v>4.3776157399406657E-3</c:v>
                </c:pt>
                <c:pt idx="65">
                  <c:v>4.4427661996451207E-3</c:v>
                </c:pt>
                <c:pt idx="66">
                  <c:v>4.5029050888842903E-3</c:v>
                </c:pt>
                <c:pt idx="67">
                  <c:v>4.5668981474591419E-3</c:v>
                </c:pt>
                <c:pt idx="68">
                  <c:v>4.6270601815194823E-3</c:v>
                </c:pt>
                <c:pt idx="69">
                  <c:v>4.687071756052319E-3</c:v>
                </c:pt>
                <c:pt idx="70">
                  <c:v>4.7473263839492574E-3</c:v>
                </c:pt>
                <c:pt idx="71">
                  <c:v>4.8114236124092713E-3</c:v>
                </c:pt>
                <c:pt idx="72">
                  <c:v>4.871307872235775E-3</c:v>
                </c:pt>
                <c:pt idx="73">
                  <c:v>4.9358217584085651E-3</c:v>
                </c:pt>
                <c:pt idx="74">
                  <c:v>4.9957407391048037E-3</c:v>
                </c:pt>
                <c:pt idx="75">
                  <c:v>5.0557175927679054E-3</c:v>
                </c:pt>
                <c:pt idx="76">
                  <c:v>5.1194444458815269E-3</c:v>
                </c:pt>
                <c:pt idx="77">
                  <c:v>5.1798842614516616E-3</c:v>
                </c:pt>
                <c:pt idx="78">
                  <c:v>5.2400578715605661E-3</c:v>
                </c:pt>
                <c:pt idx="79">
                  <c:v>5.3001041669631377E-3</c:v>
                </c:pt>
                <c:pt idx="80">
                  <c:v>5.3664120350731537E-3</c:v>
                </c:pt>
                <c:pt idx="81">
                  <c:v>5.4321527786669321E-3</c:v>
                </c:pt>
                <c:pt idx="82">
                  <c:v>5.4963194415904582E-3</c:v>
                </c:pt>
                <c:pt idx="83">
                  <c:v>5.5563078713021241E-3</c:v>
                </c:pt>
                <c:pt idx="84">
                  <c:v>5.6161921311286278E-3</c:v>
                </c:pt>
                <c:pt idx="85">
                  <c:v>5.6811689792084508E-3</c:v>
                </c:pt>
                <c:pt idx="86">
                  <c:v>5.7453009212622419E-3</c:v>
                </c:pt>
                <c:pt idx="87">
                  <c:v>5.8071874955203384E-3</c:v>
                </c:pt>
                <c:pt idx="88">
                  <c:v>5.8714236074592918E-3</c:v>
                </c:pt>
                <c:pt idx="89">
                  <c:v>5.9332523160264827E-3</c:v>
                </c:pt>
                <c:pt idx="90">
                  <c:v>6.2075115711195394E-3</c:v>
                </c:pt>
                <c:pt idx="91">
                  <c:v>6.5840624956763349E-3</c:v>
                </c:pt>
              </c:numCache>
            </c:numRef>
          </c:xVal>
          <c:yVal>
            <c:numRef>
              <c:f>'10 tan - Affect Trend'!$L$2:$L$93</c:f>
              <c:numCache>
                <c:formatCode>General</c:formatCode>
                <c:ptCount val="92"/>
                <c:pt idx="0">
                  <c:v>-0.91304347826086951</c:v>
                </c:pt>
                <c:pt idx="1">
                  <c:v>-0.91304347826086951</c:v>
                </c:pt>
                <c:pt idx="2">
                  <c:v>-0.91304347826086951</c:v>
                </c:pt>
                <c:pt idx="3">
                  <c:v>-0.91304347826086951</c:v>
                </c:pt>
                <c:pt idx="4">
                  <c:v>-0.91304347826086951</c:v>
                </c:pt>
                <c:pt idx="5">
                  <c:v>-0.91304347826086951</c:v>
                </c:pt>
                <c:pt idx="6">
                  <c:v>-0.91304347826086951</c:v>
                </c:pt>
                <c:pt idx="7">
                  <c:v>-0.91304347826086951</c:v>
                </c:pt>
                <c:pt idx="8">
                  <c:v>-0.91304347826086951</c:v>
                </c:pt>
                <c:pt idx="9">
                  <c:v>-0.91304347826086951</c:v>
                </c:pt>
                <c:pt idx="10">
                  <c:v>-0.91304347826086951</c:v>
                </c:pt>
                <c:pt idx="11">
                  <c:v>-0.91304347826086951</c:v>
                </c:pt>
                <c:pt idx="12">
                  <c:v>-0.91304347826086951</c:v>
                </c:pt>
                <c:pt idx="13">
                  <c:v>-0.91304347826086951</c:v>
                </c:pt>
                <c:pt idx="14">
                  <c:v>-0.91304347826086951</c:v>
                </c:pt>
                <c:pt idx="15">
                  <c:v>-0.91304347826086951</c:v>
                </c:pt>
                <c:pt idx="16">
                  <c:v>-0.91304347826086951</c:v>
                </c:pt>
                <c:pt idx="17">
                  <c:v>-0.91304347826086951</c:v>
                </c:pt>
                <c:pt idx="18">
                  <c:v>-0.91304347826086951</c:v>
                </c:pt>
                <c:pt idx="19">
                  <c:v>-0.91304347826086951</c:v>
                </c:pt>
                <c:pt idx="20">
                  <c:v>-0.91304347826086951</c:v>
                </c:pt>
                <c:pt idx="21">
                  <c:v>-0.91304347826086951</c:v>
                </c:pt>
                <c:pt idx="22">
                  <c:v>-0.91304347826086951</c:v>
                </c:pt>
                <c:pt idx="23">
                  <c:v>-0.91304347826086951</c:v>
                </c:pt>
                <c:pt idx="24">
                  <c:v>-0.91304347826086951</c:v>
                </c:pt>
                <c:pt idx="25">
                  <c:v>-0.91304347826086951</c:v>
                </c:pt>
                <c:pt idx="26">
                  <c:v>-0.91304347826086951</c:v>
                </c:pt>
                <c:pt idx="27">
                  <c:v>-0.91304347826086951</c:v>
                </c:pt>
                <c:pt idx="28">
                  <c:v>-0.91304347826086951</c:v>
                </c:pt>
                <c:pt idx="29">
                  <c:v>-0.91304347826086951</c:v>
                </c:pt>
                <c:pt idx="30">
                  <c:v>-0.91304347826086951</c:v>
                </c:pt>
                <c:pt idx="31">
                  <c:v>-0.91304347826086951</c:v>
                </c:pt>
                <c:pt idx="32">
                  <c:v>-0.91304347826086951</c:v>
                </c:pt>
                <c:pt idx="33">
                  <c:v>-0.91304347826086951</c:v>
                </c:pt>
                <c:pt idx="34">
                  <c:v>-0.91304347826086951</c:v>
                </c:pt>
                <c:pt idx="35">
                  <c:v>-0.91304347826086951</c:v>
                </c:pt>
                <c:pt idx="36">
                  <c:v>-0.91304347826086951</c:v>
                </c:pt>
                <c:pt idx="37">
                  <c:v>-0.91304347826086951</c:v>
                </c:pt>
                <c:pt idx="38">
                  <c:v>-0.91304347826086951</c:v>
                </c:pt>
                <c:pt idx="39">
                  <c:v>-0.91304347826086951</c:v>
                </c:pt>
                <c:pt idx="40">
                  <c:v>-0.91304347826086951</c:v>
                </c:pt>
                <c:pt idx="41">
                  <c:v>-0.91304347826086951</c:v>
                </c:pt>
                <c:pt idx="42">
                  <c:v>-0.91304347826086951</c:v>
                </c:pt>
                <c:pt idx="43">
                  <c:v>-0.91304347826086951</c:v>
                </c:pt>
                <c:pt idx="44">
                  <c:v>-0.91304347826086951</c:v>
                </c:pt>
                <c:pt idx="45">
                  <c:v>-0.91304347826086951</c:v>
                </c:pt>
                <c:pt idx="46">
                  <c:v>-0.91304347826086951</c:v>
                </c:pt>
                <c:pt idx="47">
                  <c:v>-0.91304347826086951</c:v>
                </c:pt>
                <c:pt idx="48">
                  <c:v>-0.91304347826086951</c:v>
                </c:pt>
                <c:pt idx="49">
                  <c:v>-0.91304347826086951</c:v>
                </c:pt>
                <c:pt idx="50">
                  <c:v>-0.91304347826086951</c:v>
                </c:pt>
                <c:pt idx="51">
                  <c:v>-0.91304347826086951</c:v>
                </c:pt>
                <c:pt idx="52">
                  <c:v>-0.91304347826086951</c:v>
                </c:pt>
                <c:pt idx="53">
                  <c:v>-0.91304347826086951</c:v>
                </c:pt>
                <c:pt idx="54">
                  <c:v>-0.91304347826086951</c:v>
                </c:pt>
                <c:pt idx="55">
                  <c:v>-0.91304347826086951</c:v>
                </c:pt>
                <c:pt idx="56">
                  <c:v>-0.91304347826086951</c:v>
                </c:pt>
                <c:pt idx="57">
                  <c:v>-0.91304347826086951</c:v>
                </c:pt>
                <c:pt idx="58">
                  <c:v>-0.91304347826086951</c:v>
                </c:pt>
                <c:pt idx="59">
                  <c:v>-0.91304347826086951</c:v>
                </c:pt>
                <c:pt idx="60">
                  <c:v>-0.91304347826086951</c:v>
                </c:pt>
                <c:pt idx="61">
                  <c:v>-0.91304347826086951</c:v>
                </c:pt>
                <c:pt idx="62">
                  <c:v>-0.91304347826086951</c:v>
                </c:pt>
                <c:pt idx="63">
                  <c:v>-0.91304347826086951</c:v>
                </c:pt>
                <c:pt idx="64">
                  <c:v>-0.91304347826086951</c:v>
                </c:pt>
                <c:pt idx="65">
                  <c:v>-0.91304347826086951</c:v>
                </c:pt>
                <c:pt idx="66">
                  <c:v>-0.91304347826086951</c:v>
                </c:pt>
                <c:pt idx="67">
                  <c:v>-0.91304347826086951</c:v>
                </c:pt>
                <c:pt idx="68">
                  <c:v>-0.91304347826086951</c:v>
                </c:pt>
                <c:pt idx="69">
                  <c:v>-0.91304347826086951</c:v>
                </c:pt>
                <c:pt idx="70">
                  <c:v>-0.91304347826086951</c:v>
                </c:pt>
                <c:pt idx="71">
                  <c:v>-0.91304347826086951</c:v>
                </c:pt>
                <c:pt idx="72">
                  <c:v>-0.91304347826086951</c:v>
                </c:pt>
                <c:pt idx="73">
                  <c:v>-0.91304347826086951</c:v>
                </c:pt>
                <c:pt idx="74">
                  <c:v>-0.91304347826086951</c:v>
                </c:pt>
                <c:pt idx="75">
                  <c:v>-0.91304347826086951</c:v>
                </c:pt>
                <c:pt idx="76">
                  <c:v>-0.91304347826086951</c:v>
                </c:pt>
                <c:pt idx="77">
                  <c:v>-0.91304347826086951</c:v>
                </c:pt>
                <c:pt idx="78">
                  <c:v>-0.91304347826086951</c:v>
                </c:pt>
                <c:pt idx="79">
                  <c:v>-0.91304347826086951</c:v>
                </c:pt>
                <c:pt idx="80">
                  <c:v>-0.91304347826086951</c:v>
                </c:pt>
                <c:pt idx="81">
                  <c:v>-0.91304347826086951</c:v>
                </c:pt>
                <c:pt idx="82">
                  <c:v>-0.91304347826086951</c:v>
                </c:pt>
                <c:pt idx="83">
                  <c:v>-0.91304347826086951</c:v>
                </c:pt>
                <c:pt idx="84">
                  <c:v>-0.91304347826086951</c:v>
                </c:pt>
                <c:pt idx="85">
                  <c:v>-0.91304347826086951</c:v>
                </c:pt>
                <c:pt idx="86">
                  <c:v>-0.91304347826086951</c:v>
                </c:pt>
                <c:pt idx="87">
                  <c:v>-0.91304347826086951</c:v>
                </c:pt>
                <c:pt idx="88">
                  <c:v>-0.91304347826086951</c:v>
                </c:pt>
                <c:pt idx="89">
                  <c:v>-0.91304347826086951</c:v>
                </c:pt>
                <c:pt idx="90">
                  <c:v>-0.91304347826086951</c:v>
                </c:pt>
                <c:pt idx="91">
                  <c:v>-0.91304347826086951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23563712"/>
        <c:axId val="-1023562624"/>
      </c:scatterChart>
      <c:valAx>
        <c:axId val="-1023563712"/>
        <c:scaling>
          <c:orientation val="minMax"/>
          <c:max val="6.5900000000000021E-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;@" sourceLinked="0"/>
        <c:majorTickMark val="cross"/>
        <c:minorTickMark val="cross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3562624"/>
        <c:crossesAt val="-2"/>
        <c:crossBetween val="midCat"/>
        <c:majorUnit val="2.0000000000000006E-4"/>
      </c:valAx>
      <c:valAx>
        <c:axId val="-1023562624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3563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User 10 Arousal</a:t>
            </a:r>
            <a:endParaRPr lang="en-US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 tan - Affect Trend'!$D$1</c:f>
              <c:strCache>
                <c:ptCount val="1"/>
                <c:pt idx="0">
                  <c:v>BA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 tan - Affect Trend'!$B$2:$B$93</c:f>
              <c:numCache>
                <c:formatCode>mm:ss</c:formatCode>
                <c:ptCount val="92"/>
                <c:pt idx="0" formatCode="m/d/yyyy\ h:mm:ss">
                  <c:v>0.20729355324147036</c:v>
                </c:pt>
                <c:pt idx="1">
                  <c:v>5.9930556744802743E-5</c:v>
                </c:pt>
                <c:pt idx="2">
                  <c:v>1.2394676014082506E-4</c:v>
                </c:pt>
                <c:pt idx="3">
                  <c:v>1.8734953482635319E-4</c:v>
                </c:pt>
                <c:pt idx="4">
                  <c:v>2.5275463121943176E-4</c:v>
                </c:pt>
                <c:pt idx="5">
                  <c:v>3.1584490352543071E-4</c:v>
                </c:pt>
                <c:pt idx="6">
                  <c:v>7.8462962846970186E-4</c:v>
                </c:pt>
                <c:pt idx="7">
                  <c:v>8.4888888522982597E-4</c:v>
                </c:pt>
                <c:pt idx="8">
                  <c:v>9.1197916481178254E-4</c:v>
                </c:pt>
                <c:pt idx="9">
                  <c:v>9.7708333487389609E-4</c:v>
                </c:pt>
                <c:pt idx="10">
                  <c:v>1.0371296302764677E-3</c:v>
                </c:pt>
                <c:pt idx="11">
                  <c:v>1.096990738005843E-3</c:v>
                </c:pt>
                <c:pt idx="12">
                  <c:v>1.163171291409526E-3</c:v>
                </c:pt>
                <c:pt idx="13">
                  <c:v>1.2272337917238474E-3</c:v>
                </c:pt>
                <c:pt idx="14">
                  <c:v>1.2913888858747669E-3</c:v>
                </c:pt>
                <c:pt idx="15">
                  <c:v>1.3516203689505346E-3</c:v>
                </c:pt>
                <c:pt idx="16">
                  <c:v>1.4117592581897043E-3</c:v>
                </c:pt>
                <c:pt idx="17">
                  <c:v>1.4761458296561614E-3</c:v>
                </c:pt>
                <c:pt idx="18">
                  <c:v>1.5404976802528836E-3</c:v>
                </c:pt>
                <c:pt idx="19">
                  <c:v>1.6048032412072644E-3</c:v>
                </c:pt>
                <c:pt idx="20">
                  <c:v>1.6649652752676047E-3</c:v>
                </c:pt>
                <c:pt idx="21">
                  <c:v>1.7248148142243735E-3</c:v>
                </c:pt>
                <c:pt idx="22">
                  <c:v>1.7900694438139908E-3</c:v>
                </c:pt>
                <c:pt idx="23">
                  <c:v>1.8501736121834256E-3</c:v>
                </c:pt>
                <c:pt idx="24">
                  <c:v>1.9152314780512825E-3</c:v>
                </c:pt>
                <c:pt idx="25">
                  <c:v>1.975405088160187E-3</c:v>
                </c:pt>
                <c:pt idx="26">
                  <c:v>2.0352083301986568E-3</c:v>
                </c:pt>
                <c:pt idx="27">
                  <c:v>2.0996527746319771E-3</c:v>
                </c:pt>
                <c:pt idx="28">
                  <c:v>2.1597106460831128E-3</c:v>
                </c:pt>
                <c:pt idx="29">
                  <c:v>2.2197222206159495E-3</c:v>
                </c:pt>
                <c:pt idx="30">
                  <c:v>2.2799305515945889E-3</c:v>
                </c:pt>
                <c:pt idx="31">
                  <c:v>2.3399074052576907E-3</c:v>
                </c:pt>
                <c:pt idx="32">
                  <c:v>2.4039351847022772E-3</c:v>
                </c:pt>
                <c:pt idx="33">
                  <c:v>2.4639236071379855E-3</c:v>
                </c:pt>
                <c:pt idx="34">
                  <c:v>2.527951386582572E-3</c:v>
                </c:pt>
                <c:pt idx="35">
                  <c:v>2.5925000009010546E-3</c:v>
                </c:pt>
                <c:pt idx="36">
                  <c:v>2.6526504589128308E-3</c:v>
                </c:pt>
                <c:pt idx="37">
                  <c:v>2.7123611071147025E-3</c:v>
                </c:pt>
                <c:pt idx="38">
                  <c:v>2.7722569429897703E-3</c:v>
                </c:pt>
                <c:pt idx="39">
                  <c:v>2.8319444463704713E-3</c:v>
                </c:pt>
                <c:pt idx="40">
                  <c:v>2.8957407412235625E-3</c:v>
                </c:pt>
                <c:pt idx="41">
                  <c:v>2.9597800894407555E-3</c:v>
                </c:pt>
                <c:pt idx="42">
                  <c:v>3.0197106461855583E-3</c:v>
                </c:pt>
                <c:pt idx="43">
                  <c:v>3.0796759238000959E-3</c:v>
                </c:pt>
                <c:pt idx="44">
                  <c:v>3.1414467594004236E-3</c:v>
                </c:pt>
                <c:pt idx="45">
                  <c:v>3.2015740725910291E-3</c:v>
                </c:pt>
                <c:pt idx="46">
                  <c:v>3.2674999965820462E-3</c:v>
                </c:pt>
                <c:pt idx="47">
                  <c:v>3.3298148118774407E-3</c:v>
                </c:pt>
                <c:pt idx="48">
                  <c:v>3.3896180539159104E-3</c:v>
                </c:pt>
                <c:pt idx="49">
                  <c:v>3.4496412044973113E-3</c:v>
                </c:pt>
                <c:pt idx="50">
                  <c:v>3.5136342557962053E-3</c:v>
                </c:pt>
                <c:pt idx="51">
                  <c:v>3.5779282407020219E-3</c:v>
                </c:pt>
                <c:pt idx="52">
                  <c:v>3.6424421268748119E-3</c:v>
                </c:pt>
                <c:pt idx="53">
                  <c:v>3.7066666627652012E-3</c:v>
                </c:pt>
                <c:pt idx="54">
                  <c:v>3.7669675948563963E-3</c:v>
                </c:pt>
                <c:pt idx="55">
                  <c:v>3.8289467556751333E-3</c:v>
                </c:pt>
                <c:pt idx="56">
                  <c:v>3.8892939774086699E-3</c:v>
                </c:pt>
                <c:pt idx="57">
                  <c:v>3.9533449089503847E-3</c:v>
                </c:pt>
                <c:pt idx="58">
                  <c:v>4.0135185190592892E-3</c:v>
                </c:pt>
                <c:pt idx="59">
                  <c:v>4.0735879592830315E-3</c:v>
                </c:pt>
                <c:pt idx="60">
                  <c:v>4.1337615693919361E-3</c:v>
                </c:pt>
                <c:pt idx="61">
                  <c:v>4.1977083310484886E-3</c:v>
                </c:pt>
                <c:pt idx="62">
                  <c:v>4.2578356442390941E-3</c:v>
                </c:pt>
                <c:pt idx="63">
                  <c:v>4.3177546249353327E-3</c:v>
                </c:pt>
                <c:pt idx="64">
                  <c:v>4.3776157399406657E-3</c:v>
                </c:pt>
                <c:pt idx="65">
                  <c:v>4.4427661996451207E-3</c:v>
                </c:pt>
                <c:pt idx="66">
                  <c:v>4.5029050888842903E-3</c:v>
                </c:pt>
                <c:pt idx="67">
                  <c:v>4.5668981474591419E-3</c:v>
                </c:pt>
                <c:pt idx="68">
                  <c:v>4.6270601815194823E-3</c:v>
                </c:pt>
                <c:pt idx="69">
                  <c:v>4.687071756052319E-3</c:v>
                </c:pt>
                <c:pt idx="70">
                  <c:v>4.7473263839492574E-3</c:v>
                </c:pt>
                <c:pt idx="71">
                  <c:v>4.8114236124092713E-3</c:v>
                </c:pt>
                <c:pt idx="72">
                  <c:v>4.871307872235775E-3</c:v>
                </c:pt>
                <c:pt idx="73">
                  <c:v>4.9358217584085651E-3</c:v>
                </c:pt>
                <c:pt idx="74">
                  <c:v>4.9957407391048037E-3</c:v>
                </c:pt>
                <c:pt idx="75">
                  <c:v>5.0557175927679054E-3</c:v>
                </c:pt>
                <c:pt idx="76">
                  <c:v>5.1194444458815269E-3</c:v>
                </c:pt>
                <c:pt idx="77">
                  <c:v>5.1798842614516616E-3</c:v>
                </c:pt>
                <c:pt idx="78">
                  <c:v>5.2400578715605661E-3</c:v>
                </c:pt>
                <c:pt idx="79">
                  <c:v>5.3001041669631377E-3</c:v>
                </c:pt>
                <c:pt idx="80">
                  <c:v>5.3664120350731537E-3</c:v>
                </c:pt>
                <c:pt idx="81">
                  <c:v>5.4321527786669321E-3</c:v>
                </c:pt>
                <c:pt idx="82">
                  <c:v>5.4963194415904582E-3</c:v>
                </c:pt>
                <c:pt idx="83">
                  <c:v>5.5563078713021241E-3</c:v>
                </c:pt>
                <c:pt idx="84">
                  <c:v>5.6161921311286278E-3</c:v>
                </c:pt>
                <c:pt idx="85">
                  <c:v>5.6811689792084508E-3</c:v>
                </c:pt>
                <c:pt idx="86">
                  <c:v>5.7453009212622419E-3</c:v>
                </c:pt>
                <c:pt idx="87">
                  <c:v>5.8071874955203384E-3</c:v>
                </c:pt>
                <c:pt idx="88">
                  <c:v>5.8714236074592918E-3</c:v>
                </c:pt>
                <c:pt idx="89">
                  <c:v>5.9332523160264827E-3</c:v>
                </c:pt>
                <c:pt idx="90">
                  <c:v>6.2075115711195394E-3</c:v>
                </c:pt>
                <c:pt idx="91">
                  <c:v>6.5840624956763349E-3</c:v>
                </c:pt>
              </c:numCache>
            </c:numRef>
          </c:xVal>
          <c:yVal>
            <c:numRef>
              <c:f>'10 tan - Affect Trend'!$D$2:$D$93</c:f>
              <c:numCache>
                <c:formatCode>General</c:formatCode>
                <c:ptCount val="9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-1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0</c:v>
                </c:pt>
                <c:pt idx="23">
                  <c:v>2</c:v>
                </c:pt>
                <c:pt idx="24">
                  <c:v>2</c:v>
                </c:pt>
                <c:pt idx="25">
                  <c:v>0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2</c:v>
                </c:pt>
                <c:pt idx="38">
                  <c:v>-1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'10 tan - Affect Trend'!$H$1</c:f>
              <c:strCache>
                <c:ptCount val="1"/>
                <c:pt idx="0">
                  <c:v>VA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 tan - Affect Trend'!$B$2:$B$93</c:f>
              <c:numCache>
                <c:formatCode>mm:ss</c:formatCode>
                <c:ptCount val="92"/>
                <c:pt idx="0" formatCode="m/d/yyyy\ h:mm:ss">
                  <c:v>0.20729355324147036</c:v>
                </c:pt>
                <c:pt idx="1">
                  <c:v>5.9930556744802743E-5</c:v>
                </c:pt>
                <c:pt idx="2">
                  <c:v>1.2394676014082506E-4</c:v>
                </c:pt>
                <c:pt idx="3">
                  <c:v>1.8734953482635319E-4</c:v>
                </c:pt>
                <c:pt idx="4">
                  <c:v>2.5275463121943176E-4</c:v>
                </c:pt>
                <c:pt idx="5">
                  <c:v>3.1584490352543071E-4</c:v>
                </c:pt>
                <c:pt idx="6">
                  <c:v>7.8462962846970186E-4</c:v>
                </c:pt>
                <c:pt idx="7">
                  <c:v>8.4888888522982597E-4</c:v>
                </c:pt>
                <c:pt idx="8">
                  <c:v>9.1197916481178254E-4</c:v>
                </c:pt>
                <c:pt idx="9">
                  <c:v>9.7708333487389609E-4</c:v>
                </c:pt>
                <c:pt idx="10">
                  <c:v>1.0371296302764677E-3</c:v>
                </c:pt>
                <c:pt idx="11">
                  <c:v>1.096990738005843E-3</c:v>
                </c:pt>
                <c:pt idx="12">
                  <c:v>1.163171291409526E-3</c:v>
                </c:pt>
                <c:pt idx="13">
                  <c:v>1.2272337917238474E-3</c:v>
                </c:pt>
                <c:pt idx="14">
                  <c:v>1.2913888858747669E-3</c:v>
                </c:pt>
                <c:pt idx="15">
                  <c:v>1.3516203689505346E-3</c:v>
                </c:pt>
                <c:pt idx="16">
                  <c:v>1.4117592581897043E-3</c:v>
                </c:pt>
                <c:pt idx="17">
                  <c:v>1.4761458296561614E-3</c:v>
                </c:pt>
                <c:pt idx="18">
                  <c:v>1.5404976802528836E-3</c:v>
                </c:pt>
                <c:pt idx="19">
                  <c:v>1.6048032412072644E-3</c:v>
                </c:pt>
                <c:pt idx="20">
                  <c:v>1.6649652752676047E-3</c:v>
                </c:pt>
                <c:pt idx="21">
                  <c:v>1.7248148142243735E-3</c:v>
                </c:pt>
                <c:pt idx="22">
                  <c:v>1.7900694438139908E-3</c:v>
                </c:pt>
                <c:pt idx="23">
                  <c:v>1.8501736121834256E-3</c:v>
                </c:pt>
                <c:pt idx="24">
                  <c:v>1.9152314780512825E-3</c:v>
                </c:pt>
                <c:pt idx="25">
                  <c:v>1.975405088160187E-3</c:v>
                </c:pt>
                <c:pt idx="26">
                  <c:v>2.0352083301986568E-3</c:v>
                </c:pt>
                <c:pt idx="27">
                  <c:v>2.0996527746319771E-3</c:v>
                </c:pt>
                <c:pt idx="28">
                  <c:v>2.1597106460831128E-3</c:v>
                </c:pt>
                <c:pt idx="29">
                  <c:v>2.2197222206159495E-3</c:v>
                </c:pt>
                <c:pt idx="30">
                  <c:v>2.2799305515945889E-3</c:v>
                </c:pt>
                <c:pt idx="31">
                  <c:v>2.3399074052576907E-3</c:v>
                </c:pt>
                <c:pt idx="32">
                  <c:v>2.4039351847022772E-3</c:v>
                </c:pt>
                <c:pt idx="33">
                  <c:v>2.4639236071379855E-3</c:v>
                </c:pt>
                <c:pt idx="34">
                  <c:v>2.527951386582572E-3</c:v>
                </c:pt>
                <c:pt idx="35">
                  <c:v>2.5925000009010546E-3</c:v>
                </c:pt>
                <c:pt idx="36">
                  <c:v>2.6526504589128308E-3</c:v>
                </c:pt>
                <c:pt idx="37">
                  <c:v>2.7123611071147025E-3</c:v>
                </c:pt>
                <c:pt idx="38">
                  <c:v>2.7722569429897703E-3</c:v>
                </c:pt>
                <c:pt idx="39">
                  <c:v>2.8319444463704713E-3</c:v>
                </c:pt>
                <c:pt idx="40">
                  <c:v>2.8957407412235625E-3</c:v>
                </c:pt>
                <c:pt idx="41">
                  <c:v>2.9597800894407555E-3</c:v>
                </c:pt>
                <c:pt idx="42">
                  <c:v>3.0197106461855583E-3</c:v>
                </c:pt>
                <c:pt idx="43">
                  <c:v>3.0796759238000959E-3</c:v>
                </c:pt>
                <c:pt idx="44">
                  <c:v>3.1414467594004236E-3</c:v>
                </c:pt>
                <c:pt idx="45">
                  <c:v>3.2015740725910291E-3</c:v>
                </c:pt>
                <c:pt idx="46">
                  <c:v>3.2674999965820462E-3</c:v>
                </c:pt>
                <c:pt idx="47">
                  <c:v>3.3298148118774407E-3</c:v>
                </c:pt>
                <c:pt idx="48">
                  <c:v>3.3896180539159104E-3</c:v>
                </c:pt>
                <c:pt idx="49">
                  <c:v>3.4496412044973113E-3</c:v>
                </c:pt>
                <c:pt idx="50">
                  <c:v>3.5136342557962053E-3</c:v>
                </c:pt>
                <c:pt idx="51">
                  <c:v>3.5779282407020219E-3</c:v>
                </c:pt>
                <c:pt idx="52">
                  <c:v>3.6424421268748119E-3</c:v>
                </c:pt>
                <c:pt idx="53">
                  <c:v>3.7066666627652012E-3</c:v>
                </c:pt>
                <c:pt idx="54">
                  <c:v>3.7669675948563963E-3</c:v>
                </c:pt>
                <c:pt idx="55">
                  <c:v>3.8289467556751333E-3</c:v>
                </c:pt>
                <c:pt idx="56">
                  <c:v>3.8892939774086699E-3</c:v>
                </c:pt>
                <c:pt idx="57">
                  <c:v>3.9533449089503847E-3</c:v>
                </c:pt>
                <c:pt idx="58">
                  <c:v>4.0135185190592892E-3</c:v>
                </c:pt>
                <c:pt idx="59">
                  <c:v>4.0735879592830315E-3</c:v>
                </c:pt>
                <c:pt idx="60">
                  <c:v>4.1337615693919361E-3</c:v>
                </c:pt>
                <c:pt idx="61">
                  <c:v>4.1977083310484886E-3</c:v>
                </c:pt>
                <c:pt idx="62">
                  <c:v>4.2578356442390941E-3</c:v>
                </c:pt>
                <c:pt idx="63">
                  <c:v>4.3177546249353327E-3</c:v>
                </c:pt>
                <c:pt idx="64">
                  <c:v>4.3776157399406657E-3</c:v>
                </c:pt>
                <c:pt idx="65">
                  <c:v>4.4427661996451207E-3</c:v>
                </c:pt>
                <c:pt idx="66">
                  <c:v>4.5029050888842903E-3</c:v>
                </c:pt>
                <c:pt idx="67">
                  <c:v>4.5668981474591419E-3</c:v>
                </c:pt>
                <c:pt idx="68">
                  <c:v>4.6270601815194823E-3</c:v>
                </c:pt>
                <c:pt idx="69">
                  <c:v>4.687071756052319E-3</c:v>
                </c:pt>
                <c:pt idx="70">
                  <c:v>4.7473263839492574E-3</c:v>
                </c:pt>
                <c:pt idx="71">
                  <c:v>4.8114236124092713E-3</c:v>
                </c:pt>
                <c:pt idx="72">
                  <c:v>4.871307872235775E-3</c:v>
                </c:pt>
                <c:pt idx="73">
                  <c:v>4.9358217584085651E-3</c:v>
                </c:pt>
                <c:pt idx="74">
                  <c:v>4.9957407391048037E-3</c:v>
                </c:pt>
                <c:pt idx="75">
                  <c:v>5.0557175927679054E-3</c:v>
                </c:pt>
                <c:pt idx="76">
                  <c:v>5.1194444458815269E-3</c:v>
                </c:pt>
                <c:pt idx="77">
                  <c:v>5.1798842614516616E-3</c:v>
                </c:pt>
                <c:pt idx="78">
                  <c:v>5.2400578715605661E-3</c:v>
                </c:pt>
                <c:pt idx="79">
                  <c:v>5.3001041669631377E-3</c:v>
                </c:pt>
                <c:pt idx="80">
                  <c:v>5.3664120350731537E-3</c:v>
                </c:pt>
                <c:pt idx="81">
                  <c:v>5.4321527786669321E-3</c:v>
                </c:pt>
                <c:pt idx="82">
                  <c:v>5.4963194415904582E-3</c:v>
                </c:pt>
                <c:pt idx="83">
                  <c:v>5.5563078713021241E-3</c:v>
                </c:pt>
                <c:pt idx="84">
                  <c:v>5.6161921311286278E-3</c:v>
                </c:pt>
                <c:pt idx="85">
                  <c:v>5.6811689792084508E-3</c:v>
                </c:pt>
                <c:pt idx="86">
                  <c:v>5.7453009212622419E-3</c:v>
                </c:pt>
                <c:pt idx="87">
                  <c:v>5.8071874955203384E-3</c:v>
                </c:pt>
                <c:pt idx="88">
                  <c:v>5.8714236074592918E-3</c:v>
                </c:pt>
                <c:pt idx="89">
                  <c:v>5.9332523160264827E-3</c:v>
                </c:pt>
                <c:pt idx="90">
                  <c:v>6.2075115711195394E-3</c:v>
                </c:pt>
                <c:pt idx="91">
                  <c:v>6.5840624956763349E-3</c:v>
                </c:pt>
              </c:numCache>
            </c:numRef>
          </c:xVal>
          <c:yVal>
            <c:numRef>
              <c:f>'10 tan - Affect Trend'!$H$2:$H$93</c:f>
              <c:numCache>
                <c:formatCode>General</c:formatCode>
                <c:ptCount val="92"/>
                <c:pt idx="0">
                  <c:v>#N/A</c:v>
                </c:pt>
                <c:pt idx="1">
                  <c:v>#N/A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-2</c:v>
                </c:pt>
                <c:pt idx="8">
                  <c:v>#N/A</c:v>
                </c:pt>
                <c:pt idx="9">
                  <c:v>0</c:v>
                </c:pt>
                <c:pt idx="10">
                  <c:v>#N/A</c:v>
                </c:pt>
                <c:pt idx="11">
                  <c:v>#N/A</c:v>
                </c:pt>
                <c:pt idx="12">
                  <c:v>-1</c:v>
                </c:pt>
                <c:pt idx="13">
                  <c:v>0</c:v>
                </c:pt>
                <c:pt idx="14">
                  <c:v>-2</c:v>
                </c:pt>
                <c:pt idx="15">
                  <c:v>#N/A</c:v>
                </c:pt>
                <c:pt idx="16">
                  <c:v>#N/A</c:v>
                </c:pt>
                <c:pt idx="17">
                  <c:v>2</c:v>
                </c:pt>
                <c:pt idx="18">
                  <c:v>-2</c:v>
                </c:pt>
                <c:pt idx="19">
                  <c:v>0</c:v>
                </c:pt>
                <c:pt idx="20">
                  <c:v>#N/A</c:v>
                </c:pt>
                <c:pt idx="21">
                  <c:v>#N/A</c:v>
                </c:pt>
                <c:pt idx="22">
                  <c:v>-1</c:v>
                </c:pt>
                <c:pt idx="23">
                  <c:v>#N/A</c:v>
                </c:pt>
                <c:pt idx="24">
                  <c:v>2</c:v>
                </c:pt>
                <c:pt idx="25">
                  <c:v>#N/A</c:v>
                </c:pt>
                <c:pt idx="26">
                  <c:v>#N/A</c:v>
                </c:pt>
                <c:pt idx="27">
                  <c:v>-1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-2</c:v>
                </c:pt>
                <c:pt idx="33">
                  <c:v>#N/A</c:v>
                </c:pt>
                <c:pt idx="34">
                  <c:v>-1</c:v>
                </c:pt>
                <c:pt idx="35">
                  <c:v>-2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-1</c:v>
                </c:pt>
                <c:pt idx="41">
                  <c:v>0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-1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-2</c:v>
                </c:pt>
                <c:pt idx="51">
                  <c:v>-2</c:v>
                </c:pt>
                <c:pt idx="52">
                  <c:v>-1</c:v>
                </c:pt>
                <c:pt idx="53">
                  <c:v>0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0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-2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-2</c:v>
                </c:pt>
                <c:pt idx="66">
                  <c:v>#N/A</c:v>
                </c:pt>
                <c:pt idx="67">
                  <c:v>-2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-1</c:v>
                </c:pt>
                <c:pt idx="72">
                  <c:v>#N/A</c:v>
                </c:pt>
                <c:pt idx="73">
                  <c:v>-1</c:v>
                </c:pt>
                <c:pt idx="74">
                  <c:v>#N/A</c:v>
                </c:pt>
                <c:pt idx="75">
                  <c:v>#N/A</c:v>
                </c:pt>
                <c:pt idx="76">
                  <c:v>-2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-2</c:v>
                </c:pt>
                <c:pt idx="81">
                  <c:v>-2</c:v>
                </c:pt>
                <c:pt idx="82">
                  <c:v>0</c:v>
                </c:pt>
                <c:pt idx="83">
                  <c:v>#N/A</c:v>
                </c:pt>
                <c:pt idx="84">
                  <c:v>#N/A</c:v>
                </c:pt>
                <c:pt idx="85">
                  <c:v>-1</c:v>
                </c:pt>
                <c:pt idx="86">
                  <c:v>-2</c:v>
                </c:pt>
                <c:pt idx="87">
                  <c:v>#N/A</c:v>
                </c:pt>
                <c:pt idx="88">
                  <c:v>-2</c:v>
                </c:pt>
                <c:pt idx="89">
                  <c:v>#N/A</c:v>
                </c:pt>
                <c:pt idx="90">
                  <c:v>-2</c:v>
                </c:pt>
                <c:pt idx="91">
                  <c:v>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'10 tan - Affect Trend'!$J$1</c:f>
              <c:strCache>
                <c:ptCount val="1"/>
                <c:pt idx="0">
                  <c:v>MA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'10 tan - Affect Trend'!$B$2:$B$93</c:f>
              <c:numCache>
                <c:formatCode>mm:ss</c:formatCode>
                <c:ptCount val="92"/>
                <c:pt idx="0" formatCode="m/d/yyyy\ h:mm:ss">
                  <c:v>0.20729355324147036</c:v>
                </c:pt>
                <c:pt idx="1">
                  <c:v>5.9930556744802743E-5</c:v>
                </c:pt>
                <c:pt idx="2">
                  <c:v>1.2394676014082506E-4</c:v>
                </c:pt>
                <c:pt idx="3">
                  <c:v>1.8734953482635319E-4</c:v>
                </c:pt>
                <c:pt idx="4">
                  <c:v>2.5275463121943176E-4</c:v>
                </c:pt>
                <c:pt idx="5">
                  <c:v>3.1584490352543071E-4</c:v>
                </c:pt>
                <c:pt idx="6">
                  <c:v>7.8462962846970186E-4</c:v>
                </c:pt>
                <c:pt idx="7">
                  <c:v>8.4888888522982597E-4</c:v>
                </c:pt>
                <c:pt idx="8">
                  <c:v>9.1197916481178254E-4</c:v>
                </c:pt>
                <c:pt idx="9">
                  <c:v>9.7708333487389609E-4</c:v>
                </c:pt>
                <c:pt idx="10">
                  <c:v>1.0371296302764677E-3</c:v>
                </c:pt>
                <c:pt idx="11">
                  <c:v>1.096990738005843E-3</c:v>
                </c:pt>
                <c:pt idx="12">
                  <c:v>1.163171291409526E-3</c:v>
                </c:pt>
                <c:pt idx="13">
                  <c:v>1.2272337917238474E-3</c:v>
                </c:pt>
                <c:pt idx="14">
                  <c:v>1.2913888858747669E-3</c:v>
                </c:pt>
                <c:pt idx="15">
                  <c:v>1.3516203689505346E-3</c:v>
                </c:pt>
                <c:pt idx="16">
                  <c:v>1.4117592581897043E-3</c:v>
                </c:pt>
                <c:pt idx="17">
                  <c:v>1.4761458296561614E-3</c:v>
                </c:pt>
                <c:pt idx="18">
                  <c:v>1.5404976802528836E-3</c:v>
                </c:pt>
                <c:pt idx="19">
                  <c:v>1.6048032412072644E-3</c:v>
                </c:pt>
                <c:pt idx="20">
                  <c:v>1.6649652752676047E-3</c:v>
                </c:pt>
                <c:pt idx="21">
                  <c:v>1.7248148142243735E-3</c:v>
                </c:pt>
                <c:pt idx="22">
                  <c:v>1.7900694438139908E-3</c:v>
                </c:pt>
                <c:pt idx="23">
                  <c:v>1.8501736121834256E-3</c:v>
                </c:pt>
                <c:pt idx="24">
                  <c:v>1.9152314780512825E-3</c:v>
                </c:pt>
                <c:pt idx="25">
                  <c:v>1.975405088160187E-3</c:v>
                </c:pt>
                <c:pt idx="26">
                  <c:v>2.0352083301986568E-3</c:v>
                </c:pt>
                <c:pt idx="27">
                  <c:v>2.0996527746319771E-3</c:v>
                </c:pt>
                <c:pt idx="28">
                  <c:v>2.1597106460831128E-3</c:v>
                </c:pt>
                <c:pt idx="29">
                  <c:v>2.2197222206159495E-3</c:v>
                </c:pt>
                <c:pt idx="30">
                  <c:v>2.2799305515945889E-3</c:v>
                </c:pt>
                <c:pt idx="31">
                  <c:v>2.3399074052576907E-3</c:v>
                </c:pt>
                <c:pt idx="32">
                  <c:v>2.4039351847022772E-3</c:v>
                </c:pt>
                <c:pt idx="33">
                  <c:v>2.4639236071379855E-3</c:v>
                </c:pt>
                <c:pt idx="34">
                  <c:v>2.527951386582572E-3</c:v>
                </c:pt>
                <c:pt idx="35">
                  <c:v>2.5925000009010546E-3</c:v>
                </c:pt>
                <c:pt idx="36">
                  <c:v>2.6526504589128308E-3</c:v>
                </c:pt>
                <c:pt idx="37">
                  <c:v>2.7123611071147025E-3</c:v>
                </c:pt>
                <c:pt idx="38">
                  <c:v>2.7722569429897703E-3</c:v>
                </c:pt>
                <c:pt idx="39">
                  <c:v>2.8319444463704713E-3</c:v>
                </c:pt>
                <c:pt idx="40">
                  <c:v>2.8957407412235625E-3</c:v>
                </c:pt>
                <c:pt idx="41">
                  <c:v>2.9597800894407555E-3</c:v>
                </c:pt>
                <c:pt idx="42">
                  <c:v>3.0197106461855583E-3</c:v>
                </c:pt>
                <c:pt idx="43">
                  <c:v>3.0796759238000959E-3</c:v>
                </c:pt>
                <c:pt idx="44">
                  <c:v>3.1414467594004236E-3</c:v>
                </c:pt>
                <c:pt idx="45">
                  <c:v>3.2015740725910291E-3</c:v>
                </c:pt>
                <c:pt idx="46">
                  <c:v>3.2674999965820462E-3</c:v>
                </c:pt>
                <c:pt idx="47">
                  <c:v>3.3298148118774407E-3</c:v>
                </c:pt>
                <c:pt idx="48">
                  <c:v>3.3896180539159104E-3</c:v>
                </c:pt>
                <c:pt idx="49">
                  <c:v>3.4496412044973113E-3</c:v>
                </c:pt>
                <c:pt idx="50">
                  <c:v>3.5136342557962053E-3</c:v>
                </c:pt>
                <c:pt idx="51">
                  <c:v>3.5779282407020219E-3</c:v>
                </c:pt>
                <c:pt idx="52">
                  <c:v>3.6424421268748119E-3</c:v>
                </c:pt>
                <c:pt idx="53">
                  <c:v>3.7066666627652012E-3</c:v>
                </c:pt>
                <c:pt idx="54">
                  <c:v>3.7669675948563963E-3</c:v>
                </c:pt>
                <c:pt idx="55">
                  <c:v>3.8289467556751333E-3</c:v>
                </c:pt>
                <c:pt idx="56">
                  <c:v>3.8892939774086699E-3</c:v>
                </c:pt>
                <c:pt idx="57">
                  <c:v>3.9533449089503847E-3</c:v>
                </c:pt>
                <c:pt idx="58">
                  <c:v>4.0135185190592892E-3</c:v>
                </c:pt>
                <c:pt idx="59">
                  <c:v>4.0735879592830315E-3</c:v>
                </c:pt>
                <c:pt idx="60">
                  <c:v>4.1337615693919361E-3</c:v>
                </c:pt>
                <c:pt idx="61">
                  <c:v>4.1977083310484886E-3</c:v>
                </c:pt>
                <c:pt idx="62">
                  <c:v>4.2578356442390941E-3</c:v>
                </c:pt>
                <c:pt idx="63">
                  <c:v>4.3177546249353327E-3</c:v>
                </c:pt>
                <c:pt idx="64">
                  <c:v>4.3776157399406657E-3</c:v>
                </c:pt>
                <c:pt idx="65">
                  <c:v>4.4427661996451207E-3</c:v>
                </c:pt>
                <c:pt idx="66">
                  <c:v>4.5029050888842903E-3</c:v>
                </c:pt>
                <c:pt idx="67">
                  <c:v>4.5668981474591419E-3</c:v>
                </c:pt>
                <c:pt idx="68">
                  <c:v>4.6270601815194823E-3</c:v>
                </c:pt>
                <c:pt idx="69">
                  <c:v>4.687071756052319E-3</c:v>
                </c:pt>
                <c:pt idx="70">
                  <c:v>4.7473263839492574E-3</c:v>
                </c:pt>
                <c:pt idx="71">
                  <c:v>4.8114236124092713E-3</c:v>
                </c:pt>
                <c:pt idx="72">
                  <c:v>4.871307872235775E-3</c:v>
                </c:pt>
                <c:pt idx="73">
                  <c:v>4.9358217584085651E-3</c:v>
                </c:pt>
                <c:pt idx="74">
                  <c:v>4.9957407391048037E-3</c:v>
                </c:pt>
                <c:pt idx="75">
                  <c:v>5.0557175927679054E-3</c:v>
                </c:pt>
                <c:pt idx="76">
                  <c:v>5.1194444458815269E-3</c:v>
                </c:pt>
                <c:pt idx="77">
                  <c:v>5.1798842614516616E-3</c:v>
                </c:pt>
                <c:pt idx="78">
                  <c:v>5.2400578715605661E-3</c:v>
                </c:pt>
                <c:pt idx="79">
                  <c:v>5.3001041669631377E-3</c:v>
                </c:pt>
                <c:pt idx="80">
                  <c:v>5.3664120350731537E-3</c:v>
                </c:pt>
                <c:pt idx="81">
                  <c:v>5.4321527786669321E-3</c:v>
                </c:pt>
                <c:pt idx="82">
                  <c:v>5.4963194415904582E-3</c:v>
                </c:pt>
                <c:pt idx="83">
                  <c:v>5.5563078713021241E-3</c:v>
                </c:pt>
                <c:pt idx="84">
                  <c:v>5.6161921311286278E-3</c:v>
                </c:pt>
                <c:pt idx="85">
                  <c:v>5.6811689792084508E-3</c:v>
                </c:pt>
                <c:pt idx="86">
                  <c:v>5.7453009212622419E-3</c:v>
                </c:pt>
                <c:pt idx="87">
                  <c:v>5.8071874955203384E-3</c:v>
                </c:pt>
                <c:pt idx="88">
                  <c:v>5.8714236074592918E-3</c:v>
                </c:pt>
                <c:pt idx="89">
                  <c:v>5.9332523160264827E-3</c:v>
                </c:pt>
                <c:pt idx="90">
                  <c:v>6.2075115711195394E-3</c:v>
                </c:pt>
                <c:pt idx="91">
                  <c:v>6.5840624956763349E-3</c:v>
                </c:pt>
              </c:numCache>
            </c:numRef>
          </c:xVal>
          <c:yVal>
            <c:numRef>
              <c:f>'10 tan - Affect Trend'!$J$2:$J$93</c:f>
              <c:numCache>
                <c:formatCode>General</c:formatCode>
                <c:ptCount val="9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-1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-1</c:v>
                </c:pt>
                <c:pt idx="13">
                  <c:v>2</c:v>
                </c:pt>
                <c:pt idx="14">
                  <c:v>-1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-1</c:v>
                </c:pt>
                <c:pt idx="25">
                  <c:v>0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-1</c:v>
                </c:pt>
                <c:pt idx="36">
                  <c:v>2</c:v>
                </c:pt>
                <c:pt idx="37">
                  <c:v>2</c:v>
                </c:pt>
                <c:pt idx="38">
                  <c:v>-1</c:v>
                </c:pt>
                <c:pt idx="39">
                  <c:v>2</c:v>
                </c:pt>
                <c:pt idx="40">
                  <c:v>-2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-2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-1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-1</c:v>
                </c:pt>
                <c:pt idx="72">
                  <c:v>1</c:v>
                </c:pt>
                <c:pt idx="73">
                  <c:v>-1</c:v>
                </c:pt>
                <c:pt idx="74">
                  <c:v>1</c:v>
                </c:pt>
                <c:pt idx="75">
                  <c:v>1</c:v>
                </c:pt>
                <c:pt idx="76">
                  <c:v>-1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1</c:v>
                </c:pt>
                <c:pt idx="84">
                  <c:v>0</c:v>
                </c:pt>
                <c:pt idx="85">
                  <c:v>-1</c:v>
                </c:pt>
                <c:pt idx="86">
                  <c:v>-1</c:v>
                </c:pt>
                <c:pt idx="87">
                  <c:v>1</c:v>
                </c:pt>
                <c:pt idx="88">
                  <c:v>-2</c:v>
                </c:pt>
                <c:pt idx="89">
                  <c:v>2</c:v>
                </c:pt>
                <c:pt idx="90">
                  <c:v>-1</c:v>
                </c:pt>
                <c:pt idx="91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'10 tan - Affect Trend'!$M$1</c:f>
              <c:strCache>
                <c:ptCount val="1"/>
                <c:pt idx="0">
                  <c:v>AvgA</c:v>
                </c:pt>
              </c:strCache>
            </c:strRef>
          </c:tx>
          <c:spPr>
            <a:ln w="25400" cap="rnd">
              <a:solidFill>
                <a:schemeClr val="tx1">
                  <a:lumMod val="25000"/>
                  <a:lumOff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'10 tan - Affect Trend'!$B$2:$B$93</c:f>
              <c:numCache>
                <c:formatCode>mm:ss</c:formatCode>
                <c:ptCount val="92"/>
                <c:pt idx="0" formatCode="m/d/yyyy\ h:mm:ss">
                  <c:v>0.20729355324147036</c:v>
                </c:pt>
                <c:pt idx="1">
                  <c:v>5.9930556744802743E-5</c:v>
                </c:pt>
                <c:pt idx="2">
                  <c:v>1.2394676014082506E-4</c:v>
                </c:pt>
                <c:pt idx="3">
                  <c:v>1.8734953482635319E-4</c:v>
                </c:pt>
                <c:pt idx="4">
                  <c:v>2.5275463121943176E-4</c:v>
                </c:pt>
                <c:pt idx="5">
                  <c:v>3.1584490352543071E-4</c:v>
                </c:pt>
                <c:pt idx="6">
                  <c:v>7.8462962846970186E-4</c:v>
                </c:pt>
                <c:pt idx="7">
                  <c:v>8.4888888522982597E-4</c:v>
                </c:pt>
                <c:pt idx="8">
                  <c:v>9.1197916481178254E-4</c:v>
                </c:pt>
                <c:pt idx="9">
                  <c:v>9.7708333487389609E-4</c:v>
                </c:pt>
                <c:pt idx="10">
                  <c:v>1.0371296302764677E-3</c:v>
                </c:pt>
                <c:pt idx="11">
                  <c:v>1.096990738005843E-3</c:v>
                </c:pt>
                <c:pt idx="12">
                  <c:v>1.163171291409526E-3</c:v>
                </c:pt>
                <c:pt idx="13">
                  <c:v>1.2272337917238474E-3</c:v>
                </c:pt>
                <c:pt idx="14">
                  <c:v>1.2913888858747669E-3</c:v>
                </c:pt>
                <c:pt idx="15">
                  <c:v>1.3516203689505346E-3</c:v>
                </c:pt>
                <c:pt idx="16">
                  <c:v>1.4117592581897043E-3</c:v>
                </c:pt>
                <c:pt idx="17">
                  <c:v>1.4761458296561614E-3</c:v>
                </c:pt>
                <c:pt idx="18">
                  <c:v>1.5404976802528836E-3</c:v>
                </c:pt>
                <c:pt idx="19">
                  <c:v>1.6048032412072644E-3</c:v>
                </c:pt>
                <c:pt idx="20">
                  <c:v>1.6649652752676047E-3</c:v>
                </c:pt>
                <c:pt idx="21">
                  <c:v>1.7248148142243735E-3</c:v>
                </c:pt>
                <c:pt idx="22">
                  <c:v>1.7900694438139908E-3</c:v>
                </c:pt>
                <c:pt idx="23">
                  <c:v>1.8501736121834256E-3</c:v>
                </c:pt>
                <c:pt idx="24">
                  <c:v>1.9152314780512825E-3</c:v>
                </c:pt>
                <c:pt idx="25">
                  <c:v>1.975405088160187E-3</c:v>
                </c:pt>
                <c:pt idx="26">
                  <c:v>2.0352083301986568E-3</c:v>
                </c:pt>
                <c:pt idx="27">
                  <c:v>2.0996527746319771E-3</c:v>
                </c:pt>
                <c:pt idx="28">
                  <c:v>2.1597106460831128E-3</c:v>
                </c:pt>
                <c:pt idx="29">
                  <c:v>2.2197222206159495E-3</c:v>
                </c:pt>
                <c:pt idx="30">
                  <c:v>2.2799305515945889E-3</c:v>
                </c:pt>
                <c:pt idx="31">
                  <c:v>2.3399074052576907E-3</c:v>
                </c:pt>
                <c:pt idx="32">
                  <c:v>2.4039351847022772E-3</c:v>
                </c:pt>
                <c:pt idx="33">
                  <c:v>2.4639236071379855E-3</c:v>
                </c:pt>
                <c:pt idx="34">
                  <c:v>2.527951386582572E-3</c:v>
                </c:pt>
                <c:pt idx="35">
                  <c:v>2.5925000009010546E-3</c:v>
                </c:pt>
                <c:pt idx="36">
                  <c:v>2.6526504589128308E-3</c:v>
                </c:pt>
                <c:pt idx="37">
                  <c:v>2.7123611071147025E-3</c:v>
                </c:pt>
                <c:pt idx="38">
                  <c:v>2.7722569429897703E-3</c:v>
                </c:pt>
                <c:pt idx="39">
                  <c:v>2.8319444463704713E-3</c:v>
                </c:pt>
                <c:pt idx="40">
                  <c:v>2.8957407412235625E-3</c:v>
                </c:pt>
                <c:pt idx="41">
                  <c:v>2.9597800894407555E-3</c:v>
                </c:pt>
                <c:pt idx="42">
                  <c:v>3.0197106461855583E-3</c:v>
                </c:pt>
                <c:pt idx="43">
                  <c:v>3.0796759238000959E-3</c:v>
                </c:pt>
                <c:pt idx="44">
                  <c:v>3.1414467594004236E-3</c:v>
                </c:pt>
                <c:pt idx="45">
                  <c:v>3.2015740725910291E-3</c:v>
                </c:pt>
                <c:pt idx="46">
                  <c:v>3.2674999965820462E-3</c:v>
                </c:pt>
                <c:pt idx="47">
                  <c:v>3.3298148118774407E-3</c:v>
                </c:pt>
                <c:pt idx="48">
                  <c:v>3.3896180539159104E-3</c:v>
                </c:pt>
                <c:pt idx="49">
                  <c:v>3.4496412044973113E-3</c:v>
                </c:pt>
                <c:pt idx="50">
                  <c:v>3.5136342557962053E-3</c:v>
                </c:pt>
                <c:pt idx="51">
                  <c:v>3.5779282407020219E-3</c:v>
                </c:pt>
                <c:pt idx="52">
                  <c:v>3.6424421268748119E-3</c:v>
                </c:pt>
                <c:pt idx="53">
                  <c:v>3.7066666627652012E-3</c:v>
                </c:pt>
                <c:pt idx="54">
                  <c:v>3.7669675948563963E-3</c:v>
                </c:pt>
                <c:pt idx="55">
                  <c:v>3.8289467556751333E-3</c:v>
                </c:pt>
                <c:pt idx="56">
                  <c:v>3.8892939774086699E-3</c:v>
                </c:pt>
                <c:pt idx="57">
                  <c:v>3.9533449089503847E-3</c:v>
                </c:pt>
                <c:pt idx="58">
                  <c:v>4.0135185190592892E-3</c:v>
                </c:pt>
                <c:pt idx="59">
                  <c:v>4.0735879592830315E-3</c:v>
                </c:pt>
                <c:pt idx="60">
                  <c:v>4.1337615693919361E-3</c:v>
                </c:pt>
                <c:pt idx="61">
                  <c:v>4.1977083310484886E-3</c:v>
                </c:pt>
                <c:pt idx="62">
                  <c:v>4.2578356442390941E-3</c:v>
                </c:pt>
                <c:pt idx="63">
                  <c:v>4.3177546249353327E-3</c:v>
                </c:pt>
                <c:pt idx="64">
                  <c:v>4.3776157399406657E-3</c:v>
                </c:pt>
                <c:pt idx="65">
                  <c:v>4.4427661996451207E-3</c:v>
                </c:pt>
                <c:pt idx="66">
                  <c:v>4.5029050888842903E-3</c:v>
                </c:pt>
                <c:pt idx="67">
                  <c:v>4.5668981474591419E-3</c:v>
                </c:pt>
                <c:pt idx="68">
                  <c:v>4.6270601815194823E-3</c:v>
                </c:pt>
                <c:pt idx="69">
                  <c:v>4.687071756052319E-3</c:v>
                </c:pt>
                <c:pt idx="70">
                  <c:v>4.7473263839492574E-3</c:v>
                </c:pt>
                <c:pt idx="71">
                  <c:v>4.8114236124092713E-3</c:v>
                </c:pt>
                <c:pt idx="72">
                  <c:v>4.871307872235775E-3</c:v>
                </c:pt>
                <c:pt idx="73">
                  <c:v>4.9358217584085651E-3</c:v>
                </c:pt>
                <c:pt idx="74">
                  <c:v>4.9957407391048037E-3</c:v>
                </c:pt>
                <c:pt idx="75">
                  <c:v>5.0557175927679054E-3</c:v>
                </c:pt>
                <c:pt idx="76">
                  <c:v>5.1194444458815269E-3</c:v>
                </c:pt>
                <c:pt idx="77">
                  <c:v>5.1798842614516616E-3</c:v>
                </c:pt>
                <c:pt idx="78">
                  <c:v>5.2400578715605661E-3</c:v>
                </c:pt>
                <c:pt idx="79">
                  <c:v>5.3001041669631377E-3</c:v>
                </c:pt>
                <c:pt idx="80">
                  <c:v>5.3664120350731537E-3</c:v>
                </c:pt>
                <c:pt idx="81">
                  <c:v>5.4321527786669321E-3</c:v>
                </c:pt>
                <c:pt idx="82">
                  <c:v>5.4963194415904582E-3</c:v>
                </c:pt>
                <c:pt idx="83">
                  <c:v>5.5563078713021241E-3</c:v>
                </c:pt>
                <c:pt idx="84">
                  <c:v>5.6161921311286278E-3</c:v>
                </c:pt>
                <c:pt idx="85">
                  <c:v>5.6811689792084508E-3</c:v>
                </c:pt>
                <c:pt idx="86">
                  <c:v>5.7453009212622419E-3</c:v>
                </c:pt>
                <c:pt idx="87">
                  <c:v>5.8071874955203384E-3</c:v>
                </c:pt>
                <c:pt idx="88">
                  <c:v>5.8714236074592918E-3</c:v>
                </c:pt>
                <c:pt idx="89">
                  <c:v>5.9332523160264827E-3</c:v>
                </c:pt>
                <c:pt idx="90">
                  <c:v>6.2075115711195394E-3</c:v>
                </c:pt>
                <c:pt idx="91">
                  <c:v>6.5840624956763349E-3</c:v>
                </c:pt>
              </c:numCache>
            </c:numRef>
          </c:xVal>
          <c:yVal>
            <c:numRef>
              <c:f>'10 tan - Affect Trend'!$M$2:$M$93</c:f>
              <c:numCache>
                <c:formatCode>General</c:formatCode>
                <c:ptCount val="92"/>
                <c:pt idx="0">
                  <c:v>0.95652173913043481</c:v>
                </c:pt>
                <c:pt idx="1">
                  <c:v>0.95652173913043481</c:v>
                </c:pt>
                <c:pt idx="2">
                  <c:v>0.95652173913043481</c:v>
                </c:pt>
                <c:pt idx="3">
                  <c:v>0.95652173913043481</c:v>
                </c:pt>
                <c:pt idx="4">
                  <c:v>0.95652173913043481</c:v>
                </c:pt>
                <c:pt idx="5">
                  <c:v>0.95652173913043481</c:v>
                </c:pt>
                <c:pt idx="6">
                  <c:v>0.95652173913043481</c:v>
                </c:pt>
                <c:pt idx="7">
                  <c:v>0.95652173913043481</c:v>
                </c:pt>
                <c:pt idx="8">
                  <c:v>0.95652173913043481</c:v>
                </c:pt>
                <c:pt idx="9">
                  <c:v>0.95652173913043481</c:v>
                </c:pt>
                <c:pt idx="10">
                  <c:v>0.95652173913043481</c:v>
                </c:pt>
                <c:pt idx="11">
                  <c:v>0.95652173913043481</c:v>
                </c:pt>
                <c:pt idx="12">
                  <c:v>0.95652173913043481</c:v>
                </c:pt>
                <c:pt idx="13">
                  <c:v>0.95652173913043481</c:v>
                </c:pt>
                <c:pt idx="14">
                  <c:v>0.95652173913043481</c:v>
                </c:pt>
                <c:pt idx="15">
                  <c:v>0.95652173913043481</c:v>
                </c:pt>
                <c:pt idx="16">
                  <c:v>0.95652173913043481</c:v>
                </c:pt>
                <c:pt idx="17">
                  <c:v>0.95652173913043481</c:v>
                </c:pt>
                <c:pt idx="18">
                  <c:v>0.95652173913043481</c:v>
                </c:pt>
                <c:pt idx="19">
                  <c:v>0.95652173913043481</c:v>
                </c:pt>
                <c:pt idx="20">
                  <c:v>0.95652173913043481</c:v>
                </c:pt>
                <c:pt idx="21">
                  <c:v>0.95652173913043481</c:v>
                </c:pt>
                <c:pt idx="22">
                  <c:v>0.95652173913043481</c:v>
                </c:pt>
                <c:pt idx="23">
                  <c:v>0.95652173913043481</c:v>
                </c:pt>
                <c:pt idx="24">
                  <c:v>0.95652173913043481</c:v>
                </c:pt>
                <c:pt idx="25">
                  <c:v>0.95652173913043481</c:v>
                </c:pt>
                <c:pt idx="26">
                  <c:v>0.95652173913043481</c:v>
                </c:pt>
                <c:pt idx="27">
                  <c:v>0.95652173913043481</c:v>
                </c:pt>
                <c:pt idx="28">
                  <c:v>0.95652173913043481</c:v>
                </c:pt>
                <c:pt idx="29">
                  <c:v>0.95652173913043481</c:v>
                </c:pt>
                <c:pt idx="30">
                  <c:v>0.95652173913043481</c:v>
                </c:pt>
                <c:pt idx="31">
                  <c:v>0.95652173913043481</c:v>
                </c:pt>
                <c:pt idx="32">
                  <c:v>0.95652173913043481</c:v>
                </c:pt>
                <c:pt idx="33">
                  <c:v>0.95652173913043481</c:v>
                </c:pt>
                <c:pt idx="34">
                  <c:v>0.95652173913043481</c:v>
                </c:pt>
                <c:pt idx="35">
                  <c:v>0.95652173913043481</c:v>
                </c:pt>
                <c:pt idx="36">
                  <c:v>0.95652173913043481</c:v>
                </c:pt>
                <c:pt idx="37">
                  <c:v>0.95652173913043481</c:v>
                </c:pt>
                <c:pt idx="38">
                  <c:v>0.95652173913043481</c:v>
                </c:pt>
                <c:pt idx="39">
                  <c:v>0.95652173913043481</c:v>
                </c:pt>
                <c:pt idx="40">
                  <c:v>0.95652173913043481</c:v>
                </c:pt>
                <c:pt idx="41">
                  <c:v>0.95652173913043481</c:v>
                </c:pt>
                <c:pt idx="42">
                  <c:v>0.95652173913043481</c:v>
                </c:pt>
                <c:pt idx="43">
                  <c:v>0.95652173913043481</c:v>
                </c:pt>
                <c:pt idx="44">
                  <c:v>0.95652173913043481</c:v>
                </c:pt>
                <c:pt idx="45">
                  <c:v>0.95652173913043481</c:v>
                </c:pt>
                <c:pt idx="46">
                  <c:v>0.95652173913043481</c:v>
                </c:pt>
                <c:pt idx="47">
                  <c:v>0.95652173913043481</c:v>
                </c:pt>
                <c:pt idx="48">
                  <c:v>0.95652173913043481</c:v>
                </c:pt>
                <c:pt idx="49">
                  <c:v>0.95652173913043481</c:v>
                </c:pt>
                <c:pt idx="50">
                  <c:v>0.95652173913043481</c:v>
                </c:pt>
                <c:pt idx="51">
                  <c:v>0.95652173913043481</c:v>
                </c:pt>
                <c:pt idx="52">
                  <c:v>0.95652173913043481</c:v>
                </c:pt>
                <c:pt idx="53">
                  <c:v>0.95652173913043481</c:v>
                </c:pt>
                <c:pt idx="54">
                  <c:v>0.95652173913043481</c:v>
                </c:pt>
                <c:pt idx="55">
                  <c:v>0.95652173913043481</c:v>
                </c:pt>
                <c:pt idx="56">
                  <c:v>0.95652173913043481</c:v>
                </c:pt>
                <c:pt idx="57">
                  <c:v>0.95652173913043481</c:v>
                </c:pt>
                <c:pt idx="58">
                  <c:v>0.95652173913043481</c:v>
                </c:pt>
                <c:pt idx="59">
                  <c:v>0.95652173913043481</c:v>
                </c:pt>
                <c:pt idx="60">
                  <c:v>0.95652173913043481</c:v>
                </c:pt>
                <c:pt idx="61">
                  <c:v>0.95652173913043481</c:v>
                </c:pt>
                <c:pt idx="62">
                  <c:v>0.95652173913043481</c:v>
                </c:pt>
                <c:pt idx="63">
                  <c:v>0.95652173913043481</c:v>
                </c:pt>
                <c:pt idx="64">
                  <c:v>0.95652173913043481</c:v>
                </c:pt>
                <c:pt idx="65">
                  <c:v>0.95652173913043481</c:v>
                </c:pt>
                <c:pt idx="66">
                  <c:v>0.95652173913043481</c:v>
                </c:pt>
                <c:pt idx="67">
                  <c:v>0.95652173913043481</c:v>
                </c:pt>
                <c:pt idx="68">
                  <c:v>0.95652173913043481</c:v>
                </c:pt>
                <c:pt idx="69">
                  <c:v>0.95652173913043481</c:v>
                </c:pt>
                <c:pt idx="70">
                  <c:v>0.95652173913043481</c:v>
                </c:pt>
                <c:pt idx="71">
                  <c:v>0.95652173913043481</c:v>
                </c:pt>
                <c:pt idx="72">
                  <c:v>0.95652173913043481</c:v>
                </c:pt>
                <c:pt idx="73">
                  <c:v>0.95652173913043481</c:v>
                </c:pt>
                <c:pt idx="74">
                  <c:v>0.95652173913043481</c:v>
                </c:pt>
                <c:pt idx="75">
                  <c:v>0.95652173913043481</c:v>
                </c:pt>
                <c:pt idx="76">
                  <c:v>0.95652173913043481</c:v>
                </c:pt>
                <c:pt idx="77">
                  <c:v>0.95652173913043481</c:v>
                </c:pt>
                <c:pt idx="78">
                  <c:v>0.95652173913043481</c:v>
                </c:pt>
                <c:pt idx="79">
                  <c:v>0.95652173913043481</c:v>
                </c:pt>
                <c:pt idx="80">
                  <c:v>0.95652173913043481</c:v>
                </c:pt>
                <c:pt idx="81">
                  <c:v>0.95652173913043481</c:v>
                </c:pt>
                <c:pt idx="82">
                  <c:v>0.95652173913043481</c:v>
                </c:pt>
                <c:pt idx="83">
                  <c:v>0.95652173913043481</c:v>
                </c:pt>
                <c:pt idx="84">
                  <c:v>0.95652173913043481</c:v>
                </c:pt>
                <c:pt idx="85">
                  <c:v>0.95652173913043481</c:v>
                </c:pt>
                <c:pt idx="86">
                  <c:v>0.95652173913043481</c:v>
                </c:pt>
                <c:pt idx="87">
                  <c:v>0.95652173913043481</c:v>
                </c:pt>
                <c:pt idx="88">
                  <c:v>0.95652173913043481</c:v>
                </c:pt>
                <c:pt idx="89">
                  <c:v>0.95652173913043481</c:v>
                </c:pt>
                <c:pt idx="90">
                  <c:v>0.95652173913043481</c:v>
                </c:pt>
                <c:pt idx="91">
                  <c:v>0.95652173913043481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23905056"/>
        <c:axId val="-1023904512"/>
      </c:scatterChart>
      <c:valAx>
        <c:axId val="-1023905056"/>
        <c:scaling>
          <c:orientation val="minMax"/>
          <c:max val="6.5900000000000021E-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;@" sourceLinked="0"/>
        <c:majorTickMark val="cross"/>
        <c:minorTickMark val="cross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3904512"/>
        <c:crossesAt val="-2"/>
        <c:crossBetween val="midCat"/>
        <c:majorUnit val="2.0000000000000006E-4"/>
      </c:valAx>
      <c:valAx>
        <c:axId val="-1023904512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390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User 10 Robot Variables</a:t>
            </a:r>
            <a:endParaRPr lang="en-US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 tan - Affect Trend'!$AI$1</c:f>
              <c:strCache>
                <c:ptCount val="1"/>
                <c:pt idx="0">
                  <c:v> Robot Emotion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 tan - Affect Trend'!$AF$2:$AF$30</c:f>
              <c:numCache>
                <c:formatCode>mm:ss;@</c:formatCode>
                <c:ptCount val="29"/>
                <c:pt idx="0">
                  <c:v>1.0416666666666667E-3</c:v>
                </c:pt>
                <c:pt idx="1">
                  <c:v>1.423611113083704E-3</c:v>
                </c:pt>
                <c:pt idx="2">
                  <c:v>1.4699074056503984E-3</c:v>
                </c:pt>
                <c:pt idx="3">
                  <c:v>1.6435185209653961E-3</c:v>
                </c:pt>
                <c:pt idx="4">
                  <c:v>1.7013888903117428E-3</c:v>
                </c:pt>
                <c:pt idx="5">
                  <c:v>2.0370370368861281E-3</c:v>
                </c:pt>
                <c:pt idx="6">
                  <c:v>2.3495370371771664E-3</c:v>
                </c:pt>
                <c:pt idx="7">
                  <c:v>2.3726851834605135E-3</c:v>
                </c:pt>
                <c:pt idx="8">
                  <c:v>2.4884259221532069E-3</c:v>
                </c:pt>
                <c:pt idx="9">
                  <c:v>2.8472222222868972E-3</c:v>
                </c:pt>
                <c:pt idx="10">
                  <c:v>2.9166666684128963E-3</c:v>
                </c:pt>
                <c:pt idx="11">
                  <c:v>3.194444445640935E-3</c:v>
                </c:pt>
                <c:pt idx="12">
                  <c:v>3.2291666687039346E-3</c:v>
                </c:pt>
                <c:pt idx="13">
                  <c:v>3.4143518535226271E-3</c:v>
                </c:pt>
                <c:pt idx="14">
                  <c:v>3.4490740765856266E-3</c:v>
                </c:pt>
                <c:pt idx="15">
                  <c:v>3.6342592614043191E-3</c:v>
                </c:pt>
                <c:pt idx="16">
                  <c:v>3.8773148155693583E-3</c:v>
                </c:pt>
                <c:pt idx="17">
                  <c:v>3.9236111081360527E-3</c:v>
                </c:pt>
                <c:pt idx="18">
                  <c:v>4.085648146671398E-3</c:v>
                </c:pt>
                <c:pt idx="19">
                  <c:v>4.1898148158603966E-3</c:v>
                </c:pt>
                <c:pt idx="20">
                  <c:v>4.3055555545530901E-3</c:v>
                </c:pt>
                <c:pt idx="21">
                  <c:v>4.4791666625921302E-3</c:v>
                </c:pt>
                <c:pt idx="22">
                  <c:v>4.7337962935368218E-3</c:v>
                </c:pt>
                <c:pt idx="23">
                  <c:v>4.7685185165998213E-3</c:v>
                </c:pt>
                <c:pt idx="24">
                  <c:v>4.8032407396628209E-3</c:v>
                </c:pt>
                <c:pt idx="25">
                  <c:v>4.9074074088518195E-3</c:v>
                </c:pt>
                <c:pt idx="26">
                  <c:v>5.2199074091428578E-3</c:v>
                </c:pt>
                <c:pt idx="27">
                  <c:v>5.6018518482839376E-3</c:v>
                </c:pt>
                <c:pt idx="28">
                  <c:v>5.6597222249062419E-3</c:v>
                </c:pt>
              </c:numCache>
            </c:numRef>
          </c:xVal>
          <c:yVal>
            <c:numRef>
              <c:f>'10 tan - Affect Trend'!$AI$2:$AI$30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4</c:v>
                </c:pt>
                <c:pt idx="17">
                  <c:v>4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3</c:v>
                </c:pt>
                <c:pt idx="27">
                  <c:v>1</c:v>
                </c:pt>
                <c:pt idx="28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'10 tan - Affect Trend'!$AJ$1</c:f>
              <c:strCache>
                <c:ptCount val="1"/>
                <c:pt idx="0">
                  <c:v> Observable Expression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 tan - Affect Trend'!$AF$2:$AF$30</c:f>
              <c:numCache>
                <c:formatCode>mm:ss;@</c:formatCode>
                <c:ptCount val="29"/>
                <c:pt idx="0">
                  <c:v>1.0416666666666667E-3</c:v>
                </c:pt>
                <c:pt idx="1">
                  <c:v>1.423611113083704E-3</c:v>
                </c:pt>
                <c:pt idx="2">
                  <c:v>1.4699074056503984E-3</c:v>
                </c:pt>
                <c:pt idx="3">
                  <c:v>1.6435185209653961E-3</c:v>
                </c:pt>
                <c:pt idx="4">
                  <c:v>1.7013888903117428E-3</c:v>
                </c:pt>
                <c:pt idx="5">
                  <c:v>2.0370370368861281E-3</c:v>
                </c:pt>
                <c:pt idx="6">
                  <c:v>2.3495370371771664E-3</c:v>
                </c:pt>
                <c:pt idx="7">
                  <c:v>2.3726851834605135E-3</c:v>
                </c:pt>
                <c:pt idx="8">
                  <c:v>2.4884259221532069E-3</c:v>
                </c:pt>
                <c:pt idx="9">
                  <c:v>2.8472222222868972E-3</c:v>
                </c:pt>
                <c:pt idx="10">
                  <c:v>2.9166666684128963E-3</c:v>
                </c:pt>
                <c:pt idx="11">
                  <c:v>3.194444445640935E-3</c:v>
                </c:pt>
                <c:pt idx="12">
                  <c:v>3.2291666687039346E-3</c:v>
                </c:pt>
                <c:pt idx="13">
                  <c:v>3.4143518535226271E-3</c:v>
                </c:pt>
                <c:pt idx="14">
                  <c:v>3.4490740765856266E-3</c:v>
                </c:pt>
                <c:pt idx="15">
                  <c:v>3.6342592614043191E-3</c:v>
                </c:pt>
                <c:pt idx="16">
                  <c:v>3.8773148155693583E-3</c:v>
                </c:pt>
                <c:pt idx="17">
                  <c:v>3.9236111081360527E-3</c:v>
                </c:pt>
                <c:pt idx="18">
                  <c:v>4.085648146671398E-3</c:v>
                </c:pt>
                <c:pt idx="19">
                  <c:v>4.1898148158603966E-3</c:v>
                </c:pt>
                <c:pt idx="20">
                  <c:v>4.3055555545530901E-3</c:v>
                </c:pt>
                <c:pt idx="21">
                  <c:v>4.4791666625921302E-3</c:v>
                </c:pt>
                <c:pt idx="22">
                  <c:v>4.7337962935368218E-3</c:v>
                </c:pt>
                <c:pt idx="23">
                  <c:v>4.7685185165998213E-3</c:v>
                </c:pt>
                <c:pt idx="24">
                  <c:v>4.8032407396628209E-3</c:v>
                </c:pt>
                <c:pt idx="25">
                  <c:v>4.9074074088518195E-3</c:v>
                </c:pt>
                <c:pt idx="26">
                  <c:v>5.2199074091428578E-3</c:v>
                </c:pt>
                <c:pt idx="27">
                  <c:v>5.6018518482839376E-3</c:v>
                </c:pt>
                <c:pt idx="28">
                  <c:v>5.6597222249062419E-3</c:v>
                </c:pt>
              </c:numCache>
            </c:numRef>
          </c:xVal>
          <c:yVal>
            <c:numRef>
              <c:f>'10 tan - Affect Trend'!$AJ$2:$AJ$30</c:f>
              <c:numCache>
                <c:formatCode>General</c:formatCode>
                <c:ptCount val="29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9</c:v>
                </c:pt>
                <c:pt idx="17">
                  <c:v>9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8</c:v>
                </c:pt>
                <c:pt idx="27">
                  <c:v>6</c:v>
                </c:pt>
                <c:pt idx="28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5456960"/>
        <c:axId val="-1065456416"/>
      </c:scatterChart>
      <c:valAx>
        <c:axId val="-1065456960"/>
        <c:scaling>
          <c:orientation val="minMax"/>
          <c:max val="6.5900000000000021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;@" sourceLinked="1"/>
        <c:majorTickMark val="cross"/>
        <c:minorTickMark val="cross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5456416"/>
        <c:crossesAt val="-2"/>
        <c:crossBetween val="midCat"/>
        <c:majorUnit val="2.0000000000000006E-4"/>
      </c:valAx>
      <c:valAx>
        <c:axId val="-1065456416"/>
        <c:scaling>
          <c:orientation val="minMax"/>
          <c:max val="1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545696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29</xdr:col>
      <xdr:colOff>0</xdr:colOff>
      <xdr:row>10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10</xdr:row>
      <xdr:rowOff>0</xdr:rowOff>
    </xdr:from>
    <xdr:to>
      <xdr:col>29</xdr:col>
      <xdr:colOff>0</xdr:colOff>
      <xdr:row>20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20</xdr:row>
      <xdr:rowOff>0</xdr:rowOff>
    </xdr:from>
    <xdr:to>
      <xdr:col>29</xdr:col>
      <xdr:colOff>0</xdr:colOff>
      <xdr:row>35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M93" totalsRowShown="0">
  <autoFilter ref="A1:M93"/>
  <tableColumns count="13">
    <tableColumn id="1" name="Absolute Time" dataDxfId="7"/>
    <tableColumn id="2" name="Time " dataDxfId="2">
      <calculatedColumnFormula>A2-A$2</calculatedColumnFormula>
    </tableColumn>
    <tableColumn id="3" name="BV"/>
    <tableColumn id="4" name="BA"/>
    <tableColumn id="5" name="VV Read"/>
    <tableColumn id="6" name="VA Read"/>
    <tableColumn id="13" name="VV" dataDxfId="4">
      <calculatedColumnFormula>IF(Table1[[#This Row],[Used Voice]],Table1[[#This Row],[VV Read]],#N/A)</calculatedColumnFormula>
    </tableColumn>
    <tableColumn id="12" name="VA" dataDxfId="3">
      <calculatedColumnFormula>IF(Table1[[#This Row],[Used Voice]],Table1[[#This Row],[VA Read]],#N/A)</calculatedColumnFormula>
    </tableColumn>
    <tableColumn id="7" name="MV"/>
    <tableColumn id="8" name="MA"/>
    <tableColumn id="9" name="Used Voice"/>
    <tableColumn id="10" name="AvgV" dataDxfId="6">
      <calculatedColumnFormula>AVERAGE(Table1[MV])</calculatedColumnFormula>
    </tableColumn>
    <tableColumn id="11" name="AvgA" dataDxfId="5">
      <calculatedColumnFormula>AVERAGE(Table1[MA])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E1:AJ30" totalsRowShown="0">
  <autoFilter ref="AE1:AJ30"/>
  <tableColumns count="6">
    <tableColumn id="1" name=" State Date Time" dataDxfId="1"/>
    <tableColumn id="2" name="Time" dataDxfId="0">
      <calculatedColumnFormula>AE2-AE$2 + TIME(0,1,30)</calculatedColumnFormula>
    </tableColumn>
    <tableColumn id="3" name=" FSM State"/>
    <tableColumn id="4" name=" FSM State Name"/>
    <tableColumn id="5" name=" Robot Emotion"/>
    <tableColumn id="6" name=" Observable Express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3"/>
  <sheetViews>
    <sheetView tabSelected="1" topLeftCell="M4" workbookViewId="0">
      <selection activeCell="AE36" sqref="AE36"/>
    </sheetView>
  </sheetViews>
  <sheetFormatPr defaultRowHeight="14.4" x14ac:dyDescent="0.3"/>
  <cols>
    <col min="1" max="1" width="17.33203125" bestFit="1" customWidth="1"/>
    <col min="2" max="2" width="7.44140625" customWidth="1"/>
    <col min="11" max="11" width="12.21875" customWidth="1"/>
    <col min="31" max="31" width="19.33203125" bestFit="1" customWidth="1"/>
    <col min="32" max="32" width="7.33203125" bestFit="1" customWidth="1"/>
    <col min="33" max="33" width="11.77734375" customWidth="1"/>
    <col min="34" max="34" width="29.33203125" bestFit="1" customWidth="1"/>
    <col min="35" max="35" width="16" customWidth="1"/>
    <col min="36" max="36" width="22.109375" customWidth="1"/>
  </cols>
  <sheetData>
    <row r="1" spans="1:36" x14ac:dyDescent="0.3">
      <c r="A1" t="s">
        <v>8</v>
      </c>
      <c r="B1" t="s">
        <v>7</v>
      </c>
      <c r="C1" t="s">
        <v>0</v>
      </c>
      <c r="D1" t="s">
        <v>1</v>
      </c>
      <c r="E1" t="s">
        <v>11</v>
      </c>
      <c r="F1" t="s">
        <v>12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9</v>
      </c>
      <c r="M1" t="s">
        <v>10</v>
      </c>
      <c r="AE1" t="s">
        <v>13</v>
      </c>
      <c r="AF1" t="s">
        <v>46</v>
      </c>
      <c r="AG1" t="s">
        <v>14</v>
      </c>
      <c r="AH1" t="s">
        <v>15</v>
      </c>
      <c r="AI1" t="s">
        <v>16</v>
      </c>
      <c r="AJ1" t="s">
        <v>17</v>
      </c>
    </row>
    <row r="2" spans="1:36" x14ac:dyDescent="0.3">
      <c r="A2" s="2">
        <v>42411.692293553242</v>
      </c>
      <c r="B2" s="2">
        <f>A2-AE$2</f>
        <v>0.20729355324147036</v>
      </c>
      <c r="C2">
        <v>0</v>
      </c>
      <c r="D2">
        <v>2</v>
      </c>
      <c r="E2">
        <v>0</v>
      </c>
      <c r="F2">
        <v>0</v>
      </c>
      <c r="G2" t="e">
        <f>IF(Table1[[#This Row],[Used Voice]],Table1[[#This Row],[VV Read]],#N/A)</f>
        <v>#N/A</v>
      </c>
      <c r="H2" t="e">
        <f>IF(Table1[[#This Row],[Used Voice]],Table1[[#This Row],[VA Read]],#N/A)</f>
        <v>#N/A</v>
      </c>
      <c r="I2">
        <v>0</v>
      </c>
      <c r="J2">
        <v>2</v>
      </c>
      <c r="K2">
        <v>0</v>
      </c>
      <c r="L2">
        <f>AVERAGE(Table1[MV])</f>
        <v>-0.91304347826086951</v>
      </c>
      <c r="M2">
        <f>AVERAGE(Table1[MA])</f>
        <v>0.95652173913043481</v>
      </c>
      <c r="P2" s="1"/>
      <c r="AE2" s="2">
        <v>42411.485000000001</v>
      </c>
      <c r="AF2" s="4">
        <f t="shared" ref="AF2:AF30" si="0">AE2-AE$2 + TIME(0,1,30)</f>
        <v>1.0416666666666667E-3</v>
      </c>
      <c r="AG2">
        <v>1</v>
      </c>
      <c r="AH2" t="s">
        <v>18</v>
      </c>
      <c r="AI2">
        <v>0</v>
      </c>
      <c r="AJ2">
        <v>0</v>
      </c>
    </row>
    <row r="3" spans="1:36" x14ac:dyDescent="0.3">
      <c r="A3" s="2">
        <v>42411.692353483799</v>
      </c>
      <c r="B3" s="3">
        <f>A3-A$2</f>
        <v>5.9930556744802743E-5</v>
      </c>
      <c r="C3">
        <v>-1</v>
      </c>
      <c r="D3">
        <v>2</v>
      </c>
      <c r="E3">
        <v>0</v>
      </c>
      <c r="F3">
        <v>0</v>
      </c>
      <c r="G3" t="e">
        <f>IF(Table1[[#This Row],[Used Voice]],Table1[[#This Row],[VV Read]],#N/A)</f>
        <v>#N/A</v>
      </c>
      <c r="H3" t="e">
        <f>IF(Table1[[#This Row],[Used Voice]],Table1[[#This Row],[VA Read]],#N/A)</f>
        <v>#N/A</v>
      </c>
      <c r="I3">
        <v>-1</v>
      </c>
      <c r="J3">
        <v>2</v>
      </c>
      <c r="K3">
        <v>0</v>
      </c>
      <c r="L3">
        <f>AVERAGE(Table1[MV])</f>
        <v>-0.91304347826086951</v>
      </c>
      <c r="M3">
        <f>AVERAGE(Table1[MA])</f>
        <v>0.95652173913043481</v>
      </c>
      <c r="P3" s="1"/>
      <c r="AE3" s="2">
        <v>42411.485381944447</v>
      </c>
      <c r="AF3" s="4">
        <f t="shared" si="0"/>
        <v>1.423611113083704E-3</v>
      </c>
      <c r="AG3">
        <v>2</v>
      </c>
      <c r="AH3" t="s">
        <v>19</v>
      </c>
      <c r="AI3">
        <v>0</v>
      </c>
      <c r="AJ3">
        <v>5</v>
      </c>
    </row>
    <row r="4" spans="1:36" x14ac:dyDescent="0.3">
      <c r="A4" s="2">
        <v>42411.692417500002</v>
      </c>
      <c r="B4" s="3">
        <f t="shared" ref="B4:B67" si="1">A4-A$2</f>
        <v>1.2394676014082506E-4</v>
      </c>
      <c r="C4">
        <v>-1</v>
      </c>
      <c r="D4">
        <v>2</v>
      </c>
      <c r="E4">
        <v>-1</v>
      </c>
      <c r="F4">
        <v>0</v>
      </c>
      <c r="G4">
        <f>IF(Table1[[#This Row],[Used Voice]],Table1[[#This Row],[VV Read]],#N/A)</f>
        <v>-1</v>
      </c>
      <c r="H4">
        <f>IF(Table1[[#This Row],[Used Voice]],Table1[[#This Row],[VA Read]],#N/A)</f>
        <v>0</v>
      </c>
      <c r="I4">
        <v>0</v>
      </c>
      <c r="J4">
        <v>2</v>
      </c>
      <c r="K4">
        <v>1</v>
      </c>
      <c r="L4">
        <f>AVERAGE(Table1[MV])</f>
        <v>-0.91304347826086951</v>
      </c>
      <c r="M4">
        <f>AVERAGE(Table1[MA])</f>
        <v>0.95652173913043481</v>
      </c>
      <c r="P4" s="1"/>
      <c r="AE4" s="2">
        <v>42411.48542824074</v>
      </c>
      <c r="AF4" s="4">
        <f t="shared" si="0"/>
        <v>1.4699074056503984E-3</v>
      </c>
      <c r="AG4">
        <v>4</v>
      </c>
      <c r="AH4" t="s">
        <v>20</v>
      </c>
      <c r="AI4">
        <v>0</v>
      </c>
      <c r="AJ4">
        <v>5</v>
      </c>
    </row>
    <row r="5" spans="1:36" x14ac:dyDescent="0.3">
      <c r="A5" s="2">
        <v>42411.692480902777</v>
      </c>
      <c r="B5" s="3">
        <f t="shared" si="1"/>
        <v>1.8734953482635319E-4</v>
      </c>
      <c r="C5">
        <v>-1</v>
      </c>
      <c r="D5">
        <v>2</v>
      </c>
      <c r="E5">
        <v>-2</v>
      </c>
      <c r="F5">
        <v>0</v>
      </c>
      <c r="G5">
        <f>IF(Table1[[#This Row],[Used Voice]],Table1[[#This Row],[VV Read]],#N/A)</f>
        <v>-2</v>
      </c>
      <c r="H5">
        <f>IF(Table1[[#This Row],[Used Voice]],Table1[[#This Row],[VA Read]],#N/A)</f>
        <v>0</v>
      </c>
      <c r="I5">
        <v>-1</v>
      </c>
      <c r="J5">
        <v>0</v>
      </c>
      <c r="K5">
        <v>1</v>
      </c>
      <c r="L5">
        <f>AVERAGE(Table1[MV])</f>
        <v>-0.91304347826086951</v>
      </c>
      <c r="M5">
        <f>AVERAGE(Table1[MA])</f>
        <v>0.95652173913043481</v>
      </c>
      <c r="P5" s="1"/>
      <c r="AE5" s="2">
        <v>42411.485601851855</v>
      </c>
      <c r="AF5" s="4">
        <f t="shared" si="0"/>
        <v>1.6435185209653961E-3</v>
      </c>
      <c r="AG5">
        <v>9</v>
      </c>
      <c r="AH5" t="s">
        <v>21</v>
      </c>
      <c r="AI5">
        <v>1</v>
      </c>
      <c r="AJ5">
        <v>1</v>
      </c>
    </row>
    <row r="6" spans="1:36" x14ac:dyDescent="0.3">
      <c r="A6" s="2">
        <v>42411.692546307873</v>
      </c>
      <c r="B6" s="3">
        <f t="shared" si="1"/>
        <v>2.5275463121943176E-4</v>
      </c>
      <c r="C6">
        <v>-2</v>
      </c>
      <c r="D6">
        <v>-1</v>
      </c>
      <c r="E6">
        <v>-2</v>
      </c>
      <c r="F6">
        <v>2</v>
      </c>
      <c r="G6">
        <f>IF(Table1[[#This Row],[Used Voice]],Table1[[#This Row],[VV Read]],#N/A)</f>
        <v>-2</v>
      </c>
      <c r="H6">
        <f>IF(Table1[[#This Row],[Used Voice]],Table1[[#This Row],[VA Read]],#N/A)</f>
        <v>2</v>
      </c>
      <c r="I6">
        <v>-1</v>
      </c>
      <c r="J6">
        <v>0</v>
      </c>
      <c r="K6">
        <v>1</v>
      </c>
      <c r="L6">
        <f>AVERAGE(Table1[MV])</f>
        <v>-0.91304347826086951</v>
      </c>
      <c r="M6">
        <f>AVERAGE(Table1[MA])</f>
        <v>0.95652173913043481</v>
      </c>
      <c r="P6" s="1"/>
      <c r="AE6" s="2">
        <v>42411.485659722224</v>
      </c>
      <c r="AF6" s="4">
        <f t="shared" si="0"/>
        <v>1.7013888903117428E-3</v>
      </c>
      <c r="AG6">
        <v>10</v>
      </c>
      <c r="AH6" t="s">
        <v>22</v>
      </c>
      <c r="AI6">
        <v>1</v>
      </c>
      <c r="AJ6">
        <v>1</v>
      </c>
    </row>
    <row r="7" spans="1:36" x14ac:dyDescent="0.3">
      <c r="A7" s="2">
        <v>42411.692609398146</v>
      </c>
      <c r="B7" s="3">
        <f t="shared" si="1"/>
        <v>3.1584490352543071E-4</v>
      </c>
      <c r="C7">
        <v>1</v>
      </c>
      <c r="D7">
        <v>0</v>
      </c>
      <c r="E7">
        <v>-2</v>
      </c>
      <c r="F7">
        <v>2</v>
      </c>
      <c r="G7">
        <f>IF(Table1[[#This Row],[Used Voice]],Table1[[#This Row],[VV Read]],#N/A)</f>
        <v>-2</v>
      </c>
      <c r="H7">
        <f>IF(Table1[[#This Row],[Used Voice]],Table1[[#This Row],[VA Read]],#N/A)</f>
        <v>2</v>
      </c>
      <c r="I7">
        <v>-2</v>
      </c>
      <c r="J7">
        <v>-1</v>
      </c>
      <c r="K7">
        <v>1</v>
      </c>
      <c r="L7">
        <f>AVERAGE(Table1[MV])</f>
        <v>-0.91304347826086951</v>
      </c>
      <c r="M7">
        <f>AVERAGE(Table1[MA])</f>
        <v>0.95652173913043481</v>
      </c>
      <c r="P7" s="1"/>
      <c r="AE7" s="2">
        <v>42411.485995370371</v>
      </c>
      <c r="AF7" s="4">
        <f t="shared" si="0"/>
        <v>2.0370370368861281E-3</v>
      </c>
      <c r="AG7">
        <v>12</v>
      </c>
      <c r="AH7" t="s">
        <v>23</v>
      </c>
      <c r="AI7">
        <v>1</v>
      </c>
      <c r="AJ7">
        <v>1</v>
      </c>
    </row>
    <row r="8" spans="1:36" x14ac:dyDescent="0.3">
      <c r="A8" s="2">
        <v>42411.693078182871</v>
      </c>
      <c r="B8" s="3">
        <f t="shared" si="1"/>
        <v>7.8462962846970186E-4</v>
      </c>
      <c r="C8">
        <v>-1</v>
      </c>
      <c r="D8">
        <v>2</v>
      </c>
      <c r="E8">
        <v>0</v>
      </c>
      <c r="F8">
        <v>2</v>
      </c>
      <c r="G8">
        <f>IF(Table1[[#This Row],[Used Voice]],Table1[[#This Row],[VV Read]],#N/A)</f>
        <v>0</v>
      </c>
      <c r="H8">
        <f>IF(Table1[[#This Row],[Used Voice]],Table1[[#This Row],[VA Read]],#N/A)</f>
        <v>2</v>
      </c>
      <c r="I8">
        <v>1</v>
      </c>
      <c r="J8">
        <v>2</v>
      </c>
      <c r="K8">
        <v>1</v>
      </c>
      <c r="L8">
        <f>AVERAGE(Table1[MV])</f>
        <v>-0.91304347826086951</v>
      </c>
      <c r="M8">
        <f>AVERAGE(Table1[MA])</f>
        <v>0.95652173913043481</v>
      </c>
      <c r="P8" s="1"/>
      <c r="AE8" s="2">
        <v>42411.486307870371</v>
      </c>
      <c r="AF8" s="4">
        <f t="shared" si="0"/>
        <v>2.3495370371771664E-3</v>
      </c>
      <c r="AG8">
        <v>13</v>
      </c>
      <c r="AH8" t="s">
        <v>24</v>
      </c>
      <c r="AI8">
        <v>1</v>
      </c>
      <c r="AJ8">
        <v>1</v>
      </c>
    </row>
    <row r="9" spans="1:36" x14ac:dyDescent="0.3">
      <c r="A9" s="2">
        <v>42411.693142442127</v>
      </c>
      <c r="B9" s="3">
        <f t="shared" si="1"/>
        <v>8.4888888522982597E-4</v>
      </c>
      <c r="C9">
        <v>-1</v>
      </c>
      <c r="D9">
        <v>2</v>
      </c>
      <c r="E9">
        <v>-2</v>
      </c>
      <c r="F9">
        <v>-2</v>
      </c>
      <c r="G9">
        <f>IF(Table1[[#This Row],[Used Voice]],Table1[[#This Row],[VV Read]],#N/A)</f>
        <v>-2</v>
      </c>
      <c r="H9">
        <f>IF(Table1[[#This Row],[Used Voice]],Table1[[#This Row],[VA Read]],#N/A)</f>
        <v>-2</v>
      </c>
      <c r="I9">
        <v>2</v>
      </c>
      <c r="J9">
        <v>2</v>
      </c>
      <c r="K9">
        <v>1</v>
      </c>
      <c r="L9">
        <f>AVERAGE(Table1[MV])</f>
        <v>-0.91304347826086951</v>
      </c>
      <c r="M9">
        <f>AVERAGE(Table1[MA])</f>
        <v>0.95652173913043481</v>
      </c>
      <c r="P9" s="1"/>
      <c r="AE9" s="2">
        <v>42411.486331018517</v>
      </c>
      <c r="AF9" s="4">
        <f t="shared" si="0"/>
        <v>2.3726851834605135E-3</v>
      </c>
      <c r="AG9">
        <v>15</v>
      </c>
      <c r="AH9" t="s">
        <v>25</v>
      </c>
      <c r="AI9">
        <v>1</v>
      </c>
      <c r="AJ9">
        <v>1</v>
      </c>
    </row>
    <row r="10" spans="1:36" x14ac:dyDescent="0.3">
      <c r="A10" s="2">
        <v>42411.693205532407</v>
      </c>
      <c r="B10" s="3">
        <f t="shared" si="1"/>
        <v>9.1197916481178254E-4</v>
      </c>
      <c r="C10">
        <v>-2</v>
      </c>
      <c r="D10">
        <v>0</v>
      </c>
      <c r="E10">
        <v>0</v>
      </c>
      <c r="F10">
        <v>0</v>
      </c>
      <c r="G10" t="e">
        <f>IF(Table1[[#This Row],[Used Voice]],Table1[[#This Row],[VV Read]],#N/A)</f>
        <v>#N/A</v>
      </c>
      <c r="H10" t="e">
        <f>IF(Table1[[#This Row],[Used Voice]],Table1[[#This Row],[VA Read]],#N/A)</f>
        <v>#N/A</v>
      </c>
      <c r="I10">
        <v>-2</v>
      </c>
      <c r="J10">
        <v>0</v>
      </c>
      <c r="K10">
        <v>0</v>
      </c>
      <c r="L10">
        <f>AVERAGE(Table1[MV])</f>
        <v>-0.91304347826086951</v>
      </c>
      <c r="M10">
        <f>AVERAGE(Table1[MA])</f>
        <v>0.95652173913043481</v>
      </c>
      <c r="P10" s="1"/>
      <c r="AE10" s="2">
        <v>42411.486446759256</v>
      </c>
      <c r="AF10" s="4">
        <f t="shared" si="0"/>
        <v>2.4884259221532069E-3</v>
      </c>
      <c r="AG10">
        <v>16</v>
      </c>
      <c r="AH10" t="s">
        <v>26</v>
      </c>
      <c r="AI10">
        <v>1</v>
      </c>
      <c r="AJ10">
        <v>1</v>
      </c>
    </row>
    <row r="11" spans="1:36" x14ac:dyDescent="0.3">
      <c r="A11" s="2">
        <v>42411.693270636577</v>
      </c>
      <c r="B11" s="3">
        <f t="shared" si="1"/>
        <v>9.7708333487389609E-4</v>
      </c>
      <c r="C11">
        <v>-2</v>
      </c>
      <c r="D11">
        <v>2</v>
      </c>
      <c r="E11">
        <v>-2</v>
      </c>
      <c r="F11">
        <v>0</v>
      </c>
      <c r="G11">
        <f>IF(Table1[[#This Row],[Used Voice]],Table1[[#This Row],[VV Read]],#N/A)</f>
        <v>-2</v>
      </c>
      <c r="H11">
        <f>IF(Table1[[#This Row],[Used Voice]],Table1[[#This Row],[VA Read]],#N/A)</f>
        <v>0</v>
      </c>
      <c r="I11">
        <v>-1</v>
      </c>
      <c r="J11">
        <v>0</v>
      </c>
      <c r="K11">
        <v>1</v>
      </c>
      <c r="L11">
        <f>AVERAGE(Table1[MV])</f>
        <v>-0.91304347826086951</v>
      </c>
      <c r="M11">
        <f>AVERAGE(Table1[MA])</f>
        <v>0.95652173913043481</v>
      </c>
      <c r="P11" s="1"/>
      <c r="AE11" s="2">
        <v>42411.486805555556</v>
      </c>
      <c r="AF11" s="4">
        <f t="shared" si="0"/>
        <v>2.8472222222868972E-3</v>
      </c>
      <c r="AG11">
        <v>17</v>
      </c>
      <c r="AH11" t="s">
        <v>27</v>
      </c>
      <c r="AI11">
        <v>1</v>
      </c>
      <c r="AJ11">
        <v>6</v>
      </c>
    </row>
    <row r="12" spans="1:36" x14ac:dyDescent="0.3">
      <c r="A12" s="2">
        <v>42411.693330682872</v>
      </c>
      <c r="B12" s="3">
        <f t="shared" si="1"/>
        <v>1.0371296302764677E-3</v>
      </c>
      <c r="C12">
        <v>-2</v>
      </c>
      <c r="D12">
        <v>0</v>
      </c>
      <c r="E12">
        <v>0</v>
      </c>
      <c r="F12">
        <v>0</v>
      </c>
      <c r="G12" t="e">
        <f>IF(Table1[[#This Row],[Used Voice]],Table1[[#This Row],[VV Read]],#N/A)</f>
        <v>#N/A</v>
      </c>
      <c r="H12" t="e">
        <f>IF(Table1[[#This Row],[Used Voice]],Table1[[#This Row],[VA Read]],#N/A)</f>
        <v>#N/A</v>
      </c>
      <c r="I12">
        <v>-2</v>
      </c>
      <c r="J12">
        <v>0</v>
      </c>
      <c r="K12">
        <v>0</v>
      </c>
      <c r="L12">
        <f>AVERAGE(Table1[MV])</f>
        <v>-0.91304347826086951</v>
      </c>
      <c r="M12">
        <f>AVERAGE(Table1[MA])</f>
        <v>0.95652173913043481</v>
      </c>
      <c r="P12" s="1"/>
      <c r="AE12" s="2">
        <v>42411.486875000002</v>
      </c>
      <c r="AF12" s="4">
        <f t="shared" si="0"/>
        <v>2.9166666684128963E-3</v>
      </c>
      <c r="AG12">
        <v>22</v>
      </c>
      <c r="AH12" t="s">
        <v>28</v>
      </c>
      <c r="AI12">
        <v>1</v>
      </c>
      <c r="AJ12">
        <v>6</v>
      </c>
    </row>
    <row r="13" spans="1:36" x14ac:dyDescent="0.3">
      <c r="A13" s="2">
        <v>42411.69339054398</v>
      </c>
      <c r="B13" s="3">
        <f t="shared" si="1"/>
        <v>1.096990738005843E-3</v>
      </c>
      <c r="C13">
        <v>-2</v>
      </c>
      <c r="D13">
        <v>0</v>
      </c>
      <c r="E13">
        <v>0</v>
      </c>
      <c r="F13">
        <v>0</v>
      </c>
      <c r="G13" t="e">
        <f>IF(Table1[[#This Row],[Used Voice]],Table1[[#This Row],[VV Read]],#N/A)</f>
        <v>#N/A</v>
      </c>
      <c r="H13" t="e">
        <f>IF(Table1[[#This Row],[Used Voice]],Table1[[#This Row],[VA Read]],#N/A)</f>
        <v>#N/A</v>
      </c>
      <c r="I13">
        <v>-2</v>
      </c>
      <c r="J13">
        <v>0</v>
      </c>
      <c r="K13">
        <v>0</v>
      </c>
      <c r="L13">
        <f>AVERAGE(Table1[MV])</f>
        <v>-0.91304347826086951</v>
      </c>
      <c r="M13">
        <f>AVERAGE(Table1[MA])</f>
        <v>0.95652173913043481</v>
      </c>
      <c r="P13" s="1"/>
      <c r="AE13" s="2">
        <v>42411.48715277778</v>
      </c>
      <c r="AF13" s="4">
        <f t="shared" si="0"/>
        <v>3.194444445640935E-3</v>
      </c>
      <c r="AG13">
        <v>23</v>
      </c>
      <c r="AH13" t="s">
        <v>29</v>
      </c>
      <c r="AI13">
        <v>1</v>
      </c>
      <c r="AJ13">
        <v>6</v>
      </c>
    </row>
    <row r="14" spans="1:36" x14ac:dyDescent="0.3">
      <c r="A14" s="2">
        <v>42411.693456724533</v>
      </c>
      <c r="B14" s="3">
        <f t="shared" si="1"/>
        <v>1.163171291409526E-3</v>
      </c>
      <c r="C14">
        <v>0</v>
      </c>
      <c r="D14">
        <v>2</v>
      </c>
      <c r="E14">
        <v>-2</v>
      </c>
      <c r="F14">
        <v>-1</v>
      </c>
      <c r="G14">
        <f>IF(Table1[[#This Row],[Used Voice]],Table1[[#This Row],[VV Read]],#N/A)</f>
        <v>-2</v>
      </c>
      <c r="H14">
        <f>IF(Table1[[#This Row],[Used Voice]],Table1[[#This Row],[VA Read]],#N/A)</f>
        <v>-1</v>
      </c>
      <c r="I14">
        <v>-2</v>
      </c>
      <c r="J14">
        <v>-1</v>
      </c>
      <c r="K14">
        <v>1</v>
      </c>
      <c r="L14">
        <f>AVERAGE(Table1[MV])</f>
        <v>-0.91304347826086951</v>
      </c>
      <c r="M14">
        <f>AVERAGE(Table1[MA])</f>
        <v>0.95652173913043481</v>
      </c>
      <c r="P14" s="1"/>
      <c r="AE14" s="2">
        <v>42411.487187500003</v>
      </c>
      <c r="AF14" s="4">
        <f t="shared" si="0"/>
        <v>3.2291666687039346E-3</v>
      </c>
      <c r="AG14">
        <v>18</v>
      </c>
      <c r="AH14" t="s">
        <v>30</v>
      </c>
      <c r="AI14">
        <v>1</v>
      </c>
      <c r="AJ14">
        <v>6</v>
      </c>
    </row>
    <row r="15" spans="1:36" x14ac:dyDescent="0.3">
      <c r="A15" s="2">
        <v>42411.693520787034</v>
      </c>
      <c r="B15" s="3">
        <f t="shared" si="1"/>
        <v>1.2272337917238474E-3</v>
      </c>
      <c r="C15">
        <v>-2</v>
      </c>
      <c r="D15">
        <v>2</v>
      </c>
      <c r="E15">
        <v>-2</v>
      </c>
      <c r="F15">
        <v>0</v>
      </c>
      <c r="G15">
        <f>IF(Table1[[#This Row],[Used Voice]],Table1[[#This Row],[VV Read]],#N/A)</f>
        <v>-2</v>
      </c>
      <c r="H15">
        <f>IF(Table1[[#This Row],[Used Voice]],Table1[[#This Row],[VA Read]],#N/A)</f>
        <v>0</v>
      </c>
      <c r="I15">
        <v>0</v>
      </c>
      <c r="J15">
        <v>2</v>
      </c>
      <c r="K15">
        <v>1</v>
      </c>
      <c r="L15">
        <f>AVERAGE(Table1[MV])</f>
        <v>-0.91304347826086951</v>
      </c>
      <c r="M15">
        <f>AVERAGE(Table1[MA])</f>
        <v>0.95652173913043481</v>
      </c>
      <c r="P15" s="1"/>
      <c r="AE15" s="2">
        <v>42411.487372685187</v>
      </c>
      <c r="AF15" s="4">
        <f t="shared" si="0"/>
        <v>3.4143518535226271E-3</v>
      </c>
      <c r="AG15">
        <v>19</v>
      </c>
      <c r="AH15" t="s">
        <v>31</v>
      </c>
      <c r="AI15">
        <v>1</v>
      </c>
      <c r="AJ15">
        <v>1</v>
      </c>
    </row>
    <row r="16" spans="1:36" x14ac:dyDescent="0.3">
      <c r="A16" s="2">
        <v>42411.693584942128</v>
      </c>
      <c r="B16" s="3">
        <f t="shared" si="1"/>
        <v>1.2913888858747669E-3</v>
      </c>
      <c r="C16">
        <v>0</v>
      </c>
      <c r="D16">
        <v>2</v>
      </c>
      <c r="E16">
        <v>-2</v>
      </c>
      <c r="F16">
        <v>-2</v>
      </c>
      <c r="G16">
        <f>IF(Table1[[#This Row],[Used Voice]],Table1[[#This Row],[VV Read]],#N/A)</f>
        <v>-2</v>
      </c>
      <c r="H16">
        <f>IF(Table1[[#This Row],[Used Voice]],Table1[[#This Row],[VA Read]],#N/A)</f>
        <v>-2</v>
      </c>
      <c r="I16">
        <v>-2</v>
      </c>
      <c r="J16">
        <v>-1</v>
      </c>
      <c r="K16">
        <v>1</v>
      </c>
      <c r="L16">
        <f>AVERAGE(Table1[MV])</f>
        <v>-0.91304347826086951</v>
      </c>
      <c r="M16">
        <f>AVERAGE(Table1[MA])</f>
        <v>0.95652173913043481</v>
      </c>
      <c r="P16" s="1"/>
      <c r="AE16" s="2">
        <v>42411.487407407411</v>
      </c>
      <c r="AF16" s="4">
        <f t="shared" si="0"/>
        <v>3.4490740765856266E-3</v>
      </c>
      <c r="AG16">
        <v>25</v>
      </c>
      <c r="AH16" t="s">
        <v>32</v>
      </c>
      <c r="AI16">
        <v>1</v>
      </c>
      <c r="AJ16">
        <v>1</v>
      </c>
    </row>
    <row r="17" spans="1:36" x14ac:dyDescent="0.3">
      <c r="A17" s="2">
        <v>42411.693645173611</v>
      </c>
      <c r="B17" s="3">
        <f t="shared" si="1"/>
        <v>1.3516203689505346E-3</v>
      </c>
      <c r="C17">
        <v>0</v>
      </c>
      <c r="D17">
        <v>2</v>
      </c>
      <c r="E17">
        <v>0</v>
      </c>
      <c r="F17">
        <v>0</v>
      </c>
      <c r="G17" t="e">
        <f>IF(Table1[[#This Row],[Used Voice]],Table1[[#This Row],[VV Read]],#N/A)</f>
        <v>#N/A</v>
      </c>
      <c r="H17" t="e">
        <f>IF(Table1[[#This Row],[Used Voice]],Table1[[#This Row],[VA Read]],#N/A)</f>
        <v>#N/A</v>
      </c>
      <c r="I17">
        <v>0</v>
      </c>
      <c r="J17">
        <v>2</v>
      </c>
      <c r="K17">
        <v>0</v>
      </c>
      <c r="L17">
        <f>AVERAGE(Table1[MV])</f>
        <v>-0.91304347826086951</v>
      </c>
      <c r="M17">
        <f>AVERAGE(Table1[MA])</f>
        <v>0.95652173913043481</v>
      </c>
      <c r="P17" s="1"/>
      <c r="AE17" s="2">
        <v>42411.487592592595</v>
      </c>
      <c r="AF17" s="4">
        <f t="shared" si="0"/>
        <v>3.6342592614043191E-3</v>
      </c>
      <c r="AG17">
        <v>26</v>
      </c>
      <c r="AH17" t="s">
        <v>33</v>
      </c>
      <c r="AI17">
        <v>1</v>
      </c>
      <c r="AJ17">
        <v>1</v>
      </c>
    </row>
    <row r="18" spans="1:36" x14ac:dyDescent="0.3">
      <c r="A18" s="2">
        <v>42411.6937053125</v>
      </c>
      <c r="B18" s="3">
        <f t="shared" si="1"/>
        <v>1.4117592581897043E-3</v>
      </c>
      <c r="C18">
        <v>-2</v>
      </c>
      <c r="D18">
        <v>2</v>
      </c>
      <c r="E18">
        <v>0</v>
      </c>
      <c r="F18">
        <v>0</v>
      </c>
      <c r="G18" t="e">
        <f>IF(Table1[[#This Row],[Used Voice]],Table1[[#This Row],[VV Read]],#N/A)</f>
        <v>#N/A</v>
      </c>
      <c r="H18" t="e">
        <f>IF(Table1[[#This Row],[Used Voice]],Table1[[#This Row],[VA Read]],#N/A)</f>
        <v>#N/A</v>
      </c>
      <c r="I18">
        <v>-2</v>
      </c>
      <c r="J18">
        <v>2</v>
      </c>
      <c r="K18">
        <v>0</v>
      </c>
      <c r="L18">
        <f>AVERAGE(Table1[MV])</f>
        <v>-0.91304347826086951</v>
      </c>
      <c r="M18">
        <f>AVERAGE(Table1[MA])</f>
        <v>0.95652173913043481</v>
      </c>
      <c r="P18" s="1"/>
      <c r="AE18" s="2">
        <v>42411.487835648149</v>
      </c>
      <c r="AF18" s="4">
        <f t="shared" si="0"/>
        <v>3.8773148155693583E-3</v>
      </c>
      <c r="AG18">
        <v>27</v>
      </c>
      <c r="AH18" t="s">
        <v>34</v>
      </c>
      <c r="AI18">
        <v>4</v>
      </c>
      <c r="AJ18">
        <v>9</v>
      </c>
    </row>
    <row r="19" spans="1:36" x14ac:dyDescent="0.3">
      <c r="A19" s="2">
        <v>42411.693769699072</v>
      </c>
      <c r="B19" s="3">
        <f t="shared" si="1"/>
        <v>1.4761458296561614E-3</v>
      </c>
      <c r="C19">
        <v>0</v>
      </c>
      <c r="D19">
        <v>2</v>
      </c>
      <c r="E19">
        <v>-2</v>
      </c>
      <c r="F19">
        <v>2</v>
      </c>
      <c r="G19">
        <f>IF(Table1[[#This Row],[Used Voice]],Table1[[#This Row],[VV Read]],#N/A)</f>
        <v>-2</v>
      </c>
      <c r="H19">
        <f>IF(Table1[[#This Row],[Used Voice]],Table1[[#This Row],[VA Read]],#N/A)</f>
        <v>2</v>
      </c>
      <c r="I19">
        <v>0</v>
      </c>
      <c r="J19">
        <v>2</v>
      </c>
      <c r="K19">
        <v>1</v>
      </c>
      <c r="L19">
        <f>AVERAGE(Table1[MV])</f>
        <v>-0.91304347826086951</v>
      </c>
      <c r="M19">
        <f>AVERAGE(Table1[MA])</f>
        <v>0.95652173913043481</v>
      </c>
      <c r="P19" s="1"/>
      <c r="AE19" s="2">
        <v>42411.487881944442</v>
      </c>
      <c r="AF19" s="4">
        <f t="shared" si="0"/>
        <v>3.9236111081360527E-3</v>
      </c>
      <c r="AG19">
        <v>30</v>
      </c>
      <c r="AH19" t="s">
        <v>35</v>
      </c>
      <c r="AI19">
        <v>4</v>
      </c>
      <c r="AJ19">
        <v>9</v>
      </c>
    </row>
    <row r="20" spans="1:36" x14ac:dyDescent="0.3">
      <c r="A20" s="2">
        <v>42411.693834050922</v>
      </c>
      <c r="B20" s="3">
        <f t="shared" si="1"/>
        <v>1.5404976802528836E-3</v>
      </c>
      <c r="C20">
        <v>0</v>
      </c>
      <c r="D20">
        <v>2</v>
      </c>
      <c r="E20">
        <v>-2</v>
      </c>
      <c r="F20">
        <v>-2</v>
      </c>
      <c r="G20">
        <f>IF(Table1[[#This Row],[Used Voice]],Table1[[#This Row],[VV Read]],#N/A)</f>
        <v>-2</v>
      </c>
      <c r="H20">
        <f>IF(Table1[[#This Row],[Used Voice]],Table1[[#This Row],[VA Read]],#N/A)</f>
        <v>-2</v>
      </c>
      <c r="I20">
        <v>0</v>
      </c>
      <c r="J20">
        <v>2</v>
      </c>
      <c r="K20">
        <v>1</v>
      </c>
      <c r="L20">
        <f>AVERAGE(Table1[MV])</f>
        <v>-0.91304347826086951</v>
      </c>
      <c r="M20">
        <f>AVERAGE(Table1[MA])</f>
        <v>0.95652173913043481</v>
      </c>
      <c r="P20" s="1"/>
      <c r="AE20" s="2">
        <v>42411.488043981481</v>
      </c>
      <c r="AF20" s="4">
        <f t="shared" si="0"/>
        <v>4.085648146671398E-3</v>
      </c>
      <c r="AG20">
        <v>31</v>
      </c>
      <c r="AH20" t="s">
        <v>36</v>
      </c>
      <c r="AI20">
        <v>1</v>
      </c>
      <c r="AJ20">
        <v>1</v>
      </c>
    </row>
    <row r="21" spans="1:36" x14ac:dyDescent="0.3">
      <c r="A21" s="2">
        <v>42411.693898356483</v>
      </c>
      <c r="B21" s="3">
        <f t="shared" si="1"/>
        <v>1.6048032412072644E-3</v>
      </c>
      <c r="C21">
        <v>0</v>
      </c>
      <c r="D21">
        <v>2</v>
      </c>
      <c r="E21">
        <v>-2</v>
      </c>
      <c r="F21">
        <v>0</v>
      </c>
      <c r="G21">
        <f>IF(Table1[[#This Row],[Used Voice]],Table1[[#This Row],[VV Read]],#N/A)</f>
        <v>-2</v>
      </c>
      <c r="H21">
        <f>IF(Table1[[#This Row],[Used Voice]],Table1[[#This Row],[VA Read]],#N/A)</f>
        <v>0</v>
      </c>
      <c r="I21">
        <v>0</v>
      </c>
      <c r="J21">
        <v>2</v>
      </c>
      <c r="K21">
        <v>1</v>
      </c>
      <c r="L21">
        <f>AVERAGE(Table1[MV])</f>
        <v>-0.91304347826086951</v>
      </c>
      <c r="M21">
        <f>AVERAGE(Table1[MA])</f>
        <v>0.95652173913043481</v>
      </c>
      <c r="P21" s="1"/>
      <c r="AE21" s="2">
        <v>42411.48814814815</v>
      </c>
      <c r="AF21" s="4">
        <f t="shared" si="0"/>
        <v>4.1898148158603966E-3</v>
      </c>
      <c r="AG21">
        <v>33</v>
      </c>
      <c r="AH21" t="s">
        <v>37</v>
      </c>
      <c r="AI21">
        <v>1</v>
      </c>
      <c r="AJ21">
        <v>1</v>
      </c>
    </row>
    <row r="22" spans="1:36" x14ac:dyDescent="0.3">
      <c r="A22" s="2">
        <v>42411.693958518517</v>
      </c>
      <c r="B22" s="3">
        <f t="shared" si="1"/>
        <v>1.6649652752676047E-3</v>
      </c>
      <c r="C22">
        <v>0</v>
      </c>
      <c r="D22">
        <v>2</v>
      </c>
      <c r="E22">
        <v>0</v>
      </c>
      <c r="F22">
        <v>0</v>
      </c>
      <c r="G22" t="e">
        <f>IF(Table1[[#This Row],[Used Voice]],Table1[[#This Row],[VV Read]],#N/A)</f>
        <v>#N/A</v>
      </c>
      <c r="H22" t="e">
        <f>IF(Table1[[#This Row],[Used Voice]],Table1[[#This Row],[VA Read]],#N/A)</f>
        <v>#N/A</v>
      </c>
      <c r="I22">
        <v>0</v>
      </c>
      <c r="J22">
        <v>2</v>
      </c>
      <c r="K22">
        <v>0</v>
      </c>
      <c r="L22">
        <f>AVERAGE(Table1[MV])</f>
        <v>-0.91304347826086951</v>
      </c>
      <c r="M22">
        <f>AVERAGE(Table1[MA])</f>
        <v>0.95652173913043481</v>
      </c>
      <c r="P22" s="1"/>
      <c r="AE22" s="2">
        <v>42411.488263888888</v>
      </c>
      <c r="AF22" s="4">
        <f t="shared" si="0"/>
        <v>4.3055555545530901E-3</v>
      </c>
      <c r="AG22">
        <v>34</v>
      </c>
      <c r="AH22" t="s">
        <v>38</v>
      </c>
      <c r="AI22">
        <v>1</v>
      </c>
      <c r="AJ22">
        <v>1</v>
      </c>
    </row>
    <row r="23" spans="1:36" x14ac:dyDescent="0.3">
      <c r="A23" s="2">
        <v>42411.694018368056</v>
      </c>
      <c r="B23" s="3">
        <f t="shared" si="1"/>
        <v>1.7248148142243735E-3</v>
      </c>
      <c r="C23">
        <v>0</v>
      </c>
      <c r="D23">
        <v>2</v>
      </c>
      <c r="E23">
        <v>0</v>
      </c>
      <c r="F23">
        <v>0</v>
      </c>
      <c r="G23" t="e">
        <f>IF(Table1[[#This Row],[Used Voice]],Table1[[#This Row],[VV Read]],#N/A)</f>
        <v>#N/A</v>
      </c>
      <c r="H23" t="e">
        <f>IF(Table1[[#This Row],[Used Voice]],Table1[[#This Row],[VA Read]],#N/A)</f>
        <v>#N/A</v>
      </c>
      <c r="I23">
        <v>0</v>
      </c>
      <c r="J23">
        <v>2</v>
      </c>
      <c r="K23">
        <v>0</v>
      </c>
      <c r="L23">
        <f>AVERAGE(Table1[MV])</f>
        <v>-0.91304347826086951</v>
      </c>
      <c r="M23">
        <f>AVERAGE(Table1[MA])</f>
        <v>0.95652173913043481</v>
      </c>
      <c r="P23" s="1"/>
      <c r="AE23" s="2">
        <v>42411.488437499997</v>
      </c>
      <c r="AF23" s="4">
        <f t="shared" si="0"/>
        <v>4.4791666625921302E-3</v>
      </c>
      <c r="AG23">
        <v>35</v>
      </c>
      <c r="AH23" t="s">
        <v>39</v>
      </c>
      <c r="AI23">
        <v>1</v>
      </c>
      <c r="AJ23">
        <v>1</v>
      </c>
    </row>
    <row r="24" spans="1:36" x14ac:dyDescent="0.3">
      <c r="A24" s="2">
        <v>42411.694083622686</v>
      </c>
      <c r="B24" s="3">
        <f t="shared" si="1"/>
        <v>1.7900694438139908E-3</v>
      </c>
      <c r="C24">
        <v>-2</v>
      </c>
      <c r="D24">
        <v>0</v>
      </c>
      <c r="E24">
        <v>-2</v>
      </c>
      <c r="F24">
        <v>-1</v>
      </c>
      <c r="G24">
        <f>IF(Table1[[#This Row],[Used Voice]],Table1[[#This Row],[VV Read]],#N/A)</f>
        <v>-2</v>
      </c>
      <c r="H24">
        <f>IF(Table1[[#This Row],[Used Voice]],Table1[[#This Row],[VA Read]],#N/A)</f>
        <v>-1</v>
      </c>
      <c r="I24">
        <v>0</v>
      </c>
      <c r="J24">
        <v>2</v>
      </c>
      <c r="K24">
        <v>1</v>
      </c>
      <c r="L24">
        <f>AVERAGE(Table1[MV])</f>
        <v>-0.91304347826086951</v>
      </c>
      <c r="M24">
        <f>AVERAGE(Table1[MA])</f>
        <v>0.95652173913043481</v>
      </c>
      <c r="P24" s="1"/>
      <c r="AE24" s="2">
        <v>42411.488692129627</v>
      </c>
      <c r="AF24" s="4">
        <f t="shared" si="0"/>
        <v>4.7337962935368218E-3</v>
      </c>
      <c r="AG24">
        <v>36</v>
      </c>
      <c r="AH24" t="s">
        <v>40</v>
      </c>
      <c r="AI24">
        <v>4</v>
      </c>
      <c r="AJ24">
        <v>9</v>
      </c>
    </row>
    <row r="25" spans="1:36" x14ac:dyDescent="0.3">
      <c r="A25" s="2">
        <v>42411.694143726854</v>
      </c>
      <c r="B25" s="3">
        <f t="shared" si="1"/>
        <v>1.8501736121834256E-3</v>
      </c>
      <c r="C25">
        <v>0</v>
      </c>
      <c r="D25">
        <v>2</v>
      </c>
      <c r="E25">
        <v>0</v>
      </c>
      <c r="F25">
        <v>0</v>
      </c>
      <c r="G25" t="e">
        <f>IF(Table1[[#This Row],[Used Voice]],Table1[[#This Row],[VV Read]],#N/A)</f>
        <v>#N/A</v>
      </c>
      <c r="H25" t="e">
        <f>IF(Table1[[#This Row],[Used Voice]],Table1[[#This Row],[VA Read]],#N/A)</f>
        <v>#N/A</v>
      </c>
      <c r="I25">
        <v>0</v>
      </c>
      <c r="J25">
        <v>2</v>
      </c>
      <c r="K25">
        <v>0</v>
      </c>
      <c r="L25">
        <f>AVERAGE(Table1[MV])</f>
        <v>-0.91304347826086951</v>
      </c>
      <c r="M25">
        <f>AVERAGE(Table1[MA])</f>
        <v>0.95652173913043481</v>
      </c>
      <c r="P25" s="1"/>
      <c r="AE25" s="2">
        <v>42411.488726851851</v>
      </c>
      <c r="AF25" s="4">
        <f t="shared" si="0"/>
        <v>4.7685185165998213E-3</v>
      </c>
      <c r="AG25">
        <v>39</v>
      </c>
      <c r="AH25" t="s">
        <v>41</v>
      </c>
      <c r="AI25">
        <v>4</v>
      </c>
      <c r="AJ25">
        <v>9</v>
      </c>
    </row>
    <row r="26" spans="1:36" x14ac:dyDescent="0.3">
      <c r="A26" s="2">
        <v>42411.69420878472</v>
      </c>
      <c r="B26" s="3">
        <f t="shared" si="1"/>
        <v>1.9152314780512825E-3</v>
      </c>
      <c r="C26">
        <v>0</v>
      </c>
      <c r="D26">
        <v>2</v>
      </c>
      <c r="E26">
        <v>2</v>
      </c>
      <c r="F26">
        <v>2</v>
      </c>
      <c r="G26">
        <f>IF(Table1[[#This Row],[Used Voice]],Table1[[#This Row],[VV Read]],#N/A)</f>
        <v>2</v>
      </c>
      <c r="H26">
        <f>IF(Table1[[#This Row],[Used Voice]],Table1[[#This Row],[VA Read]],#N/A)</f>
        <v>2</v>
      </c>
      <c r="I26">
        <v>-2</v>
      </c>
      <c r="J26">
        <v>-1</v>
      </c>
      <c r="K26">
        <v>1</v>
      </c>
      <c r="L26">
        <f>AVERAGE(Table1[MV])</f>
        <v>-0.91304347826086951</v>
      </c>
      <c r="M26">
        <f>AVERAGE(Table1[MA])</f>
        <v>0.95652173913043481</v>
      </c>
      <c r="P26" s="1"/>
      <c r="AE26" s="2">
        <v>42411.488761574074</v>
      </c>
      <c r="AF26" s="4">
        <f t="shared" si="0"/>
        <v>4.8032407396628209E-3</v>
      </c>
      <c r="AG26">
        <v>41</v>
      </c>
      <c r="AH26" t="s">
        <v>42</v>
      </c>
      <c r="AI26">
        <v>4</v>
      </c>
      <c r="AJ26">
        <v>9</v>
      </c>
    </row>
    <row r="27" spans="1:36" x14ac:dyDescent="0.3">
      <c r="A27" s="2">
        <v>42411.69426895833</v>
      </c>
      <c r="B27" s="3">
        <f t="shared" si="1"/>
        <v>1.975405088160187E-3</v>
      </c>
      <c r="C27">
        <v>-2</v>
      </c>
      <c r="D27">
        <v>0</v>
      </c>
      <c r="E27">
        <v>0</v>
      </c>
      <c r="F27">
        <v>0</v>
      </c>
      <c r="G27" t="e">
        <f>IF(Table1[[#This Row],[Used Voice]],Table1[[#This Row],[VV Read]],#N/A)</f>
        <v>#N/A</v>
      </c>
      <c r="H27" t="e">
        <f>IF(Table1[[#This Row],[Used Voice]],Table1[[#This Row],[VA Read]],#N/A)</f>
        <v>#N/A</v>
      </c>
      <c r="I27">
        <v>-2</v>
      </c>
      <c r="J27">
        <v>0</v>
      </c>
      <c r="K27">
        <v>0</v>
      </c>
      <c r="L27">
        <f>AVERAGE(Table1[MV])</f>
        <v>-0.91304347826086951</v>
      </c>
      <c r="M27">
        <f>AVERAGE(Table1[MA])</f>
        <v>0.95652173913043481</v>
      </c>
      <c r="P27" s="1"/>
      <c r="AE27" s="2">
        <v>42411.488865740743</v>
      </c>
      <c r="AF27" s="4">
        <f t="shared" si="0"/>
        <v>4.9074074088518195E-3</v>
      </c>
      <c r="AG27">
        <v>42</v>
      </c>
      <c r="AH27" t="s">
        <v>43</v>
      </c>
      <c r="AI27">
        <v>4</v>
      </c>
      <c r="AJ27">
        <v>9</v>
      </c>
    </row>
    <row r="28" spans="1:36" x14ac:dyDescent="0.3">
      <c r="A28" s="2">
        <v>42411.694328761572</v>
      </c>
      <c r="B28" s="3">
        <f t="shared" si="1"/>
        <v>2.0352083301986568E-3</v>
      </c>
      <c r="C28">
        <v>0</v>
      </c>
      <c r="D28">
        <v>2</v>
      </c>
      <c r="E28">
        <v>0</v>
      </c>
      <c r="F28">
        <v>0</v>
      </c>
      <c r="G28" t="e">
        <f>IF(Table1[[#This Row],[Used Voice]],Table1[[#This Row],[VV Read]],#N/A)</f>
        <v>#N/A</v>
      </c>
      <c r="H28" t="e">
        <f>IF(Table1[[#This Row],[Used Voice]],Table1[[#This Row],[VA Read]],#N/A)</f>
        <v>#N/A</v>
      </c>
      <c r="I28">
        <v>0</v>
      </c>
      <c r="J28">
        <v>2</v>
      </c>
      <c r="K28">
        <v>0</v>
      </c>
      <c r="L28">
        <f>AVERAGE(Table1[MV])</f>
        <v>-0.91304347826086951</v>
      </c>
      <c r="M28">
        <f>AVERAGE(Table1[MA])</f>
        <v>0.95652173913043481</v>
      </c>
      <c r="P28" s="1"/>
      <c r="AE28" s="2">
        <v>42411.489178240743</v>
      </c>
      <c r="AF28" s="4">
        <f t="shared" si="0"/>
        <v>5.2199074091428578E-3</v>
      </c>
      <c r="AG28">
        <v>42</v>
      </c>
      <c r="AH28" t="s">
        <v>43</v>
      </c>
      <c r="AI28">
        <v>3</v>
      </c>
      <c r="AJ28">
        <v>8</v>
      </c>
    </row>
    <row r="29" spans="1:36" x14ac:dyDescent="0.3">
      <c r="A29" s="2">
        <v>42411.694393206017</v>
      </c>
      <c r="B29" s="3">
        <f t="shared" si="1"/>
        <v>2.0996527746319771E-3</v>
      </c>
      <c r="C29">
        <v>0</v>
      </c>
      <c r="D29">
        <v>2</v>
      </c>
      <c r="E29">
        <v>-2</v>
      </c>
      <c r="F29">
        <v>-1</v>
      </c>
      <c r="G29">
        <f>IF(Table1[[#This Row],[Used Voice]],Table1[[#This Row],[VV Read]],#N/A)</f>
        <v>-2</v>
      </c>
      <c r="H29">
        <f>IF(Table1[[#This Row],[Used Voice]],Table1[[#This Row],[VA Read]],#N/A)</f>
        <v>-1</v>
      </c>
      <c r="I29">
        <v>0</v>
      </c>
      <c r="J29">
        <v>2</v>
      </c>
      <c r="K29">
        <v>1</v>
      </c>
      <c r="L29">
        <f>AVERAGE(Table1[MV])</f>
        <v>-0.91304347826086951</v>
      </c>
      <c r="M29">
        <f>AVERAGE(Table1[MA])</f>
        <v>0.95652173913043481</v>
      </c>
      <c r="P29" s="1"/>
      <c r="AE29" s="2">
        <v>42411.489560185182</v>
      </c>
      <c r="AF29" s="4">
        <f t="shared" si="0"/>
        <v>5.6018518482839376E-3</v>
      </c>
      <c r="AG29">
        <v>43</v>
      </c>
      <c r="AH29" t="s">
        <v>44</v>
      </c>
      <c r="AI29">
        <v>1</v>
      </c>
      <c r="AJ29">
        <v>6</v>
      </c>
    </row>
    <row r="30" spans="1:36" x14ac:dyDescent="0.3">
      <c r="A30" s="2">
        <v>42411.694453263888</v>
      </c>
      <c r="B30" s="3">
        <f t="shared" si="1"/>
        <v>2.1597106460831128E-3</v>
      </c>
      <c r="C30">
        <v>0</v>
      </c>
      <c r="D30">
        <v>2</v>
      </c>
      <c r="E30">
        <v>0</v>
      </c>
      <c r="F30">
        <v>0</v>
      </c>
      <c r="G30" t="e">
        <f>IF(Table1[[#This Row],[Used Voice]],Table1[[#This Row],[VV Read]],#N/A)</f>
        <v>#N/A</v>
      </c>
      <c r="H30" t="e">
        <f>IF(Table1[[#This Row],[Used Voice]],Table1[[#This Row],[VA Read]],#N/A)</f>
        <v>#N/A</v>
      </c>
      <c r="I30">
        <v>0</v>
      </c>
      <c r="J30">
        <v>2</v>
      </c>
      <c r="K30">
        <v>0</v>
      </c>
      <c r="L30">
        <f>AVERAGE(Table1[MV])</f>
        <v>-0.91304347826086951</v>
      </c>
      <c r="M30">
        <f>AVERAGE(Table1[MA])</f>
        <v>0.95652173913043481</v>
      </c>
      <c r="P30" s="1"/>
      <c r="AE30" s="2">
        <v>42411.489618055559</v>
      </c>
      <c r="AF30" s="4">
        <f t="shared" si="0"/>
        <v>5.6597222249062419E-3</v>
      </c>
      <c r="AG30">
        <v>46</v>
      </c>
      <c r="AH30" t="s">
        <v>45</v>
      </c>
      <c r="AI30">
        <v>1</v>
      </c>
      <c r="AJ30">
        <v>6</v>
      </c>
    </row>
    <row r="31" spans="1:36" x14ac:dyDescent="0.3">
      <c r="A31" s="2">
        <v>42411.694513275463</v>
      </c>
      <c r="B31" s="3">
        <f t="shared" si="1"/>
        <v>2.2197222206159495E-3</v>
      </c>
      <c r="C31">
        <v>0</v>
      </c>
      <c r="D31">
        <v>2</v>
      </c>
      <c r="E31">
        <v>0</v>
      </c>
      <c r="F31">
        <v>0</v>
      </c>
      <c r="G31" t="e">
        <f>IF(Table1[[#This Row],[Used Voice]],Table1[[#This Row],[VV Read]],#N/A)</f>
        <v>#N/A</v>
      </c>
      <c r="H31" t="e">
        <f>IF(Table1[[#This Row],[Used Voice]],Table1[[#This Row],[VA Read]],#N/A)</f>
        <v>#N/A</v>
      </c>
      <c r="I31">
        <v>0</v>
      </c>
      <c r="J31">
        <v>2</v>
      </c>
      <c r="K31">
        <v>0</v>
      </c>
      <c r="L31">
        <f>AVERAGE(Table1[MV])</f>
        <v>-0.91304347826086951</v>
      </c>
      <c r="M31">
        <f>AVERAGE(Table1[MA])</f>
        <v>0.95652173913043481</v>
      </c>
      <c r="P31" s="1"/>
    </row>
    <row r="32" spans="1:36" x14ac:dyDescent="0.3">
      <c r="A32" s="2">
        <v>42411.694573483794</v>
      </c>
      <c r="B32" s="3">
        <f t="shared" si="1"/>
        <v>2.2799305515945889E-3</v>
      </c>
      <c r="C32">
        <v>0</v>
      </c>
      <c r="D32">
        <v>2</v>
      </c>
      <c r="E32">
        <v>0</v>
      </c>
      <c r="F32">
        <v>0</v>
      </c>
      <c r="G32" t="e">
        <f>IF(Table1[[#This Row],[Used Voice]],Table1[[#This Row],[VV Read]],#N/A)</f>
        <v>#N/A</v>
      </c>
      <c r="H32" t="e">
        <f>IF(Table1[[#This Row],[Used Voice]],Table1[[#This Row],[VA Read]],#N/A)</f>
        <v>#N/A</v>
      </c>
      <c r="I32">
        <v>0</v>
      </c>
      <c r="J32">
        <v>2</v>
      </c>
      <c r="K32">
        <v>0</v>
      </c>
      <c r="L32">
        <f>AVERAGE(Table1[MV])</f>
        <v>-0.91304347826086951</v>
      </c>
      <c r="M32">
        <f>AVERAGE(Table1[MA])</f>
        <v>0.95652173913043481</v>
      </c>
      <c r="P32" s="1"/>
    </row>
    <row r="33" spans="1:16" x14ac:dyDescent="0.3">
      <c r="A33" s="2">
        <v>42411.694633460647</v>
      </c>
      <c r="B33" s="3">
        <f t="shared" si="1"/>
        <v>2.3399074052576907E-3</v>
      </c>
      <c r="C33">
        <v>0</v>
      </c>
      <c r="D33">
        <v>2</v>
      </c>
      <c r="E33">
        <v>0</v>
      </c>
      <c r="F33">
        <v>0</v>
      </c>
      <c r="G33" t="e">
        <f>IF(Table1[[#This Row],[Used Voice]],Table1[[#This Row],[VV Read]],#N/A)</f>
        <v>#N/A</v>
      </c>
      <c r="H33" t="e">
        <f>IF(Table1[[#This Row],[Used Voice]],Table1[[#This Row],[VA Read]],#N/A)</f>
        <v>#N/A</v>
      </c>
      <c r="I33">
        <v>0</v>
      </c>
      <c r="J33">
        <v>2</v>
      </c>
      <c r="K33">
        <v>0</v>
      </c>
      <c r="L33">
        <f>AVERAGE(Table1[MV])</f>
        <v>-0.91304347826086951</v>
      </c>
      <c r="M33">
        <f>AVERAGE(Table1[MA])</f>
        <v>0.95652173913043481</v>
      </c>
      <c r="P33" s="1"/>
    </row>
    <row r="34" spans="1:16" x14ac:dyDescent="0.3">
      <c r="A34" s="2">
        <v>42411.694697488427</v>
      </c>
      <c r="B34" s="3">
        <f t="shared" si="1"/>
        <v>2.4039351847022772E-3</v>
      </c>
      <c r="C34">
        <v>0</v>
      </c>
      <c r="D34">
        <v>2</v>
      </c>
      <c r="E34">
        <v>-2</v>
      </c>
      <c r="F34">
        <v>-2</v>
      </c>
      <c r="G34">
        <f>IF(Table1[[#This Row],[Used Voice]],Table1[[#This Row],[VV Read]],#N/A)</f>
        <v>-2</v>
      </c>
      <c r="H34">
        <f>IF(Table1[[#This Row],[Used Voice]],Table1[[#This Row],[VA Read]],#N/A)</f>
        <v>-2</v>
      </c>
      <c r="I34">
        <v>0</v>
      </c>
      <c r="J34">
        <v>2</v>
      </c>
      <c r="K34">
        <v>1</v>
      </c>
      <c r="L34">
        <f>AVERAGE(Table1[MV])</f>
        <v>-0.91304347826086951</v>
      </c>
      <c r="M34">
        <f>AVERAGE(Table1[MA])</f>
        <v>0.95652173913043481</v>
      </c>
      <c r="P34" s="1"/>
    </row>
    <row r="35" spans="1:16" x14ac:dyDescent="0.3">
      <c r="A35" s="2">
        <v>42411.694757476849</v>
      </c>
      <c r="B35" s="3">
        <f t="shared" si="1"/>
        <v>2.4639236071379855E-3</v>
      </c>
      <c r="C35">
        <v>0</v>
      </c>
      <c r="D35">
        <v>2</v>
      </c>
      <c r="E35">
        <v>0</v>
      </c>
      <c r="F35">
        <v>0</v>
      </c>
      <c r="G35" t="e">
        <f>IF(Table1[[#This Row],[Used Voice]],Table1[[#This Row],[VV Read]],#N/A)</f>
        <v>#N/A</v>
      </c>
      <c r="H35" t="e">
        <f>IF(Table1[[#This Row],[Used Voice]],Table1[[#This Row],[VA Read]],#N/A)</f>
        <v>#N/A</v>
      </c>
      <c r="I35">
        <v>0</v>
      </c>
      <c r="J35">
        <v>2</v>
      </c>
      <c r="K35">
        <v>0</v>
      </c>
      <c r="L35">
        <f>AVERAGE(Table1[MV])</f>
        <v>-0.91304347826086951</v>
      </c>
      <c r="M35">
        <f>AVERAGE(Table1[MA])</f>
        <v>0.95652173913043481</v>
      </c>
      <c r="P35" s="1"/>
    </row>
    <row r="36" spans="1:16" x14ac:dyDescent="0.3">
      <c r="A36" s="2">
        <v>42411.694821504629</v>
      </c>
      <c r="B36" s="3">
        <f t="shared" si="1"/>
        <v>2.527951386582572E-3</v>
      </c>
      <c r="C36">
        <v>-2</v>
      </c>
      <c r="D36">
        <v>0</v>
      </c>
      <c r="E36">
        <v>-2</v>
      </c>
      <c r="F36">
        <v>-1</v>
      </c>
      <c r="G36">
        <f>IF(Table1[[#This Row],[Used Voice]],Table1[[#This Row],[VV Read]],#N/A)</f>
        <v>-2</v>
      </c>
      <c r="H36">
        <f>IF(Table1[[#This Row],[Used Voice]],Table1[[#This Row],[VA Read]],#N/A)</f>
        <v>-1</v>
      </c>
      <c r="I36">
        <v>0</v>
      </c>
      <c r="J36">
        <v>2</v>
      </c>
      <c r="K36">
        <v>1</v>
      </c>
      <c r="L36">
        <f>AVERAGE(Table1[MV])</f>
        <v>-0.91304347826086951</v>
      </c>
      <c r="M36">
        <f>AVERAGE(Table1[MA])</f>
        <v>0.95652173913043481</v>
      </c>
      <c r="P36" s="1"/>
    </row>
    <row r="37" spans="1:16" x14ac:dyDescent="0.3">
      <c r="A37" s="2">
        <v>42411.694886053243</v>
      </c>
      <c r="B37" s="3">
        <f t="shared" si="1"/>
        <v>2.5925000009010546E-3</v>
      </c>
      <c r="C37">
        <v>-2</v>
      </c>
      <c r="D37">
        <v>0</v>
      </c>
      <c r="E37">
        <v>-2</v>
      </c>
      <c r="F37">
        <v>-2</v>
      </c>
      <c r="G37">
        <f>IF(Table1[[#This Row],[Used Voice]],Table1[[#This Row],[VV Read]],#N/A)</f>
        <v>-2</v>
      </c>
      <c r="H37">
        <f>IF(Table1[[#This Row],[Used Voice]],Table1[[#This Row],[VA Read]],#N/A)</f>
        <v>-2</v>
      </c>
      <c r="I37">
        <v>-2</v>
      </c>
      <c r="J37">
        <v>-1</v>
      </c>
      <c r="K37">
        <v>1</v>
      </c>
      <c r="L37">
        <f>AVERAGE(Table1[MV])</f>
        <v>-0.91304347826086951</v>
      </c>
      <c r="M37">
        <f>AVERAGE(Table1[MA])</f>
        <v>0.95652173913043481</v>
      </c>
      <c r="P37" s="1"/>
    </row>
    <row r="38" spans="1:16" x14ac:dyDescent="0.3">
      <c r="A38" s="2">
        <v>42411.694946203701</v>
      </c>
      <c r="B38" s="3">
        <f t="shared" si="1"/>
        <v>2.6526504589128308E-3</v>
      </c>
      <c r="C38">
        <v>-2</v>
      </c>
      <c r="D38">
        <v>2</v>
      </c>
      <c r="E38">
        <v>0</v>
      </c>
      <c r="F38">
        <v>0</v>
      </c>
      <c r="G38" t="e">
        <f>IF(Table1[[#This Row],[Used Voice]],Table1[[#This Row],[VV Read]],#N/A)</f>
        <v>#N/A</v>
      </c>
      <c r="H38" t="e">
        <f>IF(Table1[[#This Row],[Used Voice]],Table1[[#This Row],[VA Read]],#N/A)</f>
        <v>#N/A</v>
      </c>
      <c r="I38">
        <v>-2</v>
      </c>
      <c r="J38">
        <v>2</v>
      </c>
      <c r="K38">
        <v>0</v>
      </c>
      <c r="L38">
        <f>AVERAGE(Table1[MV])</f>
        <v>-0.91304347826086951</v>
      </c>
      <c r="M38">
        <f>AVERAGE(Table1[MA])</f>
        <v>0.95652173913043481</v>
      </c>
      <c r="P38" s="1"/>
    </row>
    <row r="39" spans="1:16" x14ac:dyDescent="0.3">
      <c r="A39" s="2">
        <v>42411.695005914349</v>
      </c>
      <c r="B39" s="3">
        <f t="shared" si="1"/>
        <v>2.7123611071147025E-3</v>
      </c>
      <c r="C39">
        <v>0</v>
      </c>
      <c r="D39">
        <v>2</v>
      </c>
      <c r="E39">
        <v>0</v>
      </c>
      <c r="F39">
        <v>0</v>
      </c>
      <c r="G39" t="e">
        <f>IF(Table1[[#This Row],[Used Voice]],Table1[[#This Row],[VV Read]],#N/A)</f>
        <v>#N/A</v>
      </c>
      <c r="H39" t="e">
        <f>IF(Table1[[#This Row],[Used Voice]],Table1[[#This Row],[VA Read]],#N/A)</f>
        <v>#N/A</v>
      </c>
      <c r="I39">
        <v>0</v>
      </c>
      <c r="J39">
        <v>2</v>
      </c>
      <c r="K39">
        <v>0</v>
      </c>
      <c r="L39">
        <f>AVERAGE(Table1[MV])</f>
        <v>-0.91304347826086951</v>
      </c>
      <c r="M39">
        <f>AVERAGE(Table1[MA])</f>
        <v>0.95652173913043481</v>
      </c>
      <c r="P39" s="1"/>
    </row>
    <row r="40" spans="1:16" x14ac:dyDescent="0.3">
      <c r="A40" s="2">
        <v>42411.695065810185</v>
      </c>
      <c r="B40" s="3">
        <f t="shared" si="1"/>
        <v>2.7722569429897703E-3</v>
      </c>
      <c r="C40">
        <v>-2</v>
      </c>
      <c r="D40">
        <v>-1</v>
      </c>
      <c r="E40">
        <v>0</v>
      </c>
      <c r="F40">
        <v>0</v>
      </c>
      <c r="G40" t="e">
        <f>IF(Table1[[#This Row],[Used Voice]],Table1[[#This Row],[VV Read]],#N/A)</f>
        <v>#N/A</v>
      </c>
      <c r="H40" t="e">
        <f>IF(Table1[[#This Row],[Used Voice]],Table1[[#This Row],[VA Read]],#N/A)</f>
        <v>#N/A</v>
      </c>
      <c r="I40">
        <v>-2</v>
      </c>
      <c r="J40">
        <v>-1</v>
      </c>
      <c r="K40">
        <v>0</v>
      </c>
      <c r="L40">
        <f>AVERAGE(Table1[MV])</f>
        <v>-0.91304347826086951</v>
      </c>
      <c r="M40">
        <f>AVERAGE(Table1[MA])</f>
        <v>0.95652173913043481</v>
      </c>
      <c r="P40" s="1"/>
    </row>
    <row r="41" spans="1:16" x14ac:dyDescent="0.3">
      <c r="A41" s="2">
        <v>42411.695125497688</v>
      </c>
      <c r="B41" s="3">
        <f t="shared" si="1"/>
        <v>2.8319444463704713E-3</v>
      </c>
      <c r="C41">
        <v>0</v>
      </c>
      <c r="D41">
        <v>2</v>
      </c>
      <c r="E41">
        <v>0</v>
      </c>
      <c r="F41">
        <v>0</v>
      </c>
      <c r="G41" t="e">
        <f>IF(Table1[[#This Row],[Used Voice]],Table1[[#This Row],[VV Read]],#N/A)</f>
        <v>#N/A</v>
      </c>
      <c r="H41" t="e">
        <f>IF(Table1[[#This Row],[Used Voice]],Table1[[#This Row],[VA Read]],#N/A)</f>
        <v>#N/A</v>
      </c>
      <c r="I41">
        <v>0</v>
      </c>
      <c r="J41">
        <v>2</v>
      </c>
      <c r="K41">
        <v>0</v>
      </c>
      <c r="L41">
        <f>AVERAGE(Table1[MV])</f>
        <v>-0.91304347826086951</v>
      </c>
      <c r="M41">
        <f>AVERAGE(Table1[MA])</f>
        <v>0.95652173913043481</v>
      </c>
      <c r="P41" s="1"/>
    </row>
    <row r="42" spans="1:16" x14ac:dyDescent="0.3">
      <c r="A42" s="2">
        <v>42411.695189293983</v>
      </c>
      <c r="B42" s="3">
        <f t="shared" si="1"/>
        <v>2.8957407412235625E-3</v>
      </c>
      <c r="C42">
        <v>0</v>
      </c>
      <c r="D42">
        <v>2</v>
      </c>
      <c r="E42">
        <v>-2</v>
      </c>
      <c r="F42">
        <v>-1</v>
      </c>
      <c r="G42">
        <f>IF(Table1[[#This Row],[Used Voice]],Table1[[#This Row],[VV Read]],#N/A)</f>
        <v>-2</v>
      </c>
      <c r="H42">
        <f>IF(Table1[[#This Row],[Used Voice]],Table1[[#This Row],[VA Read]],#N/A)</f>
        <v>-1</v>
      </c>
      <c r="I42">
        <v>-2</v>
      </c>
      <c r="J42">
        <v>-2</v>
      </c>
      <c r="K42">
        <v>1</v>
      </c>
      <c r="L42">
        <f>AVERAGE(Table1[MV])</f>
        <v>-0.91304347826086951</v>
      </c>
      <c r="M42">
        <f>AVERAGE(Table1[MA])</f>
        <v>0.95652173913043481</v>
      </c>
      <c r="P42" s="1"/>
    </row>
    <row r="43" spans="1:16" x14ac:dyDescent="0.3">
      <c r="A43" s="2">
        <v>42411.695253333331</v>
      </c>
      <c r="B43" s="3">
        <f t="shared" si="1"/>
        <v>2.9597800894407555E-3</v>
      </c>
      <c r="C43">
        <v>0</v>
      </c>
      <c r="D43">
        <v>2</v>
      </c>
      <c r="E43">
        <v>-2</v>
      </c>
      <c r="F43">
        <v>0</v>
      </c>
      <c r="G43">
        <f>IF(Table1[[#This Row],[Used Voice]],Table1[[#This Row],[VV Read]],#N/A)</f>
        <v>-2</v>
      </c>
      <c r="H43">
        <f>IF(Table1[[#This Row],[Used Voice]],Table1[[#This Row],[VA Read]],#N/A)</f>
        <v>0</v>
      </c>
      <c r="I43">
        <v>0</v>
      </c>
      <c r="J43">
        <v>2</v>
      </c>
      <c r="K43">
        <v>1</v>
      </c>
      <c r="L43">
        <f>AVERAGE(Table1[MV])</f>
        <v>-0.91304347826086951</v>
      </c>
      <c r="M43">
        <f>AVERAGE(Table1[MA])</f>
        <v>0.95652173913043481</v>
      </c>
      <c r="P43" s="1"/>
    </row>
    <row r="44" spans="1:16" x14ac:dyDescent="0.3">
      <c r="A44" s="2">
        <v>42411.695313263888</v>
      </c>
      <c r="B44" s="3">
        <f t="shared" si="1"/>
        <v>3.0197106461855583E-3</v>
      </c>
      <c r="C44">
        <v>0</v>
      </c>
      <c r="D44">
        <v>2</v>
      </c>
      <c r="E44">
        <v>0</v>
      </c>
      <c r="F44">
        <v>0</v>
      </c>
      <c r="G44" t="e">
        <f>IF(Table1[[#This Row],[Used Voice]],Table1[[#This Row],[VV Read]],#N/A)</f>
        <v>#N/A</v>
      </c>
      <c r="H44" t="e">
        <f>IF(Table1[[#This Row],[Used Voice]],Table1[[#This Row],[VA Read]],#N/A)</f>
        <v>#N/A</v>
      </c>
      <c r="I44">
        <v>0</v>
      </c>
      <c r="J44">
        <v>2</v>
      </c>
      <c r="K44">
        <v>0</v>
      </c>
      <c r="L44">
        <f>AVERAGE(Table1[MV])</f>
        <v>-0.91304347826086951</v>
      </c>
      <c r="M44">
        <f>AVERAGE(Table1[MA])</f>
        <v>0.95652173913043481</v>
      </c>
    </row>
    <row r="45" spans="1:16" x14ac:dyDescent="0.3">
      <c r="A45" s="2">
        <v>42411.695373229166</v>
      </c>
      <c r="B45" s="3">
        <f t="shared" si="1"/>
        <v>3.0796759238000959E-3</v>
      </c>
      <c r="C45">
        <v>0</v>
      </c>
      <c r="D45">
        <v>2</v>
      </c>
      <c r="E45">
        <v>0</v>
      </c>
      <c r="F45">
        <v>0</v>
      </c>
      <c r="G45" t="e">
        <f>IF(Table1[[#This Row],[Used Voice]],Table1[[#This Row],[VV Read]],#N/A)</f>
        <v>#N/A</v>
      </c>
      <c r="H45" t="e">
        <f>IF(Table1[[#This Row],[Used Voice]],Table1[[#This Row],[VA Read]],#N/A)</f>
        <v>#N/A</v>
      </c>
      <c r="I45">
        <v>0</v>
      </c>
      <c r="J45">
        <v>2</v>
      </c>
      <c r="K45">
        <v>0</v>
      </c>
      <c r="L45">
        <f>AVERAGE(Table1[MV])</f>
        <v>-0.91304347826086951</v>
      </c>
      <c r="M45">
        <f>AVERAGE(Table1[MA])</f>
        <v>0.95652173913043481</v>
      </c>
    </row>
    <row r="46" spans="1:16" x14ac:dyDescent="0.3">
      <c r="A46" s="2">
        <v>42411.695435000001</v>
      </c>
      <c r="B46" s="3">
        <f t="shared" si="1"/>
        <v>3.1414467594004236E-3</v>
      </c>
      <c r="C46">
        <v>0</v>
      </c>
      <c r="D46">
        <v>2</v>
      </c>
      <c r="E46">
        <v>0</v>
      </c>
      <c r="F46">
        <v>0</v>
      </c>
      <c r="G46" t="e">
        <f>IF(Table1[[#This Row],[Used Voice]],Table1[[#This Row],[VV Read]],#N/A)</f>
        <v>#N/A</v>
      </c>
      <c r="H46" t="e">
        <f>IF(Table1[[#This Row],[Used Voice]],Table1[[#This Row],[VA Read]],#N/A)</f>
        <v>#N/A</v>
      </c>
      <c r="I46">
        <v>0</v>
      </c>
      <c r="J46">
        <v>2</v>
      </c>
      <c r="K46">
        <v>0</v>
      </c>
      <c r="L46">
        <f>AVERAGE(Table1[MV])</f>
        <v>-0.91304347826086951</v>
      </c>
      <c r="M46">
        <f>AVERAGE(Table1[MA])</f>
        <v>0.95652173913043481</v>
      </c>
    </row>
    <row r="47" spans="1:16" x14ac:dyDescent="0.3">
      <c r="A47" s="2">
        <v>42411.695495127315</v>
      </c>
      <c r="B47" s="3">
        <f t="shared" si="1"/>
        <v>3.2015740725910291E-3</v>
      </c>
      <c r="C47">
        <v>0</v>
      </c>
      <c r="D47">
        <v>2</v>
      </c>
      <c r="E47">
        <v>0</v>
      </c>
      <c r="F47">
        <v>0</v>
      </c>
      <c r="G47" t="e">
        <f>IF(Table1[[#This Row],[Used Voice]],Table1[[#This Row],[VV Read]],#N/A)</f>
        <v>#N/A</v>
      </c>
      <c r="H47" t="e">
        <f>IF(Table1[[#This Row],[Used Voice]],Table1[[#This Row],[VA Read]],#N/A)</f>
        <v>#N/A</v>
      </c>
      <c r="I47">
        <v>0</v>
      </c>
      <c r="J47">
        <v>2</v>
      </c>
      <c r="K47">
        <v>0</v>
      </c>
      <c r="L47">
        <f>AVERAGE(Table1[MV])</f>
        <v>-0.91304347826086951</v>
      </c>
      <c r="M47">
        <f>AVERAGE(Table1[MA])</f>
        <v>0.95652173913043481</v>
      </c>
    </row>
    <row r="48" spans="1:16" x14ac:dyDescent="0.3">
      <c r="A48" s="2">
        <v>42411.695561053239</v>
      </c>
      <c r="B48" s="3">
        <f t="shared" si="1"/>
        <v>3.2674999965820462E-3</v>
      </c>
      <c r="C48">
        <v>0</v>
      </c>
      <c r="D48">
        <v>2</v>
      </c>
      <c r="E48">
        <v>-2</v>
      </c>
      <c r="F48">
        <v>-1</v>
      </c>
      <c r="G48">
        <f>IF(Table1[[#This Row],[Used Voice]],Table1[[#This Row],[VV Read]],#N/A)</f>
        <v>-2</v>
      </c>
      <c r="H48">
        <f>IF(Table1[[#This Row],[Used Voice]],Table1[[#This Row],[VA Read]],#N/A)</f>
        <v>-1</v>
      </c>
      <c r="I48">
        <v>0</v>
      </c>
      <c r="J48">
        <v>2</v>
      </c>
      <c r="K48">
        <v>1</v>
      </c>
      <c r="L48">
        <f>AVERAGE(Table1[MV])</f>
        <v>-0.91304347826086951</v>
      </c>
      <c r="M48">
        <f>AVERAGE(Table1[MA])</f>
        <v>0.95652173913043481</v>
      </c>
    </row>
    <row r="49" spans="1:13" x14ac:dyDescent="0.3">
      <c r="A49" s="2">
        <v>42411.695623368054</v>
      </c>
      <c r="B49" s="3">
        <f t="shared" si="1"/>
        <v>3.3298148118774407E-3</v>
      </c>
      <c r="C49">
        <v>0</v>
      </c>
      <c r="D49">
        <v>2</v>
      </c>
      <c r="E49">
        <v>0</v>
      </c>
      <c r="F49">
        <v>0</v>
      </c>
      <c r="G49" t="e">
        <f>IF(Table1[[#This Row],[Used Voice]],Table1[[#This Row],[VV Read]],#N/A)</f>
        <v>#N/A</v>
      </c>
      <c r="H49" t="e">
        <f>IF(Table1[[#This Row],[Used Voice]],Table1[[#This Row],[VA Read]],#N/A)</f>
        <v>#N/A</v>
      </c>
      <c r="I49">
        <v>0</v>
      </c>
      <c r="J49">
        <v>2</v>
      </c>
      <c r="K49">
        <v>0</v>
      </c>
      <c r="L49">
        <f>AVERAGE(Table1[MV])</f>
        <v>-0.91304347826086951</v>
      </c>
      <c r="M49">
        <f>AVERAGE(Table1[MA])</f>
        <v>0.95652173913043481</v>
      </c>
    </row>
    <row r="50" spans="1:13" x14ac:dyDescent="0.3">
      <c r="A50" s="2">
        <v>42411.695683171296</v>
      </c>
      <c r="B50" s="3">
        <f t="shared" si="1"/>
        <v>3.3896180539159104E-3</v>
      </c>
      <c r="C50">
        <v>0</v>
      </c>
      <c r="D50">
        <v>2</v>
      </c>
      <c r="E50">
        <v>0</v>
      </c>
      <c r="F50">
        <v>0</v>
      </c>
      <c r="G50" t="e">
        <f>IF(Table1[[#This Row],[Used Voice]],Table1[[#This Row],[VV Read]],#N/A)</f>
        <v>#N/A</v>
      </c>
      <c r="H50" t="e">
        <f>IF(Table1[[#This Row],[Used Voice]],Table1[[#This Row],[VA Read]],#N/A)</f>
        <v>#N/A</v>
      </c>
      <c r="I50">
        <v>0</v>
      </c>
      <c r="J50">
        <v>2</v>
      </c>
      <c r="K50">
        <v>0</v>
      </c>
      <c r="L50">
        <f>AVERAGE(Table1[MV])</f>
        <v>-0.91304347826086951</v>
      </c>
      <c r="M50">
        <f>AVERAGE(Table1[MA])</f>
        <v>0.95652173913043481</v>
      </c>
    </row>
    <row r="51" spans="1:13" x14ac:dyDescent="0.3">
      <c r="A51" s="2">
        <v>42411.695743194447</v>
      </c>
      <c r="B51" s="3">
        <f t="shared" si="1"/>
        <v>3.4496412044973113E-3</v>
      </c>
      <c r="C51">
        <v>0</v>
      </c>
      <c r="D51">
        <v>2</v>
      </c>
      <c r="E51">
        <v>0</v>
      </c>
      <c r="F51">
        <v>0</v>
      </c>
      <c r="G51" t="e">
        <f>IF(Table1[[#This Row],[Used Voice]],Table1[[#This Row],[VV Read]],#N/A)</f>
        <v>#N/A</v>
      </c>
      <c r="H51" t="e">
        <f>IF(Table1[[#This Row],[Used Voice]],Table1[[#This Row],[VA Read]],#N/A)</f>
        <v>#N/A</v>
      </c>
      <c r="I51">
        <v>0</v>
      </c>
      <c r="J51">
        <v>2</v>
      </c>
      <c r="K51">
        <v>0</v>
      </c>
      <c r="L51">
        <f>AVERAGE(Table1[MV])</f>
        <v>-0.91304347826086951</v>
      </c>
      <c r="M51">
        <f>AVERAGE(Table1[MA])</f>
        <v>0.95652173913043481</v>
      </c>
    </row>
    <row r="52" spans="1:13" x14ac:dyDescent="0.3">
      <c r="A52" s="2">
        <v>42411.695807187498</v>
      </c>
      <c r="B52" s="3">
        <f t="shared" si="1"/>
        <v>3.5136342557962053E-3</v>
      </c>
      <c r="C52">
        <v>-2</v>
      </c>
      <c r="D52">
        <v>2</v>
      </c>
      <c r="E52">
        <v>-2</v>
      </c>
      <c r="F52">
        <v>-2</v>
      </c>
      <c r="G52">
        <f>IF(Table1[[#This Row],[Used Voice]],Table1[[#This Row],[VV Read]],#N/A)</f>
        <v>-2</v>
      </c>
      <c r="H52">
        <f>IF(Table1[[#This Row],[Used Voice]],Table1[[#This Row],[VA Read]],#N/A)</f>
        <v>-2</v>
      </c>
      <c r="I52">
        <v>0</v>
      </c>
      <c r="J52">
        <v>2</v>
      </c>
      <c r="K52">
        <v>1</v>
      </c>
      <c r="L52">
        <f>AVERAGE(Table1[MV])</f>
        <v>-0.91304347826086951</v>
      </c>
      <c r="M52">
        <f>AVERAGE(Table1[MA])</f>
        <v>0.95652173913043481</v>
      </c>
    </row>
    <row r="53" spans="1:13" x14ac:dyDescent="0.3">
      <c r="A53" s="2">
        <v>42411.695871481483</v>
      </c>
      <c r="B53" s="3">
        <f t="shared" si="1"/>
        <v>3.5779282407020219E-3</v>
      </c>
      <c r="C53">
        <v>0</v>
      </c>
      <c r="D53">
        <v>2</v>
      </c>
      <c r="E53">
        <v>-2</v>
      </c>
      <c r="F53">
        <v>-2</v>
      </c>
      <c r="G53">
        <f>IF(Table1[[#This Row],[Used Voice]],Table1[[#This Row],[VV Read]],#N/A)</f>
        <v>-2</v>
      </c>
      <c r="H53">
        <f>IF(Table1[[#This Row],[Used Voice]],Table1[[#This Row],[VA Read]],#N/A)</f>
        <v>-2</v>
      </c>
      <c r="I53">
        <v>-2</v>
      </c>
      <c r="J53">
        <v>-2</v>
      </c>
      <c r="K53">
        <v>1</v>
      </c>
      <c r="L53">
        <f>AVERAGE(Table1[MV])</f>
        <v>-0.91304347826086951</v>
      </c>
      <c r="M53">
        <f>AVERAGE(Table1[MA])</f>
        <v>0.95652173913043481</v>
      </c>
    </row>
    <row r="54" spans="1:13" x14ac:dyDescent="0.3">
      <c r="A54" s="2">
        <v>42411.695935995369</v>
      </c>
      <c r="B54" s="3">
        <f t="shared" si="1"/>
        <v>3.6424421268748119E-3</v>
      </c>
      <c r="C54">
        <v>0</v>
      </c>
      <c r="D54">
        <v>2</v>
      </c>
      <c r="E54">
        <v>-2</v>
      </c>
      <c r="F54">
        <v>-1</v>
      </c>
      <c r="G54">
        <f>IF(Table1[[#This Row],[Used Voice]],Table1[[#This Row],[VV Read]],#N/A)</f>
        <v>-2</v>
      </c>
      <c r="H54">
        <f>IF(Table1[[#This Row],[Used Voice]],Table1[[#This Row],[VA Read]],#N/A)</f>
        <v>-1</v>
      </c>
      <c r="I54">
        <v>0</v>
      </c>
      <c r="J54">
        <v>2</v>
      </c>
      <c r="K54">
        <v>1</v>
      </c>
      <c r="L54">
        <f>AVERAGE(Table1[MV])</f>
        <v>-0.91304347826086951</v>
      </c>
      <c r="M54">
        <f>AVERAGE(Table1[MA])</f>
        <v>0.95652173913043481</v>
      </c>
    </row>
    <row r="55" spans="1:13" x14ac:dyDescent="0.3">
      <c r="A55" s="2">
        <v>42411.696000219905</v>
      </c>
      <c r="B55" s="3">
        <f t="shared" si="1"/>
        <v>3.7066666627652012E-3</v>
      </c>
      <c r="C55">
        <v>0</v>
      </c>
      <c r="D55">
        <v>2</v>
      </c>
      <c r="E55">
        <v>-2</v>
      </c>
      <c r="F55">
        <v>0</v>
      </c>
      <c r="G55">
        <f>IF(Table1[[#This Row],[Used Voice]],Table1[[#This Row],[VV Read]],#N/A)</f>
        <v>-2</v>
      </c>
      <c r="H55">
        <f>IF(Table1[[#This Row],[Used Voice]],Table1[[#This Row],[VA Read]],#N/A)</f>
        <v>0</v>
      </c>
      <c r="I55">
        <v>0</v>
      </c>
      <c r="J55">
        <v>2</v>
      </c>
      <c r="K55">
        <v>1</v>
      </c>
      <c r="L55">
        <f>AVERAGE(Table1[MV])</f>
        <v>-0.91304347826086951</v>
      </c>
      <c r="M55">
        <f>AVERAGE(Table1[MA])</f>
        <v>0.95652173913043481</v>
      </c>
    </row>
    <row r="56" spans="1:13" x14ac:dyDescent="0.3">
      <c r="A56" s="2">
        <v>42411.696060520837</v>
      </c>
      <c r="B56" s="3">
        <f t="shared" si="1"/>
        <v>3.7669675948563963E-3</v>
      </c>
      <c r="C56">
        <v>0</v>
      </c>
      <c r="D56">
        <v>2</v>
      </c>
      <c r="E56">
        <v>0</v>
      </c>
      <c r="F56">
        <v>0</v>
      </c>
      <c r="G56" t="e">
        <f>IF(Table1[[#This Row],[Used Voice]],Table1[[#This Row],[VV Read]],#N/A)</f>
        <v>#N/A</v>
      </c>
      <c r="H56" t="e">
        <f>IF(Table1[[#This Row],[Used Voice]],Table1[[#This Row],[VA Read]],#N/A)</f>
        <v>#N/A</v>
      </c>
      <c r="I56">
        <v>0</v>
      </c>
      <c r="J56">
        <v>2</v>
      </c>
      <c r="K56">
        <v>0</v>
      </c>
      <c r="L56">
        <f>AVERAGE(Table1[MV])</f>
        <v>-0.91304347826086951</v>
      </c>
      <c r="M56">
        <f>AVERAGE(Table1[MA])</f>
        <v>0.95652173913043481</v>
      </c>
    </row>
    <row r="57" spans="1:13" x14ac:dyDescent="0.3">
      <c r="A57" s="2">
        <v>42411.696122499998</v>
      </c>
      <c r="B57" s="3">
        <f t="shared" si="1"/>
        <v>3.8289467556751333E-3</v>
      </c>
      <c r="C57">
        <v>0</v>
      </c>
      <c r="D57">
        <v>2</v>
      </c>
      <c r="E57">
        <v>0</v>
      </c>
      <c r="F57">
        <v>0</v>
      </c>
      <c r="G57" t="e">
        <f>IF(Table1[[#This Row],[Used Voice]],Table1[[#This Row],[VV Read]],#N/A)</f>
        <v>#N/A</v>
      </c>
      <c r="H57" t="e">
        <f>IF(Table1[[#This Row],[Used Voice]],Table1[[#This Row],[VA Read]],#N/A)</f>
        <v>#N/A</v>
      </c>
      <c r="I57">
        <v>0</v>
      </c>
      <c r="J57">
        <v>2</v>
      </c>
      <c r="K57">
        <v>0</v>
      </c>
      <c r="L57">
        <f>AVERAGE(Table1[MV])</f>
        <v>-0.91304347826086951</v>
      </c>
      <c r="M57">
        <f>AVERAGE(Table1[MA])</f>
        <v>0.95652173913043481</v>
      </c>
    </row>
    <row r="58" spans="1:13" x14ac:dyDescent="0.3">
      <c r="A58" s="2">
        <v>42411.696182847219</v>
      </c>
      <c r="B58" s="3">
        <f t="shared" si="1"/>
        <v>3.8892939774086699E-3</v>
      </c>
      <c r="C58">
        <v>0</v>
      </c>
      <c r="D58">
        <v>2</v>
      </c>
      <c r="E58">
        <v>0</v>
      </c>
      <c r="F58">
        <v>0</v>
      </c>
      <c r="G58" t="e">
        <f>IF(Table1[[#This Row],[Used Voice]],Table1[[#This Row],[VV Read]],#N/A)</f>
        <v>#N/A</v>
      </c>
      <c r="H58" t="e">
        <f>IF(Table1[[#This Row],[Used Voice]],Table1[[#This Row],[VA Read]],#N/A)</f>
        <v>#N/A</v>
      </c>
      <c r="I58">
        <v>0</v>
      </c>
      <c r="J58">
        <v>2</v>
      </c>
      <c r="K58">
        <v>0</v>
      </c>
      <c r="L58">
        <f>AVERAGE(Table1[MV])</f>
        <v>-0.91304347826086951</v>
      </c>
      <c r="M58">
        <f>AVERAGE(Table1[MA])</f>
        <v>0.95652173913043481</v>
      </c>
    </row>
    <row r="59" spans="1:13" x14ac:dyDescent="0.3">
      <c r="A59" s="2">
        <v>42411.696246898151</v>
      </c>
      <c r="B59" s="3">
        <f t="shared" si="1"/>
        <v>3.9533449089503847E-3</v>
      </c>
      <c r="C59">
        <v>0</v>
      </c>
      <c r="D59">
        <v>2</v>
      </c>
      <c r="E59">
        <v>-2</v>
      </c>
      <c r="F59">
        <v>0</v>
      </c>
      <c r="G59">
        <f>IF(Table1[[#This Row],[Used Voice]],Table1[[#This Row],[VV Read]],#N/A)</f>
        <v>-2</v>
      </c>
      <c r="H59">
        <f>IF(Table1[[#This Row],[Used Voice]],Table1[[#This Row],[VA Read]],#N/A)</f>
        <v>0</v>
      </c>
      <c r="I59">
        <v>0</v>
      </c>
      <c r="J59">
        <v>2</v>
      </c>
      <c r="K59">
        <v>1</v>
      </c>
      <c r="L59">
        <f>AVERAGE(Table1[MV])</f>
        <v>-0.91304347826086951</v>
      </c>
      <c r="M59">
        <f>AVERAGE(Table1[MA])</f>
        <v>0.95652173913043481</v>
      </c>
    </row>
    <row r="60" spans="1:13" x14ac:dyDescent="0.3">
      <c r="A60" s="2">
        <v>42411.696307071761</v>
      </c>
      <c r="B60" s="3">
        <f t="shared" si="1"/>
        <v>4.0135185190592892E-3</v>
      </c>
      <c r="C60">
        <v>0</v>
      </c>
      <c r="D60">
        <v>2</v>
      </c>
      <c r="E60">
        <v>0</v>
      </c>
      <c r="F60">
        <v>0</v>
      </c>
      <c r="G60" t="e">
        <f>IF(Table1[[#This Row],[Used Voice]],Table1[[#This Row],[VV Read]],#N/A)</f>
        <v>#N/A</v>
      </c>
      <c r="H60" t="e">
        <f>IF(Table1[[#This Row],[Used Voice]],Table1[[#This Row],[VA Read]],#N/A)</f>
        <v>#N/A</v>
      </c>
      <c r="I60">
        <v>0</v>
      </c>
      <c r="J60">
        <v>2</v>
      </c>
      <c r="K60">
        <v>0</v>
      </c>
      <c r="L60">
        <f>AVERAGE(Table1[MV])</f>
        <v>-0.91304347826086951</v>
      </c>
      <c r="M60">
        <f>AVERAGE(Table1[MA])</f>
        <v>0.95652173913043481</v>
      </c>
    </row>
    <row r="61" spans="1:13" x14ac:dyDescent="0.3">
      <c r="A61" s="2">
        <v>42411.696367141201</v>
      </c>
      <c r="B61" s="3">
        <f t="shared" si="1"/>
        <v>4.0735879592830315E-3</v>
      </c>
      <c r="C61">
        <v>0</v>
      </c>
      <c r="D61">
        <v>2</v>
      </c>
      <c r="E61">
        <v>0</v>
      </c>
      <c r="F61">
        <v>0</v>
      </c>
      <c r="G61" t="e">
        <f>IF(Table1[[#This Row],[Used Voice]],Table1[[#This Row],[VV Read]],#N/A)</f>
        <v>#N/A</v>
      </c>
      <c r="H61" t="e">
        <f>IF(Table1[[#This Row],[Used Voice]],Table1[[#This Row],[VA Read]],#N/A)</f>
        <v>#N/A</v>
      </c>
      <c r="I61">
        <v>0</v>
      </c>
      <c r="J61">
        <v>2</v>
      </c>
      <c r="K61">
        <v>0</v>
      </c>
      <c r="L61">
        <f>AVERAGE(Table1[MV])</f>
        <v>-0.91304347826086951</v>
      </c>
      <c r="M61">
        <f>AVERAGE(Table1[MA])</f>
        <v>0.95652173913043481</v>
      </c>
    </row>
    <row r="62" spans="1:13" x14ac:dyDescent="0.3">
      <c r="A62" s="2">
        <v>42411.696427314811</v>
      </c>
      <c r="B62" s="3">
        <f t="shared" si="1"/>
        <v>4.1337615693919361E-3</v>
      </c>
      <c r="C62">
        <v>0</v>
      </c>
      <c r="D62">
        <v>2</v>
      </c>
      <c r="E62">
        <v>0</v>
      </c>
      <c r="F62">
        <v>0</v>
      </c>
      <c r="G62" t="e">
        <f>IF(Table1[[#This Row],[Used Voice]],Table1[[#This Row],[VV Read]],#N/A)</f>
        <v>#N/A</v>
      </c>
      <c r="H62" t="e">
        <f>IF(Table1[[#This Row],[Used Voice]],Table1[[#This Row],[VA Read]],#N/A)</f>
        <v>#N/A</v>
      </c>
      <c r="I62">
        <v>0</v>
      </c>
      <c r="J62">
        <v>2</v>
      </c>
      <c r="K62">
        <v>0</v>
      </c>
      <c r="L62">
        <f>AVERAGE(Table1[MV])</f>
        <v>-0.91304347826086951</v>
      </c>
      <c r="M62">
        <f>AVERAGE(Table1[MA])</f>
        <v>0.95652173913043481</v>
      </c>
    </row>
    <row r="63" spans="1:13" x14ac:dyDescent="0.3">
      <c r="A63" s="2">
        <v>42411.696491261573</v>
      </c>
      <c r="B63" s="3">
        <f t="shared" si="1"/>
        <v>4.1977083310484886E-3</v>
      </c>
      <c r="C63">
        <v>0</v>
      </c>
      <c r="D63">
        <v>2</v>
      </c>
      <c r="E63">
        <v>-2</v>
      </c>
      <c r="F63">
        <v>-2</v>
      </c>
      <c r="G63">
        <f>IF(Table1[[#This Row],[Used Voice]],Table1[[#This Row],[VV Read]],#N/A)</f>
        <v>-2</v>
      </c>
      <c r="H63">
        <f>IF(Table1[[#This Row],[Used Voice]],Table1[[#This Row],[VA Read]],#N/A)</f>
        <v>-2</v>
      </c>
      <c r="I63">
        <v>0</v>
      </c>
      <c r="J63">
        <v>2</v>
      </c>
      <c r="K63">
        <v>1</v>
      </c>
      <c r="L63">
        <f>AVERAGE(Table1[MV])</f>
        <v>-0.91304347826086951</v>
      </c>
      <c r="M63">
        <f>AVERAGE(Table1[MA])</f>
        <v>0.95652173913043481</v>
      </c>
    </row>
    <row r="64" spans="1:13" x14ac:dyDescent="0.3">
      <c r="A64" s="2">
        <v>42411.696551388886</v>
      </c>
      <c r="B64" s="3">
        <f t="shared" si="1"/>
        <v>4.2578356442390941E-3</v>
      </c>
      <c r="C64">
        <v>-2</v>
      </c>
      <c r="D64">
        <v>1</v>
      </c>
      <c r="E64">
        <v>0</v>
      </c>
      <c r="F64">
        <v>0</v>
      </c>
      <c r="G64" t="e">
        <f>IF(Table1[[#This Row],[Used Voice]],Table1[[#This Row],[VV Read]],#N/A)</f>
        <v>#N/A</v>
      </c>
      <c r="H64" t="e">
        <f>IF(Table1[[#This Row],[Used Voice]],Table1[[#This Row],[VA Read]],#N/A)</f>
        <v>#N/A</v>
      </c>
      <c r="I64">
        <v>-2</v>
      </c>
      <c r="J64">
        <v>1</v>
      </c>
      <c r="K64">
        <v>0</v>
      </c>
      <c r="L64">
        <f>AVERAGE(Table1[MV])</f>
        <v>-0.91304347826086951</v>
      </c>
      <c r="M64">
        <f>AVERAGE(Table1[MA])</f>
        <v>0.95652173913043481</v>
      </c>
    </row>
    <row r="65" spans="1:13" x14ac:dyDescent="0.3">
      <c r="A65" s="2">
        <v>42411.696611307867</v>
      </c>
      <c r="B65" s="3">
        <f t="shared" si="1"/>
        <v>4.3177546249353327E-3</v>
      </c>
      <c r="C65">
        <v>-2</v>
      </c>
      <c r="D65">
        <v>1</v>
      </c>
      <c r="E65">
        <v>0</v>
      </c>
      <c r="F65">
        <v>0</v>
      </c>
      <c r="G65" t="e">
        <f>IF(Table1[[#This Row],[Used Voice]],Table1[[#This Row],[VV Read]],#N/A)</f>
        <v>#N/A</v>
      </c>
      <c r="H65" t="e">
        <f>IF(Table1[[#This Row],[Used Voice]],Table1[[#This Row],[VA Read]],#N/A)</f>
        <v>#N/A</v>
      </c>
      <c r="I65">
        <v>-2</v>
      </c>
      <c r="J65">
        <v>1</v>
      </c>
      <c r="K65">
        <v>0</v>
      </c>
      <c r="L65">
        <f>AVERAGE(Table1[MV])</f>
        <v>-0.91304347826086951</v>
      </c>
      <c r="M65">
        <f>AVERAGE(Table1[MA])</f>
        <v>0.95652173913043481</v>
      </c>
    </row>
    <row r="66" spans="1:13" x14ac:dyDescent="0.3">
      <c r="A66" s="2">
        <v>42411.696671168982</v>
      </c>
      <c r="B66" s="3">
        <f t="shared" si="1"/>
        <v>4.3776157399406657E-3</v>
      </c>
      <c r="C66">
        <v>-2</v>
      </c>
      <c r="D66">
        <v>1</v>
      </c>
      <c r="E66">
        <v>0</v>
      </c>
      <c r="F66">
        <v>0</v>
      </c>
      <c r="G66" t="e">
        <f>IF(Table1[[#This Row],[Used Voice]],Table1[[#This Row],[VV Read]],#N/A)</f>
        <v>#N/A</v>
      </c>
      <c r="H66" t="e">
        <f>IF(Table1[[#This Row],[Used Voice]],Table1[[#This Row],[VA Read]],#N/A)</f>
        <v>#N/A</v>
      </c>
      <c r="I66">
        <v>-2</v>
      </c>
      <c r="J66">
        <v>1</v>
      </c>
      <c r="K66">
        <v>0</v>
      </c>
      <c r="L66">
        <f>AVERAGE(Table1[MV])</f>
        <v>-0.91304347826086951</v>
      </c>
      <c r="M66">
        <f>AVERAGE(Table1[MA])</f>
        <v>0.95652173913043481</v>
      </c>
    </row>
    <row r="67" spans="1:13" x14ac:dyDescent="0.3">
      <c r="A67" s="2">
        <v>42411.696736319442</v>
      </c>
      <c r="B67" s="3">
        <f t="shared" si="1"/>
        <v>4.4427661996451207E-3</v>
      </c>
      <c r="C67">
        <v>-2</v>
      </c>
      <c r="D67">
        <v>1</v>
      </c>
      <c r="E67">
        <v>-1</v>
      </c>
      <c r="F67">
        <v>-2</v>
      </c>
      <c r="G67">
        <f>IF(Table1[[#This Row],[Used Voice]],Table1[[#This Row],[VV Read]],#N/A)</f>
        <v>-1</v>
      </c>
      <c r="H67">
        <f>IF(Table1[[#This Row],[Used Voice]],Table1[[#This Row],[VA Read]],#N/A)</f>
        <v>-2</v>
      </c>
      <c r="I67">
        <v>0</v>
      </c>
      <c r="J67">
        <v>2</v>
      </c>
      <c r="K67">
        <v>1</v>
      </c>
      <c r="L67">
        <f>AVERAGE(Table1[MV])</f>
        <v>-0.91304347826086951</v>
      </c>
      <c r="M67">
        <f>AVERAGE(Table1[MA])</f>
        <v>0.95652173913043481</v>
      </c>
    </row>
    <row r="68" spans="1:13" x14ac:dyDescent="0.3">
      <c r="A68" s="2">
        <v>42411.696796458331</v>
      </c>
      <c r="B68" s="3">
        <f t="shared" ref="B68:B93" si="2">A68-A$2</f>
        <v>4.5029050888842903E-3</v>
      </c>
      <c r="C68">
        <v>-2</v>
      </c>
      <c r="D68">
        <v>1</v>
      </c>
      <c r="E68">
        <v>0</v>
      </c>
      <c r="F68">
        <v>0</v>
      </c>
      <c r="G68" t="e">
        <f>IF(Table1[[#This Row],[Used Voice]],Table1[[#This Row],[VV Read]],#N/A)</f>
        <v>#N/A</v>
      </c>
      <c r="H68" t="e">
        <f>IF(Table1[[#This Row],[Used Voice]],Table1[[#This Row],[VA Read]],#N/A)</f>
        <v>#N/A</v>
      </c>
      <c r="I68">
        <v>-2</v>
      </c>
      <c r="J68">
        <v>1</v>
      </c>
      <c r="K68">
        <v>0</v>
      </c>
      <c r="L68">
        <f>AVERAGE(Table1[MV])</f>
        <v>-0.91304347826086951</v>
      </c>
      <c r="M68">
        <f>AVERAGE(Table1[MA])</f>
        <v>0.95652173913043481</v>
      </c>
    </row>
    <row r="69" spans="1:13" x14ac:dyDescent="0.3">
      <c r="A69" s="2">
        <v>42411.69686045139</v>
      </c>
      <c r="B69" s="3">
        <f t="shared" si="2"/>
        <v>4.5668981474591419E-3</v>
      </c>
      <c r="C69">
        <v>-2</v>
      </c>
      <c r="D69">
        <v>1</v>
      </c>
      <c r="E69">
        <v>-1</v>
      </c>
      <c r="F69">
        <v>-2</v>
      </c>
      <c r="G69">
        <f>IF(Table1[[#This Row],[Used Voice]],Table1[[#This Row],[VV Read]],#N/A)</f>
        <v>-1</v>
      </c>
      <c r="H69">
        <f>IF(Table1[[#This Row],[Used Voice]],Table1[[#This Row],[VA Read]],#N/A)</f>
        <v>-2</v>
      </c>
      <c r="I69">
        <v>-2</v>
      </c>
      <c r="J69">
        <v>-1</v>
      </c>
      <c r="K69">
        <v>1</v>
      </c>
      <c r="L69">
        <f>AVERAGE(Table1[MV])</f>
        <v>-0.91304347826086951</v>
      </c>
      <c r="M69">
        <f>AVERAGE(Table1[MA])</f>
        <v>0.95652173913043481</v>
      </c>
    </row>
    <row r="70" spans="1:13" x14ac:dyDescent="0.3">
      <c r="A70" s="2">
        <v>42411.696920613424</v>
      </c>
      <c r="B70" s="3">
        <f t="shared" si="2"/>
        <v>4.6270601815194823E-3</v>
      </c>
      <c r="C70">
        <v>-2</v>
      </c>
      <c r="D70">
        <v>1</v>
      </c>
      <c r="E70">
        <v>0</v>
      </c>
      <c r="F70">
        <v>0</v>
      </c>
      <c r="G70" t="e">
        <f>IF(Table1[[#This Row],[Used Voice]],Table1[[#This Row],[VV Read]],#N/A)</f>
        <v>#N/A</v>
      </c>
      <c r="H70" t="e">
        <f>IF(Table1[[#This Row],[Used Voice]],Table1[[#This Row],[VA Read]],#N/A)</f>
        <v>#N/A</v>
      </c>
      <c r="I70">
        <v>-2</v>
      </c>
      <c r="J70">
        <v>1</v>
      </c>
      <c r="K70">
        <v>0</v>
      </c>
      <c r="L70">
        <f>AVERAGE(Table1[MV])</f>
        <v>-0.91304347826086951</v>
      </c>
      <c r="M70">
        <f>AVERAGE(Table1[MA])</f>
        <v>0.95652173913043481</v>
      </c>
    </row>
    <row r="71" spans="1:13" x14ac:dyDescent="0.3">
      <c r="A71" s="2">
        <v>42411.696980624998</v>
      </c>
      <c r="B71" s="3">
        <f t="shared" si="2"/>
        <v>4.687071756052319E-3</v>
      </c>
      <c r="C71">
        <v>-2</v>
      </c>
      <c r="D71">
        <v>0</v>
      </c>
      <c r="E71">
        <v>0</v>
      </c>
      <c r="F71">
        <v>0</v>
      </c>
      <c r="G71" t="e">
        <f>IF(Table1[[#This Row],[Used Voice]],Table1[[#This Row],[VV Read]],#N/A)</f>
        <v>#N/A</v>
      </c>
      <c r="H71" t="e">
        <f>IF(Table1[[#This Row],[Used Voice]],Table1[[#This Row],[VA Read]],#N/A)</f>
        <v>#N/A</v>
      </c>
      <c r="I71">
        <v>-2</v>
      </c>
      <c r="J71">
        <v>0</v>
      </c>
      <c r="K71">
        <v>0</v>
      </c>
      <c r="L71">
        <f>AVERAGE(Table1[MV])</f>
        <v>-0.91304347826086951</v>
      </c>
      <c r="M71">
        <f>AVERAGE(Table1[MA])</f>
        <v>0.95652173913043481</v>
      </c>
    </row>
    <row r="72" spans="1:13" x14ac:dyDescent="0.3">
      <c r="A72" s="2">
        <v>42411.697040879626</v>
      </c>
      <c r="B72" s="3">
        <f t="shared" si="2"/>
        <v>4.7473263839492574E-3</v>
      </c>
      <c r="C72">
        <v>-2</v>
      </c>
      <c r="D72">
        <v>1</v>
      </c>
      <c r="E72">
        <v>0</v>
      </c>
      <c r="F72">
        <v>0</v>
      </c>
      <c r="G72" t="e">
        <f>IF(Table1[[#This Row],[Used Voice]],Table1[[#This Row],[VV Read]],#N/A)</f>
        <v>#N/A</v>
      </c>
      <c r="H72" t="e">
        <f>IF(Table1[[#This Row],[Used Voice]],Table1[[#This Row],[VA Read]],#N/A)</f>
        <v>#N/A</v>
      </c>
      <c r="I72">
        <v>-2</v>
      </c>
      <c r="J72">
        <v>1</v>
      </c>
      <c r="K72">
        <v>0</v>
      </c>
      <c r="L72">
        <f>AVERAGE(Table1[MV])</f>
        <v>-0.91304347826086951</v>
      </c>
      <c r="M72">
        <f>AVERAGE(Table1[MA])</f>
        <v>0.95652173913043481</v>
      </c>
    </row>
    <row r="73" spans="1:13" x14ac:dyDescent="0.3">
      <c r="A73" s="2">
        <v>42411.697104976854</v>
      </c>
      <c r="B73" s="3">
        <f t="shared" si="2"/>
        <v>4.8114236124092713E-3</v>
      </c>
      <c r="C73">
        <v>-2</v>
      </c>
      <c r="D73">
        <v>1</v>
      </c>
      <c r="E73">
        <v>-2</v>
      </c>
      <c r="F73">
        <v>-1</v>
      </c>
      <c r="G73">
        <f>IF(Table1[[#This Row],[Used Voice]],Table1[[#This Row],[VV Read]],#N/A)</f>
        <v>-2</v>
      </c>
      <c r="H73">
        <f>IF(Table1[[#This Row],[Used Voice]],Table1[[#This Row],[VA Read]],#N/A)</f>
        <v>-1</v>
      </c>
      <c r="I73">
        <v>-2</v>
      </c>
      <c r="J73">
        <v>-1</v>
      </c>
      <c r="K73">
        <v>1</v>
      </c>
      <c r="L73">
        <f>AVERAGE(Table1[MV])</f>
        <v>-0.91304347826086951</v>
      </c>
      <c r="M73">
        <f>AVERAGE(Table1[MA])</f>
        <v>0.95652173913043481</v>
      </c>
    </row>
    <row r="74" spans="1:13" x14ac:dyDescent="0.3">
      <c r="A74" s="2">
        <v>42411.697164861114</v>
      </c>
      <c r="B74" s="3">
        <f t="shared" si="2"/>
        <v>4.871307872235775E-3</v>
      </c>
      <c r="C74">
        <v>-2</v>
      </c>
      <c r="D74">
        <v>1</v>
      </c>
      <c r="E74">
        <v>0</v>
      </c>
      <c r="F74">
        <v>0</v>
      </c>
      <c r="G74" t="e">
        <f>IF(Table1[[#This Row],[Used Voice]],Table1[[#This Row],[VV Read]],#N/A)</f>
        <v>#N/A</v>
      </c>
      <c r="H74" t="e">
        <f>IF(Table1[[#This Row],[Used Voice]],Table1[[#This Row],[VA Read]],#N/A)</f>
        <v>#N/A</v>
      </c>
      <c r="I74">
        <v>-2</v>
      </c>
      <c r="J74">
        <v>1</v>
      </c>
      <c r="K74">
        <v>0</v>
      </c>
      <c r="L74">
        <f>AVERAGE(Table1[MV])</f>
        <v>-0.91304347826086951</v>
      </c>
      <c r="M74">
        <f>AVERAGE(Table1[MA])</f>
        <v>0.95652173913043481</v>
      </c>
    </row>
    <row r="75" spans="1:13" x14ac:dyDescent="0.3">
      <c r="A75" s="2">
        <v>42411.697229375</v>
      </c>
      <c r="B75" s="3">
        <f t="shared" si="2"/>
        <v>4.9358217584085651E-3</v>
      </c>
      <c r="C75">
        <v>-2</v>
      </c>
      <c r="D75">
        <v>1</v>
      </c>
      <c r="E75">
        <v>-2</v>
      </c>
      <c r="F75">
        <v>-1</v>
      </c>
      <c r="G75">
        <f>IF(Table1[[#This Row],[Used Voice]],Table1[[#This Row],[VV Read]],#N/A)</f>
        <v>-2</v>
      </c>
      <c r="H75">
        <f>IF(Table1[[#This Row],[Used Voice]],Table1[[#This Row],[VA Read]],#N/A)</f>
        <v>-1</v>
      </c>
      <c r="I75">
        <v>-2</v>
      </c>
      <c r="J75">
        <v>-1</v>
      </c>
      <c r="K75">
        <v>1</v>
      </c>
      <c r="L75">
        <f>AVERAGE(Table1[MV])</f>
        <v>-0.91304347826086951</v>
      </c>
      <c r="M75">
        <f>AVERAGE(Table1[MA])</f>
        <v>0.95652173913043481</v>
      </c>
    </row>
    <row r="76" spans="1:13" x14ac:dyDescent="0.3">
      <c r="A76" s="2">
        <v>42411.697289293981</v>
      </c>
      <c r="B76" s="3">
        <f t="shared" si="2"/>
        <v>4.9957407391048037E-3</v>
      </c>
      <c r="C76">
        <v>-2</v>
      </c>
      <c r="D76">
        <v>1</v>
      </c>
      <c r="E76">
        <v>0</v>
      </c>
      <c r="F76">
        <v>0</v>
      </c>
      <c r="G76" t="e">
        <f>IF(Table1[[#This Row],[Used Voice]],Table1[[#This Row],[VV Read]],#N/A)</f>
        <v>#N/A</v>
      </c>
      <c r="H76" t="e">
        <f>IF(Table1[[#This Row],[Used Voice]],Table1[[#This Row],[VA Read]],#N/A)</f>
        <v>#N/A</v>
      </c>
      <c r="I76">
        <v>-2</v>
      </c>
      <c r="J76">
        <v>1</v>
      </c>
      <c r="K76">
        <v>0</v>
      </c>
      <c r="L76">
        <f>AVERAGE(Table1[MV])</f>
        <v>-0.91304347826086951</v>
      </c>
      <c r="M76">
        <f>AVERAGE(Table1[MA])</f>
        <v>0.95652173913043481</v>
      </c>
    </row>
    <row r="77" spans="1:13" x14ac:dyDescent="0.3">
      <c r="A77" s="2">
        <v>42411.697349270835</v>
      </c>
      <c r="B77" s="3">
        <f t="shared" si="2"/>
        <v>5.0557175927679054E-3</v>
      </c>
      <c r="C77">
        <v>-2</v>
      </c>
      <c r="D77">
        <v>1</v>
      </c>
      <c r="E77">
        <v>0</v>
      </c>
      <c r="F77">
        <v>0</v>
      </c>
      <c r="G77" t="e">
        <f>IF(Table1[[#This Row],[Used Voice]],Table1[[#This Row],[VV Read]],#N/A)</f>
        <v>#N/A</v>
      </c>
      <c r="H77" t="e">
        <f>IF(Table1[[#This Row],[Used Voice]],Table1[[#This Row],[VA Read]],#N/A)</f>
        <v>#N/A</v>
      </c>
      <c r="I77">
        <v>-2</v>
      </c>
      <c r="J77">
        <v>1</v>
      </c>
      <c r="K77">
        <v>0</v>
      </c>
      <c r="L77">
        <f>AVERAGE(Table1[MV])</f>
        <v>-0.91304347826086951</v>
      </c>
      <c r="M77">
        <f>AVERAGE(Table1[MA])</f>
        <v>0.95652173913043481</v>
      </c>
    </row>
    <row r="78" spans="1:13" x14ac:dyDescent="0.3">
      <c r="A78" s="2">
        <v>42411.697412997688</v>
      </c>
      <c r="B78" s="3">
        <f t="shared" si="2"/>
        <v>5.1194444458815269E-3</v>
      </c>
      <c r="C78">
        <v>-2</v>
      </c>
      <c r="D78">
        <v>0</v>
      </c>
      <c r="E78">
        <v>-1</v>
      </c>
      <c r="F78">
        <v>-2</v>
      </c>
      <c r="G78">
        <f>IF(Table1[[#This Row],[Used Voice]],Table1[[#This Row],[VV Read]],#N/A)</f>
        <v>-1</v>
      </c>
      <c r="H78">
        <f>IF(Table1[[#This Row],[Used Voice]],Table1[[#This Row],[VA Read]],#N/A)</f>
        <v>-2</v>
      </c>
      <c r="I78">
        <v>-2</v>
      </c>
      <c r="J78">
        <v>-1</v>
      </c>
      <c r="K78">
        <v>1</v>
      </c>
      <c r="L78">
        <f>AVERAGE(Table1[MV])</f>
        <v>-0.91304347826086951</v>
      </c>
      <c r="M78">
        <f>AVERAGE(Table1[MA])</f>
        <v>0.95652173913043481</v>
      </c>
    </row>
    <row r="79" spans="1:13" x14ac:dyDescent="0.3">
      <c r="A79" s="2">
        <v>42411.697473437504</v>
      </c>
      <c r="B79" s="3">
        <f t="shared" si="2"/>
        <v>5.1798842614516616E-3</v>
      </c>
      <c r="C79">
        <v>-2</v>
      </c>
      <c r="D79">
        <v>1</v>
      </c>
      <c r="E79">
        <v>0</v>
      </c>
      <c r="F79">
        <v>0</v>
      </c>
      <c r="G79" t="e">
        <f>IF(Table1[[#This Row],[Used Voice]],Table1[[#This Row],[VV Read]],#N/A)</f>
        <v>#N/A</v>
      </c>
      <c r="H79" t="e">
        <f>IF(Table1[[#This Row],[Used Voice]],Table1[[#This Row],[VA Read]],#N/A)</f>
        <v>#N/A</v>
      </c>
      <c r="I79">
        <v>-2</v>
      </c>
      <c r="J79">
        <v>1</v>
      </c>
      <c r="K79">
        <v>0</v>
      </c>
      <c r="L79">
        <f>AVERAGE(Table1[MV])</f>
        <v>-0.91304347826086951</v>
      </c>
      <c r="M79">
        <f>AVERAGE(Table1[MA])</f>
        <v>0.95652173913043481</v>
      </c>
    </row>
    <row r="80" spans="1:13" x14ac:dyDescent="0.3">
      <c r="A80" s="2">
        <v>42411.697533611114</v>
      </c>
      <c r="B80" s="3">
        <f t="shared" si="2"/>
        <v>5.2400578715605661E-3</v>
      </c>
      <c r="C80">
        <v>-2</v>
      </c>
      <c r="D80">
        <v>0</v>
      </c>
      <c r="E80">
        <v>0</v>
      </c>
      <c r="F80">
        <v>0</v>
      </c>
      <c r="G80" t="e">
        <f>IF(Table1[[#This Row],[Used Voice]],Table1[[#This Row],[VV Read]],#N/A)</f>
        <v>#N/A</v>
      </c>
      <c r="H80" t="e">
        <f>IF(Table1[[#This Row],[Used Voice]],Table1[[#This Row],[VA Read]],#N/A)</f>
        <v>#N/A</v>
      </c>
      <c r="I80">
        <v>-2</v>
      </c>
      <c r="J80">
        <v>0</v>
      </c>
      <c r="K80">
        <v>0</v>
      </c>
      <c r="L80">
        <f>AVERAGE(Table1[MV])</f>
        <v>-0.91304347826086951</v>
      </c>
      <c r="M80">
        <f>AVERAGE(Table1[MA])</f>
        <v>0.95652173913043481</v>
      </c>
    </row>
    <row r="81" spans="1:13" x14ac:dyDescent="0.3">
      <c r="A81" s="2">
        <v>42411.697593657409</v>
      </c>
      <c r="B81" s="3">
        <f t="shared" si="2"/>
        <v>5.3001041669631377E-3</v>
      </c>
      <c r="C81">
        <v>-2</v>
      </c>
      <c r="D81">
        <v>0</v>
      </c>
      <c r="E81">
        <v>0</v>
      </c>
      <c r="F81">
        <v>0</v>
      </c>
      <c r="G81" t="e">
        <f>IF(Table1[[#This Row],[Used Voice]],Table1[[#This Row],[VV Read]],#N/A)</f>
        <v>#N/A</v>
      </c>
      <c r="H81" t="e">
        <f>IF(Table1[[#This Row],[Used Voice]],Table1[[#This Row],[VA Read]],#N/A)</f>
        <v>#N/A</v>
      </c>
      <c r="I81">
        <v>-2</v>
      </c>
      <c r="J81">
        <v>0</v>
      </c>
      <c r="K81">
        <v>0</v>
      </c>
      <c r="L81">
        <f>AVERAGE(Table1[MV])</f>
        <v>-0.91304347826086951</v>
      </c>
      <c r="M81">
        <f>AVERAGE(Table1[MA])</f>
        <v>0.95652173913043481</v>
      </c>
    </row>
    <row r="82" spans="1:13" x14ac:dyDescent="0.3">
      <c r="A82" s="2">
        <v>42411.697659965277</v>
      </c>
      <c r="B82" s="3">
        <f t="shared" si="2"/>
        <v>5.3664120350731537E-3</v>
      </c>
      <c r="C82">
        <v>-2</v>
      </c>
      <c r="D82">
        <v>0</v>
      </c>
      <c r="E82">
        <v>-1</v>
      </c>
      <c r="F82">
        <v>-2</v>
      </c>
      <c r="G82">
        <f>IF(Table1[[#This Row],[Used Voice]],Table1[[#This Row],[VV Read]],#N/A)</f>
        <v>-1</v>
      </c>
      <c r="H82">
        <f>IF(Table1[[#This Row],[Used Voice]],Table1[[#This Row],[VA Read]],#N/A)</f>
        <v>-2</v>
      </c>
      <c r="I82">
        <v>-2</v>
      </c>
      <c r="J82">
        <v>-1</v>
      </c>
      <c r="K82">
        <v>1</v>
      </c>
      <c r="L82">
        <f>AVERAGE(Table1[MV])</f>
        <v>-0.91304347826086951</v>
      </c>
      <c r="M82">
        <f>AVERAGE(Table1[MA])</f>
        <v>0.95652173913043481</v>
      </c>
    </row>
    <row r="83" spans="1:13" x14ac:dyDescent="0.3">
      <c r="A83" s="2">
        <v>42411.697725706021</v>
      </c>
      <c r="B83" s="3">
        <f t="shared" si="2"/>
        <v>5.4321527786669321E-3</v>
      </c>
      <c r="C83">
        <v>-2</v>
      </c>
      <c r="D83">
        <v>0</v>
      </c>
      <c r="E83">
        <v>-1</v>
      </c>
      <c r="F83">
        <v>-2</v>
      </c>
      <c r="G83">
        <f>IF(Table1[[#This Row],[Used Voice]],Table1[[#This Row],[VV Read]],#N/A)</f>
        <v>-1</v>
      </c>
      <c r="H83">
        <f>IF(Table1[[#This Row],[Used Voice]],Table1[[#This Row],[VA Read]],#N/A)</f>
        <v>-2</v>
      </c>
      <c r="I83">
        <v>-2</v>
      </c>
      <c r="J83">
        <v>-1</v>
      </c>
      <c r="K83">
        <v>1</v>
      </c>
      <c r="L83">
        <f>AVERAGE(Table1[MV])</f>
        <v>-0.91304347826086951</v>
      </c>
      <c r="M83">
        <f>AVERAGE(Table1[MA])</f>
        <v>0.95652173913043481</v>
      </c>
    </row>
    <row r="84" spans="1:13" x14ac:dyDescent="0.3">
      <c r="A84" s="2">
        <v>42411.697789872684</v>
      </c>
      <c r="B84" s="3">
        <f t="shared" si="2"/>
        <v>5.4963194415904582E-3</v>
      </c>
      <c r="C84">
        <v>-2</v>
      </c>
      <c r="D84">
        <v>2</v>
      </c>
      <c r="E84">
        <v>-2</v>
      </c>
      <c r="F84">
        <v>0</v>
      </c>
      <c r="G84">
        <f>IF(Table1[[#This Row],[Used Voice]],Table1[[#This Row],[VV Read]],#N/A)</f>
        <v>-2</v>
      </c>
      <c r="H84">
        <f>IF(Table1[[#This Row],[Used Voice]],Table1[[#This Row],[VA Read]],#N/A)</f>
        <v>0</v>
      </c>
      <c r="I84">
        <v>-2</v>
      </c>
      <c r="J84">
        <v>-1</v>
      </c>
      <c r="K84">
        <v>1</v>
      </c>
      <c r="L84">
        <f>AVERAGE(Table1[MV])</f>
        <v>-0.91304347826086951</v>
      </c>
      <c r="M84">
        <f>AVERAGE(Table1[MA])</f>
        <v>0.95652173913043481</v>
      </c>
    </row>
    <row r="85" spans="1:13" x14ac:dyDescent="0.3">
      <c r="A85" s="2">
        <v>42411.697849861113</v>
      </c>
      <c r="B85" s="3">
        <f t="shared" si="2"/>
        <v>5.5563078713021241E-3</v>
      </c>
      <c r="C85">
        <v>-2</v>
      </c>
      <c r="D85">
        <v>1</v>
      </c>
      <c r="E85">
        <v>0</v>
      </c>
      <c r="F85">
        <v>0</v>
      </c>
      <c r="G85" t="e">
        <f>IF(Table1[[#This Row],[Used Voice]],Table1[[#This Row],[VV Read]],#N/A)</f>
        <v>#N/A</v>
      </c>
      <c r="H85" t="e">
        <f>IF(Table1[[#This Row],[Used Voice]],Table1[[#This Row],[VA Read]],#N/A)</f>
        <v>#N/A</v>
      </c>
      <c r="I85">
        <v>-2</v>
      </c>
      <c r="J85">
        <v>1</v>
      </c>
      <c r="K85">
        <v>0</v>
      </c>
      <c r="L85">
        <f>AVERAGE(Table1[MV])</f>
        <v>-0.91304347826086951</v>
      </c>
      <c r="M85">
        <f>AVERAGE(Table1[MA])</f>
        <v>0.95652173913043481</v>
      </c>
    </row>
    <row r="86" spans="1:13" x14ac:dyDescent="0.3">
      <c r="A86" s="2">
        <v>42411.697909745373</v>
      </c>
      <c r="B86" s="3">
        <f t="shared" si="2"/>
        <v>5.6161921311286278E-3</v>
      </c>
      <c r="C86">
        <v>-2</v>
      </c>
      <c r="D86">
        <v>0</v>
      </c>
      <c r="E86">
        <v>0</v>
      </c>
      <c r="F86">
        <v>0</v>
      </c>
      <c r="G86" t="e">
        <f>IF(Table1[[#This Row],[Used Voice]],Table1[[#This Row],[VV Read]],#N/A)</f>
        <v>#N/A</v>
      </c>
      <c r="H86" t="e">
        <f>IF(Table1[[#This Row],[Used Voice]],Table1[[#This Row],[VA Read]],#N/A)</f>
        <v>#N/A</v>
      </c>
      <c r="I86">
        <v>-2</v>
      </c>
      <c r="J86">
        <v>0</v>
      </c>
      <c r="K86">
        <v>0</v>
      </c>
      <c r="L86">
        <f>AVERAGE(Table1[MV])</f>
        <v>-0.91304347826086951</v>
      </c>
      <c r="M86">
        <f>AVERAGE(Table1[MA])</f>
        <v>0.95652173913043481</v>
      </c>
    </row>
    <row r="87" spans="1:13" x14ac:dyDescent="0.3">
      <c r="A87" s="2">
        <v>42411.697974722221</v>
      </c>
      <c r="B87" s="3">
        <f t="shared" si="2"/>
        <v>5.6811689792084508E-3</v>
      </c>
      <c r="C87">
        <v>-2</v>
      </c>
      <c r="D87">
        <v>0</v>
      </c>
      <c r="E87">
        <v>-2</v>
      </c>
      <c r="F87">
        <v>-1</v>
      </c>
      <c r="G87">
        <f>IF(Table1[[#This Row],[Used Voice]],Table1[[#This Row],[VV Read]],#N/A)</f>
        <v>-2</v>
      </c>
      <c r="H87">
        <f>IF(Table1[[#This Row],[Used Voice]],Table1[[#This Row],[VA Read]],#N/A)</f>
        <v>-1</v>
      </c>
      <c r="I87">
        <v>-2</v>
      </c>
      <c r="J87">
        <v>-1</v>
      </c>
      <c r="K87">
        <v>1</v>
      </c>
      <c r="L87">
        <f>AVERAGE(Table1[MV])</f>
        <v>-0.91304347826086951</v>
      </c>
      <c r="M87">
        <f>AVERAGE(Table1[MA])</f>
        <v>0.95652173913043481</v>
      </c>
    </row>
    <row r="88" spans="1:13" x14ac:dyDescent="0.3">
      <c r="A88" s="2">
        <v>42411.698038854163</v>
      </c>
      <c r="B88" s="3">
        <f t="shared" si="2"/>
        <v>5.7453009212622419E-3</v>
      </c>
      <c r="C88">
        <v>-2</v>
      </c>
      <c r="D88">
        <v>0</v>
      </c>
      <c r="E88">
        <v>-2</v>
      </c>
      <c r="F88">
        <v>-2</v>
      </c>
      <c r="G88">
        <f>IF(Table1[[#This Row],[Used Voice]],Table1[[#This Row],[VV Read]],#N/A)</f>
        <v>-2</v>
      </c>
      <c r="H88">
        <f>IF(Table1[[#This Row],[Used Voice]],Table1[[#This Row],[VA Read]],#N/A)</f>
        <v>-2</v>
      </c>
      <c r="I88">
        <v>-2</v>
      </c>
      <c r="J88">
        <v>-1</v>
      </c>
      <c r="K88">
        <v>1</v>
      </c>
      <c r="L88">
        <f>AVERAGE(Table1[MV])</f>
        <v>-0.91304347826086951</v>
      </c>
      <c r="M88">
        <f>AVERAGE(Table1[MA])</f>
        <v>0.95652173913043481</v>
      </c>
    </row>
    <row r="89" spans="1:13" x14ac:dyDescent="0.3">
      <c r="A89" s="2">
        <v>42411.698100740738</v>
      </c>
      <c r="B89" s="3">
        <f t="shared" si="2"/>
        <v>5.8071874955203384E-3</v>
      </c>
      <c r="C89">
        <v>-2</v>
      </c>
      <c r="D89">
        <v>1</v>
      </c>
      <c r="E89">
        <v>0</v>
      </c>
      <c r="F89">
        <v>0</v>
      </c>
      <c r="G89" t="e">
        <f>IF(Table1[[#This Row],[Used Voice]],Table1[[#This Row],[VV Read]],#N/A)</f>
        <v>#N/A</v>
      </c>
      <c r="H89" t="e">
        <f>IF(Table1[[#This Row],[Used Voice]],Table1[[#This Row],[VA Read]],#N/A)</f>
        <v>#N/A</v>
      </c>
      <c r="I89">
        <v>-2</v>
      </c>
      <c r="J89">
        <v>1</v>
      </c>
      <c r="K89">
        <v>0</v>
      </c>
      <c r="L89">
        <f>AVERAGE(Table1[MV])</f>
        <v>-0.91304347826086951</v>
      </c>
      <c r="M89">
        <f>AVERAGE(Table1[MA])</f>
        <v>0.95652173913043481</v>
      </c>
    </row>
    <row r="90" spans="1:13" x14ac:dyDescent="0.3">
      <c r="A90" s="2">
        <v>42411.69816497685</v>
      </c>
      <c r="B90" s="3">
        <f t="shared" si="2"/>
        <v>5.8714236074592918E-3</v>
      </c>
      <c r="C90">
        <v>-2</v>
      </c>
      <c r="D90">
        <v>1</v>
      </c>
      <c r="E90">
        <v>-1</v>
      </c>
      <c r="F90">
        <v>-2</v>
      </c>
      <c r="G90">
        <f>IF(Table1[[#This Row],[Used Voice]],Table1[[#This Row],[VV Read]],#N/A)</f>
        <v>-1</v>
      </c>
      <c r="H90">
        <f>IF(Table1[[#This Row],[Used Voice]],Table1[[#This Row],[VA Read]],#N/A)</f>
        <v>-2</v>
      </c>
      <c r="I90">
        <v>-2</v>
      </c>
      <c r="J90">
        <v>-2</v>
      </c>
      <c r="K90">
        <v>1</v>
      </c>
      <c r="L90">
        <f>AVERAGE(Table1[MV])</f>
        <v>-0.91304347826086951</v>
      </c>
      <c r="M90">
        <f>AVERAGE(Table1[MA])</f>
        <v>0.95652173913043481</v>
      </c>
    </row>
    <row r="91" spans="1:13" x14ac:dyDescent="0.3">
      <c r="A91" s="2">
        <v>42411.698226805558</v>
      </c>
      <c r="B91" s="3">
        <f t="shared" si="2"/>
        <v>5.9332523160264827E-3</v>
      </c>
      <c r="C91">
        <v>0</v>
      </c>
      <c r="D91">
        <v>2</v>
      </c>
      <c r="E91">
        <v>0</v>
      </c>
      <c r="F91">
        <v>0</v>
      </c>
      <c r="G91" t="e">
        <f>IF(Table1[[#This Row],[Used Voice]],Table1[[#This Row],[VV Read]],#N/A)</f>
        <v>#N/A</v>
      </c>
      <c r="H91" t="e">
        <f>IF(Table1[[#This Row],[Used Voice]],Table1[[#This Row],[VA Read]],#N/A)</f>
        <v>#N/A</v>
      </c>
      <c r="I91">
        <v>0</v>
      </c>
      <c r="J91">
        <v>2</v>
      </c>
      <c r="K91">
        <v>0</v>
      </c>
      <c r="L91">
        <f>AVERAGE(Table1[MV])</f>
        <v>-0.91304347826086951</v>
      </c>
      <c r="M91">
        <f>AVERAGE(Table1[MA])</f>
        <v>0.95652173913043481</v>
      </c>
    </row>
    <row r="92" spans="1:13" x14ac:dyDescent="0.3">
      <c r="A92" s="2">
        <v>42411.698501064813</v>
      </c>
      <c r="B92" s="3">
        <f t="shared" si="2"/>
        <v>6.2075115711195394E-3</v>
      </c>
      <c r="C92">
        <v>-1</v>
      </c>
      <c r="D92">
        <v>2</v>
      </c>
      <c r="E92">
        <v>-1</v>
      </c>
      <c r="F92">
        <v>-2</v>
      </c>
      <c r="G92">
        <f>IF(Table1[[#This Row],[Used Voice]],Table1[[#This Row],[VV Read]],#N/A)</f>
        <v>-1</v>
      </c>
      <c r="H92">
        <f>IF(Table1[[#This Row],[Used Voice]],Table1[[#This Row],[VA Read]],#N/A)</f>
        <v>-2</v>
      </c>
      <c r="I92">
        <v>-2</v>
      </c>
      <c r="J92">
        <v>-1</v>
      </c>
      <c r="K92">
        <v>1</v>
      </c>
      <c r="L92">
        <f>AVERAGE(Table1[MV])</f>
        <v>-0.91304347826086951</v>
      </c>
      <c r="M92">
        <f>AVERAGE(Table1[MA])</f>
        <v>0.95652173913043481</v>
      </c>
    </row>
    <row r="93" spans="1:13" x14ac:dyDescent="0.3">
      <c r="A93" s="2">
        <v>42411.698877615738</v>
      </c>
      <c r="B93" s="3">
        <f t="shared" si="2"/>
        <v>6.5840624956763349E-3</v>
      </c>
      <c r="C93">
        <v>-1</v>
      </c>
      <c r="D93">
        <v>2</v>
      </c>
      <c r="E93">
        <v>-1</v>
      </c>
      <c r="F93">
        <v>-2</v>
      </c>
      <c r="G93">
        <f>IF(Table1[[#This Row],[Used Voice]],Table1[[#This Row],[VV Read]],#N/A)</f>
        <v>-1</v>
      </c>
      <c r="H93">
        <f>IF(Table1[[#This Row],[Used Voice]],Table1[[#This Row],[VA Read]],#N/A)</f>
        <v>-2</v>
      </c>
      <c r="I93">
        <v>-1</v>
      </c>
      <c r="J93">
        <v>0</v>
      </c>
      <c r="K93">
        <v>1</v>
      </c>
      <c r="L93">
        <f>AVERAGE(Table1[MV])</f>
        <v>-0.91304347826086951</v>
      </c>
      <c r="M93">
        <f>AVERAGE(Table1[MA])</f>
        <v>0.95652173913043481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 tan - Affect Trend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Nolan L</dc:creator>
  <cp:lastModifiedBy>Nolan L</cp:lastModifiedBy>
  <dcterms:created xsi:type="dcterms:W3CDTF">2016-02-11T18:58:15Z</dcterms:created>
  <dcterms:modified xsi:type="dcterms:W3CDTF">2016-02-11T20:23:34Z</dcterms:modified>
</cp:coreProperties>
</file>