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kings" sheetId="1" r:id="rId4"/>
    <sheet state="visible" name="Mode" sheetId="2" r:id="rId5"/>
    <sheet state="visible" name="BFFs" sheetId="3" r:id="rId6"/>
    <sheet state="visible" name="XRated" sheetId="4" r:id="rId7"/>
    <sheet state="visible" name="SavageZ" sheetId="5" r:id="rId8"/>
    <sheet state="visible" name="VBOC" sheetId="6" r:id="rId9"/>
    <sheet state="visible" name="1999" sheetId="7" r:id="rId10"/>
  </sheets>
  <definedNames/>
  <calcPr/>
</workbook>
</file>

<file path=xl/sharedStrings.xml><?xml version="1.0" encoding="utf-8"?>
<sst xmlns="http://schemas.openxmlformats.org/spreadsheetml/2006/main" count="1317" uniqueCount="96">
  <si>
    <t>Rank</t>
  </si>
  <si>
    <t>Player</t>
  </si>
  <si>
    <t>Round</t>
  </si>
  <si>
    <t>Pick #</t>
  </si>
  <si>
    <t>Pick Value</t>
  </si>
  <si>
    <t>MP</t>
  </si>
  <si>
    <t>Avg Frags</t>
  </si>
  <si>
    <t>Avg Deaths</t>
  </si>
  <si>
    <t>Avg Net</t>
  </si>
  <si>
    <t>Avg Dmg Given</t>
  </si>
  <si>
    <t>Avg Dmg Taken</t>
  </si>
  <si>
    <t>Avg Net Damage</t>
  </si>
  <si>
    <t>DmgG / kill</t>
  </si>
  <si>
    <t>DmgT / kill</t>
  </si>
  <si>
    <t>Avg Net / kill</t>
  </si>
  <si>
    <t>DmgG / death</t>
  </si>
  <si>
    <t>DmgT / death</t>
  </si>
  <si>
    <t>Avg Net / death</t>
  </si>
  <si>
    <t>zig</t>
  </si>
  <si>
    <t>raul</t>
  </si>
  <si>
    <t>hotmessexpress</t>
  </si>
  <si>
    <t>Captain</t>
  </si>
  <si>
    <t>rey</t>
  </si>
  <si>
    <t>zɥdoɹԀ</t>
  </si>
  <si>
    <t>XZIST</t>
  </si>
  <si>
    <t>bff♥ zombie</t>
  </si>
  <si>
    <t>cxϯ</t>
  </si>
  <si>
    <t>Moody</t>
  </si>
  <si>
    <t>vig1lante</t>
  </si>
  <si>
    <t>davE</t>
  </si>
  <si>
    <t>bonk</t>
  </si>
  <si>
    <t>ᵠᶠᴸ dutra</t>
  </si>
  <si>
    <t>konfuzed</t>
  </si>
  <si>
    <t>sotrix</t>
  </si>
  <si>
    <t>miles of shit</t>
  </si>
  <si>
    <t>over</t>
  </si>
  <si>
    <t>alac</t>
  </si>
  <si>
    <t>Syn</t>
  </si>
  <si>
    <t>butcher</t>
  </si>
  <si>
    <t>ToyBoTT</t>
  </si>
  <si>
    <t>reflux</t>
  </si>
  <si>
    <t>adz1LaAa</t>
  </si>
  <si>
    <t>ouija</t>
  </si>
  <si>
    <t>Lampyre</t>
  </si>
  <si>
    <t>Joe</t>
  </si>
  <si>
    <t>ᵠᶠᴸt41TG</t>
  </si>
  <si>
    <t>bff6♥9MzHero♡</t>
  </si>
  <si>
    <t>machine</t>
  </si>
  <si>
    <t>gnz</t>
  </si>
  <si>
    <t>RDM</t>
  </si>
  <si>
    <t>grand supreme banana</t>
  </si>
  <si>
    <t>A value closer to 0 is overperforming relative to pick #</t>
  </si>
  <si>
    <t>A value closer to 1 means performance is in line with pick #</t>
  </si>
  <si>
    <t>Any value above 1 is underperforming relative to pick #</t>
  </si>
  <si>
    <t>Captain draft performance</t>
  </si>
  <si>
    <t>prophz</t>
  </si>
  <si>
    <t>vig</t>
  </si>
  <si>
    <t>hotmess</t>
  </si>
  <si>
    <t>xzist</t>
  </si>
  <si>
    <t>Captain draft performance calculated based on number of green, white and red players per team. Green players are worth +1, white 0 and red -1</t>
  </si>
  <si>
    <t>Captain draft performance - individual performance</t>
  </si>
  <si>
    <t>Captains are given a +1 for being in the top half of players, 0 for being near the middle and -1 for being in the bottom half of players</t>
  </si>
  <si>
    <t>Totals</t>
  </si>
  <si>
    <t>Maps Played</t>
  </si>
  <si>
    <t>Frags</t>
  </si>
  <si>
    <t>Deaths</t>
  </si>
  <si>
    <t>Net F/D</t>
  </si>
  <si>
    <t>Damage Given</t>
  </si>
  <si>
    <t>Damage Taken</t>
  </si>
  <si>
    <t>Net Damage</t>
  </si>
  <si>
    <t>Averages</t>
  </si>
  <si>
    <t>Match</t>
  </si>
  <si>
    <t>vs SavageZ</t>
  </si>
  <si>
    <t>Map</t>
  </si>
  <si>
    <t>dredwerkz</t>
  </si>
  <si>
    <t>fuckin miles</t>
  </si>
  <si>
    <t>grimdungeons</t>
  </si>
  <si>
    <t>deepinside</t>
  </si>
  <si>
    <t>t41TG</t>
  </si>
  <si>
    <t>vs 1999</t>
  </si>
  <si>
    <t>realmofsteelrats</t>
  </si>
  <si>
    <t>m:(es</t>
  </si>
  <si>
    <t>intervention</t>
  </si>
  <si>
    <t>vs VBOC</t>
  </si>
  <si>
    <t>miles morales SPIDERMAN</t>
  </si>
  <si>
    <t>vs X-Rated</t>
  </si>
  <si>
    <t>campgrounds</t>
  </si>
  <si>
    <t>vs BFFs</t>
  </si>
  <si>
    <t>imaloser</t>
  </si>
  <si>
    <t>retribution</t>
  </si>
  <si>
    <t>a1 sotrix</t>
  </si>
  <si>
    <t>vs mode?</t>
  </si>
  <si>
    <t>zog</t>
  </si>
  <si>
    <t>konz</t>
  </si>
  <si>
    <t>Raul</t>
  </si>
  <si>
    <t>1999 icel0re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</si>
</sst>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);[Red](#,##0)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&quot;Arial&quot;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4C7C3"/>
        <bgColor rgb="FFF4C7C3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/>
    </xf>
    <xf borderId="0" fillId="0" fontId="1" numFmtId="4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2" numFmtId="4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5" numFmtId="164" xfId="0" applyAlignment="1" applyFont="1" applyNumberFormat="1">
      <alignment horizontal="center" readingOrder="0"/>
    </xf>
    <xf borderId="0" fillId="2" fontId="5" numFmtId="0" xfId="0" applyAlignment="1" applyFill="1" applyFont="1">
      <alignment horizontal="center" readingOrder="0"/>
    </xf>
    <xf borderId="0" fillId="3" fontId="5" numFmtId="0" xfId="0" applyAlignment="1" applyFill="1" applyFont="1">
      <alignment horizontal="left" readingOrder="0"/>
    </xf>
    <xf borderId="0" fillId="3" fontId="2" numFmtId="0" xfId="0" applyAlignment="1" applyFont="1">
      <alignment horizontal="center"/>
    </xf>
    <xf borderId="0" fillId="2" fontId="5" numFmtId="0" xfId="0" applyAlignment="1" applyFont="1">
      <alignment horizontal="left" readingOrder="0"/>
    </xf>
    <xf borderId="0" fillId="2" fontId="2" numFmtId="0" xfId="0" applyAlignment="1" applyFont="1">
      <alignment horizontal="center"/>
    </xf>
    <xf borderId="0" fillId="4" fontId="2" numFmtId="0" xfId="0" applyAlignment="1" applyFill="1" applyFont="1">
      <alignment horizontal="left" readingOrder="0"/>
    </xf>
    <xf borderId="0" fillId="4" fontId="2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6" numFmtId="164" xfId="0" applyAlignment="1" applyFont="1" applyNumberFormat="1">
      <alignment horizontal="center" vertical="bottom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qlstats.net/player/433" TargetMode="External"/><Relationship Id="rId22" Type="http://schemas.openxmlformats.org/officeDocument/2006/relationships/hyperlink" Target="https://qlstats.net/player/277025" TargetMode="External"/><Relationship Id="rId21" Type="http://schemas.openxmlformats.org/officeDocument/2006/relationships/hyperlink" Target="https://qlstats.net/player/325761" TargetMode="External"/><Relationship Id="rId24" Type="http://schemas.openxmlformats.org/officeDocument/2006/relationships/hyperlink" Target="https://qlstats.net/player/335489" TargetMode="External"/><Relationship Id="rId23" Type="http://schemas.openxmlformats.org/officeDocument/2006/relationships/hyperlink" Target="https://qlstats.net/player/356625" TargetMode="External"/><Relationship Id="rId1" Type="http://schemas.openxmlformats.org/officeDocument/2006/relationships/hyperlink" Target="https://qlstats.net/player/46504" TargetMode="External"/><Relationship Id="rId2" Type="http://schemas.openxmlformats.org/officeDocument/2006/relationships/hyperlink" Target="https://qlstats.net/player/324132" TargetMode="External"/><Relationship Id="rId3" Type="http://schemas.openxmlformats.org/officeDocument/2006/relationships/hyperlink" Target="https://qlstats.net/player/75191" TargetMode="External"/><Relationship Id="rId4" Type="http://schemas.openxmlformats.org/officeDocument/2006/relationships/hyperlink" Target="https://qlstats.net/player/429" TargetMode="External"/><Relationship Id="rId9" Type="http://schemas.openxmlformats.org/officeDocument/2006/relationships/hyperlink" Target="https://qlstats.net/player/342871" TargetMode="External"/><Relationship Id="rId26" Type="http://schemas.openxmlformats.org/officeDocument/2006/relationships/hyperlink" Target="https://qlstats.net/player/428" TargetMode="External"/><Relationship Id="rId25" Type="http://schemas.openxmlformats.org/officeDocument/2006/relationships/hyperlink" Target="https://qlstats.net/player/300685" TargetMode="External"/><Relationship Id="rId28" Type="http://schemas.openxmlformats.org/officeDocument/2006/relationships/hyperlink" Target="https://qlstats.net/player/1748" TargetMode="External"/><Relationship Id="rId27" Type="http://schemas.openxmlformats.org/officeDocument/2006/relationships/hyperlink" Target="https://qlstats.net/player/62743" TargetMode="External"/><Relationship Id="rId5" Type="http://schemas.openxmlformats.org/officeDocument/2006/relationships/hyperlink" Target="https://qlstats.net/player/451" TargetMode="External"/><Relationship Id="rId6" Type="http://schemas.openxmlformats.org/officeDocument/2006/relationships/hyperlink" Target="https://qlstats.net/player/134722" TargetMode="External"/><Relationship Id="rId29" Type="http://schemas.openxmlformats.org/officeDocument/2006/relationships/hyperlink" Target="https://qlstats.net/player/5454" TargetMode="External"/><Relationship Id="rId7" Type="http://schemas.openxmlformats.org/officeDocument/2006/relationships/hyperlink" Target="https://qlstats.net/player/6407" TargetMode="External"/><Relationship Id="rId8" Type="http://schemas.openxmlformats.org/officeDocument/2006/relationships/hyperlink" Target="https://qlstats.net/player/84629" TargetMode="External"/><Relationship Id="rId31" Type="http://schemas.openxmlformats.org/officeDocument/2006/relationships/hyperlink" Target="https://qlstats.net/player/131131" TargetMode="External"/><Relationship Id="rId30" Type="http://schemas.openxmlformats.org/officeDocument/2006/relationships/hyperlink" Target="https://qlstats.net/player/184528" TargetMode="External"/><Relationship Id="rId11" Type="http://schemas.openxmlformats.org/officeDocument/2006/relationships/hyperlink" Target="https://qlstats.net/player/1299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qlstats.net/player/473" TargetMode="External"/><Relationship Id="rId32" Type="http://schemas.openxmlformats.org/officeDocument/2006/relationships/hyperlink" Target="https://qlstats.net/player/301559" TargetMode="External"/><Relationship Id="rId13" Type="http://schemas.openxmlformats.org/officeDocument/2006/relationships/hyperlink" Target="https://qlstats.net/player/244032" TargetMode="External"/><Relationship Id="rId12" Type="http://schemas.openxmlformats.org/officeDocument/2006/relationships/hyperlink" Target="https://qlstats.net/player/359202" TargetMode="External"/><Relationship Id="rId15" Type="http://schemas.openxmlformats.org/officeDocument/2006/relationships/hyperlink" Target="https://qlstats.net/player/44034" TargetMode="External"/><Relationship Id="rId14" Type="http://schemas.openxmlformats.org/officeDocument/2006/relationships/hyperlink" Target="https://qlstats.net/player/57879" TargetMode="External"/><Relationship Id="rId17" Type="http://schemas.openxmlformats.org/officeDocument/2006/relationships/hyperlink" Target="https://qlstats.net/player/5893" TargetMode="External"/><Relationship Id="rId16" Type="http://schemas.openxmlformats.org/officeDocument/2006/relationships/hyperlink" Target="https://qlstats.net/player/80075" TargetMode="External"/><Relationship Id="rId19" Type="http://schemas.openxmlformats.org/officeDocument/2006/relationships/hyperlink" Target="https://qlstats.net/player/9258" TargetMode="External"/><Relationship Id="rId18" Type="http://schemas.openxmlformats.org/officeDocument/2006/relationships/hyperlink" Target="https://qlstats.net/player/354618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qlstats.net/player/428" TargetMode="External"/><Relationship Id="rId42" Type="http://schemas.openxmlformats.org/officeDocument/2006/relationships/hyperlink" Target="https://qlstats.net/player/62743" TargetMode="External"/><Relationship Id="rId41" Type="http://schemas.openxmlformats.org/officeDocument/2006/relationships/hyperlink" Target="https://qlstats.net/player/134722" TargetMode="External"/><Relationship Id="rId44" Type="http://schemas.openxmlformats.org/officeDocument/2006/relationships/hyperlink" Target="https://qlstats.net/player/325761" TargetMode="External"/><Relationship Id="rId43" Type="http://schemas.openxmlformats.org/officeDocument/2006/relationships/hyperlink" Target="https://qlstats.net/player/428" TargetMode="External"/><Relationship Id="rId46" Type="http://schemas.openxmlformats.org/officeDocument/2006/relationships/hyperlink" Target="https://qlstats.net/player/80075" TargetMode="External"/><Relationship Id="rId45" Type="http://schemas.openxmlformats.org/officeDocument/2006/relationships/hyperlink" Target="https://qlstats.net/player/134722" TargetMode="External"/><Relationship Id="rId1" Type="http://schemas.openxmlformats.org/officeDocument/2006/relationships/hyperlink" Target="https://qlstats.net/player/134722" TargetMode="External"/><Relationship Id="rId2" Type="http://schemas.openxmlformats.org/officeDocument/2006/relationships/hyperlink" Target="https://qlstats.net/player/80075" TargetMode="External"/><Relationship Id="rId3" Type="http://schemas.openxmlformats.org/officeDocument/2006/relationships/hyperlink" Target="https://qlstats.net/player/62743" TargetMode="External"/><Relationship Id="rId4" Type="http://schemas.openxmlformats.org/officeDocument/2006/relationships/hyperlink" Target="https://qlstats.net/player/428" TargetMode="External"/><Relationship Id="rId9" Type="http://schemas.openxmlformats.org/officeDocument/2006/relationships/hyperlink" Target="https://qlstats.net/player/62743" TargetMode="External"/><Relationship Id="rId48" Type="http://schemas.openxmlformats.org/officeDocument/2006/relationships/hyperlink" Target="https://qlstats.net/player/428" TargetMode="External"/><Relationship Id="rId47" Type="http://schemas.openxmlformats.org/officeDocument/2006/relationships/hyperlink" Target="https://qlstats.net/player/62743" TargetMode="External"/><Relationship Id="rId49" Type="http://schemas.openxmlformats.org/officeDocument/2006/relationships/hyperlink" Target="https://qlstats.net/player/134722" TargetMode="External"/><Relationship Id="rId5" Type="http://schemas.openxmlformats.org/officeDocument/2006/relationships/hyperlink" Target="https://qlstats.net/player/325761" TargetMode="External"/><Relationship Id="rId6" Type="http://schemas.openxmlformats.org/officeDocument/2006/relationships/hyperlink" Target="https://qlstats.net/player/301559" TargetMode="External"/><Relationship Id="rId7" Type="http://schemas.openxmlformats.org/officeDocument/2006/relationships/hyperlink" Target="https://qlstats.net/player/134722" TargetMode="External"/><Relationship Id="rId8" Type="http://schemas.openxmlformats.org/officeDocument/2006/relationships/hyperlink" Target="https://qlstats.net/player/80075" TargetMode="External"/><Relationship Id="rId73" Type="http://schemas.openxmlformats.org/officeDocument/2006/relationships/drawing" Target="../drawings/drawing2.xml"/><Relationship Id="rId72" Type="http://schemas.openxmlformats.org/officeDocument/2006/relationships/hyperlink" Target="https://qlstats.net/player/301559" TargetMode="External"/><Relationship Id="rId31" Type="http://schemas.openxmlformats.org/officeDocument/2006/relationships/hyperlink" Target="https://qlstats.net/player/428" TargetMode="External"/><Relationship Id="rId30" Type="http://schemas.openxmlformats.org/officeDocument/2006/relationships/hyperlink" Target="https://qlstats.net/player/325761" TargetMode="External"/><Relationship Id="rId33" Type="http://schemas.openxmlformats.org/officeDocument/2006/relationships/hyperlink" Target="https://qlstats.net/player/428" TargetMode="External"/><Relationship Id="rId32" Type="http://schemas.openxmlformats.org/officeDocument/2006/relationships/hyperlink" Target="https://qlstats.net/player/80075" TargetMode="External"/><Relationship Id="rId35" Type="http://schemas.openxmlformats.org/officeDocument/2006/relationships/hyperlink" Target="https://qlstats.net/player/134722" TargetMode="External"/><Relationship Id="rId34" Type="http://schemas.openxmlformats.org/officeDocument/2006/relationships/hyperlink" Target="https://qlstats.net/player/80075" TargetMode="External"/><Relationship Id="rId71" Type="http://schemas.openxmlformats.org/officeDocument/2006/relationships/hyperlink" Target="https://qlstats.net/player/428" TargetMode="External"/><Relationship Id="rId70" Type="http://schemas.openxmlformats.org/officeDocument/2006/relationships/hyperlink" Target="https://qlstats.net/player/134722" TargetMode="External"/><Relationship Id="rId37" Type="http://schemas.openxmlformats.org/officeDocument/2006/relationships/hyperlink" Target="https://qlstats.net/player/134722" TargetMode="External"/><Relationship Id="rId36" Type="http://schemas.openxmlformats.org/officeDocument/2006/relationships/hyperlink" Target="https://qlstats.net/player/62743" TargetMode="External"/><Relationship Id="rId39" Type="http://schemas.openxmlformats.org/officeDocument/2006/relationships/hyperlink" Target="https://qlstats.net/player/62743" TargetMode="External"/><Relationship Id="rId38" Type="http://schemas.openxmlformats.org/officeDocument/2006/relationships/hyperlink" Target="https://qlstats.net/player/80075" TargetMode="External"/><Relationship Id="rId62" Type="http://schemas.openxmlformats.org/officeDocument/2006/relationships/hyperlink" Target="https://qlstats.net/player/325761" TargetMode="External"/><Relationship Id="rId61" Type="http://schemas.openxmlformats.org/officeDocument/2006/relationships/hyperlink" Target="https://qlstats.net/player/134722" TargetMode="External"/><Relationship Id="rId20" Type="http://schemas.openxmlformats.org/officeDocument/2006/relationships/hyperlink" Target="https://qlstats.net/player/428" TargetMode="External"/><Relationship Id="rId64" Type="http://schemas.openxmlformats.org/officeDocument/2006/relationships/hyperlink" Target="https://qlstats.net/player/301559" TargetMode="External"/><Relationship Id="rId63" Type="http://schemas.openxmlformats.org/officeDocument/2006/relationships/hyperlink" Target="https://qlstats.net/player/428" TargetMode="External"/><Relationship Id="rId22" Type="http://schemas.openxmlformats.org/officeDocument/2006/relationships/hyperlink" Target="https://qlstats.net/player/80075" TargetMode="External"/><Relationship Id="rId66" Type="http://schemas.openxmlformats.org/officeDocument/2006/relationships/hyperlink" Target="https://qlstats.net/player/428" TargetMode="External"/><Relationship Id="rId21" Type="http://schemas.openxmlformats.org/officeDocument/2006/relationships/hyperlink" Target="https://qlstats.net/player/134722" TargetMode="External"/><Relationship Id="rId65" Type="http://schemas.openxmlformats.org/officeDocument/2006/relationships/hyperlink" Target="https://qlstats.net/player/134722" TargetMode="External"/><Relationship Id="rId24" Type="http://schemas.openxmlformats.org/officeDocument/2006/relationships/hyperlink" Target="https://qlstats.net/player/62743" TargetMode="External"/><Relationship Id="rId68" Type="http://schemas.openxmlformats.org/officeDocument/2006/relationships/hyperlink" Target="https://qlstats.net/player/301559" TargetMode="External"/><Relationship Id="rId23" Type="http://schemas.openxmlformats.org/officeDocument/2006/relationships/hyperlink" Target="https://qlstats.net/player/428" TargetMode="External"/><Relationship Id="rId67" Type="http://schemas.openxmlformats.org/officeDocument/2006/relationships/hyperlink" Target="https://qlstats.net/player/325761" TargetMode="External"/><Relationship Id="rId60" Type="http://schemas.openxmlformats.org/officeDocument/2006/relationships/hyperlink" Target="https://qlstats.net/player/428" TargetMode="External"/><Relationship Id="rId26" Type="http://schemas.openxmlformats.org/officeDocument/2006/relationships/hyperlink" Target="https://qlstats.net/player/62743" TargetMode="External"/><Relationship Id="rId25" Type="http://schemas.openxmlformats.org/officeDocument/2006/relationships/hyperlink" Target="https://qlstats.net/player/134722" TargetMode="External"/><Relationship Id="rId69" Type="http://schemas.openxmlformats.org/officeDocument/2006/relationships/hyperlink" Target="https://qlstats.net/player/325761" TargetMode="External"/><Relationship Id="rId28" Type="http://schemas.openxmlformats.org/officeDocument/2006/relationships/hyperlink" Target="https://qlstats.net/player/80075" TargetMode="External"/><Relationship Id="rId27" Type="http://schemas.openxmlformats.org/officeDocument/2006/relationships/hyperlink" Target="https://qlstats.net/player/428" TargetMode="External"/><Relationship Id="rId29" Type="http://schemas.openxmlformats.org/officeDocument/2006/relationships/hyperlink" Target="https://qlstats.net/player/134722" TargetMode="External"/><Relationship Id="rId51" Type="http://schemas.openxmlformats.org/officeDocument/2006/relationships/hyperlink" Target="https://qlstats.net/player/62743" TargetMode="External"/><Relationship Id="rId50" Type="http://schemas.openxmlformats.org/officeDocument/2006/relationships/hyperlink" Target="https://qlstats.net/player/428" TargetMode="External"/><Relationship Id="rId53" Type="http://schemas.openxmlformats.org/officeDocument/2006/relationships/hyperlink" Target="https://qlstats.net/player/134722" TargetMode="External"/><Relationship Id="rId52" Type="http://schemas.openxmlformats.org/officeDocument/2006/relationships/hyperlink" Target="https://qlstats.net/player/325761" TargetMode="External"/><Relationship Id="rId11" Type="http://schemas.openxmlformats.org/officeDocument/2006/relationships/hyperlink" Target="https://qlstats.net/player/325761" TargetMode="External"/><Relationship Id="rId55" Type="http://schemas.openxmlformats.org/officeDocument/2006/relationships/hyperlink" Target="https://qlstats.net/player/62743" TargetMode="External"/><Relationship Id="rId10" Type="http://schemas.openxmlformats.org/officeDocument/2006/relationships/hyperlink" Target="https://qlstats.net/player/428" TargetMode="External"/><Relationship Id="rId54" Type="http://schemas.openxmlformats.org/officeDocument/2006/relationships/hyperlink" Target="https://qlstats.net/player/80075" TargetMode="External"/><Relationship Id="rId13" Type="http://schemas.openxmlformats.org/officeDocument/2006/relationships/hyperlink" Target="https://qlstats.net/player/134722" TargetMode="External"/><Relationship Id="rId57" Type="http://schemas.openxmlformats.org/officeDocument/2006/relationships/hyperlink" Target="https://qlstats.net/player/134722" TargetMode="External"/><Relationship Id="rId12" Type="http://schemas.openxmlformats.org/officeDocument/2006/relationships/hyperlink" Target="https://qlstats.net/player/301559" TargetMode="External"/><Relationship Id="rId56" Type="http://schemas.openxmlformats.org/officeDocument/2006/relationships/hyperlink" Target="https://qlstats.net/player/428" TargetMode="External"/><Relationship Id="rId15" Type="http://schemas.openxmlformats.org/officeDocument/2006/relationships/hyperlink" Target="https://qlstats.net/player/325761" TargetMode="External"/><Relationship Id="rId59" Type="http://schemas.openxmlformats.org/officeDocument/2006/relationships/hyperlink" Target="https://qlstats.net/player/62743" TargetMode="External"/><Relationship Id="rId14" Type="http://schemas.openxmlformats.org/officeDocument/2006/relationships/hyperlink" Target="https://qlstats.net/player/428" TargetMode="External"/><Relationship Id="rId58" Type="http://schemas.openxmlformats.org/officeDocument/2006/relationships/hyperlink" Target="https://qlstats.net/player/80075" TargetMode="External"/><Relationship Id="rId17" Type="http://schemas.openxmlformats.org/officeDocument/2006/relationships/hyperlink" Target="https://qlstats.net/player/80075" TargetMode="External"/><Relationship Id="rId16" Type="http://schemas.openxmlformats.org/officeDocument/2006/relationships/hyperlink" Target="https://qlstats.net/player/80075" TargetMode="External"/><Relationship Id="rId19" Type="http://schemas.openxmlformats.org/officeDocument/2006/relationships/hyperlink" Target="https://qlstats.net/player/325761" TargetMode="External"/><Relationship Id="rId18" Type="http://schemas.openxmlformats.org/officeDocument/2006/relationships/hyperlink" Target="https://qlstats.net/player/134722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qlstats.net/player/6407" TargetMode="External"/><Relationship Id="rId42" Type="http://schemas.openxmlformats.org/officeDocument/2006/relationships/hyperlink" Target="https://qlstats.net/player/44034" TargetMode="External"/><Relationship Id="rId41" Type="http://schemas.openxmlformats.org/officeDocument/2006/relationships/hyperlink" Target="https://qlstats.net/player/5893" TargetMode="External"/><Relationship Id="rId44" Type="http://schemas.openxmlformats.org/officeDocument/2006/relationships/hyperlink" Target="https://qlstats.net/player/75191" TargetMode="External"/><Relationship Id="rId43" Type="http://schemas.openxmlformats.org/officeDocument/2006/relationships/hyperlink" Target="https://qlstats.net/player/44034" TargetMode="External"/><Relationship Id="rId46" Type="http://schemas.openxmlformats.org/officeDocument/2006/relationships/hyperlink" Target="https://qlstats.net/player/1748" TargetMode="External"/><Relationship Id="rId45" Type="http://schemas.openxmlformats.org/officeDocument/2006/relationships/hyperlink" Target="https://qlstats.net/player/6407" TargetMode="External"/><Relationship Id="rId1" Type="http://schemas.openxmlformats.org/officeDocument/2006/relationships/hyperlink" Target="https://qlstats.net/player/75191" TargetMode="External"/><Relationship Id="rId2" Type="http://schemas.openxmlformats.org/officeDocument/2006/relationships/hyperlink" Target="https://qlstats.net/player/6407" TargetMode="External"/><Relationship Id="rId3" Type="http://schemas.openxmlformats.org/officeDocument/2006/relationships/hyperlink" Target="https://qlstats.net/player/5893" TargetMode="External"/><Relationship Id="rId4" Type="http://schemas.openxmlformats.org/officeDocument/2006/relationships/hyperlink" Target="https://qlstats.net/player/44034" TargetMode="External"/><Relationship Id="rId9" Type="http://schemas.openxmlformats.org/officeDocument/2006/relationships/hyperlink" Target="https://qlstats.net/player/44034" TargetMode="External"/><Relationship Id="rId48" Type="http://schemas.openxmlformats.org/officeDocument/2006/relationships/hyperlink" Target="https://qlstats.net/player/75191" TargetMode="External"/><Relationship Id="rId47" Type="http://schemas.openxmlformats.org/officeDocument/2006/relationships/hyperlink" Target="https://qlstats.net/player/6407" TargetMode="External"/><Relationship Id="rId49" Type="http://schemas.openxmlformats.org/officeDocument/2006/relationships/hyperlink" Target="https://qlstats.net/player/44034" TargetMode="External"/><Relationship Id="rId5" Type="http://schemas.openxmlformats.org/officeDocument/2006/relationships/hyperlink" Target="https://qlstats.net/player/1748" TargetMode="External"/><Relationship Id="rId6" Type="http://schemas.openxmlformats.org/officeDocument/2006/relationships/hyperlink" Target="https://qlstats.net/player/75191" TargetMode="External"/><Relationship Id="rId7" Type="http://schemas.openxmlformats.org/officeDocument/2006/relationships/hyperlink" Target="https://qlstats.net/player/6407" TargetMode="External"/><Relationship Id="rId8" Type="http://schemas.openxmlformats.org/officeDocument/2006/relationships/hyperlink" Target="https://qlstats.net/player/5893" TargetMode="External"/><Relationship Id="rId31" Type="http://schemas.openxmlformats.org/officeDocument/2006/relationships/hyperlink" Target="https://qlstats.net/player/6407" TargetMode="External"/><Relationship Id="rId30" Type="http://schemas.openxmlformats.org/officeDocument/2006/relationships/hyperlink" Target="https://qlstats.net/player/1748" TargetMode="External"/><Relationship Id="rId33" Type="http://schemas.openxmlformats.org/officeDocument/2006/relationships/hyperlink" Target="https://qlstats.net/player/44034" TargetMode="External"/><Relationship Id="rId32" Type="http://schemas.openxmlformats.org/officeDocument/2006/relationships/hyperlink" Target="https://qlstats.net/player/75191" TargetMode="External"/><Relationship Id="rId35" Type="http://schemas.openxmlformats.org/officeDocument/2006/relationships/hyperlink" Target="https://qlstats.net/player/6407" TargetMode="External"/><Relationship Id="rId34" Type="http://schemas.openxmlformats.org/officeDocument/2006/relationships/hyperlink" Target="https://qlstats.net/player/5893" TargetMode="External"/><Relationship Id="rId37" Type="http://schemas.openxmlformats.org/officeDocument/2006/relationships/hyperlink" Target="https://qlstats.net/player/44034" TargetMode="External"/><Relationship Id="rId36" Type="http://schemas.openxmlformats.org/officeDocument/2006/relationships/hyperlink" Target="https://qlstats.net/player/75191" TargetMode="External"/><Relationship Id="rId39" Type="http://schemas.openxmlformats.org/officeDocument/2006/relationships/hyperlink" Target="https://qlstats.net/player/75191" TargetMode="External"/><Relationship Id="rId38" Type="http://schemas.openxmlformats.org/officeDocument/2006/relationships/hyperlink" Target="https://qlstats.net/player/5893" TargetMode="External"/><Relationship Id="rId62" Type="http://schemas.openxmlformats.org/officeDocument/2006/relationships/hyperlink" Target="https://qlstats.net/player/5893" TargetMode="External"/><Relationship Id="rId61" Type="http://schemas.openxmlformats.org/officeDocument/2006/relationships/hyperlink" Target="https://qlstats.net/player/6407" TargetMode="External"/><Relationship Id="rId20" Type="http://schemas.openxmlformats.org/officeDocument/2006/relationships/hyperlink" Target="https://qlstats.net/player/5893" TargetMode="External"/><Relationship Id="rId64" Type="http://schemas.openxmlformats.org/officeDocument/2006/relationships/hyperlink" Target="https://qlstats.net/player/75191" TargetMode="External"/><Relationship Id="rId63" Type="http://schemas.openxmlformats.org/officeDocument/2006/relationships/hyperlink" Target="https://qlstats.net/player/6407" TargetMode="External"/><Relationship Id="rId22" Type="http://schemas.openxmlformats.org/officeDocument/2006/relationships/hyperlink" Target="https://qlstats.net/player/44034" TargetMode="External"/><Relationship Id="rId66" Type="http://schemas.openxmlformats.org/officeDocument/2006/relationships/hyperlink" Target="https://qlstats.net/player/5893" TargetMode="External"/><Relationship Id="rId21" Type="http://schemas.openxmlformats.org/officeDocument/2006/relationships/hyperlink" Target="https://qlstats.net/player/6407" TargetMode="External"/><Relationship Id="rId65" Type="http://schemas.openxmlformats.org/officeDocument/2006/relationships/hyperlink" Target="https://qlstats.net/player/44034" TargetMode="External"/><Relationship Id="rId24" Type="http://schemas.openxmlformats.org/officeDocument/2006/relationships/hyperlink" Target="https://qlstats.net/player/44034" TargetMode="External"/><Relationship Id="rId23" Type="http://schemas.openxmlformats.org/officeDocument/2006/relationships/hyperlink" Target="https://qlstats.net/player/75191" TargetMode="External"/><Relationship Id="rId67" Type="http://schemas.openxmlformats.org/officeDocument/2006/relationships/drawing" Target="../drawings/drawing3.xml"/><Relationship Id="rId60" Type="http://schemas.openxmlformats.org/officeDocument/2006/relationships/hyperlink" Target="https://qlstats.net/player/75191" TargetMode="External"/><Relationship Id="rId26" Type="http://schemas.openxmlformats.org/officeDocument/2006/relationships/hyperlink" Target="https://qlstats.net/player/5893" TargetMode="External"/><Relationship Id="rId25" Type="http://schemas.openxmlformats.org/officeDocument/2006/relationships/hyperlink" Target="https://qlstats.net/player/6407" TargetMode="External"/><Relationship Id="rId28" Type="http://schemas.openxmlformats.org/officeDocument/2006/relationships/hyperlink" Target="https://qlstats.net/player/44034" TargetMode="External"/><Relationship Id="rId27" Type="http://schemas.openxmlformats.org/officeDocument/2006/relationships/hyperlink" Target="https://qlstats.net/player/75191" TargetMode="External"/><Relationship Id="rId29" Type="http://schemas.openxmlformats.org/officeDocument/2006/relationships/hyperlink" Target="https://qlstats.net/player/6407" TargetMode="External"/><Relationship Id="rId51" Type="http://schemas.openxmlformats.org/officeDocument/2006/relationships/hyperlink" Target="https://qlstats.net/player/75191" TargetMode="External"/><Relationship Id="rId50" Type="http://schemas.openxmlformats.org/officeDocument/2006/relationships/hyperlink" Target="https://qlstats.net/player/5893" TargetMode="External"/><Relationship Id="rId53" Type="http://schemas.openxmlformats.org/officeDocument/2006/relationships/hyperlink" Target="https://qlstats.net/player/5893" TargetMode="External"/><Relationship Id="rId52" Type="http://schemas.openxmlformats.org/officeDocument/2006/relationships/hyperlink" Target="https://qlstats.net/player/6407" TargetMode="External"/><Relationship Id="rId11" Type="http://schemas.openxmlformats.org/officeDocument/2006/relationships/hyperlink" Target="https://qlstats.net/player/75191" TargetMode="External"/><Relationship Id="rId55" Type="http://schemas.openxmlformats.org/officeDocument/2006/relationships/hyperlink" Target="https://qlstats.net/player/75191" TargetMode="External"/><Relationship Id="rId10" Type="http://schemas.openxmlformats.org/officeDocument/2006/relationships/hyperlink" Target="https://qlstats.net/player/1748" TargetMode="External"/><Relationship Id="rId54" Type="http://schemas.openxmlformats.org/officeDocument/2006/relationships/hyperlink" Target="https://qlstats.net/player/44034" TargetMode="External"/><Relationship Id="rId13" Type="http://schemas.openxmlformats.org/officeDocument/2006/relationships/hyperlink" Target="https://qlstats.net/player/44034" TargetMode="External"/><Relationship Id="rId57" Type="http://schemas.openxmlformats.org/officeDocument/2006/relationships/hyperlink" Target="https://qlstats.net/player/44034" TargetMode="External"/><Relationship Id="rId12" Type="http://schemas.openxmlformats.org/officeDocument/2006/relationships/hyperlink" Target="https://qlstats.net/player/6407" TargetMode="External"/><Relationship Id="rId56" Type="http://schemas.openxmlformats.org/officeDocument/2006/relationships/hyperlink" Target="https://qlstats.net/player/5893" TargetMode="External"/><Relationship Id="rId15" Type="http://schemas.openxmlformats.org/officeDocument/2006/relationships/hyperlink" Target="https://qlstats.net/player/75191" TargetMode="External"/><Relationship Id="rId59" Type="http://schemas.openxmlformats.org/officeDocument/2006/relationships/hyperlink" Target="https://qlstats.net/player/44034" TargetMode="External"/><Relationship Id="rId14" Type="http://schemas.openxmlformats.org/officeDocument/2006/relationships/hyperlink" Target="https://qlstats.net/player/5893" TargetMode="External"/><Relationship Id="rId58" Type="http://schemas.openxmlformats.org/officeDocument/2006/relationships/hyperlink" Target="https://qlstats.net/player/6407" TargetMode="External"/><Relationship Id="rId17" Type="http://schemas.openxmlformats.org/officeDocument/2006/relationships/hyperlink" Target="https://qlstats.net/player/5893" TargetMode="External"/><Relationship Id="rId16" Type="http://schemas.openxmlformats.org/officeDocument/2006/relationships/hyperlink" Target="https://qlstats.net/player/6407" TargetMode="External"/><Relationship Id="rId19" Type="http://schemas.openxmlformats.org/officeDocument/2006/relationships/hyperlink" Target="https://qlstats.net/player/75191" TargetMode="External"/><Relationship Id="rId18" Type="http://schemas.openxmlformats.org/officeDocument/2006/relationships/hyperlink" Target="https://qlstats.net/player/44034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qlstats.net/player/342871" TargetMode="External"/><Relationship Id="rId42" Type="http://schemas.openxmlformats.org/officeDocument/2006/relationships/hyperlink" Target="https://qlstats.net/player/335489" TargetMode="External"/><Relationship Id="rId41" Type="http://schemas.openxmlformats.org/officeDocument/2006/relationships/hyperlink" Target="https://qlstats.net/player/356625" TargetMode="External"/><Relationship Id="rId44" Type="http://schemas.openxmlformats.org/officeDocument/2006/relationships/hyperlink" Target="https://qlstats.net/player/356625" TargetMode="External"/><Relationship Id="rId43" Type="http://schemas.openxmlformats.org/officeDocument/2006/relationships/hyperlink" Target="https://qlstats.net/player/429" TargetMode="External"/><Relationship Id="rId46" Type="http://schemas.openxmlformats.org/officeDocument/2006/relationships/hyperlink" Target="https://qlstats.net/player/335489" TargetMode="External"/><Relationship Id="rId45" Type="http://schemas.openxmlformats.org/officeDocument/2006/relationships/hyperlink" Target="https://qlstats.net/player/342871" TargetMode="External"/><Relationship Id="rId1" Type="http://schemas.openxmlformats.org/officeDocument/2006/relationships/hyperlink" Target="https://qlstats.net/player/356625" TargetMode="External"/><Relationship Id="rId2" Type="http://schemas.openxmlformats.org/officeDocument/2006/relationships/hyperlink" Target="https://qlstats.net/player/342871" TargetMode="External"/><Relationship Id="rId3" Type="http://schemas.openxmlformats.org/officeDocument/2006/relationships/hyperlink" Target="https://qlstats.net/player/335489" TargetMode="External"/><Relationship Id="rId4" Type="http://schemas.openxmlformats.org/officeDocument/2006/relationships/hyperlink" Target="https://qlstats.net/player/429" TargetMode="External"/><Relationship Id="rId9" Type="http://schemas.openxmlformats.org/officeDocument/2006/relationships/hyperlink" Target="https://qlstats.net/player/429" TargetMode="External"/><Relationship Id="rId48" Type="http://schemas.openxmlformats.org/officeDocument/2006/relationships/hyperlink" Target="https://qlstats.net/player/335489" TargetMode="External"/><Relationship Id="rId47" Type="http://schemas.openxmlformats.org/officeDocument/2006/relationships/hyperlink" Target="https://qlstats.net/player/342871" TargetMode="External"/><Relationship Id="rId49" Type="http://schemas.openxmlformats.org/officeDocument/2006/relationships/hyperlink" Target="https://qlstats.net/player/429" TargetMode="External"/><Relationship Id="rId5" Type="http://schemas.openxmlformats.org/officeDocument/2006/relationships/hyperlink" Target="https://qlstats.net/player/359202" TargetMode="External"/><Relationship Id="rId6" Type="http://schemas.openxmlformats.org/officeDocument/2006/relationships/hyperlink" Target="https://qlstats.net/player/356625" TargetMode="External"/><Relationship Id="rId7" Type="http://schemas.openxmlformats.org/officeDocument/2006/relationships/hyperlink" Target="https://qlstats.net/player/342871" TargetMode="External"/><Relationship Id="rId8" Type="http://schemas.openxmlformats.org/officeDocument/2006/relationships/hyperlink" Target="https://qlstats.net/player/335489" TargetMode="External"/><Relationship Id="rId31" Type="http://schemas.openxmlformats.org/officeDocument/2006/relationships/hyperlink" Target="https://qlstats.net/player/429" TargetMode="External"/><Relationship Id="rId30" Type="http://schemas.openxmlformats.org/officeDocument/2006/relationships/hyperlink" Target="https://qlstats.net/player/359202" TargetMode="External"/><Relationship Id="rId33" Type="http://schemas.openxmlformats.org/officeDocument/2006/relationships/hyperlink" Target="https://qlstats.net/player/356625" TargetMode="External"/><Relationship Id="rId32" Type="http://schemas.openxmlformats.org/officeDocument/2006/relationships/hyperlink" Target="https://qlstats.net/player/342871" TargetMode="External"/><Relationship Id="rId35" Type="http://schemas.openxmlformats.org/officeDocument/2006/relationships/hyperlink" Target="https://qlstats.net/player/356625" TargetMode="External"/><Relationship Id="rId34" Type="http://schemas.openxmlformats.org/officeDocument/2006/relationships/hyperlink" Target="https://qlstats.net/player/335489" TargetMode="External"/><Relationship Id="rId71" Type="http://schemas.openxmlformats.org/officeDocument/2006/relationships/drawing" Target="../drawings/drawing4.xml"/><Relationship Id="rId70" Type="http://schemas.openxmlformats.org/officeDocument/2006/relationships/hyperlink" Target="https://qlstats.net/player/335489" TargetMode="External"/><Relationship Id="rId37" Type="http://schemas.openxmlformats.org/officeDocument/2006/relationships/hyperlink" Target="https://qlstats.net/player/335489" TargetMode="External"/><Relationship Id="rId36" Type="http://schemas.openxmlformats.org/officeDocument/2006/relationships/hyperlink" Target="https://qlstats.net/player/342871" TargetMode="External"/><Relationship Id="rId39" Type="http://schemas.openxmlformats.org/officeDocument/2006/relationships/hyperlink" Target="https://qlstats.net/player/429" TargetMode="External"/><Relationship Id="rId38" Type="http://schemas.openxmlformats.org/officeDocument/2006/relationships/hyperlink" Target="https://qlstats.net/player/429" TargetMode="External"/><Relationship Id="rId62" Type="http://schemas.openxmlformats.org/officeDocument/2006/relationships/hyperlink" Target="https://qlstats.net/player/335489" TargetMode="External"/><Relationship Id="rId61" Type="http://schemas.openxmlformats.org/officeDocument/2006/relationships/hyperlink" Target="https://qlstats.net/player/429" TargetMode="External"/><Relationship Id="rId20" Type="http://schemas.openxmlformats.org/officeDocument/2006/relationships/hyperlink" Target="https://qlstats.net/player/429" TargetMode="External"/><Relationship Id="rId64" Type="http://schemas.openxmlformats.org/officeDocument/2006/relationships/hyperlink" Target="https://qlstats.net/player/342871" TargetMode="External"/><Relationship Id="rId63" Type="http://schemas.openxmlformats.org/officeDocument/2006/relationships/hyperlink" Target="https://qlstats.net/player/356625" TargetMode="External"/><Relationship Id="rId22" Type="http://schemas.openxmlformats.org/officeDocument/2006/relationships/hyperlink" Target="https://qlstats.net/player/356625" TargetMode="External"/><Relationship Id="rId66" Type="http://schemas.openxmlformats.org/officeDocument/2006/relationships/hyperlink" Target="https://qlstats.net/player/429" TargetMode="External"/><Relationship Id="rId21" Type="http://schemas.openxmlformats.org/officeDocument/2006/relationships/hyperlink" Target="https://qlstats.net/player/335489" TargetMode="External"/><Relationship Id="rId65" Type="http://schemas.openxmlformats.org/officeDocument/2006/relationships/hyperlink" Target="https://qlstats.net/player/335489" TargetMode="External"/><Relationship Id="rId24" Type="http://schemas.openxmlformats.org/officeDocument/2006/relationships/hyperlink" Target="https://qlstats.net/player/342871" TargetMode="External"/><Relationship Id="rId68" Type="http://schemas.openxmlformats.org/officeDocument/2006/relationships/hyperlink" Target="https://qlstats.net/player/356625" TargetMode="External"/><Relationship Id="rId23" Type="http://schemas.openxmlformats.org/officeDocument/2006/relationships/hyperlink" Target="https://qlstats.net/player/356625" TargetMode="External"/><Relationship Id="rId67" Type="http://schemas.openxmlformats.org/officeDocument/2006/relationships/hyperlink" Target="https://qlstats.net/player/342871" TargetMode="External"/><Relationship Id="rId60" Type="http://schemas.openxmlformats.org/officeDocument/2006/relationships/hyperlink" Target="https://qlstats.net/player/359202" TargetMode="External"/><Relationship Id="rId26" Type="http://schemas.openxmlformats.org/officeDocument/2006/relationships/hyperlink" Target="https://qlstats.net/player/335489" TargetMode="External"/><Relationship Id="rId25" Type="http://schemas.openxmlformats.org/officeDocument/2006/relationships/hyperlink" Target="https://qlstats.net/player/429" TargetMode="External"/><Relationship Id="rId69" Type="http://schemas.openxmlformats.org/officeDocument/2006/relationships/hyperlink" Target="https://qlstats.net/player/429" TargetMode="External"/><Relationship Id="rId28" Type="http://schemas.openxmlformats.org/officeDocument/2006/relationships/hyperlink" Target="https://qlstats.net/player/429" TargetMode="External"/><Relationship Id="rId27" Type="http://schemas.openxmlformats.org/officeDocument/2006/relationships/hyperlink" Target="https://qlstats.net/player/342871" TargetMode="External"/><Relationship Id="rId29" Type="http://schemas.openxmlformats.org/officeDocument/2006/relationships/hyperlink" Target="https://qlstats.net/player/356625" TargetMode="External"/><Relationship Id="rId51" Type="http://schemas.openxmlformats.org/officeDocument/2006/relationships/hyperlink" Target="https://qlstats.net/player/429" TargetMode="External"/><Relationship Id="rId50" Type="http://schemas.openxmlformats.org/officeDocument/2006/relationships/hyperlink" Target="https://qlstats.net/player/356625" TargetMode="External"/><Relationship Id="rId53" Type="http://schemas.openxmlformats.org/officeDocument/2006/relationships/hyperlink" Target="https://qlstats.net/player/335489" TargetMode="External"/><Relationship Id="rId52" Type="http://schemas.openxmlformats.org/officeDocument/2006/relationships/hyperlink" Target="https://qlstats.net/player/356625" TargetMode="External"/><Relationship Id="rId11" Type="http://schemas.openxmlformats.org/officeDocument/2006/relationships/hyperlink" Target="https://qlstats.net/player/356625" TargetMode="External"/><Relationship Id="rId55" Type="http://schemas.openxmlformats.org/officeDocument/2006/relationships/hyperlink" Target="https://qlstats.net/player/429" TargetMode="External"/><Relationship Id="rId10" Type="http://schemas.openxmlformats.org/officeDocument/2006/relationships/hyperlink" Target="https://qlstats.net/player/359202" TargetMode="External"/><Relationship Id="rId54" Type="http://schemas.openxmlformats.org/officeDocument/2006/relationships/hyperlink" Target="https://qlstats.net/player/342871" TargetMode="External"/><Relationship Id="rId13" Type="http://schemas.openxmlformats.org/officeDocument/2006/relationships/hyperlink" Target="https://qlstats.net/player/335489" TargetMode="External"/><Relationship Id="rId57" Type="http://schemas.openxmlformats.org/officeDocument/2006/relationships/hyperlink" Target="https://qlstats.net/player/335489" TargetMode="External"/><Relationship Id="rId12" Type="http://schemas.openxmlformats.org/officeDocument/2006/relationships/hyperlink" Target="https://qlstats.net/player/342871" TargetMode="External"/><Relationship Id="rId56" Type="http://schemas.openxmlformats.org/officeDocument/2006/relationships/hyperlink" Target="https://qlstats.net/player/356625" TargetMode="External"/><Relationship Id="rId15" Type="http://schemas.openxmlformats.org/officeDocument/2006/relationships/hyperlink" Target="https://qlstats.net/player/429" TargetMode="External"/><Relationship Id="rId59" Type="http://schemas.openxmlformats.org/officeDocument/2006/relationships/hyperlink" Target="https://qlstats.net/player/342871" TargetMode="External"/><Relationship Id="rId14" Type="http://schemas.openxmlformats.org/officeDocument/2006/relationships/hyperlink" Target="https://qlstats.net/player/429" TargetMode="External"/><Relationship Id="rId58" Type="http://schemas.openxmlformats.org/officeDocument/2006/relationships/hyperlink" Target="https://qlstats.net/player/342871" TargetMode="External"/><Relationship Id="rId17" Type="http://schemas.openxmlformats.org/officeDocument/2006/relationships/hyperlink" Target="https://qlstats.net/player/356625" TargetMode="External"/><Relationship Id="rId16" Type="http://schemas.openxmlformats.org/officeDocument/2006/relationships/hyperlink" Target="https://qlstats.net/player/342871" TargetMode="External"/><Relationship Id="rId19" Type="http://schemas.openxmlformats.org/officeDocument/2006/relationships/hyperlink" Target="https://qlstats.net/player/342871" TargetMode="External"/><Relationship Id="rId18" Type="http://schemas.openxmlformats.org/officeDocument/2006/relationships/hyperlink" Target="https://qlstats.net/player/335489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qlstats.net/player/184528" TargetMode="External"/><Relationship Id="rId41" Type="http://schemas.openxmlformats.org/officeDocument/2006/relationships/drawing" Target="../drawings/drawing5.xml"/><Relationship Id="rId1" Type="http://schemas.openxmlformats.org/officeDocument/2006/relationships/hyperlink" Target="https://qlstats.net/player/57879" TargetMode="External"/><Relationship Id="rId2" Type="http://schemas.openxmlformats.org/officeDocument/2006/relationships/hyperlink" Target="https://qlstats.net/player/46504" TargetMode="External"/><Relationship Id="rId3" Type="http://schemas.openxmlformats.org/officeDocument/2006/relationships/hyperlink" Target="https://qlstats.net/player/451" TargetMode="External"/><Relationship Id="rId4" Type="http://schemas.openxmlformats.org/officeDocument/2006/relationships/hyperlink" Target="https://qlstats.net/player/184528" TargetMode="External"/><Relationship Id="rId9" Type="http://schemas.openxmlformats.org/officeDocument/2006/relationships/hyperlink" Target="https://qlstats.net/player/57879" TargetMode="External"/><Relationship Id="rId5" Type="http://schemas.openxmlformats.org/officeDocument/2006/relationships/hyperlink" Target="https://qlstats.net/player/57879" TargetMode="External"/><Relationship Id="rId6" Type="http://schemas.openxmlformats.org/officeDocument/2006/relationships/hyperlink" Target="https://qlstats.net/player/46504" TargetMode="External"/><Relationship Id="rId7" Type="http://schemas.openxmlformats.org/officeDocument/2006/relationships/hyperlink" Target="https://qlstats.net/player/451" TargetMode="External"/><Relationship Id="rId8" Type="http://schemas.openxmlformats.org/officeDocument/2006/relationships/hyperlink" Target="https://qlstats.net/player/184528" TargetMode="External"/><Relationship Id="rId31" Type="http://schemas.openxmlformats.org/officeDocument/2006/relationships/hyperlink" Target="https://qlstats.net/player/57879" TargetMode="External"/><Relationship Id="rId30" Type="http://schemas.openxmlformats.org/officeDocument/2006/relationships/hyperlink" Target="https://qlstats.net/player/451" TargetMode="External"/><Relationship Id="rId33" Type="http://schemas.openxmlformats.org/officeDocument/2006/relationships/hyperlink" Target="https://qlstats.net/player/46504" TargetMode="External"/><Relationship Id="rId32" Type="http://schemas.openxmlformats.org/officeDocument/2006/relationships/hyperlink" Target="https://qlstats.net/player/184528" TargetMode="External"/><Relationship Id="rId35" Type="http://schemas.openxmlformats.org/officeDocument/2006/relationships/hyperlink" Target="https://qlstats.net/player/57879" TargetMode="External"/><Relationship Id="rId34" Type="http://schemas.openxmlformats.org/officeDocument/2006/relationships/hyperlink" Target="https://qlstats.net/player/451" TargetMode="External"/><Relationship Id="rId37" Type="http://schemas.openxmlformats.org/officeDocument/2006/relationships/hyperlink" Target="https://qlstats.net/player/46504" TargetMode="External"/><Relationship Id="rId36" Type="http://schemas.openxmlformats.org/officeDocument/2006/relationships/hyperlink" Target="https://qlstats.net/player/184528" TargetMode="External"/><Relationship Id="rId39" Type="http://schemas.openxmlformats.org/officeDocument/2006/relationships/hyperlink" Target="https://qlstats.net/player/57879" TargetMode="External"/><Relationship Id="rId38" Type="http://schemas.openxmlformats.org/officeDocument/2006/relationships/hyperlink" Target="https://qlstats.net/player/451" TargetMode="External"/><Relationship Id="rId20" Type="http://schemas.openxmlformats.org/officeDocument/2006/relationships/hyperlink" Target="https://qlstats.net/player/184528" TargetMode="External"/><Relationship Id="rId22" Type="http://schemas.openxmlformats.org/officeDocument/2006/relationships/hyperlink" Target="https://qlstats.net/player/46504" TargetMode="External"/><Relationship Id="rId21" Type="http://schemas.openxmlformats.org/officeDocument/2006/relationships/hyperlink" Target="https://qlstats.net/player/451" TargetMode="External"/><Relationship Id="rId24" Type="http://schemas.openxmlformats.org/officeDocument/2006/relationships/hyperlink" Target="https://qlstats.net/player/184528" TargetMode="External"/><Relationship Id="rId23" Type="http://schemas.openxmlformats.org/officeDocument/2006/relationships/hyperlink" Target="https://qlstats.net/player/57879" TargetMode="External"/><Relationship Id="rId26" Type="http://schemas.openxmlformats.org/officeDocument/2006/relationships/hyperlink" Target="https://qlstats.net/player/57879" TargetMode="External"/><Relationship Id="rId25" Type="http://schemas.openxmlformats.org/officeDocument/2006/relationships/hyperlink" Target="https://qlstats.net/player/451" TargetMode="External"/><Relationship Id="rId28" Type="http://schemas.openxmlformats.org/officeDocument/2006/relationships/hyperlink" Target="https://qlstats.net/player/184528" TargetMode="External"/><Relationship Id="rId27" Type="http://schemas.openxmlformats.org/officeDocument/2006/relationships/hyperlink" Target="https://qlstats.net/player/46504" TargetMode="External"/><Relationship Id="rId29" Type="http://schemas.openxmlformats.org/officeDocument/2006/relationships/hyperlink" Target="https://qlstats.net/player/46504" TargetMode="External"/><Relationship Id="rId11" Type="http://schemas.openxmlformats.org/officeDocument/2006/relationships/hyperlink" Target="https://qlstats.net/player/451" TargetMode="External"/><Relationship Id="rId10" Type="http://schemas.openxmlformats.org/officeDocument/2006/relationships/hyperlink" Target="https://qlstats.net/player/46504" TargetMode="External"/><Relationship Id="rId13" Type="http://schemas.openxmlformats.org/officeDocument/2006/relationships/hyperlink" Target="https://qlstats.net/player/46504" TargetMode="External"/><Relationship Id="rId12" Type="http://schemas.openxmlformats.org/officeDocument/2006/relationships/hyperlink" Target="https://qlstats.net/player/184528" TargetMode="External"/><Relationship Id="rId15" Type="http://schemas.openxmlformats.org/officeDocument/2006/relationships/hyperlink" Target="https://qlstats.net/player/57879" TargetMode="External"/><Relationship Id="rId14" Type="http://schemas.openxmlformats.org/officeDocument/2006/relationships/hyperlink" Target="https://qlstats.net/player/451" TargetMode="External"/><Relationship Id="rId17" Type="http://schemas.openxmlformats.org/officeDocument/2006/relationships/hyperlink" Target="https://qlstats.net/player/451" TargetMode="External"/><Relationship Id="rId16" Type="http://schemas.openxmlformats.org/officeDocument/2006/relationships/hyperlink" Target="https://qlstats.net/player/184528" TargetMode="External"/><Relationship Id="rId19" Type="http://schemas.openxmlformats.org/officeDocument/2006/relationships/hyperlink" Target="https://qlstats.net/player/46504" TargetMode="External"/><Relationship Id="rId18" Type="http://schemas.openxmlformats.org/officeDocument/2006/relationships/hyperlink" Target="https://qlstats.net/player/57879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qlstats.net/player/300685" TargetMode="External"/><Relationship Id="rId42" Type="http://schemas.openxmlformats.org/officeDocument/2006/relationships/hyperlink" Target="https://qlstats.net/player/473" TargetMode="External"/><Relationship Id="rId41" Type="http://schemas.openxmlformats.org/officeDocument/2006/relationships/hyperlink" Target="https://qlstats.net/player/277025" TargetMode="External"/><Relationship Id="rId44" Type="http://schemas.openxmlformats.org/officeDocument/2006/relationships/hyperlink" Target="https://qlstats.net/player/300685" TargetMode="External"/><Relationship Id="rId43" Type="http://schemas.openxmlformats.org/officeDocument/2006/relationships/hyperlink" Target="https://qlstats.net/player/324132" TargetMode="External"/><Relationship Id="rId46" Type="http://schemas.openxmlformats.org/officeDocument/2006/relationships/hyperlink" Target="https://qlstats.net/player/277025" TargetMode="External"/><Relationship Id="rId45" Type="http://schemas.openxmlformats.org/officeDocument/2006/relationships/hyperlink" Target="https://qlstats.net/player/324132" TargetMode="External"/><Relationship Id="rId1" Type="http://schemas.openxmlformats.org/officeDocument/2006/relationships/hyperlink" Target="https://qlstats.net/player/324132" TargetMode="External"/><Relationship Id="rId2" Type="http://schemas.openxmlformats.org/officeDocument/2006/relationships/hyperlink" Target="https://qlstats.net/player/84629" TargetMode="External"/><Relationship Id="rId3" Type="http://schemas.openxmlformats.org/officeDocument/2006/relationships/hyperlink" Target="https://qlstats.net/player/473" TargetMode="External"/><Relationship Id="rId4" Type="http://schemas.openxmlformats.org/officeDocument/2006/relationships/hyperlink" Target="https://qlstats.net/player/277025" TargetMode="External"/><Relationship Id="rId9" Type="http://schemas.openxmlformats.org/officeDocument/2006/relationships/hyperlink" Target="https://qlstats.net/player/473" TargetMode="External"/><Relationship Id="rId48" Type="http://schemas.openxmlformats.org/officeDocument/2006/relationships/hyperlink" Target="https://qlstats.net/player/84629" TargetMode="External"/><Relationship Id="rId47" Type="http://schemas.openxmlformats.org/officeDocument/2006/relationships/hyperlink" Target="https://qlstats.net/player/473" TargetMode="External"/><Relationship Id="rId49" Type="http://schemas.openxmlformats.org/officeDocument/2006/relationships/hyperlink" Target="https://qlstats.net/player/324132" TargetMode="External"/><Relationship Id="rId5" Type="http://schemas.openxmlformats.org/officeDocument/2006/relationships/hyperlink" Target="https://qlstats.net/player/300685" TargetMode="External"/><Relationship Id="rId6" Type="http://schemas.openxmlformats.org/officeDocument/2006/relationships/hyperlink" Target="https://qlstats.net/player/5454" TargetMode="External"/><Relationship Id="rId7" Type="http://schemas.openxmlformats.org/officeDocument/2006/relationships/hyperlink" Target="https://qlstats.net/player/324132" TargetMode="External"/><Relationship Id="rId8" Type="http://schemas.openxmlformats.org/officeDocument/2006/relationships/hyperlink" Target="https://qlstats.net/player/84629" TargetMode="External"/><Relationship Id="rId31" Type="http://schemas.openxmlformats.org/officeDocument/2006/relationships/hyperlink" Target="https://qlstats.net/player/300685" TargetMode="External"/><Relationship Id="rId30" Type="http://schemas.openxmlformats.org/officeDocument/2006/relationships/hyperlink" Target="https://qlstats.net/player/324132" TargetMode="External"/><Relationship Id="rId33" Type="http://schemas.openxmlformats.org/officeDocument/2006/relationships/hyperlink" Target="https://qlstats.net/player/84629" TargetMode="External"/><Relationship Id="rId32" Type="http://schemas.openxmlformats.org/officeDocument/2006/relationships/hyperlink" Target="https://qlstats.net/player/277025" TargetMode="External"/><Relationship Id="rId35" Type="http://schemas.openxmlformats.org/officeDocument/2006/relationships/hyperlink" Target="https://qlstats.net/player/324132" TargetMode="External"/><Relationship Id="rId34" Type="http://schemas.openxmlformats.org/officeDocument/2006/relationships/hyperlink" Target="https://qlstats.net/player/473" TargetMode="External"/><Relationship Id="rId37" Type="http://schemas.openxmlformats.org/officeDocument/2006/relationships/hyperlink" Target="https://qlstats.net/player/324132" TargetMode="External"/><Relationship Id="rId36" Type="http://schemas.openxmlformats.org/officeDocument/2006/relationships/hyperlink" Target="https://qlstats.net/player/277025" TargetMode="External"/><Relationship Id="rId39" Type="http://schemas.openxmlformats.org/officeDocument/2006/relationships/hyperlink" Target="https://qlstats.net/player/473" TargetMode="External"/><Relationship Id="rId38" Type="http://schemas.openxmlformats.org/officeDocument/2006/relationships/hyperlink" Target="https://qlstats.net/player/277025" TargetMode="External"/><Relationship Id="rId61" Type="http://schemas.openxmlformats.org/officeDocument/2006/relationships/drawing" Target="../drawings/drawing6.xml"/><Relationship Id="rId20" Type="http://schemas.openxmlformats.org/officeDocument/2006/relationships/hyperlink" Target="https://qlstats.net/player/300685" TargetMode="External"/><Relationship Id="rId22" Type="http://schemas.openxmlformats.org/officeDocument/2006/relationships/hyperlink" Target="https://qlstats.net/player/84629" TargetMode="External"/><Relationship Id="rId21" Type="http://schemas.openxmlformats.org/officeDocument/2006/relationships/hyperlink" Target="https://qlstats.net/player/324132" TargetMode="External"/><Relationship Id="rId24" Type="http://schemas.openxmlformats.org/officeDocument/2006/relationships/hyperlink" Target="https://qlstats.net/player/277025" TargetMode="External"/><Relationship Id="rId23" Type="http://schemas.openxmlformats.org/officeDocument/2006/relationships/hyperlink" Target="https://qlstats.net/player/473" TargetMode="External"/><Relationship Id="rId60" Type="http://schemas.openxmlformats.org/officeDocument/2006/relationships/hyperlink" Target="https://qlstats.net/player/84629" TargetMode="External"/><Relationship Id="rId26" Type="http://schemas.openxmlformats.org/officeDocument/2006/relationships/hyperlink" Target="https://qlstats.net/player/473" TargetMode="External"/><Relationship Id="rId25" Type="http://schemas.openxmlformats.org/officeDocument/2006/relationships/hyperlink" Target="https://qlstats.net/player/324132" TargetMode="External"/><Relationship Id="rId28" Type="http://schemas.openxmlformats.org/officeDocument/2006/relationships/hyperlink" Target="https://qlstats.net/player/277025" TargetMode="External"/><Relationship Id="rId27" Type="http://schemas.openxmlformats.org/officeDocument/2006/relationships/hyperlink" Target="https://qlstats.net/player/5454" TargetMode="External"/><Relationship Id="rId29" Type="http://schemas.openxmlformats.org/officeDocument/2006/relationships/hyperlink" Target="https://qlstats.net/player/473" TargetMode="External"/><Relationship Id="rId51" Type="http://schemas.openxmlformats.org/officeDocument/2006/relationships/hyperlink" Target="https://qlstats.net/player/473" TargetMode="External"/><Relationship Id="rId50" Type="http://schemas.openxmlformats.org/officeDocument/2006/relationships/hyperlink" Target="https://qlstats.net/player/84629" TargetMode="External"/><Relationship Id="rId53" Type="http://schemas.openxmlformats.org/officeDocument/2006/relationships/hyperlink" Target="https://qlstats.net/player/473" TargetMode="External"/><Relationship Id="rId52" Type="http://schemas.openxmlformats.org/officeDocument/2006/relationships/hyperlink" Target="https://qlstats.net/player/277025" TargetMode="External"/><Relationship Id="rId11" Type="http://schemas.openxmlformats.org/officeDocument/2006/relationships/hyperlink" Target="https://qlstats.net/player/300685" TargetMode="External"/><Relationship Id="rId55" Type="http://schemas.openxmlformats.org/officeDocument/2006/relationships/hyperlink" Target="https://qlstats.net/player/84629" TargetMode="External"/><Relationship Id="rId10" Type="http://schemas.openxmlformats.org/officeDocument/2006/relationships/hyperlink" Target="https://qlstats.net/player/277025" TargetMode="External"/><Relationship Id="rId54" Type="http://schemas.openxmlformats.org/officeDocument/2006/relationships/hyperlink" Target="https://qlstats.net/player/324132" TargetMode="External"/><Relationship Id="rId13" Type="http://schemas.openxmlformats.org/officeDocument/2006/relationships/hyperlink" Target="https://qlstats.net/player/324132" TargetMode="External"/><Relationship Id="rId57" Type="http://schemas.openxmlformats.org/officeDocument/2006/relationships/hyperlink" Target="https://qlstats.net/player/324132" TargetMode="External"/><Relationship Id="rId12" Type="http://schemas.openxmlformats.org/officeDocument/2006/relationships/hyperlink" Target="https://qlstats.net/player/5454" TargetMode="External"/><Relationship Id="rId56" Type="http://schemas.openxmlformats.org/officeDocument/2006/relationships/hyperlink" Target="https://qlstats.net/player/277025" TargetMode="External"/><Relationship Id="rId15" Type="http://schemas.openxmlformats.org/officeDocument/2006/relationships/hyperlink" Target="https://qlstats.net/player/5454" TargetMode="External"/><Relationship Id="rId59" Type="http://schemas.openxmlformats.org/officeDocument/2006/relationships/hyperlink" Target="https://qlstats.net/player/277025" TargetMode="External"/><Relationship Id="rId14" Type="http://schemas.openxmlformats.org/officeDocument/2006/relationships/hyperlink" Target="https://qlstats.net/player/473" TargetMode="External"/><Relationship Id="rId58" Type="http://schemas.openxmlformats.org/officeDocument/2006/relationships/hyperlink" Target="https://qlstats.net/player/473" TargetMode="External"/><Relationship Id="rId17" Type="http://schemas.openxmlformats.org/officeDocument/2006/relationships/hyperlink" Target="https://qlstats.net/player/324132" TargetMode="External"/><Relationship Id="rId16" Type="http://schemas.openxmlformats.org/officeDocument/2006/relationships/hyperlink" Target="https://qlstats.net/player/277025" TargetMode="External"/><Relationship Id="rId19" Type="http://schemas.openxmlformats.org/officeDocument/2006/relationships/hyperlink" Target="https://qlstats.net/player/277025" TargetMode="External"/><Relationship Id="rId18" Type="http://schemas.openxmlformats.org/officeDocument/2006/relationships/hyperlink" Target="https://qlstats.net/player/473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qlstats.net/player/9258" TargetMode="External"/><Relationship Id="rId42" Type="http://schemas.openxmlformats.org/officeDocument/2006/relationships/hyperlink" Target="https://qlstats.net/player/354618" TargetMode="External"/><Relationship Id="rId41" Type="http://schemas.openxmlformats.org/officeDocument/2006/relationships/hyperlink" Target="https://qlstats.net/player/1299" TargetMode="External"/><Relationship Id="rId44" Type="http://schemas.openxmlformats.org/officeDocument/2006/relationships/hyperlink" Target="https://qlstats.net/player/433" TargetMode="External"/><Relationship Id="rId43" Type="http://schemas.openxmlformats.org/officeDocument/2006/relationships/hyperlink" Target="https://qlstats.net/player/9258" TargetMode="External"/><Relationship Id="rId46" Type="http://schemas.openxmlformats.org/officeDocument/2006/relationships/hyperlink" Target="https://qlstats.net/player/354618" TargetMode="External"/><Relationship Id="rId45" Type="http://schemas.openxmlformats.org/officeDocument/2006/relationships/hyperlink" Target="https://qlstats.net/player/1299" TargetMode="External"/><Relationship Id="rId1" Type="http://schemas.openxmlformats.org/officeDocument/2006/relationships/hyperlink" Target="https://qlstats.net/player/1299" TargetMode="External"/><Relationship Id="rId2" Type="http://schemas.openxmlformats.org/officeDocument/2006/relationships/hyperlink" Target="https://qlstats.net/player/354618" TargetMode="External"/><Relationship Id="rId3" Type="http://schemas.openxmlformats.org/officeDocument/2006/relationships/hyperlink" Target="https://qlstats.net/player/9258" TargetMode="External"/><Relationship Id="rId4" Type="http://schemas.openxmlformats.org/officeDocument/2006/relationships/hyperlink" Target="https://qlstats.net/player/433" TargetMode="External"/><Relationship Id="rId9" Type="http://schemas.openxmlformats.org/officeDocument/2006/relationships/hyperlink" Target="https://qlstats.net/player/9258" TargetMode="External"/><Relationship Id="rId48" Type="http://schemas.openxmlformats.org/officeDocument/2006/relationships/hyperlink" Target="https://qlstats.net/player/433" TargetMode="External"/><Relationship Id="rId47" Type="http://schemas.openxmlformats.org/officeDocument/2006/relationships/hyperlink" Target="https://qlstats.net/player/9258" TargetMode="External"/><Relationship Id="rId49" Type="http://schemas.openxmlformats.org/officeDocument/2006/relationships/hyperlink" Target="https://qlstats.net/player/354618" TargetMode="External"/><Relationship Id="rId5" Type="http://schemas.openxmlformats.org/officeDocument/2006/relationships/hyperlink" Target="https://qlstats.net/player/244032" TargetMode="External"/><Relationship Id="rId6" Type="http://schemas.openxmlformats.org/officeDocument/2006/relationships/hyperlink" Target="https://qlstats.net/player/131131" TargetMode="External"/><Relationship Id="rId7" Type="http://schemas.openxmlformats.org/officeDocument/2006/relationships/hyperlink" Target="https://qlstats.net/player/1299" TargetMode="External"/><Relationship Id="rId8" Type="http://schemas.openxmlformats.org/officeDocument/2006/relationships/hyperlink" Target="https://qlstats.net/player/354618" TargetMode="External"/><Relationship Id="rId31" Type="http://schemas.openxmlformats.org/officeDocument/2006/relationships/hyperlink" Target="https://qlstats.net/player/433" TargetMode="External"/><Relationship Id="rId30" Type="http://schemas.openxmlformats.org/officeDocument/2006/relationships/hyperlink" Target="https://qlstats.net/player/9258" TargetMode="External"/><Relationship Id="rId33" Type="http://schemas.openxmlformats.org/officeDocument/2006/relationships/hyperlink" Target="https://qlstats.net/player/9258" TargetMode="External"/><Relationship Id="rId32" Type="http://schemas.openxmlformats.org/officeDocument/2006/relationships/hyperlink" Target="https://qlstats.net/player/1299" TargetMode="External"/><Relationship Id="rId35" Type="http://schemas.openxmlformats.org/officeDocument/2006/relationships/hyperlink" Target="https://qlstats.net/player/1299" TargetMode="External"/><Relationship Id="rId34" Type="http://schemas.openxmlformats.org/officeDocument/2006/relationships/hyperlink" Target="https://qlstats.net/player/354618" TargetMode="External"/><Relationship Id="rId37" Type="http://schemas.openxmlformats.org/officeDocument/2006/relationships/hyperlink" Target="https://qlstats.net/player/1299" TargetMode="External"/><Relationship Id="rId36" Type="http://schemas.openxmlformats.org/officeDocument/2006/relationships/hyperlink" Target="https://qlstats.net/player/433" TargetMode="External"/><Relationship Id="rId39" Type="http://schemas.openxmlformats.org/officeDocument/2006/relationships/hyperlink" Target="https://qlstats.net/player/433" TargetMode="External"/><Relationship Id="rId38" Type="http://schemas.openxmlformats.org/officeDocument/2006/relationships/hyperlink" Target="https://qlstats.net/player/354618" TargetMode="External"/><Relationship Id="rId61" Type="http://schemas.openxmlformats.org/officeDocument/2006/relationships/drawing" Target="../drawings/drawing7.xml"/><Relationship Id="rId20" Type="http://schemas.openxmlformats.org/officeDocument/2006/relationships/hyperlink" Target="https://qlstats.net/player/1299" TargetMode="External"/><Relationship Id="rId22" Type="http://schemas.openxmlformats.org/officeDocument/2006/relationships/hyperlink" Target="https://qlstats.net/player/244032" TargetMode="External"/><Relationship Id="rId21" Type="http://schemas.openxmlformats.org/officeDocument/2006/relationships/hyperlink" Target="https://qlstats.net/player/354618" TargetMode="External"/><Relationship Id="rId24" Type="http://schemas.openxmlformats.org/officeDocument/2006/relationships/hyperlink" Target="https://qlstats.net/player/9258" TargetMode="External"/><Relationship Id="rId23" Type="http://schemas.openxmlformats.org/officeDocument/2006/relationships/hyperlink" Target="https://qlstats.net/player/1299" TargetMode="External"/><Relationship Id="rId60" Type="http://schemas.openxmlformats.org/officeDocument/2006/relationships/hyperlink" Target="https://qlstats.net/player/131131" TargetMode="External"/><Relationship Id="rId26" Type="http://schemas.openxmlformats.org/officeDocument/2006/relationships/hyperlink" Target="https://qlstats.net/player/1299" TargetMode="External"/><Relationship Id="rId25" Type="http://schemas.openxmlformats.org/officeDocument/2006/relationships/hyperlink" Target="https://qlstats.net/player/354618" TargetMode="External"/><Relationship Id="rId28" Type="http://schemas.openxmlformats.org/officeDocument/2006/relationships/hyperlink" Target="https://qlstats.net/player/433" TargetMode="External"/><Relationship Id="rId27" Type="http://schemas.openxmlformats.org/officeDocument/2006/relationships/hyperlink" Target="https://qlstats.net/player/9258" TargetMode="External"/><Relationship Id="rId29" Type="http://schemas.openxmlformats.org/officeDocument/2006/relationships/hyperlink" Target="https://qlstats.net/player/354618" TargetMode="External"/><Relationship Id="rId51" Type="http://schemas.openxmlformats.org/officeDocument/2006/relationships/hyperlink" Target="https://qlstats.net/player/9258" TargetMode="External"/><Relationship Id="rId50" Type="http://schemas.openxmlformats.org/officeDocument/2006/relationships/hyperlink" Target="https://qlstats.net/player/433" TargetMode="External"/><Relationship Id="rId53" Type="http://schemas.openxmlformats.org/officeDocument/2006/relationships/hyperlink" Target="https://qlstats.net/player/354618" TargetMode="External"/><Relationship Id="rId52" Type="http://schemas.openxmlformats.org/officeDocument/2006/relationships/hyperlink" Target="https://qlstats.net/player/131131" TargetMode="External"/><Relationship Id="rId11" Type="http://schemas.openxmlformats.org/officeDocument/2006/relationships/hyperlink" Target="https://qlstats.net/player/244032" TargetMode="External"/><Relationship Id="rId55" Type="http://schemas.openxmlformats.org/officeDocument/2006/relationships/hyperlink" Target="https://qlstats.net/player/131131" TargetMode="External"/><Relationship Id="rId10" Type="http://schemas.openxmlformats.org/officeDocument/2006/relationships/hyperlink" Target="https://qlstats.net/player/433" TargetMode="External"/><Relationship Id="rId54" Type="http://schemas.openxmlformats.org/officeDocument/2006/relationships/hyperlink" Target="https://qlstats.net/player/433" TargetMode="External"/><Relationship Id="rId13" Type="http://schemas.openxmlformats.org/officeDocument/2006/relationships/hyperlink" Target="https://qlstats.net/player/9258" TargetMode="External"/><Relationship Id="rId57" Type="http://schemas.openxmlformats.org/officeDocument/2006/relationships/hyperlink" Target="https://qlstats.net/player/433" TargetMode="External"/><Relationship Id="rId12" Type="http://schemas.openxmlformats.org/officeDocument/2006/relationships/hyperlink" Target="https://qlstats.net/player/131131" TargetMode="External"/><Relationship Id="rId56" Type="http://schemas.openxmlformats.org/officeDocument/2006/relationships/hyperlink" Target="https://qlstats.net/player/9258" TargetMode="External"/><Relationship Id="rId15" Type="http://schemas.openxmlformats.org/officeDocument/2006/relationships/hyperlink" Target="https://qlstats.net/player/1299" TargetMode="External"/><Relationship Id="rId59" Type="http://schemas.openxmlformats.org/officeDocument/2006/relationships/hyperlink" Target="https://qlstats.net/player/354618" TargetMode="External"/><Relationship Id="rId14" Type="http://schemas.openxmlformats.org/officeDocument/2006/relationships/hyperlink" Target="https://qlstats.net/player/244032" TargetMode="External"/><Relationship Id="rId58" Type="http://schemas.openxmlformats.org/officeDocument/2006/relationships/hyperlink" Target="https://qlstats.net/player/9258" TargetMode="External"/><Relationship Id="rId17" Type="http://schemas.openxmlformats.org/officeDocument/2006/relationships/hyperlink" Target="https://qlstats.net/player/354618" TargetMode="External"/><Relationship Id="rId16" Type="http://schemas.openxmlformats.org/officeDocument/2006/relationships/hyperlink" Target="https://qlstats.net/player/433" TargetMode="External"/><Relationship Id="rId19" Type="http://schemas.openxmlformats.org/officeDocument/2006/relationships/hyperlink" Target="https://qlstats.net/player/244032" TargetMode="External"/><Relationship Id="rId18" Type="http://schemas.openxmlformats.org/officeDocument/2006/relationships/hyperlink" Target="https://qlstats.net/player/9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2" max="2" width="13.13"/>
    <col customWidth="1" min="9" max="9" width="11.38"/>
    <col customWidth="1" min="10" max="10" width="15.63"/>
    <col customWidth="1" min="11" max="11" width="13.38"/>
    <col customWidth="1" min="12" max="12" width="14.25"/>
    <col customWidth="1" min="13" max="13" width="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>
      <c r="A2" s="4">
        <v>1.0</v>
      </c>
      <c r="B2" s="5" t="s">
        <v>18</v>
      </c>
      <c r="C2" s="4">
        <v>1.0</v>
      </c>
      <c r="D2" s="4">
        <v>5.0</v>
      </c>
      <c r="E2" s="6">
        <f t="shared" ref="E2:E3" si="1">SUM(A2 / D2)</f>
        <v>0.2</v>
      </c>
      <c r="F2" s="7">
        <f>SavageZ!B4</f>
        <v>8</v>
      </c>
      <c r="G2" s="7">
        <f>SavageZ!B11</f>
        <v>40.375</v>
      </c>
      <c r="H2" s="7">
        <f>SavageZ!C11</f>
        <v>39.375</v>
      </c>
      <c r="I2" s="7">
        <f>SavageZ!D11</f>
        <v>1</v>
      </c>
      <c r="J2" s="7">
        <f>SavageZ!E11</f>
        <v>7240.125</v>
      </c>
      <c r="K2" s="7">
        <f>SavageZ!F11</f>
        <v>6388</v>
      </c>
      <c r="L2" s="7">
        <f>SavageZ!G11</f>
        <v>852.125</v>
      </c>
      <c r="M2" s="7">
        <f>SavageZ!H11</f>
        <v>179.3219814</v>
      </c>
      <c r="N2" s="7">
        <f>SavageZ!I11</f>
        <v>158.2167183</v>
      </c>
      <c r="O2" s="7">
        <f t="shared" ref="O2:O33" si="2">SUM(M2-N2)</f>
        <v>21.10526316</v>
      </c>
      <c r="P2" s="7">
        <f>SavageZ!J11</f>
        <v>183.8761905</v>
      </c>
      <c r="Q2" s="7">
        <f>SavageZ!K11</f>
        <v>162.2349206</v>
      </c>
      <c r="R2" s="7">
        <f t="shared" ref="R2:R33" si="3">SUM(P2-Q2)</f>
        <v>21.64126984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>
      <c r="A3" s="8">
        <v>2.0</v>
      </c>
      <c r="B3" s="9" t="s">
        <v>19</v>
      </c>
      <c r="C3" s="4">
        <v>1.0</v>
      </c>
      <c r="D3" s="4">
        <v>3.0</v>
      </c>
      <c r="E3" s="6">
        <f t="shared" si="1"/>
        <v>0.6666666667</v>
      </c>
      <c r="F3" s="7">
        <f>VBOC!B3</f>
        <v>12</v>
      </c>
      <c r="G3" s="7">
        <f>VBOC!B12</f>
        <v>42.58333333</v>
      </c>
      <c r="H3" s="7">
        <f>VBOC!C12</f>
        <v>35</v>
      </c>
      <c r="I3" s="7">
        <f>VBOC!D12</f>
        <v>7.583333333</v>
      </c>
      <c r="J3" s="7">
        <f>VBOC!E12</f>
        <v>7123.416667</v>
      </c>
      <c r="K3" s="7">
        <f>VBOC!F12</f>
        <v>5431.75</v>
      </c>
      <c r="L3" s="7">
        <f>VBOC!G12</f>
        <v>1691.666667</v>
      </c>
      <c r="M3" s="7">
        <f>VBOC!H12</f>
        <v>167.2818004</v>
      </c>
      <c r="N3" s="7">
        <f>VBOC!I12</f>
        <v>127.555773</v>
      </c>
      <c r="O3" s="7">
        <f t="shared" si="2"/>
        <v>39.7260274</v>
      </c>
      <c r="P3" s="7">
        <f>VBOC!J12</f>
        <v>203.5261905</v>
      </c>
      <c r="Q3" s="7">
        <f>VBOC!K12</f>
        <v>155.1928571</v>
      </c>
      <c r="R3" s="7">
        <f t="shared" si="3"/>
        <v>48.33333333</v>
      </c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</row>
    <row r="4">
      <c r="A4" s="4">
        <v>3.0</v>
      </c>
      <c r="B4" s="5" t="s">
        <v>20</v>
      </c>
      <c r="C4" s="4" t="s">
        <v>21</v>
      </c>
      <c r="D4" s="4" t="s">
        <v>21</v>
      </c>
      <c r="E4" s="4" t="s">
        <v>21</v>
      </c>
      <c r="F4" s="7">
        <f>BFFs!B3</f>
        <v>14</v>
      </c>
      <c r="G4" s="7">
        <f>BFFs!B12</f>
        <v>41</v>
      </c>
      <c r="H4" s="7">
        <f>BFFs!C12</f>
        <v>29.21428571</v>
      </c>
      <c r="I4" s="7">
        <f>BFFs!D12</f>
        <v>11.78571429</v>
      </c>
      <c r="J4" s="7">
        <f>BFFs!E12</f>
        <v>7083.214286</v>
      </c>
      <c r="K4" s="7">
        <f>BFFs!F12</f>
        <v>5014.071429</v>
      </c>
      <c r="L4" s="7">
        <f>BFFs!G12</f>
        <v>2069.142857</v>
      </c>
      <c r="M4" s="7">
        <f>BFFs!H12</f>
        <v>172.761324</v>
      </c>
      <c r="N4" s="7">
        <f>BFFs!I12</f>
        <v>122.2944251</v>
      </c>
      <c r="O4" s="7">
        <f t="shared" si="2"/>
        <v>50.46689895</v>
      </c>
      <c r="P4" s="7">
        <f>BFFs!J12</f>
        <v>242.4572127</v>
      </c>
      <c r="Q4" s="7">
        <f>BFFs!K12</f>
        <v>171.6308068</v>
      </c>
      <c r="R4" s="7">
        <f t="shared" si="3"/>
        <v>70.82640587</v>
      </c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</row>
    <row r="5">
      <c r="A5" s="4">
        <v>4.0</v>
      </c>
      <c r="B5" s="5" t="s">
        <v>22</v>
      </c>
      <c r="C5" s="4" t="s">
        <v>21</v>
      </c>
      <c r="D5" s="4" t="s">
        <v>21</v>
      </c>
      <c r="E5" s="4" t="s">
        <v>21</v>
      </c>
      <c r="F5" s="7">
        <f>XRated!B6</f>
        <v>15</v>
      </c>
      <c r="G5" s="7">
        <f>XRated!B14</f>
        <v>40.06666667</v>
      </c>
      <c r="H5" s="7">
        <f>XRated!C14</f>
        <v>35.26666667</v>
      </c>
      <c r="I5" s="7">
        <f>XRated!D14</f>
        <v>4.8</v>
      </c>
      <c r="J5" s="7">
        <f>XRated!E14</f>
        <v>6965.066667</v>
      </c>
      <c r="K5" s="7">
        <f>XRated!F14</f>
        <v>5875.666667</v>
      </c>
      <c r="L5" s="7">
        <f>XRated!G14</f>
        <v>1089.4</v>
      </c>
      <c r="M5" s="7">
        <f>XRated!H14</f>
        <v>173.8369384</v>
      </c>
      <c r="N5" s="7">
        <f>XRated!I14</f>
        <v>146.6472546</v>
      </c>
      <c r="O5" s="7">
        <f t="shared" si="2"/>
        <v>27.18968386</v>
      </c>
      <c r="P5" s="7">
        <f>XRated!J14</f>
        <v>197.4971645</v>
      </c>
      <c r="Q5" s="7">
        <f>XRated!K14</f>
        <v>166.6068053</v>
      </c>
      <c r="R5" s="7">
        <f t="shared" si="3"/>
        <v>30.89035917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</row>
    <row r="6">
      <c r="A6" s="4">
        <v>5.0</v>
      </c>
      <c r="B6" s="5" t="s">
        <v>23</v>
      </c>
      <c r="C6" s="4" t="s">
        <v>21</v>
      </c>
      <c r="D6" s="11" t="s">
        <v>21</v>
      </c>
      <c r="E6" s="4" t="s">
        <v>21</v>
      </c>
      <c r="F6" s="7">
        <f>SavageZ!B5</f>
        <v>8</v>
      </c>
      <c r="G6" s="7">
        <f>SavageZ!B12</f>
        <v>36.75</v>
      </c>
      <c r="H6" s="7">
        <f>SavageZ!C12</f>
        <v>39.375</v>
      </c>
      <c r="I6" s="7">
        <f>SavageZ!D12</f>
        <v>-2.625</v>
      </c>
      <c r="J6" s="7">
        <f>SavageZ!E12</f>
        <v>6917.625</v>
      </c>
      <c r="K6" s="7">
        <f>SavageZ!F12</f>
        <v>6078</v>
      </c>
      <c r="L6" s="7">
        <f>SavageZ!G12</f>
        <v>839.625</v>
      </c>
      <c r="M6" s="7">
        <f>SavageZ!H12</f>
        <v>188.2346939</v>
      </c>
      <c r="N6" s="7">
        <f>SavageZ!I12</f>
        <v>165.3877551</v>
      </c>
      <c r="O6" s="7">
        <f t="shared" si="2"/>
        <v>22.84693878</v>
      </c>
      <c r="P6" s="7">
        <f>SavageZ!J12</f>
        <v>175.6857143</v>
      </c>
      <c r="Q6" s="7">
        <f>SavageZ!K12</f>
        <v>154.3619048</v>
      </c>
      <c r="R6" s="7">
        <f t="shared" si="3"/>
        <v>21.32380952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</row>
    <row r="7">
      <c r="A7" s="8">
        <v>6.0</v>
      </c>
      <c r="B7" s="9" t="s">
        <v>24</v>
      </c>
      <c r="C7" s="4" t="s">
        <v>21</v>
      </c>
      <c r="D7" s="11" t="s">
        <v>21</v>
      </c>
      <c r="E7" s="4" t="s">
        <v>21</v>
      </c>
      <c r="F7" s="7">
        <f>Mode!B3</f>
        <v>15</v>
      </c>
      <c r="G7" s="7">
        <f>Mode!B13</f>
        <v>38.33333333</v>
      </c>
      <c r="H7" s="7">
        <f>Mode!C13</f>
        <v>37.13333333</v>
      </c>
      <c r="I7" s="7">
        <f>Mode!D13</f>
        <v>1.2</v>
      </c>
      <c r="J7" s="7">
        <f>Mode!E13</f>
        <v>6861.666667</v>
      </c>
      <c r="K7" s="7">
        <f>Mode!F13</f>
        <v>6086.2</v>
      </c>
      <c r="L7" s="7">
        <f>Mode!G13</f>
        <v>775.4666667</v>
      </c>
      <c r="M7" s="7">
        <f>Mode!H13</f>
        <v>179</v>
      </c>
      <c r="N7" s="7">
        <f>Mode!I13</f>
        <v>158.7704348</v>
      </c>
      <c r="O7" s="7">
        <f t="shared" si="2"/>
        <v>20.22956522</v>
      </c>
      <c r="P7" s="7">
        <f>Mode!J13</f>
        <v>184.7845601</v>
      </c>
      <c r="Q7" s="7">
        <f>Mode!K13</f>
        <v>163.9012567</v>
      </c>
      <c r="R7" s="7">
        <f t="shared" si="3"/>
        <v>20.88330341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r="8">
      <c r="A8" s="4">
        <v>7.0</v>
      </c>
      <c r="B8" s="5" t="s">
        <v>25</v>
      </c>
      <c r="C8" s="4">
        <v>2.0</v>
      </c>
      <c r="D8" s="4">
        <v>8.0</v>
      </c>
      <c r="E8" s="6">
        <f t="shared" ref="E8:E10" si="4">SUM(A8 / D8)</f>
        <v>0.875</v>
      </c>
      <c r="F8" s="7">
        <f>BFFs!B4</f>
        <v>14</v>
      </c>
      <c r="G8" s="7">
        <f>BFFs!B13</f>
        <v>36.92857143</v>
      </c>
      <c r="H8" s="7">
        <f>BFFs!C13</f>
        <v>33.85714286</v>
      </c>
      <c r="I8" s="7">
        <f>BFFs!D13</f>
        <v>3.071428571</v>
      </c>
      <c r="J8" s="7">
        <f>BFFs!E13</f>
        <v>6557.785714</v>
      </c>
      <c r="K8" s="7">
        <f>BFFs!F13</f>
        <v>5071.357143</v>
      </c>
      <c r="L8" s="7">
        <f>BFFs!G13</f>
        <v>1486.428571</v>
      </c>
      <c r="M8" s="7">
        <f>BFFs!H13</f>
        <v>177.5802708</v>
      </c>
      <c r="N8" s="7">
        <f>BFFs!I13</f>
        <v>137.3288201</v>
      </c>
      <c r="O8" s="7">
        <f t="shared" si="2"/>
        <v>40.25145068</v>
      </c>
      <c r="P8" s="7">
        <f>BFFs!J13</f>
        <v>193.6898734</v>
      </c>
      <c r="Q8" s="7">
        <f>BFFs!K13</f>
        <v>149.7869198</v>
      </c>
      <c r="R8" s="7">
        <f t="shared" si="3"/>
        <v>43.90295359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</row>
    <row r="9">
      <c r="A9" s="8">
        <v>8.0</v>
      </c>
      <c r="B9" s="9" t="s">
        <v>26</v>
      </c>
      <c r="C9" s="4">
        <v>3.0</v>
      </c>
      <c r="D9" s="4">
        <v>15.0</v>
      </c>
      <c r="E9" s="6">
        <f t="shared" si="4"/>
        <v>0.5333333333</v>
      </c>
      <c r="F9" s="7">
        <f>VBOC!B4</f>
        <v>6</v>
      </c>
      <c r="G9" s="7">
        <f>VBOC!B13</f>
        <v>34.33333333</v>
      </c>
      <c r="H9" s="7">
        <f>VBOC!C13</f>
        <v>34.16666667</v>
      </c>
      <c r="I9" s="7">
        <f>VBOC!D13</f>
        <v>0.1666666667</v>
      </c>
      <c r="J9" s="7">
        <f>VBOC!E13</f>
        <v>6550.166667</v>
      </c>
      <c r="K9" s="7">
        <f>VBOC!F13</f>
        <v>5705</v>
      </c>
      <c r="L9" s="7">
        <f>VBOC!G13</f>
        <v>845.1666667</v>
      </c>
      <c r="M9" s="7">
        <f>VBOC!H13</f>
        <v>190.7815534</v>
      </c>
      <c r="N9" s="7">
        <f>VBOC!I13</f>
        <v>166.1650485</v>
      </c>
      <c r="O9" s="7">
        <f t="shared" si="2"/>
        <v>24.61650485</v>
      </c>
      <c r="P9" s="7">
        <f>VBOC!J13</f>
        <v>191.7121951</v>
      </c>
      <c r="Q9" s="7">
        <f>VBOC!K13</f>
        <v>166.9756098</v>
      </c>
      <c r="R9" s="7">
        <f t="shared" si="3"/>
        <v>24.73658537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</row>
    <row r="10">
      <c r="A10" s="4">
        <v>9.0</v>
      </c>
      <c r="B10" s="5" t="s">
        <v>27</v>
      </c>
      <c r="C10" s="4">
        <v>1.0</v>
      </c>
      <c r="D10" s="4">
        <v>6.0</v>
      </c>
      <c r="E10" s="6">
        <f t="shared" si="4"/>
        <v>1.5</v>
      </c>
      <c r="F10" s="7">
        <f>XRated!B4</f>
        <v>15</v>
      </c>
      <c r="G10" s="7">
        <f>XRated!B12</f>
        <v>35.06666667</v>
      </c>
      <c r="H10" s="7">
        <f>XRated!C12</f>
        <v>29.06666667</v>
      </c>
      <c r="I10" s="7">
        <f>XRated!D12</f>
        <v>6</v>
      </c>
      <c r="J10" s="7">
        <f>XRated!E12</f>
        <v>6413.266667</v>
      </c>
      <c r="K10" s="7">
        <f>XRated!F12</f>
        <v>5236.933333</v>
      </c>
      <c r="L10" s="7">
        <f>XRated!G12</f>
        <v>1176.333333</v>
      </c>
      <c r="M10" s="7">
        <f>XRated!H12</f>
        <v>182.8878327</v>
      </c>
      <c r="N10" s="7">
        <f>XRated!I12</f>
        <v>149.3422053</v>
      </c>
      <c r="O10" s="7">
        <f t="shared" si="2"/>
        <v>33.54562738</v>
      </c>
      <c r="P10" s="7">
        <f>XRated!J12</f>
        <v>220.6399083</v>
      </c>
      <c r="Q10" s="7">
        <f>XRated!K12</f>
        <v>180.1697248</v>
      </c>
      <c r="R10" s="7">
        <f t="shared" si="3"/>
        <v>40.47018349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</row>
    <row r="11">
      <c r="A11" s="8">
        <v>10.0</v>
      </c>
      <c r="B11" s="9" t="s">
        <v>28</v>
      </c>
      <c r="C11" s="4" t="s">
        <v>21</v>
      </c>
      <c r="D11" s="11" t="s">
        <v>21</v>
      </c>
      <c r="E11" s="4" t="s">
        <v>21</v>
      </c>
      <c r="F11" s="7">
        <f>VBOC!B5</f>
        <v>12</v>
      </c>
      <c r="G11" s="7">
        <f>VBOC!B14</f>
        <v>35.08333333</v>
      </c>
      <c r="H11" s="7">
        <f>VBOC!C14</f>
        <v>35.75</v>
      </c>
      <c r="I11" s="7">
        <f>VBOC!D14</f>
        <v>-0.6666666667</v>
      </c>
      <c r="J11" s="7">
        <f>VBOC!E14</f>
        <v>6335.583333</v>
      </c>
      <c r="K11" s="7">
        <f>VBOC!F14</f>
        <v>6076.333333</v>
      </c>
      <c r="L11" s="7">
        <f>VBOC!G14</f>
        <v>259.25</v>
      </c>
      <c r="M11" s="7">
        <f>VBOC!H14</f>
        <v>180.5866983</v>
      </c>
      <c r="N11" s="7">
        <f>VBOC!I14</f>
        <v>173.1971496</v>
      </c>
      <c r="O11" s="7">
        <f t="shared" si="2"/>
        <v>7.389548694</v>
      </c>
      <c r="P11" s="7">
        <f>VBOC!J14</f>
        <v>177.2191142</v>
      </c>
      <c r="Q11" s="7">
        <f>VBOC!K14</f>
        <v>169.967366</v>
      </c>
      <c r="R11" s="7">
        <f t="shared" si="3"/>
        <v>7.251748252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</row>
    <row r="12">
      <c r="A12" s="8">
        <v>11.0</v>
      </c>
      <c r="B12" s="9" t="s">
        <v>29</v>
      </c>
      <c r="C12" s="4">
        <v>1.0</v>
      </c>
      <c r="D12" s="4">
        <v>1.0</v>
      </c>
      <c r="E12" s="6">
        <f t="shared" ref="E12:E20" si="5">SUM(A12 / D12)</f>
        <v>11</v>
      </c>
      <c r="F12" s="7">
        <f>'1999'!B3</f>
        <v>9</v>
      </c>
      <c r="G12" s="7">
        <f>'1999'!B12</f>
        <v>33.66666667</v>
      </c>
      <c r="H12" s="7">
        <f>'1999'!C12</f>
        <v>37.88888889</v>
      </c>
      <c r="I12" s="7">
        <f>'1999'!D12</f>
        <v>-4.222222222</v>
      </c>
      <c r="J12" s="7">
        <f>'1999'!E12</f>
        <v>6275.555556</v>
      </c>
      <c r="K12" s="7">
        <f>'1999'!F12</f>
        <v>6052.333333</v>
      </c>
      <c r="L12" s="7">
        <f>'1999'!G12</f>
        <v>223.2222222</v>
      </c>
      <c r="M12" s="7">
        <f>'1999'!H12</f>
        <v>186.4026403</v>
      </c>
      <c r="N12" s="7">
        <f>'1999'!I12</f>
        <v>179.7722772</v>
      </c>
      <c r="O12" s="7">
        <f t="shared" si="2"/>
        <v>6.630363036</v>
      </c>
      <c r="P12" s="7">
        <f>'1999'!J12</f>
        <v>165.6304985</v>
      </c>
      <c r="Q12" s="7">
        <f>'1999'!K12</f>
        <v>159.7390029</v>
      </c>
      <c r="R12" s="7">
        <f t="shared" si="3"/>
        <v>5.891495601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</row>
    <row r="13">
      <c r="A13" s="4">
        <v>12.0</v>
      </c>
      <c r="B13" s="5" t="s">
        <v>30</v>
      </c>
      <c r="C13" s="4">
        <v>4.0</v>
      </c>
      <c r="D13" s="4">
        <v>24.0</v>
      </c>
      <c r="E13" s="6">
        <f t="shared" si="5"/>
        <v>0.5</v>
      </c>
      <c r="F13" s="7">
        <f>XRated!B7</f>
        <v>2</v>
      </c>
      <c r="G13" s="7">
        <f>XRated!B15</f>
        <v>38</v>
      </c>
      <c r="H13" s="7">
        <f>XRated!C15</f>
        <v>35</v>
      </c>
      <c r="I13" s="7">
        <f>XRated!D15</f>
        <v>3</v>
      </c>
      <c r="J13" s="7">
        <f>XRated!E15</f>
        <v>6242.5</v>
      </c>
      <c r="K13" s="7">
        <f>XRated!F15</f>
        <v>5835.5</v>
      </c>
      <c r="L13" s="7">
        <f>XRated!G15</f>
        <v>407</v>
      </c>
      <c r="M13" s="7">
        <f>XRated!H15</f>
        <v>164.2763158</v>
      </c>
      <c r="N13" s="7">
        <f>XRated!I15</f>
        <v>153.5657895</v>
      </c>
      <c r="O13" s="7">
        <f t="shared" si="2"/>
        <v>10.71052632</v>
      </c>
      <c r="P13" s="7">
        <f>XRated!J15</f>
        <v>178.3571429</v>
      </c>
      <c r="Q13" s="7">
        <f>XRated!K15</f>
        <v>166.7285714</v>
      </c>
      <c r="R13" s="7">
        <f t="shared" si="3"/>
        <v>11.62857143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</row>
    <row r="14">
      <c r="A14" s="8">
        <v>13.0</v>
      </c>
      <c r="B14" s="9" t="s">
        <v>31</v>
      </c>
      <c r="C14" s="4">
        <v>3.0</v>
      </c>
      <c r="D14" s="4">
        <v>13.0</v>
      </c>
      <c r="E14" s="6">
        <f t="shared" si="5"/>
        <v>1</v>
      </c>
      <c r="F14" s="7">
        <f>'1999'!B7</f>
        <v>3</v>
      </c>
      <c r="G14" s="7">
        <f>'1999'!B16</f>
        <v>34</v>
      </c>
      <c r="H14" s="7">
        <f>'1999'!C16</f>
        <v>37.66666667</v>
      </c>
      <c r="I14" s="7">
        <f>'1999'!D16</f>
        <v>-3.666666667</v>
      </c>
      <c r="J14" s="7">
        <f>'1999'!E16</f>
        <v>6023.333333</v>
      </c>
      <c r="K14" s="7">
        <f>'1999'!F16</f>
        <v>5609.333333</v>
      </c>
      <c r="L14" s="7">
        <f>'1999'!G16</f>
        <v>414</v>
      </c>
      <c r="M14" s="7">
        <f>'1999'!H16</f>
        <v>177.1568627</v>
      </c>
      <c r="N14" s="7">
        <f>'1999'!I16</f>
        <v>164.9803922</v>
      </c>
      <c r="O14" s="7">
        <f t="shared" si="2"/>
        <v>12.17647059</v>
      </c>
      <c r="P14" s="7">
        <f>'1999'!J16</f>
        <v>159.9115044</v>
      </c>
      <c r="Q14" s="7">
        <f>'1999'!K16</f>
        <v>148.920354</v>
      </c>
      <c r="R14" s="7">
        <f t="shared" si="3"/>
        <v>10.99115044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</row>
    <row r="15">
      <c r="A15" s="4">
        <v>14.0</v>
      </c>
      <c r="B15" s="5" t="s">
        <v>32</v>
      </c>
      <c r="C15" s="4">
        <v>2.0</v>
      </c>
      <c r="D15" s="4">
        <v>11.0</v>
      </c>
      <c r="E15" s="6">
        <f t="shared" si="5"/>
        <v>1.272727273</v>
      </c>
      <c r="F15" s="7">
        <f>SavageZ!B3</f>
        <v>8</v>
      </c>
      <c r="G15" s="7">
        <f>SavageZ!B10</f>
        <v>33</v>
      </c>
      <c r="H15" s="7">
        <f>SavageZ!C10</f>
        <v>35.625</v>
      </c>
      <c r="I15" s="7">
        <f>SavageZ!D10</f>
        <v>-2.625</v>
      </c>
      <c r="J15" s="7">
        <f>SavageZ!E10</f>
        <v>5976.75</v>
      </c>
      <c r="K15" s="7">
        <f>SavageZ!F10</f>
        <v>5403.625</v>
      </c>
      <c r="L15" s="7">
        <f>SavageZ!G10</f>
        <v>573.125</v>
      </c>
      <c r="M15" s="7">
        <f>SavageZ!H10</f>
        <v>181.1136364</v>
      </c>
      <c r="N15" s="7">
        <f>SavageZ!I10</f>
        <v>163.7462121</v>
      </c>
      <c r="O15" s="7">
        <f t="shared" si="2"/>
        <v>17.36742424</v>
      </c>
      <c r="P15" s="7">
        <f>SavageZ!J10</f>
        <v>167.7684211</v>
      </c>
      <c r="Q15" s="7">
        <f>SavageZ!K10</f>
        <v>151.6807018</v>
      </c>
      <c r="R15" s="7">
        <f t="shared" si="3"/>
        <v>16.0877193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</row>
    <row r="16">
      <c r="A16" s="4">
        <v>15.0</v>
      </c>
      <c r="B16" s="5" t="s">
        <v>33</v>
      </c>
      <c r="C16" s="4">
        <v>1.0</v>
      </c>
      <c r="D16" s="4">
        <v>2.0</v>
      </c>
      <c r="E16" s="6">
        <f t="shared" si="5"/>
        <v>7.5</v>
      </c>
      <c r="F16" s="7">
        <f>BFFs!B6</f>
        <v>14</v>
      </c>
      <c r="G16" s="7">
        <f>BFFs!B15</f>
        <v>30.64285714</v>
      </c>
      <c r="H16" s="7">
        <f>BFFs!C15</f>
        <v>28.42857143</v>
      </c>
      <c r="I16" s="7">
        <f>BFFs!D15</f>
        <v>2.214285714</v>
      </c>
      <c r="J16" s="7">
        <f>BFFs!E15</f>
        <v>5822.214286</v>
      </c>
      <c r="K16" s="7">
        <f>BFFs!F15</f>
        <v>4514.928571</v>
      </c>
      <c r="L16" s="7">
        <f>BFFs!G15</f>
        <v>1307.285714</v>
      </c>
      <c r="M16" s="7">
        <f>BFFs!H15</f>
        <v>190.002331</v>
      </c>
      <c r="N16" s="7">
        <f>BFFs!I15</f>
        <v>147.3403263</v>
      </c>
      <c r="O16" s="7">
        <f t="shared" si="2"/>
        <v>42.66200466</v>
      </c>
      <c r="P16" s="7">
        <f>BFFs!J15</f>
        <v>204.8015075</v>
      </c>
      <c r="Q16" s="7">
        <f>BFFs!K15</f>
        <v>158.8165829</v>
      </c>
      <c r="R16" s="7">
        <f t="shared" si="3"/>
        <v>45.98492462</v>
      </c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</row>
    <row r="17">
      <c r="A17" s="8">
        <v>16.0</v>
      </c>
      <c r="B17" s="9" t="s">
        <v>34</v>
      </c>
      <c r="C17" s="4">
        <v>1.0</v>
      </c>
      <c r="D17" s="4">
        <v>4.0</v>
      </c>
      <c r="E17" s="6">
        <f t="shared" si="5"/>
        <v>4</v>
      </c>
      <c r="F17" s="7">
        <f>Mode!B4</f>
        <v>10</v>
      </c>
      <c r="G17" s="7">
        <f>Mode!B14</f>
        <v>31.4</v>
      </c>
      <c r="H17" s="7">
        <f>Mode!C14</f>
        <v>36</v>
      </c>
      <c r="I17" s="7">
        <f>Mode!D14</f>
        <v>-4.6</v>
      </c>
      <c r="J17" s="7">
        <f>Mode!E14</f>
        <v>5812.1</v>
      </c>
      <c r="K17" s="7">
        <f>Mode!F14</f>
        <v>5571.3</v>
      </c>
      <c r="L17" s="7">
        <f>Mode!G14</f>
        <v>240.8</v>
      </c>
      <c r="M17" s="7">
        <f>Mode!H14</f>
        <v>185.0987261</v>
      </c>
      <c r="N17" s="7">
        <f>Mode!I14</f>
        <v>177.4299363</v>
      </c>
      <c r="O17" s="7">
        <f t="shared" si="2"/>
        <v>7.668789809</v>
      </c>
      <c r="P17" s="7">
        <f>Mode!J14</f>
        <v>161.4472222</v>
      </c>
      <c r="Q17" s="7">
        <f>Mode!K14</f>
        <v>154.7583333</v>
      </c>
      <c r="R17" s="7">
        <f t="shared" si="3"/>
        <v>6.688888889</v>
      </c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</row>
    <row r="18">
      <c r="A18" s="4">
        <v>17.0</v>
      </c>
      <c r="B18" s="5" t="s">
        <v>35</v>
      </c>
      <c r="C18" s="4">
        <v>3.0</v>
      </c>
      <c r="D18" s="4">
        <v>14.0</v>
      </c>
      <c r="E18" s="6">
        <f t="shared" si="5"/>
        <v>1.214285714</v>
      </c>
      <c r="F18" s="7">
        <f>BFFs!B5</f>
        <v>12</v>
      </c>
      <c r="G18" s="7">
        <f>BFFs!B14</f>
        <v>34.16666667</v>
      </c>
      <c r="H18" s="7">
        <f>BFFs!C14</f>
        <v>35.83333333</v>
      </c>
      <c r="I18" s="7">
        <f>BFFs!D14</f>
        <v>-1.666666667</v>
      </c>
      <c r="J18" s="7">
        <f>BFFs!E14</f>
        <v>5686</v>
      </c>
      <c r="K18" s="7">
        <f>BFFs!F14</f>
        <v>6001.916667</v>
      </c>
      <c r="L18" s="7">
        <f>BFFs!G14</f>
        <v>-315.9166667</v>
      </c>
      <c r="M18" s="7">
        <f>BFFs!H14</f>
        <v>166.4195122</v>
      </c>
      <c r="N18" s="7">
        <f>BFFs!I14</f>
        <v>175.6658537</v>
      </c>
      <c r="O18" s="7">
        <f t="shared" si="2"/>
        <v>-9.246341463</v>
      </c>
      <c r="P18" s="7">
        <f>BFFs!J14</f>
        <v>158.6790698</v>
      </c>
      <c r="Q18" s="7">
        <f>BFFs!K14</f>
        <v>167.4953488</v>
      </c>
      <c r="R18" s="7">
        <f t="shared" si="3"/>
        <v>-8.81627907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</row>
    <row r="19">
      <c r="A19" s="8">
        <v>18.0</v>
      </c>
      <c r="B19" s="9" t="s">
        <v>36</v>
      </c>
      <c r="C19" s="4">
        <v>4.0</v>
      </c>
      <c r="D19" s="4">
        <v>19.0</v>
      </c>
      <c r="E19" s="6">
        <f t="shared" si="5"/>
        <v>0.9473684211</v>
      </c>
      <c r="F19" s="7">
        <f>'1999'!B4</f>
        <v>11</v>
      </c>
      <c r="G19" s="7">
        <f>'1999'!B13</f>
        <v>31.72727273</v>
      </c>
      <c r="H19" s="7">
        <f>'1999'!C13</f>
        <v>30.36363636</v>
      </c>
      <c r="I19" s="7">
        <f>'1999'!D13</f>
        <v>1.363636364</v>
      </c>
      <c r="J19" s="7">
        <f>'1999'!E13</f>
        <v>5666.181818</v>
      </c>
      <c r="K19" s="7">
        <f>'1999'!F13</f>
        <v>4874</v>
      </c>
      <c r="L19" s="7">
        <f>'1999'!G13</f>
        <v>792.1818182</v>
      </c>
      <c r="M19" s="7">
        <f>'1999'!H13</f>
        <v>178.5902579</v>
      </c>
      <c r="N19" s="7">
        <f>'1999'!I13</f>
        <v>153.6217765</v>
      </c>
      <c r="O19" s="7">
        <f t="shared" si="2"/>
        <v>24.96848138</v>
      </c>
      <c r="P19" s="7">
        <f>'1999'!J13</f>
        <v>186.6107784</v>
      </c>
      <c r="Q19" s="7">
        <f>'1999'!K13</f>
        <v>160.5209581</v>
      </c>
      <c r="R19" s="7">
        <f t="shared" si="3"/>
        <v>26.08982036</v>
      </c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</row>
    <row r="20">
      <c r="A20" s="8">
        <v>19.0</v>
      </c>
      <c r="B20" s="9" t="s">
        <v>37</v>
      </c>
      <c r="C20" s="4">
        <v>2.0</v>
      </c>
      <c r="D20" s="4">
        <v>7.0</v>
      </c>
      <c r="E20" s="6">
        <f t="shared" si="5"/>
        <v>2.714285714</v>
      </c>
      <c r="F20" s="7">
        <f>'1999'!B5</f>
        <v>12</v>
      </c>
      <c r="G20" s="7">
        <f>'1999'!B14</f>
        <v>28.75</v>
      </c>
      <c r="H20" s="7">
        <f>'1999'!C14</f>
        <v>35.25</v>
      </c>
      <c r="I20" s="7">
        <f>'1999'!D14</f>
        <v>-6.5</v>
      </c>
      <c r="J20" s="7">
        <f>'1999'!E14</f>
        <v>5595</v>
      </c>
      <c r="K20" s="7">
        <f>'1999'!F14</f>
        <v>5454.416667</v>
      </c>
      <c r="L20" s="7">
        <f>'1999'!G14</f>
        <v>140.5833333</v>
      </c>
      <c r="M20" s="7">
        <f>'1999'!H14</f>
        <v>194.6086957</v>
      </c>
      <c r="N20" s="7">
        <f>'1999'!I14</f>
        <v>189.7188406</v>
      </c>
      <c r="O20" s="7">
        <f t="shared" si="2"/>
        <v>4.889855072</v>
      </c>
      <c r="P20" s="7">
        <f>'1999'!J14</f>
        <v>158.7234043</v>
      </c>
      <c r="Q20" s="7">
        <f>'1999'!K14</f>
        <v>154.7352246</v>
      </c>
      <c r="R20" s="7">
        <f t="shared" si="3"/>
        <v>3.988179669</v>
      </c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</row>
    <row r="21">
      <c r="A21" s="8">
        <v>20.0</v>
      </c>
      <c r="B21" s="9" t="s">
        <v>38</v>
      </c>
      <c r="C21" s="4" t="s">
        <v>21</v>
      </c>
      <c r="D21" s="11" t="s">
        <v>21</v>
      </c>
      <c r="E21" s="4" t="s">
        <v>21</v>
      </c>
      <c r="F21" s="7">
        <f>'1999'!B6</f>
        <v>10</v>
      </c>
      <c r="G21" s="7">
        <f>'1999'!B15</f>
        <v>30</v>
      </c>
      <c r="H21" s="7">
        <f>'1999'!C15</f>
        <v>38.5</v>
      </c>
      <c r="I21" s="7">
        <f>'1999'!D15</f>
        <v>-8.5</v>
      </c>
      <c r="J21" s="7">
        <f>'1999'!E15</f>
        <v>5514.4</v>
      </c>
      <c r="K21" s="7">
        <f>'1999'!F15</f>
        <v>5833.2</v>
      </c>
      <c r="L21" s="7">
        <f>'1999'!G15</f>
        <v>-318.8</v>
      </c>
      <c r="M21" s="7">
        <f>'1999'!H15</f>
        <v>183.8133333</v>
      </c>
      <c r="N21" s="7">
        <f>'1999'!I15</f>
        <v>194.44</v>
      </c>
      <c r="O21" s="7">
        <f t="shared" si="2"/>
        <v>-10.62666667</v>
      </c>
      <c r="P21" s="7">
        <f>'1999'!J15</f>
        <v>143.2311688</v>
      </c>
      <c r="Q21" s="7">
        <f>'1999'!K15</f>
        <v>151.5116883</v>
      </c>
      <c r="R21" s="7">
        <f t="shared" si="3"/>
        <v>-8.280519481</v>
      </c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</row>
    <row r="22">
      <c r="A22" s="8">
        <v>21.0</v>
      </c>
      <c r="B22" s="9" t="s">
        <v>39</v>
      </c>
      <c r="C22" s="4">
        <v>4.0</v>
      </c>
      <c r="D22" s="4">
        <v>22.0</v>
      </c>
      <c r="E22" s="6">
        <f t="shared" ref="E22:E33" si="6">SUM(A22 / D22)</f>
        <v>0.9545454545</v>
      </c>
      <c r="F22" s="7">
        <f>Mode!B7</f>
        <v>8</v>
      </c>
      <c r="G22" s="7">
        <f>Mode!B17</f>
        <v>27.25</v>
      </c>
      <c r="H22" s="7">
        <f>Mode!C17</f>
        <v>35.625</v>
      </c>
      <c r="I22" s="7">
        <f>Mode!D17</f>
        <v>-8.375</v>
      </c>
      <c r="J22" s="7">
        <f>Mode!E17</f>
        <v>5471.5</v>
      </c>
      <c r="K22" s="7">
        <f>Mode!F17</f>
        <v>5378.125</v>
      </c>
      <c r="L22" s="7">
        <f>Mode!G17</f>
        <v>93.375</v>
      </c>
      <c r="M22" s="7">
        <f>Mode!H17</f>
        <v>200.7889908</v>
      </c>
      <c r="N22" s="7">
        <f>Mode!I17</f>
        <v>197.3623853</v>
      </c>
      <c r="O22" s="7">
        <f t="shared" si="2"/>
        <v>3.426605505</v>
      </c>
      <c r="P22" s="7">
        <f>Mode!J17</f>
        <v>153.5859649</v>
      </c>
      <c r="Q22" s="7">
        <f>Mode!K17</f>
        <v>150.9649123</v>
      </c>
      <c r="R22" s="7">
        <f t="shared" si="3"/>
        <v>2.621052632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</row>
    <row r="23">
      <c r="A23" s="8">
        <v>22.0</v>
      </c>
      <c r="B23" s="9" t="s">
        <v>40</v>
      </c>
      <c r="C23" s="4">
        <v>2.0</v>
      </c>
      <c r="D23" s="4">
        <v>9.0</v>
      </c>
      <c r="E23" s="6">
        <f t="shared" si="6"/>
        <v>2.444444444</v>
      </c>
      <c r="F23" s="7">
        <f>VBOC!B6</f>
        <v>12</v>
      </c>
      <c r="G23" s="7">
        <f>VBOC!B15</f>
        <v>30.5</v>
      </c>
      <c r="H23" s="7">
        <f>VBOC!C15</f>
        <v>36.58333333</v>
      </c>
      <c r="I23" s="7">
        <f>VBOC!D15</f>
        <v>-6.083333333</v>
      </c>
      <c r="J23" s="7">
        <f>VBOC!E15</f>
        <v>5415.916667</v>
      </c>
      <c r="K23" s="7">
        <f>VBOC!F15</f>
        <v>5730.75</v>
      </c>
      <c r="L23" s="7">
        <f>VBOC!G15</f>
        <v>-314.8333333</v>
      </c>
      <c r="M23" s="7">
        <f>VBOC!H15</f>
        <v>177.5710383</v>
      </c>
      <c r="N23" s="7">
        <f>VBOC!I15</f>
        <v>187.8934426</v>
      </c>
      <c r="O23" s="7">
        <f t="shared" si="2"/>
        <v>-10.32240437</v>
      </c>
      <c r="P23" s="7">
        <f>VBOC!J15</f>
        <v>148.0432802</v>
      </c>
      <c r="Q23" s="7">
        <f>VBOC!K15</f>
        <v>156.6492027</v>
      </c>
      <c r="R23" s="7">
        <f t="shared" si="3"/>
        <v>-8.605922551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</row>
    <row r="24">
      <c r="A24" s="4">
        <v>23.0</v>
      </c>
      <c r="B24" s="5" t="s">
        <v>41</v>
      </c>
      <c r="C24" s="4">
        <v>2.0</v>
      </c>
      <c r="D24" s="4">
        <v>12.0</v>
      </c>
      <c r="E24" s="6">
        <f t="shared" si="6"/>
        <v>1.916666667</v>
      </c>
      <c r="F24" s="7">
        <f>XRated!B3</f>
        <v>14</v>
      </c>
      <c r="G24" s="7">
        <f>XRated!B11</f>
        <v>32.71428571</v>
      </c>
      <c r="H24" s="7">
        <f>XRated!C11</f>
        <v>24.78571429</v>
      </c>
      <c r="I24" s="7">
        <f>XRated!D11</f>
        <v>7.928571429</v>
      </c>
      <c r="J24" s="7">
        <f>XRated!E11</f>
        <v>5415.571429</v>
      </c>
      <c r="K24" s="7">
        <f>XRated!F11</f>
        <v>4490.357143</v>
      </c>
      <c r="L24" s="7">
        <f>XRated!G11</f>
        <v>925.2142857</v>
      </c>
      <c r="M24" s="7">
        <f>XRated!H11</f>
        <v>165.5414847</v>
      </c>
      <c r="N24" s="7">
        <f>XRated!I11</f>
        <v>137.2598253</v>
      </c>
      <c r="O24" s="7">
        <f t="shared" si="2"/>
        <v>28.28165939</v>
      </c>
      <c r="P24" s="7">
        <f>XRated!J11</f>
        <v>218.4956772</v>
      </c>
      <c r="Q24" s="7">
        <f>XRated!K11</f>
        <v>181.167147</v>
      </c>
      <c r="R24" s="7">
        <f t="shared" si="3"/>
        <v>37.32853026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</row>
    <row r="25">
      <c r="A25" s="4">
        <v>24.0</v>
      </c>
      <c r="B25" s="5" t="s">
        <v>42</v>
      </c>
      <c r="C25" s="4">
        <v>3.0</v>
      </c>
      <c r="D25" s="4">
        <v>18.0</v>
      </c>
      <c r="E25" s="6">
        <f t="shared" si="6"/>
        <v>1.333333333</v>
      </c>
      <c r="F25" s="7">
        <f>XRated!B5</f>
        <v>14</v>
      </c>
      <c r="G25" s="7">
        <f>XRated!B13</f>
        <v>31.07142857</v>
      </c>
      <c r="H25" s="7">
        <f>XRated!C13</f>
        <v>33.07142857</v>
      </c>
      <c r="I25" s="7">
        <f>XRated!D13</f>
        <v>-2</v>
      </c>
      <c r="J25" s="7">
        <f>XRated!E13</f>
        <v>5226.071429</v>
      </c>
      <c r="K25" s="7">
        <f>XRated!F13</f>
        <v>5103.857143</v>
      </c>
      <c r="L25" s="7">
        <f>XRated!G13</f>
        <v>122.2142857</v>
      </c>
      <c r="M25" s="7">
        <f>XRated!H13</f>
        <v>168.1954023</v>
      </c>
      <c r="N25" s="7">
        <f>XRated!I13</f>
        <v>164.262069</v>
      </c>
      <c r="O25" s="7">
        <f t="shared" si="2"/>
        <v>3.933333333</v>
      </c>
      <c r="P25" s="7">
        <f>XRated!J13</f>
        <v>158.0237581</v>
      </c>
      <c r="Q25" s="7">
        <f>XRated!K13</f>
        <v>154.3282937</v>
      </c>
      <c r="R25" s="7">
        <f t="shared" si="3"/>
        <v>3.695464363</v>
      </c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</row>
    <row r="26">
      <c r="A26" s="8">
        <v>25.0</v>
      </c>
      <c r="B26" s="9" t="s">
        <v>43</v>
      </c>
      <c r="C26" s="4">
        <v>4.0</v>
      </c>
      <c r="D26" s="4">
        <v>21.0</v>
      </c>
      <c r="E26" s="6">
        <f t="shared" si="6"/>
        <v>1.19047619</v>
      </c>
      <c r="F26" s="7">
        <f>VBOC!B7</f>
        <v>4</v>
      </c>
      <c r="G26" s="7">
        <f>VBOC!B16</f>
        <v>26.5</v>
      </c>
      <c r="H26" s="7">
        <f>VBOC!C16</f>
        <v>34.75</v>
      </c>
      <c r="I26" s="7">
        <f>VBOC!D16</f>
        <v>-8.25</v>
      </c>
      <c r="J26" s="7">
        <f>VBOC!E16</f>
        <v>5188.5</v>
      </c>
      <c r="K26" s="7">
        <f>VBOC!F16</f>
        <v>5457.5</v>
      </c>
      <c r="L26" s="7">
        <f>VBOC!G16</f>
        <v>-269</v>
      </c>
      <c r="M26" s="7">
        <f>VBOC!H16</f>
        <v>195.7924528</v>
      </c>
      <c r="N26" s="7">
        <f>VBOC!I16</f>
        <v>205.9433962</v>
      </c>
      <c r="O26" s="7">
        <f t="shared" si="2"/>
        <v>-10.1509434</v>
      </c>
      <c r="P26" s="7">
        <f>VBOC!J16</f>
        <v>149.3093525</v>
      </c>
      <c r="Q26" s="7">
        <f>VBOC!K16</f>
        <v>157.0503597</v>
      </c>
      <c r="R26" s="7">
        <f t="shared" si="3"/>
        <v>-7.741007194</v>
      </c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</row>
    <row r="27">
      <c r="A27" s="8">
        <v>26.0</v>
      </c>
      <c r="B27" s="9" t="s">
        <v>44</v>
      </c>
      <c r="C27" s="4">
        <v>2.0</v>
      </c>
      <c r="D27" s="4">
        <v>10.0</v>
      </c>
      <c r="E27" s="6">
        <f t="shared" si="6"/>
        <v>2.6</v>
      </c>
      <c r="F27" s="7">
        <f>Mode!B6</f>
        <v>15</v>
      </c>
      <c r="G27" s="7">
        <f>Mode!B16</f>
        <v>25.8</v>
      </c>
      <c r="H27" s="7">
        <f>Mode!C16</f>
        <v>34.13333333</v>
      </c>
      <c r="I27" s="7">
        <f>Mode!D16</f>
        <v>-8.333333333</v>
      </c>
      <c r="J27" s="7">
        <f>Mode!E16</f>
        <v>5165.133333</v>
      </c>
      <c r="K27" s="7">
        <f>Mode!F16</f>
        <v>5418.6</v>
      </c>
      <c r="L27" s="7">
        <f>Mode!G16</f>
        <v>-253.4666667</v>
      </c>
      <c r="M27" s="7">
        <f>Mode!H16</f>
        <v>200.1989664</v>
      </c>
      <c r="N27" s="7">
        <f>Mode!I16</f>
        <v>210.0232558</v>
      </c>
      <c r="O27" s="7">
        <f t="shared" si="2"/>
        <v>-9.824289406</v>
      </c>
      <c r="P27" s="7">
        <f>Mode!J16</f>
        <v>151.3222656</v>
      </c>
      <c r="Q27" s="7">
        <f>Mode!K16</f>
        <v>158.7480469</v>
      </c>
      <c r="R27" s="7">
        <f t="shared" si="3"/>
        <v>-7.42578125</v>
      </c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</row>
    <row r="28">
      <c r="A28" s="8">
        <v>27.0</v>
      </c>
      <c r="B28" s="9" t="s">
        <v>45</v>
      </c>
      <c r="C28" s="4">
        <v>3.0</v>
      </c>
      <c r="D28" s="4">
        <v>16.0</v>
      </c>
      <c r="E28" s="6">
        <f t="shared" si="6"/>
        <v>1.6875</v>
      </c>
      <c r="F28" s="7">
        <f>Mode!B5</f>
        <v>9</v>
      </c>
      <c r="G28" s="7">
        <f>Mode!B15</f>
        <v>28.33333333</v>
      </c>
      <c r="H28" s="7">
        <f>Mode!C15</f>
        <v>33.77777778</v>
      </c>
      <c r="I28" s="7">
        <f>Mode!D15</f>
        <v>-5.444444444</v>
      </c>
      <c r="J28" s="7">
        <f>Mode!E15</f>
        <v>4918.555556</v>
      </c>
      <c r="K28" s="7">
        <f>Mode!F15</f>
        <v>5209.111111</v>
      </c>
      <c r="L28" s="7">
        <f>Mode!G15</f>
        <v>-290.5555556</v>
      </c>
      <c r="M28" s="7">
        <f>Mode!H15</f>
        <v>173.5960784</v>
      </c>
      <c r="N28" s="7">
        <f>Mode!I15</f>
        <v>183.8509804</v>
      </c>
      <c r="O28" s="7">
        <f t="shared" si="2"/>
        <v>-10.25490196</v>
      </c>
      <c r="P28" s="7">
        <f>Mode!J15</f>
        <v>145.6151316</v>
      </c>
      <c r="Q28" s="7">
        <f>Mode!K15</f>
        <v>154.2171053</v>
      </c>
      <c r="R28" s="7">
        <f t="shared" si="3"/>
        <v>-8.601973684</v>
      </c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</row>
    <row r="29">
      <c r="A29" s="4">
        <v>28.0</v>
      </c>
      <c r="B29" s="5" t="s">
        <v>46</v>
      </c>
      <c r="C29" s="4">
        <v>4.0</v>
      </c>
      <c r="D29" s="4">
        <v>26.0</v>
      </c>
      <c r="E29" s="6">
        <f t="shared" si="6"/>
        <v>1.076923077</v>
      </c>
      <c r="F29" s="7">
        <f>BFFs!B7</f>
        <v>2</v>
      </c>
      <c r="G29" s="7">
        <f>BFFs!B16</f>
        <v>26.5</v>
      </c>
      <c r="H29" s="7">
        <f>BFFs!C16</f>
        <v>46.5</v>
      </c>
      <c r="I29" s="7">
        <f>BFFs!D16</f>
        <v>-20</v>
      </c>
      <c r="J29" s="7">
        <f>BFFs!E16</f>
        <v>4747.5</v>
      </c>
      <c r="K29" s="7">
        <f>BFFs!F16</f>
        <v>6065.5</v>
      </c>
      <c r="L29" s="7">
        <f>BFFs!G16</f>
        <v>-1318</v>
      </c>
      <c r="M29" s="7">
        <f>BFFs!H16</f>
        <v>179.1509434</v>
      </c>
      <c r="N29" s="7">
        <f>BFFs!I16</f>
        <v>228.8867925</v>
      </c>
      <c r="O29" s="7">
        <f t="shared" si="2"/>
        <v>-49.73584906</v>
      </c>
      <c r="P29" s="7">
        <f>BFFs!J16</f>
        <v>102.0967742</v>
      </c>
      <c r="Q29" s="7">
        <f>BFFs!K16</f>
        <v>130.4408602</v>
      </c>
      <c r="R29" s="7">
        <f t="shared" si="3"/>
        <v>-28.34408602</v>
      </c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</row>
    <row r="30">
      <c r="A30" s="8">
        <v>29.0</v>
      </c>
      <c r="B30" s="9" t="s">
        <v>47</v>
      </c>
      <c r="C30" s="4">
        <v>4.0</v>
      </c>
      <c r="D30" s="4">
        <v>27.0</v>
      </c>
      <c r="E30" s="6">
        <f t="shared" si="6"/>
        <v>1.074074074</v>
      </c>
      <c r="F30" s="7">
        <f>VBOC!B8</f>
        <v>2</v>
      </c>
      <c r="G30" s="7">
        <f>VBOC!B17</f>
        <v>26</v>
      </c>
      <c r="H30" s="7">
        <f>VBOC!C17</f>
        <v>35.5</v>
      </c>
      <c r="I30" s="7">
        <f>VBOC!D17</f>
        <v>-9.5</v>
      </c>
      <c r="J30" s="7">
        <f>VBOC!E17</f>
        <v>4452.5</v>
      </c>
      <c r="K30" s="7">
        <f>VBOC!F17</f>
        <v>5703.5</v>
      </c>
      <c r="L30" s="7">
        <f>VBOC!G17</f>
        <v>-1251</v>
      </c>
      <c r="M30" s="7">
        <f>VBOC!H17</f>
        <v>171.25</v>
      </c>
      <c r="N30" s="7">
        <f>VBOC!I17</f>
        <v>219.3653846</v>
      </c>
      <c r="O30" s="7">
        <f t="shared" si="2"/>
        <v>-48.11538462</v>
      </c>
      <c r="P30" s="7">
        <f>VBOC!J17</f>
        <v>125.4225352</v>
      </c>
      <c r="Q30" s="7">
        <f>VBOC!K17</f>
        <v>160.6619718</v>
      </c>
      <c r="R30" s="7">
        <f t="shared" si="3"/>
        <v>-35.23943662</v>
      </c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</row>
    <row r="31">
      <c r="A31" s="4">
        <v>30.0</v>
      </c>
      <c r="B31" s="5" t="s">
        <v>48</v>
      </c>
      <c r="C31" s="4">
        <v>3.0</v>
      </c>
      <c r="D31" s="4">
        <v>17.0</v>
      </c>
      <c r="E31" s="6">
        <f t="shared" si="6"/>
        <v>1.764705882</v>
      </c>
      <c r="F31" s="7">
        <f>SavageZ!B6</f>
        <v>8</v>
      </c>
      <c r="G31" s="7">
        <f>SavageZ!B13</f>
        <v>21.625</v>
      </c>
      <c r="H31" s="7">
        <f>SavageZ!C13</f>
        <v>36</v>
      </c>
      <c r="I31" s="7">
        <f>SavageZ!D13</f>
        <v>-14.375</v>
      </c>
      <c r="J31" s="7">
        <f>SavageZ!E13</f>
        <v>4235.125</v>
      </c>
      <c r="K31" s="7">
        <f>SavageZ!F13</f>
        <v>5499.375</v>
      </c>
      <c r="L31" s="7">
        <f>SavageZ!G13</f>
        <v>-1264.25</v>
      </c>
      <c r="M31" s="7">
        <f>SavageZ!H13</f>
        <v>195.8439306</v>
      </c>
      <c r="N31" s="7">
        <f>SavageZ!I13</f>
        <v>254.3063584</v>
      </c>
      <c r="O31" s="7">
        <f t="shared" si="2"/>
        <v>-58.46242775</v>
      </c>
      <c r="P31" s="7">
        <f>SavageZ!J13</f>
        <v>117.6423611</v>
      </c>
      <c r="Q31" s="7">
        <f>SavageZ!K13</f>
        <v>152.7604167</v>
      </c>
      <c r="R31" s="7">
        <f t="shared" si="3"/>
        <v>-35.11805556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</row>
    <row r="32">
      <c r="A32" s="12">
        <v>31.0</v>
      </c>
      <c r="B32" s="9" t="s">
        <v>49</v>
      </c>
      <c r="C32" s="8">
        <v>4.0</v>
      </c>
      <c r="D32" s="8">
        <v>28.0</v>
      </c>
      <c r="E32" s="6">
        <f t="shared" si="6"/>
        <v>1.107142857</v>
      </c>
      <c r="F32" s="8">
        <v>3.0</v>
      </c>
      <c r="G32" s="7">
        <f>'1999'!B17</f>
        <v>19</v>
      </c>
      <c r="H32" s="7">
        <f>'1999'!C17</f>
        <v>38.33333333</v>
      </c>
      <c r="I32" s="7">
        <f>'1999'!D17</f>
        <v>-19.33333333</v>
      </c>
      <c r="J32" s="7">
        <f>'1999'!E17</f>
        <v>4012.333333</v>
      </c>
      <c r="K32" s="7">
        <f>'1999'!F17</f>
        <v>5190</v>
      </c>
      <c r="L32" s="7">
        <f>'1999'!G17</f>
        <v>-1177.666667</v>
      </c>
      <c r="M32" s="7">
        <f>'1999'!H17</f>
        <v>211.1754386</v>
      </c>
      <c r="N32" s="7">
        <f>'1999'!I17</f>
        <v>273.1578947</v>
      </c>
      <c r="O32" s="7">
        <f t="shared" si="2"/>
        <v>-61.98245614</v>
      </c>
      <c r="P32" s="7">
        <f>'1999'!J17</f>
        <v>104.6695652</v>
      </c>
      <c r="Q32" s="7">
        <f>'1999'!K17</f>
        <v>135.3913043</v>
      </c>
      <c r="R32" s="7">
        <f t="shared" si="3"/>
        <v>-30.72173913</v>
      </c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</row>
    <row r="33">
      <c r="A33" s="12">
        <v>32.0</v>
      </c>
      <c r="B33" s="9" t="s">
        <v>50</v>
      </c>
      <c r="C33" s="8">
        <v>4.0</v>
      </c>
      <c r="D33" s="8">
        <v>25.0</v>
      </c>
      <c r="E33" s="6">
        <f t="shared" si="6"/>
        <v>1.28</v>
      </c>
      <c r="F33" s="8">
        <v>3.0</v>
      </c>
      <c r="G33" s="7">
        <f>Mode!B18</f>
        <v>13.33333333</v>
      </c>
      <c r="H33" s="7">
        <f>Mode!C18</f>
        <v>38.33333333</v>
      </c>
      <c r="I33" s="7">
        <f>Mode!D18</f>
        <v>-25</v>
      </c>
      <c r="J33" s="7">
        <f>Mode!E18</f>
        <v>2499.666667</v>
      </c>
      <c r="K33" s="7">
        <f>Mode!F18</f>
        <v>5034.333333</v>
      </c>
      <c r="L33" s="7">
        <f>Mode!G18</f>
        <v>-2534.666667</v>
      </c>
      <c r="M33" s="7">
        <f>Mode!H18</f>
        <v>187.475</v>
      </c>
      <c r="N33" s="7">
        <f>Mode!I18</f>
        <v>377.575</v>
      </c>
      <c r="O33" s="7">
        <f t="shared" si="2"/>
        <v>-190.1</v>
      </c>
      <c r="P33" s="7">
        <f>Mode!J18</f>
        <v>65.20869565</v>
      </c>
      <c r="Q33" s="7">
        <f>Mode!K18</f>
        <v>131.3304348</v>
      </c>
      <c r="R33" s="7">
        <f t="shared" si="3"/>
        <v>-66.12173913</v>
      </c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</row>
    <row r="34">
      <c r="A34" s="12"/>
      <c r="B34" s="10"/>
      <c r="C34" s="10"/>
      <c r="D34" s="10"/>
      <c r="E34" s="6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</row>
    <row r="35">
      <c r="A35" s="13" t="s">
        <v>51</v>
      </c>
      <c r="B35" s="14"/>
      <c r="C35" s="14"/>
      <c r="D35" s="10"/>
      <c r="E35" s="6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</row>
    <row r="36">
      <c r="A36" s="15" t="s">
        <v>52</v>
      </c>
      <c r="B36" s="10"/>
      <c r="C36" s="10"/>
      <c r="D36" s="10"/>
      <c r="E36" s="16"/>
      <c r="F36" s="16"/>
      <c r="G36" s="16"/>
      <c r="H36" s="16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</row>
    <row r="37">
      <c r="A37" s="17" t="s">
        <v>53</v>
      </c>
      <c r="B37" s="18"/>
      <c r="C37" s="18"/>
      <c r="D37" s="10"/>
      <c r="E37" s="16"/>
      <c r="F37" s="16"/>
      <c r="G37" s="16"/>
      <c r="H37" s="16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</row>
    <row r="38">
      <c r="A38" s="10"/>
      <c r="B38" s="10"/>
      <c r="C38" s="10"/>
      <c r="D38" s="10"/>
      <c r="E38" s="16"/>
      <c r="F38" s="16"/>
      <c r="G38" s="16"/>
      <c r="H38" s="16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</row>
    <row r="39">
      <c r="A39" s="10"/>
      <c r="B39" s="10"/>
      <c r="C39" s="10"/>
      <c r="D39" s="6"/>
      <c r="E39" s="16"/>
      <c r="F39" s="16"/>
      <c r="G39" s="16"/>
      <c r="H39" s="16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</row>
    <row r="40">
      <c r="A40" s="10"/>
      <c r="B40" s="10"/>
      <c r="C40" s="6"/>
      <c r="D40" s="6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</row>
    <row r="41">
      <c r="A41" s="19" t="s">
        <v>54</v>
      </c>
      <c r="B41" s="10"/>
      <c r="C41" s="6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</row>
    <row r="42">
      <c r="A42" s="8" t="s">
        <v>55</v>
      </c>
      <c r="B42" s="8">
        <v>0.0</v>
      </c>
      <c r="C42" s="6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</row>
    <row r="43">
      <c r="A43" s="8" t="s">
        <v>56</v>
      </c>
      <c r="B43" s="8">
        <v>0.0</v>
      </c>
      <c r="C43" s="6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</row>
    <row r="44">
      <c r="A44" s="8" t="s">
        <v>57</v>
      </c>
      <c r="B44" s="8">
        <v>0.0</v>
      </c>
      <c r="C44" s="6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</row>
    <row r="45">
      <c r="A45" s="8" t="s">
        <v>38</v>
      </c>
      <c r="B45" s="8">
        <v>-1.0</v>
      </c>
      <c r="C45" s="6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</row>
    <row r="46">
      <c r="A46" s="8" t="s">
        <v>22</v>
      </c>
      <c r="B46" s="8">
        <v>-2.0</v>
      </c>
      <c r="C46" s="6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</row>
    <row r="47">
      <c r="A47" s="8" t="s">
        <v>58</v>
      </c>
      <c r="B47" s="8">
        <v>-2.0</v>
      </c>
      <c r="C47" s="6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</row>
    <row r="48">
      <c r="A48" s="10"/>
      <c r="B48" s="10"/>
      <c r="C48" s="6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</row>
    <row r="49">
      <c r="A49" s="20" t="s">
        <v>59</v>
      </c>
      <c r="B49" s="10"/>
      <c r="C49" s="6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</row>
    <row r="50">
      <c r="A50" s="10"/>
      <c r="B50" s="10"/>
      <c r="C50" s="6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</row>
    <row r="51">
      <c r="A51" s="19" t="s">
        <v>60</v>
      </c>
      <c r="B51" s="10"/>
      <c r="C51" s="6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</row>
    <row r="52">
      <c r="A52" s="8" t="s">
        <v>55</v>
      </c>
      <c r="B52" s="8">
        <v>1.0</v>
      </c>
      <c r="C52" s="6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</row>
    <row r="53">
      <c r="A53" s="8" t="s">
        <v>56</v>
      </c>
      <c r="B53" s="8">
        <v>1.0</v>
      </c>
      <c r="C53" s="6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</row>
    <row r="54">
      <c r="A54" s="8" t="s">
        <v>57</v>
      </c>
      <c r="B54" s="8">
        <v>1.0</v>
      </c>
      <c r="C54" s="6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</row>
    <row r="55">
      <c r="A55" s="8" t="s">
        <v>22</v>
      </c>
      <c r="B55" s="8">
        <v>-1.0</v>
      </c>
      <c r="C55" s="6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</row>
    <row r="56">
      <c r="A56" s="8" t="s">
        <v>58</v>
      </c>
      <c r="B56" s="8">
        <v>-1.0</v>
      </c>
      <c r="C56" s="6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</row>
    <row r="57">
      <c r="A57" s="8" t="s">
        <v>38</v>
      </c>
      <c r="B57" s="8">
        <v>-2.0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</row>
    <row r="58">
      <c r="A58" s="8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</row>
    <row r="59">
      <c r="A59" s="20" t="s">
        <v>61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</row>
    <row r="60">
      <c r="A60" s="10"/>
      <c r="B60" s="10"/>
      <c r="C60" s="10"/>
      <c r="D60" s="10"/>
      <c r="E60" s="6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</row>
    <row r="61">
      <c r="A61" s="10"/>
      <c r="B61" s="10"/>
      <c r="C61" s="10"/>
      <c r="D61" s="10"/>
      <c r="E61" s="6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</row>
    <row r="62">
      <c r="A62" s="10"/>
      <c r="B62" s="10"/>
      <c r="C62" s="10"/>
      <c r="D62" s="10"/>
      <c r="E62" s="6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</row>
    <row r="63">
      <c r="A63" s="10"/>
      <c r="B63" s="10"/>
      <c r="C63" s="10"/>
      <c r="D63" s="10"/>
      <c r="E63" s="6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</row>
    <row r="64">
      <c r="A64" s="10"/>
      <c r="B64" s="10"/>
      <c r="C64" s="10"/>
      <c r="D64" s="10"/>
      <c r="E64" s="6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</row>
    <row r="65">
      <c r="A65" s="10"/>
      <c r="B65" s="10"/>
      <c r="C65" s="10"/>
      <c r="D65" s="10"/>
      <c r="E65" s="6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</row>
    <row r="66">
      <c r="A66" s="10"/>
      <c r="B66" s="10"/>
      <c r="C66" s="10"/>
      <c r="D66" s="10"/>
      <c r="E66" s="6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</row>
    <row r="67">
      <c r="A67" s="10"/>
      <c r="B67" s="10"/>
      <c r="C67" s="10"/>
      <c r="D67" s="10"/>
      <c r="E67" s="6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</row>
    <row r="68">
      <c r="A68" s="10"/>
      <c r="B68" s="10"/>
      <c r="C68" s="10"/>
      <c r="D68" s="10"/>
      <c r="E68" s="6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</row>
    <row r="69">
      <c r="A69" s="10"/>
      <c r="B69" s="10"/>
      <c r="C69" s="10"/>
      <c r="D69" s="10"/>
      <c r="E69" s="6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</row>
    <row r="70">
      <c r="A70" s="10"/>
      <c r="B70" s="10"/>
      <c r="C70" s="10"/>
      <c r="D70" s="10"/>
      <c r="E70" s="6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</row>
    <row r="71">
      <c r="A71" s="10"/>
      <c r="B71" s="10"/>
      <c r="C71" s="10"/>
      <c r="D71" s="10"/>
      <c r="E71" s="6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</row>
    <row r="72">
      <c r="A72" s="10"/>
      <c r="B72" s="10"/>
      <c r="C72" s="10"/>
      <c r="D72" s="10"/>
      <c r="E72" s="6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</row>
    <row r="73">
      <c r="A73" s="10"/>
      <c r="B73" s="10"/>
      <c r="C73" s="10"/>
      <c r="D73" s="10"/>
      <c r="E73" s="6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</row>
    <row r="74">
      <c r="A74" s="10"/>
      <c r="B74" s="10"/>
      <c r="C74" s="10"/>
      <c r="D74" s="10"/>
      <c r="E74" s="6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</row>
    <row r="75">
      <c r="A75" s="10"/>
      <c r="B75" s="10"/>
      <c r="C75" s="10"/>
      <c r="D75" s="10"/>
      <c r="E75" s="6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</row>
    <row r="76">
      <c r="A76" s="10"/>
      <c r="B76" s="10"/>
      <c r="C76" s="10"/>
      <c r="D76" s="10"/>
      <c r="E76" s="6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</row>
    <row r="77">
      <c r="A77" s="10"/>
      <c r="B77" s="10"/>
      <c r="C77" s="10"/>
      <c r="D77" s="10"/>
      <c r="E77" s="6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</row>
    <row r="78">
      <c r="A78" s="10"/>
      <c r="B78" s="10"/>
      <c r="C78" s="10"/>
      <c r="D78" s="10"/>
      <c r="E78" s="6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</row>
    <row r="79">
      <c r="A79" s="10"/>
      <c r="B79" s="10"/>
      <c r="C79" s="10"/>
      <c r="D79" s="10"/>
      <c r="E79" s="6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</row>
    <row r="80">
      <c r="A80" s="10"/>
      <c r="B80" s="10"/>
      <c r="C80" s="10"/>
      <c r="D80" s="10"/>
      <c r="E80" s="6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</row>
    <row r="81">
      <c r="A81" s="10"/>
      <c r="B81" s="10"/>
      <c r="C81" s="10"/>
      <c r="D81" s="10"/>
      <c r="E81" s="6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</row>
    <row r="82">
      <c r="A82" s="10"/>
      <c r="B82" s="10"/>
      <c r="C82" s="10"/>
      <c r="D82" s="10"/>
      <c r="E82" s="6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</row>
    <row r="83">
      <c r="A83" s="10"/>
      <c r="B83" s="10"/>
      <c r="C83" s="10"/>
      <c r="D83" s="10"/>
      <c r="E83" s="6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</row>
    <row r="84">
      <c r="A84" s="10"/>
      <c r="B84" s="10"/>
      <c r="C84" s="10"/>
      <c r="D84" s="10"/>
      <c r="E84" s="6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</row>
    <row r="85">
      <c r="A85" s="10"/>
      <c r="B85" s="10"/>
      <c r="C85" s="10"/>
      <c r="D85" s="10"/>
      <c r="E85" s="6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</row>
    <row r="86">
      <c r="A86" s="10"/>
      <c r="B86" s="10"/>
      <c r="C86" s="10"/>
      <c r="D86" s="10"/>
      <c r="E86" s="6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</row>
    <row r="87">
      <c r="A87" s="10"/>
      <c r="B87" s="10"/>
      <c r="C87" s="10"/>
      <c r="D87" s="10"/>
      <c r="E87" s="6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</row>
    <row r="88">
      <c r="A88" s="10"/>
      <c r="B88" s="10"/>
      <c r="C88" s="10"/>
      <c r="D88" s="10"/>
      <c r="E88" s="6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</row>
    <row r="89">
      <c r="A89" s="10"/>
      <c r="B89" s="10"/>
      <c r="C89" s="10"/>
      <c r="D89" s="10"/>
      <c r="E89" s="6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</row>
    <row r="90">
      <c r="A90" s="10"/>
      <c r="B90" s="10"/>
      <c r="C90" s="10"/>
      <c r="D90" s="10"/>
      <c r="E90" s="6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</row>
    <row r="91">
      <c r="A91" s="10"/>
      <c r="B91" s="10"/>
      <c r="C91" s="10"/>
      <c r="D91" s="10"/>
      <c r="E91" s="6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</row>
    <row r="92">
      <c r="A92" s="10"/>
      <c r="B92" s="10"/>
      <c r="C92" s="10"/>
      <c r="D92" s="10"/>
      <c r="E92" s="6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</row>
    <row r="93">
      <c r="A93" s="10"/>
      <c r="B93" s="10"/>
      <c r="C93" s="10"/>
      <c r="D93" s="10"/>
      <c r="E93" s="6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</row>
    <row r="94">
      <c r="A94" s="10"/>
      <c r="B94" s="10"/>
      <c r="C94" s="10"/>
      <c r="D94" s="10"/>
      <c r="E94" s="6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</row>
    <row r="95">
      <c r="A95" s="10"/>
      <c r="B95" s="10"/>
      <c r="C95" s="10"/>
      <c r="D95" s="10"/>
      <c r="E95" s="6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</row>
    <row r="96">
      <c r="A96" s="10"/>
      <c r="B96" s="10"/>
      <c r="C96" s="10"/>
      <c r="D96" s="10"/>
      <c r="E96" s="6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</row>
    <row r="97">
      <c r="A97" s="10"/>
      <c r="B97" s="10"/>
      <c r="C97" s="10"/>
      <c r="D97" s="10"/>
      <c r="E97" s="6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</row>
    <row r="98">
      <c r="A98" s="10"/>
      <c r="B98" s="10"/>
      <c r="C98" s="10"/>
      <c r="D98" s="10"/>
      <c r="E98" s="6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</row>
    <row r="99">
      <c r="A99" s="10"/>
      <c r="B99" s="10"/>
      <c r="C99" s="10"/>
      <c r="D99" s="10"/>
      <c r="E99" s="6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</row>
    <row r="100">
      <c r="A100" s="10"/>
      <c r="B100" s="10"/>
      <c r="C100" s="10"/>
      <c r="D100" s="10"/>
      <c r="E100" s="6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</row>
    <row r="101">
      <c r="A101" s="10"/>
      <c r="B101" s="10"/>
      <c r="C101" s="10"/>
      <c r="D101" s="10"/>
      <c r="E101" s="6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</row>
    <row r="102">
      <c r="A102" s="10"/>
      <c r="B102" s="10"/>
      <c r="C102" s="10"/>
      <c r="D102" s="10"/>
      <c r="E102" s="6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</row>
    <row r="103">
      <c r="A103" s="10"/>
      <c r="B103" s="10"/>
      <c r="C103" s="10"/>
      <c r="D103" s="10"/>
      <c r="E103" s="6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</row>
    <row r="104">
      <c r="A104" s="10"/>
      <c r="B104" s="10"/>
      <c r="C104" s="10"/>
      <c r="D104" s="10"/>
      <c r="E104" s="6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</row>
    <row r="105">
      <c r="A105" s="10"/>
      <c r="B105" s="10"/>
      <c r="C105" s="10"/>
      <c r="D105" s="10"/>
      <c r="E105" s="6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</row>
    <row r="106">
      <c r="A106" s="10"/>
      <c r="B106" s="10"/>
      <c r="C106" s="10"/>
      <c r="D106" s="10"/>
      <c r="E106" s="6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</row>
    <row r="107">
      <c r="A107" s="10"/>
      <c r="B107" s="10"/>
      <c r="C107" s="10"/>
      <c r="D107" s="10"/>
      <c r="E107" s="6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</row>
    <row r="108">
      <c r="A108" s="10"/>
      <c r="B108" s="10"/>
      <c r="C108" s="10"/>
      <c r="D108" s="10"/>
      <c r="E108" s="6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</row>
    <row r="109">
      <c r="A109" s="10"/>
      <c r="B109" s="10"/>
      <c r="C109" s="10"/>
      <c r="D109" s="10"/>
      <c r="E109" s="6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</row>
    <row r="110">
      <c r="A110" s="10"/>
      <c r="B110" s="10"/>
      <c r="C110" s="10"/>
      <c r="D110" s="10"/>
      <c r="E110" s="6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</row>
    <row r="111">
      <c r="A111" s="10"/>
      <c r="B111" s="10"/>
      <c r="C111" s="10"/>
      <c r="D111" s="10"/>
      <c r="E111" s="6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</row>
    <row r="112">
      <c r="A112" s="10"/>
      <c r="B112" s="10"/>
      <c r="C112" s="10"/>
      <c r="D112" s="10"/>
      <c r="E112" s="6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</row>
    <row r="113">
      <c r="A113" s="10"/>
      <c r="B113" s="10"/>
      <c r="C113" s="10"/>
      <c r="D113" s="10"/>
      <c r="E113" s="6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</row>
    <row r="114">
      <c r="A114" s="10"/>
      <c r="B114" s="10"/>
      <c r="C114" s="10"/>
      <c r="D114" s="10"/>
      <c r="E114" s="6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</row>
    <row r="115">
      <c r="A115" s="10"/>
      <c r="B115" s="10"/>
      <c r="C115" s="10"/>
      <c r="D115" s="10"/>
      <c r="E115" s="6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</row>
    <row r="116">
      <c r="A116" s="10"/>
      <c r="B116" s="10"/>
      <c r="C116" s="10"/>
      <c r="D116" s="10"/>
      <c r="E116" s="6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</row>
    <row r="117">
      <c r="A117" s="10"/>
      <c r="B117" s="10"/>
      <c r="C117" s="10"/>
      <c r="D117" s="10"/>
      <c r="E117" s="6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</row>
    <row r="118">
      <c r="A118" s="10"/>
      <c r="B118" s="10"/>
      <c r="C118" s="10"/>
      <c r="D118" s="10"/>
      <c r="E118" s="6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</row>
    <row r="119">
      <c r="A119" s="10"/>
      <c r="B119" s="10"/>
      <c r="C119" s="10"/>
      <c r="D119" s="10"/>
      <c r="E119" s="6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</row>
    <row r="120">
      <c r="A120" s="10"/>
      <c r="B120" s="10"/>
      <c r="C120" s="10"/>
      <c r="D120" s="10"/>
      <c r="E120" s="6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</row>
    <row r="121">
      <c r="A121" s="10"/>
      <c r="B121" s="10"/>
      <c r="C121" s="10"/>
      <c r="D121" s="10"/>
      <c r="E121" s="6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</row>
    <row r="122">
      <c r="A122" s="10"/>
      <c r="B122" s="10"/>
      <c r="C122" s="10"/>
      <c r="D122" s="10"/>
      <c r="E122" s="6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</row>
    <row r="123">
      <c r="A123" s="10"/>
      <c r="B123" s="10"/>
      <c r="C123" s="10"/>
      <c r="D123" s="10"/>
      <c r="E123" s="6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</row>
    <row r="124">
      <c r="A124" s="10"/>
      <c r="B124" s="10"/>
      <c r="C124" s="10"/>
      <c r="D124" s="10"/>
      <c r="E124" s="6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</row>
    <row r="125">
      <c r="A125" s="10"/>
      <c r="B125" s="10"/>
      <c r="C125" s="10"/>
      <c r="D125" s="10"/>
      <c r="E125" s="6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</row>
    <row r="126">
      <c r="A126" s="10"/>
      <c r="B126" s="10"/>
      <c r="C126" s="10"/>
      <c r="D126" s="10"/>
      <c r="E126" s="6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</row>
    <row r="127">
      <c r="A127" s="10"/>
      <c r="B127" s="10"/>
      <c r="C127" s="10"/>
      <c r="D127" s="10"/>
      <c r="E127" s="6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</row>
    <row r="128">
      <c r="A128" s="10"/>
      <c r="B128" s="10"/>
      <c r="C128" s="10"/>
      <c r="D128" s="10"/>
      <c r="E128" s="6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</row>
    <row r="129">
      <c r="A129" s="10"/>
      <c r="B129" s="10"/>
      <c r="C129" s="10"/>
      <c r="D129" s="10"/>
      <c r="E129" s="6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</row>
    <row r="130">
      <c r="A130" s="10"/>
      <c r="B130" s="10"/>
      <c r="C130" s="10"/>
      <c r="D130" s="10"/>
      <c r="E130" s="6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</row>
    <row r="131">
      <c r="A131" s="10"/>
      <c r="B131" s="10"/>
      <c r="C131" s="10"/>
      <c r="D131" s="10"/>
      <c r="E131" s="6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</row>
    <row r="132">
      <c r="A132" s="10"/>
      <c r="B132" s="10"/>
      <c r="C132" s="10"/>
      <c r="D132" s="10"/>
      <c r="E132" s="6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</row>
    <row r="133">
      <c r="A133" s="10"/>
      <c r="B133" s="10"/>
      <c r="C133" s="10"/>
      <c r="D133" s="10"/>
      <c r="E133" s="6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</row>
    <row r="134">
      <c r="A134" s="10"/>
      <c r="B134" s="10"/>
      <c r="C134" s="10"/>
      <c r="D134" s="10"/>
      <c r="E134" s="6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</row>
    <row r="135">
      <c r="A135" s="10"/>
      <c r="B135" s="10"/>
      <c r="C135" s="10"/>
      <c r="D135" s="10"/>
      <c r="E135" s="6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</row>
    <row r="136">
      <c r="A136" s="10"/>
      <c r="B136" s="10"/>
      <c r="C136" s="10"/>
      <c r="D136" s="10"/>
      <c r="E136" s="6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</row>
    <row r="137">
      <c r="A137" s="10"/>
      <c r="B137" s="10"/>
      <c r="C137" s="10"/>
      <c r="D137" s="10"/>
      <c r="E137" s="6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</row>
    <row r="138">
      <c r="A138" s="10"/>
      <c r="B138" s="10"/>
      <c r="C138" s="10"/>
      <c r="D138" s="10"/>
      <c r="E138" s="6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</row>
    <row r="139">
      <c r="A139" s="10"/>
      <c r="B139" s="10"/>
      <c r="C139" s="10"/>
      <c r="D139" s="10"/>
      <c r="E139" s="6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</row>
    <row r="140">
      <c r="A140" s="10"/>
      <c r="B140" s="10"/>
      <c r="C140" s="10"/>
      <c r="D140" s="10"/>
      <c r="E140" s="6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</row>
    <row r="141">
      <c r="A141" s="10"/>
      <c r="B141" s="10"/>
      <c r="C141" s="10"/>
      <c r="D141" s="10"/>
      <c r="E141" s="6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</row>
    <row r="142">
      <c r="A142" s="10"/>
      <c r="B142" s="10"/>
      <c r="C142" s="10"/>
      <c r="D142" s="10"/>
      <c r="E142" s="6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</row>
    <row r="143">
      <c r="A143" s="10"/>
      <c r="B143" s="10"/>
      <c r="C143" s="10"/>
      <c r="D143" s="10"/>
      <c r="E143" s="6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</row>
    <row r="144">
      <c r="A144" s="10"/>
      <c r="B144" s="10"/>
      <c r="C144" s="10"/>
      <c r="D144" s="10"/>
      <c r="E144" s="6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</row>
    <row r="145">
      <c r="A145" s="10"/>
      <c r="B145" s="10"/>
      <c r="C145" s="10"/>
      <c r="D145" s="10"/>
      <c r="E145" s="6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</row>
    <row r="146">
      <c r="A146" s="10"/>
      <c r="B146" s="10"/>
      <c r="C146" s="10"/>
      <c r="D146" s="10"/>
      <c r="E146" s="6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</row>
    <row r="147">
      <c r="A147" s="10"/>
      <c r="B147" s="10"/>
      <c r="C147" s="10"/>
      <c r="D147" s="10"/>
      <c r="E147" s="6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</row>
    <row r="148">
      <c r="A148" s="10"/>
      <c r="B148" s="10"/>
      <c r="C148" s="10"/>
      <c r="D148" s="10"/>
      <c r="E148" s="6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</row>
    <row r="149">
      <c r="A149" s="10"/>
      <c r="B149" s="10"/>
      <c r="C149" s="10"/>
      <c r="D149" s="10"/>
      <c r="E149" s="6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</row>
    <row r="150">
      <c r="A150" s="10"/>
      <c r="B150" s="10"/>
      <c r="C150" s="10"/>
      <c r="D150" s="10"/>
      <c r="E150" s="6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</row>
    <row r="151">
      <c r="A151" s="10"/>
      <c r="B151" s="10"/>
      <c r="C151" s="10"/>
      <c r="D151" s="10"/>
      <c r="E151" s="6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</row>
    <row r="152">
      <c r="A152" s="10"/>
      <c r="B152" s="10"/>
      <c r="C152" s="10"/>
      <c r="D152" s="10"/>
      <c r="E152" s="6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</row>
    <row r="153">
      <c r="A153" s="10"/>
      <c r="B153" s="10"/>
      <c r="C153" s="10"/>
      <c r="D153" s="10"/>
      <c r="E153" s="6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</row>
    <row r="154">
      <c r="A154" s="10"/>
      <c r="B154" s="10"/>
      <c r="C154" s="10"/>
      <c r="D154" s="10"/>
      <c r="E154" s="6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</row>
    <row r="155">
      <c r="A155" s="10"/>
      <c r="B155" s="10"/>
      <c r="C155" s="10"/>
      <c r="D155" s="10"/>
      <c r="E155" s="6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</row>
    <row r="156">
      <c r="A156" s="10"/>
      <c r="B156" s="10"/>
      <c r="C156" s="10"/>
      <c r="D156" s="10"/>
      <c r="E156" s="6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</row>
    <row r="157">
      <c r="A157" s="10"/>
      <c r="B157" s="10"/>
      <c r="C157" s="10"/>
      <c r="D157" s="10"/>
      <c r="E157" s="6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</row>
    <row r="158">
      <c r="A158" s="10"/>
      <c r="B158" s="10"/>
      <c r="C158" s="10"/>
      <c r="D158" s="10"/>
      <c r="E158" s="6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</row>
    <row r="159">
      <c r="A159" s="10"/>
      <c r="B159" s="10"/>
      <c r="C159" s="10"/>
      <c r="D159" s="10"/>
      <c r="E159" s="6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</row>
    <row r="160">
      <c r="A160" s="10"/>
      <c r="B160" s="10"/>
      <c r="C160" s="10"/>
      <c r="D160" s="10"/>
      <c r="E160" s="6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</row>
    <row r="161">
      <c r="A161" s="10"/>
      <c r="B161" s="10"/>
      <c r="C161" s="10"/>
      <c r="D161" s="10"/>
      <c r="E161" s="6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</row>
    <row r="162">
      <c r="A162" s="10"/>
      <c r="B162" s="10"/>
      <c r="C162" s="10"/>
      <c r="D162" s="10"/>
      <c r="E162" s="6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</row>
    <row r="163">
      <c r="A163" s="10"/>
      <c r="B163" s="10"/>
      <c r="C163" s="10"/>
      <c r="D163" s="10"/>
      <c r="E163" s="6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</row>
    <row r="164">
      <c r="A164" s="10"/>
      <c r="B164" s="10"/>
      <c r="C164" s="10"/>
      <c r="D164" s="10"/>
      <c r="E164" s="6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</row>
    <row r="165">
      <c r="A165" s="10"/>
      <c r="B165" s="10"/>
      <c r="C165" s="10"/>
      <c r="D165" s="10"/>
      <c r="E165" s="6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</row>
    <row r="166">
      <c r="A166" s="10"/>
      <c r="B166" s="10"/>
      <c r="C166" s="10"/>
      <c r="D166" s="10"/>
      <c r="E166" s="6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</row>
    <row r="167">
      <c r="A167" s="10"/>
      <c r="B167" s="10"/>
      <c r="C167" s="10"/>
      <c r="D167" s="10"/>
      <c r="E167" s="6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</row>
    <row r="168">
      <c r="A168" s="10"/>
      <c r="B168" s="10"/>
      <c r="C168" s="10"/>
      <c r="D168" s="10"/>
      <c r="E168" s="6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</row>
    <row r="169">
      <c r="A169" s="10"/>
      <c r="B169" s="10"/>
      <c r="C169" s="10"/>
      <c r="D169" s="10"/>
      <c r="E169" s="6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</row>
    <row r="170">
      <c r="A170" s="10"/>
      <c r="B170" s="10"/>
      <c r="C170" s="10"/>
      <c r="D170" s="10"/>
      <c r="E170" s="6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</row>
    <row r="171">
      <c r="A171" s="10"/>
      <c r="B171" s="10"/>
      <c r="C171" s="10"/>
      <c r="D171" s="10"/>
      <c r="E171" s="6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</row>
    <row r="172">
      <c r="A172" s="10"/>
      <c r="B172" s="10"/>
      <c r="C172" s="10"/>
      <c r="D172" s="10"/>
      <c r="E172" s="6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</row>
    <row r="173">
      <c r="A173" s="10"/>
      <c r="B173" s="10"/>
      <c r="C173" s="10"/>
      <c r="D173" s="10"/>
      <c r="E173" s="6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</row>
    <row r="174">
      <c r="A174" s="10"/>
      <c r="B174" s="10"/>
      <c r="C174" s="10"/>
      <c r="D174" s="10"/>
      <c r="E174" s="6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</row>
    <row r="175">
      <c r="A175" s="10"/>
      <c r="B175" s="10"/>
      <c r="C175" s="10"/>
      <c r="D175" s="10"/>
      <c r="E175" s="6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</row>
    <row r="176">
      <c r="A176" s="10"/>
      <c r="B176" s="10"/>
      <c r="C176" s="10"/>
      <c r="D176" s="10"/>
      <c r="E176" s="6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</row>
    <row r="177">
      <c r="A177" s="10"/>
      <c r="B177" s="10"/>
      <c r="C177" s="10"/>
      <c r="D177" s="10"/>
      <c r="E177" s="6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</row>
    <row r="178">
      <c r="A178" s="10"/>
      <c r="B178" s="10"/>
      <c r="C178" s="10"/>
      <c r="D178" s="10"/>
      <c r="E178" s="6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</row>
    <row r="179">
      <c r="A179" s="10"/>
      <c r="B179" s="10"/>
      <c r="C179" s="10"/>
      <c r="D179" s="10"/>
      <c r="E179" s="6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</row>
    <row r="180">
      <c r="A180" s="10"/>
      <c r="B180" s="10"/>
      <c r="C180" s="10"/>
      <c r="D180" s="10"/>
      <c r="E180" s="6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</row>
    <row r="181">
      <c r="A181" s="10"/>
      <c r="B181" s="10"/>
      <c r="C181" s="10"/>
      <c r="D181" s="10"/>
      <c r="E181" s="6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</row>
    <row r="182">
      <c r="A182" s="10"/>
      <c r="B182" s="10"/>
      <c r="C182" s="10"/>
      <c r="D182" s="10"/>
      <c r="E182" s="6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</row>
    <row r="183">
      <c r="A183" s="10"/>
      <c r="B183" s="10"/>
      <c r="C183" s="10"/>
      <c r="D183" s="10"/>
      <c r="E183" s="6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</row>
    <row r="184">
      <c r="A184" s="10"/>
      <c r="B184" s="10"/>
      <c r="C184" s="10"/>
      <c r="D184" s="10"/>
      <c r="E184" s="6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</row>
    <row r="185">
      <c r="A185" s="10"/>
      <c r="B185" s="10"/>
      <c r="C185" s="10"/>
      <c r="D185" s="10"/>
      <c r="E185" s="6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</row>
    <row r="186">
      <c r="A186" s="10"/>
      <c r="B186" s="10"/>
      <c r="C186" s="10"/>
      <c r="D186" s="10"/>
      <c r="E186" s="6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</row>
    <row r="187">
      <c r="A187" s="10"/>
      <c r="B187" s="10"/>
      <c r="C187" s="10"/>
      <c r="D187" s="10"/>
      <c r="E187" s="6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</row>
    <row r="188">
      <c r="A188" s="10"/>
      <c r="B188" s="10"/>
      <c r="C188" s="10"/>
      <c r="D188" s="10"/>
      <c r="E188" s="6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</row>
    <row r="189">
      <c r="A189" s="10"/>
      <c r="B189" s="10"/>
      <c r="C189" s="10"/>
      <c r="D189" s="10"/>
      <c r="E189" s="6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</row>
    <row r="190">
      <c r="A190" s="10"/>
      <c r="B190" s="10"/>
      <c r="C190" s="10"/>
      <c r="D190" s="10"/>
      <c r="E190" s="6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</row>
    <row r="191">
      <c r="A191" s="10"/>
      <c r="B191" s="10"/>
      <c r="C191" s="10"/>
      <c r="D191" s="10"/>
      <c r="E191" s="6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</row>
    <row r="192">
      <c r="A192" s="10"/>
      <c r="B192" s="10"/>
      <c r="C192" s="10"/>
      <c r="D192" s="10"/>
      <c r="E192" s="6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</row>
    <row r="193">
      <c r="A193" s="10"/>
      <c r="B193" s="10"/>
      <c r="C193" s="10"/>
      <c r="D193" s="10"/>
      <c r="E193" s="6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</row>
    <row r="194">
      <c r="A194" s="10"/>
      <c r="B194" s="10"/>
      <c r="C194" s="10"/>
      <c r="D194" s="10"/>
      <c r="E194" s="6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</row>
    <row r="195">
      <c r="A195" s="10"/>
      <c r="B195" s="10"/>
      <c r="C195" s="10"/>
      <c r="D195" s="10"/>
      <c r="E195" s="6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</row>
    <row r="196">
      <c r="A196" s="10"/>
      <c r="B196" s="10"/>
      <c r="C196" s="10"/>
      <c r="D196" s="10"/>
      <c r="E196" s="6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</row>
    <row r="197">
      <c r="A197" s="10"/>
      <c r="B197" s="10"/>
      <c r="C197" s="10"/>
      <c r="D197" s="10"/>
      <c r="E197" s="6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</row>
    <row r="198">
      <c r="A198" s="10"/>
      <c r="B198" s="10"/>
      <c r="C198" s="10"/>
      <c r="D198" s="10"/>
      <c r="E198" s="6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</row>
    <row r="199">
      <c r="A199" s="10"/>
      <c r="B199" s="10"/>
      <c r="C199" s="10"/>
      <c r="D199" s="10"/>
      <c r="E199" s="6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</row>
    <row r="200">
      <c r="A200" s="10"/>
      <c r="B200" s="10"/>
      <c r="C200" s="10"/>
      <c r="D200" s="10"/>
      <c r="E200" s="6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</row>
    <row r="201">
      <c r="A201" s="10"/>
      <c r="B201" s="10"/>
      <c r="C201" s="10"/>
      <c r="D201" s="10"/>
      <c r="E201" s="6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</row>
    <row r="202">
      <c r="A202" s="10"/>
      <c r="B202" s="10"/>
      <c r="C202" s="10"/>
      <c r="D202" s="10"/>
      <c r="E202" s="6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</row>
    <row r="203">
      <c r="A203" s="10"/>
      <c r="B203" s="10"/>
      <c r="C203" s="10"/>
      <c r="D203" s="10"/>
      <c r="E203" s="6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</row>
    <row r="204">
      <c r="A204" s="10"/>
      <c r="B204" s="10"/>
      <c r="C204" s="10"/>
      <c r="D204" s="10"/>
      <c r="E204" s="6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</row>
    <row r="205">
      <c r="A205" s="10"/>
      <c r="B205" s="10"/>
      <c r="C205" s="10"/>
      <c r="D205" s="10"/>
      <c r="E205" s="6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</row>
    <row r="206">
      <c r="A206" s="10"/>
      <c r="B206" s="10"/>
      <c r="C206" s="10"/>
      <c r="D206" s="10"/>
      <c r="E206" s="6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</row>
    <row r="207">
      <c r="A207" s="10"/>
      <c r="B207" s="10"/>
      <c r="C207" s="10"/>
      <c r="D207" s="10"/>
      <c r="E207" s="6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</row>
    <row r="208">
      <c r="A208" s="10"/>
      <c r="B208" s="10"/>
      <c r="C208" s="10"/>
      <c r="D208" s="10"/>
      <c r="E208" s="6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</row>
    <row r="209">
      <c r="A209" s="10"/>
      <c r="B209" s="10"/>
      <c r="C209" s="10"/>
      <c r="D209" s="10"/>
      <c r="E209" s="6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</row>
    <row r="210">
      <c r="A210" s="10"/>
      <c r="B210" s="10"/>
      <c r="C210" s="10"/>
      <c r="D210" s="10"/>
      <c r="E210" s="6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</row>
    <row r="211">
      <c r="A211" s="10"/>
      <c r="B211" s="10"/>
      <c r="C211" s="10"/>
      <c r="D211" s="10"/>
      <c r="E211" s="6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</row>
    <row r="212">
      <c r="A212" s="10"/>
      <c r="B212" s="10"/>
      <c r="C212" s="10"/>
      <c r="D212" s="10"/>
      <c r="E212" s="6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</row>
    <row r="213">
      <c r="A213" s="10"/>
      <c r="B213" s="10"/>
      <c r="C213" s="10"/>
      <c r="D213" s="10"/>
      <c r="E213" s="6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</row>
    <row r="214">
      <c r="A214" s="10"/>
      <c r="B214" s="10"/>
      <c r="C214" s="10"/>
      <c r="D214" s="10"/>
      <c r="E214" s="6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</row>
    <row r="215">
      <c r="A215" s="10"/>
      <c r="B215" s="10"/>
      <c r="C215" s="10"/>
      <c r="D215" s="10"/>
      <c r="E215" s="6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</row>
    <row r="216">
      <c r="A216" s="10"/>
      <c r="B216" s="10"/>
      <c r="C216" s="10"/>
      <c r="D216" s="10"/>
      <c r="E216" s="6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</row>
    <row r="217">
      <c r="A217" s="10"/>
      <c r="B217" s="10"/>
      <c r="C217" s="10"/>
      <c r="D217" s="10"/>
      <c r="E217" s="6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</row>
    <row r="218">
      <c r="A218" s="10"/>
      <c r="B218" s="10"/>
      <c r="C218" s="10"/>
      <c r="D218" s="10"/>
      <c r="E218" s="6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</row>
    <row r="219">
      <c r="A219" s="10"/>
      <c r="B219" s="10"/>
      <c r="C219" s="10"/>
      <c r="D219" s="10"/>
      <c r="E219" s="6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</row>
    <row r="220">
      <c r="A220" s="10"/>
      <c r="B220" s="10"/>
      <c r="C220" s="10"/>
      <c r="D220" s="10"/>
      <c r="E220" s="6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</row>
    <row r="221">
      <c r="A221" s="10"/>
      <c r="B221" s="10"/>
      <c r="C221" s="10"/>
      <c r="D221" s="10"/>
      <c r="E221" s="6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</row>
    <row r="222">
      <c r="A222" s="10"/>
      <c r="B222" s="10"/>
      <c r="C222" s="10"/>
      <c r="D222" s="10"/>
      <c r="E222" s="6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</row>
    <row r="223">
      <c r="A223" s="10"/>
      <c r="B223" s="10"/>
      <c r="C223" s="10"/>
      <c r="D223" s="10"/>
      <c r="E223" s="6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</row>
    <row r="224">
      <c r="A224" s="10"/>
      <c r="B224" s="10"/>
      <c r="C224" s="10"/>
      <c r="D224" s="10"/>
      <c r="E224" s="6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</row>
    <row r="225">
      <c r="A225" s="10"/>
      <c r="B225" s="10"/>
      <c r="C225" s="10"/>
      <c r="D225" s="10"/>
      <c r="E225" s="6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</row>
    <row r="226">
      <c r="A226" s="10"/>
      <c r="B226" s="10"/>
      <c r="C226" s="10"/>
      <c r="D226" s="10"/>
      <c r="E226" s="6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</row>
    <row r="227">
      <c r="A227" s="10"/>
      <c r="B227" s="10"/>
      <c r="C227" s="10"/>
      <c r="D227" s="10"/>
      <c r="E227" s="6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</row>
    <row r="228">
      <c r="A228" s="10"/>
      <c r="B228" s="10"/>
      <c r="C228" s="10"/>
      <c r="D228" s="10"/>
      <c r="E228" s="6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</row>
    <row r="229">
      <c r="A229" s="10"/>
      <c r="B229" s="10"/>
      <c r="C229" s="10"/>
      <c r="D229" s="10"/>
      <c r="E229" s="6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</row>
    <row r="230">
      <c r="A230" s="10"/>
      <c r="B230" s="10"/>
      <c r="C230" s="10"/>
      <c r="D230" s="10"/>
      <c r="E230" s="6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</row>
    <row r="231">
      <c r="A231" s="10"/>
      <c r="B231" s="10"/>
      <c r="C231" s="10"/>
      <c r="D231" s="10"/>
      <c r="E231" s="6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</row>
    <row r="232">
      <c r="A232" s="10"/>
      <c r="B232" s="10"/>
      <c r="C232" s="10"/>
      <c r="D232" s="10"/>
      <c r="E232" s="6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</row>
    <row r="233">
      <c r="A233" s="10"/>
      <c r="B233" s="10"/>
      <c r="C233" s="10"/>
      <c r="D233" s="10"/>
      <c r="E233" s="6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</row>
    <row r="234">
      <c r="A234" s="10"/>
      <c r="B234" s="10"/>
      <c r="C234" s="10"/>
      <c r="D234" s="10"/>
      <c r="E234" s="6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</row>
    <row r="235">
      <c r="A235" s="10"/>
      <c r="B235" s="10"/>
      <c r="C235" s="10"/>
      <c r="D235" s="10"/>
      <c r="E235" s="6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</row>
    <row r="236">
      <c r="A236" s="10"/>
      <c r="B236" s="10"/>
      <c r="C236" s="10"/>
      <c r="D236" s="10"/>
      <c r="E236" s="6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</row>
    <row r="237">
      <c r="A237" s="10"/>
      <c r="B237" s="10"/>
      <c r="C237" s="10"/>
      <c r="D237" s="10"/>
      <c r="E237" s="6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</row>
    <row r="238">
      <c r="A238" s="10"/>
      <c r="B238" s="10"/>
      <c r="C238" s="10"/>
      <c r="D238" s="10"/>
      <c r="E238" s="6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</row>
    <row r="239">
      <c r="A239" s="10"/>
      <c r="B239" s="10"/>
      <c r="C239" s="10"/>
      <c r="D239" s="10"/>
      <c r="E239" s="6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</row>
    <row r="240">
      <c r="A240" s="10"/>
      <c r="B240" s="10"/>
      <c r="C240" s="10"/>
      <c r="D240" s="10"/>
      <c r="E240" s="6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</row>
    <row r="241">
      <c r="A241" s="10"/>
      <c r="B241" s="10"/>
      <c r="C241" s="10"/>
      <c r="D241" s="10"/>
      <c r="E241" s="6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</row>
    <row r="242">
      <c r="A242" s="10"/>
      <c r="B242" s="10"/>
      <c r="C242" s="10"/>
      <c r="D242" s="10"/>
      <c r="E242" s="6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</row>
    <row r="243">
      <c r="A243" s="10"/>
      <c r="B243" s="10"/>
      <c r="C243" s="10"/>
      <c r="D243" s="10"/>
      <c r="E243" s="6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</row>
    <row r="244">
      <c r="A244" s="10"/>
      <c r="B244" s="10"/>
      <c r="C244" s="10"/>
      <c r="D244" s="10"/>
      <c r="E244" s="6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</row>
    <row r="245">
      <c r="A245" s="10"/>
      <c r="B245" s="10"/>
      <c r="C245" s="10"/>
      <c r="D245" s="10"/>
      <c r="E245" s="6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</row>
    <row r="246">
      <c r="A246" s="10"/>
      <c r="B246" s="10"/>
      <c r="C246" s="10"/>
      <c r="D246" s="10"/>
      <c r="E246" s="6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</row>
    <row r="247">
      <c r="A247" s="10"/>
      <c r="B247" s="10"/>
      <c r="C247" s="10"/>
      <c r="D247" s="10"/>
      <c r="E247" s="6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</row>
    <row r="248">
      <c r="A248" s="10"/>
      <c r="B248" s="10"/>
      <c r="C248" s="10"/>
      <c r="D248" s="10"/>
      <c r="E248" s="6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</row>
    <row r="249">
      <c r="A249" s="10"/>
      <c r="B249" s="10"/>
      <c r="C249" s="10"/>
      <c r="D249" s="10"/>
      <c r="E249" s="6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</row>
    <row r="250">
      <c r="A250" s="10"/>
      <c r="B250" s="10"/>
      <c r="C250" s="10"/>
      <c r="D250" s="10"/>
      <c r="E250" s="6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</row>
    <row r="251">
      <c r="A251" s="10"/>
      <c r="B251" s="10"/>
      <c r="C251" s="10"/>
      <c r="D251" s="10"/>
      <c r="E251" s="6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</row>
    <row r="252">
      <c r="A252" s="10"/>
      <c r="B252" s="10"/>
      <c r="C252" s="10"/>
      <c r="D252" s="10"/>
      <c r="E252" s="6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</row>
    <row r="253">
      <c r="A253" s="10"/>
      <c r="B253" s="10"/>
      <c r="C253" s="10"/>
      <c r="D253" s="10"/>
      <c r="E253" s="6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</row>
    <row r="254">
      <c r="A254" s="10"/>
      <c r="B254" s="10"/>
      <c r="C254" s="10"/>
      <c r="D254" s="10"/>
      <c r="E254" s="6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</row>
    <row r="255">
      <c r="A255" s="10"/>
      <c r="B255" s="10"/>
      <c r="C255" s="10"/>
      <c r="D255" s="10"/>
      <c r="E255" s="6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</row>
    <row r="256">
      <c r="A256" s="10"/>
      <c r="B256" s="10"/>
      <c r="C256" s="10"/>
      <c r="D256" s="10"/>
      <c r="E256" s="6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</row>
    <row r="257">
      <c r="A257" s="10"/>
      <c r="B257" s="10"/>
      <c r="C257" s="10"/>
      <c r="D257" s="10"/>
      <c r="E257" s="6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</row>
    <row r="258">
      <c r="A258" s="10"/>
      <c r="B258" s="10"/>
      <c r="C258" s="10"/>
      <c r="D258" s="10"/>
      <c r="E258" s="6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</row>
    <row r="259">
      <c r="A259" s="10"/>
      <c r="B259" s="10"/>
      <c r="C259" s="10"/>
      <c r="D259" s="10"/>
      <c r="E259" s="6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</row>
    <row r="260">
      <c r="A260" s="10"/>
      <c r="B260" s="10"/>
      <c r="C260" s="10"/>
      <c r="D260" s="10"/>
      <c r="E260" s="6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</row>
    <row r="261">
      <c r="A261" s="10"/>
      <c r="B261" s="10"/>
      <c r="C261" s="10"/>
      <c r="D261" s="10"/>
      <c r="E261" s="6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</row>
    <row r="262">
      <c r="A262" s="10"/>
      <c r="B262" s="10"/>
      <c r="C262" s="10"/>
      <c r="D262" s="10"/>
      <c r="E262" s="6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</row>
    <row r="263">
      <c r="A263" s="10"/>
      <c r="B263" s="10"/>
      <c r="C263" s="10"/>
      <c r="D263" s="10"/>
      <c r="E263" s="6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</row>
    <row r="264">
      <c r="A264" s="10"/>
      <c r="B264" s="10"/>
      <c r="C264" s="10"/>
      <c r="D264" s="10"/>
      <c r="E264" s="6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</row>
    <row r="265">
      <c r="A265" s="10"/>
      <c r="B265" s="10"/>
      <c r="C265" s="10"/>
      <c r="D265" s="10"/>
      <c r="E265" s="6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</row>
    <row r="266">
      <c r="A266" s="10"/>
      <c r="B266" s="10"/>
      <c r="C266" s="10"/>
      <c r="D266" s="10"/>
      <c r="E266" s="6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</row>
    <row r="267">
      <c r="A267" s="10"/>
      <c r="B267" s="10"/>
      <c r="C267" s="10"/>
      <c r="D267" s="10"/>
      <c r="E267" s="6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</row>
    <row r="268">
      <c r="A268" s="10"/>
      <c r="B268" s="10"/>
      <c r="C268" s="10"/>
      <c r="D268" s="10"/>
      <c r="E268" s="6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</row>
    <row r="269">
      <c r="A269" s="10"/>
      <c r="B269" s="10"/>
      <c r="C269" s="10"/>
      <c r="D269" s="10"/>
      <c r="E269" s="6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</row>
    <row r="270">
      <c r="A270" s="10"/>
      <c r="B270" s="10"/>
      <c r="C270" s="10"/>
      <c r="D270" s="10"/>
      <c r="E270" s="6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</row>
    <row r="271">
      <c r="A271" s="10"/>
      <c r="B271" s="10"/>
      <c r="C271" s="10"/>
      <c r="D271" s="10"/>
      <c r="E271" s="6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</row>
    <row r="272">
      <c r="A272" s="10"/>
      <c r="B272" s="10"/>
      <c r="C272" s="10"/>
      <c r="D272" s="10"/>
      <c r="E272" s="6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</row>
    <row r="273">
      <c r="A273" s="10"/>
      <c r="B273" s="10"/>
      <c r="C273" s="10"/>
      <c r="D273" s="10"/>
      <c r="E273" s="6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</row>
    <row r="274">
      <c r="A274" s="10"/>
      <c r="B274" s="10"/>
      <c r="C274" s="10"/>
      <c r="D274" s="10"/>
      <c r="E274" s="6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</row>
    <row r="275">
      <c r="A275" s="10"/>
      <c r="B275" s="10"/>
      <c r="C275" s="10"/>
      <c r="D275" s="10"/>
      <c r="E275" s="6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</row>
    <row r="276">
      <c r="A276" s="10"/>
      <c r="B276" s="10"/>
      <c r="C276" s="10"/>
      <c r="D276" s="10"/>
      <c r="E276" s="6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</row>
    <row r="277">
      <c r="A277" s="10"/>
      <c r="B277" s="10"/>
      <c r="C277" s="10"/>
      <c r="D277" s="10"/>
      <c r="E277" s="6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</row>
    <row r="278">
      <c r="A278" s="10"/>
      <c r="B278" s="10"/>
      <c r="C278" s="10"/>
      <c r="D278" s="10"/>
      <c r="E278" s="6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</row>
    <row r="279">
      <c r="A279" s="10"/>
      <c r="B279" s="10"/>
      <c r="C279" s="10"/>
      <c r="D279" s="10"/>
      <c r="E279" s="6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</row>
    <row r="280">
      <c r="A280" s="10"/>
      <c r="B280" s="10"/>
      <c r="C280" s="10"/>
      <c r="D280" s="10"/>
      <c r="E280" s="6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</row>
    <row r="281">
      <c r="A281" s="10"/>
      <c r="B281" s="10"/>
      <c r="C281" s="10"/>
      <c r="D281" s="10"/>
      <c r="E281" s="6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</row>
    <row r="282">
      <c r="A282" s="10"/>
      <c r="B282" s="10"/>
      <c r="C282" s="10"/>
      <c r="D282" s="10"/>
      <c r="E282" s="6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</row>
    <row r="283">
      <c r="A283" s="10"/>
      <c r="B283" s="10"/>
      <c r="C283" s="10"/>
      <c r="D283" s="10"/>
      <c r="E283" s="6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</row>
    <row r="284">
      <c r="A284" s="10"/>
      <c r="B284" s="10"/>
      <c r="C284" s="10"/>
      <c r="D284" s="10"/>
      <c r="E284" s="6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</row>
    <row r="285">
      <c r="A285" s="10"/>
      <c r="B285" s="10"/>
      <c r="C285" s="10"/>
      <c r="D285" s="10"/>
      <c r="E285" s="6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</row>
    <row r="286">
      <c r="A286" s="10"/>
      <c r="B286" s="10"/>
      <c r="C286" s="10"/>
      <c r="D286" s="10"/>
      <c r="E286" s="6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</row>
    <row r="287">
      <c r="A287" s="10"/>
      <c r="B287" s="10"/>
      <c r="C287" s="10"/>
      <c r="D287" s="10"/>
      <c r="E287" s="6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</row>
    <row r="288">
      <c r="A288" s="10"/>
      <c r="B288" s="10"/>
      <c r="C288" s="10"/>
      <c r="D288" s="10"/>
      <c r="E288" s="6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</row>
    <row r="289">
      <c r="A289" s="10"/>
      <c r="B289" s="10"/>
      <c r="C289" s="10"/>
      <c r="D289" s="10"/>
      <c r="E289" s="6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</row>
    <row r="290">
      <c r="A290" s="10"/>
      <c r="B290" s="10"/>
      <c r="C290" s="10"/>
      <c r="D290" s="10"/>
      <c r="E290" s="6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</row>
    <row r="291">
      <c r="A291" s="10"/>
      <c r="B291" s="10"/>
      <c r="C291" s="10"/>
      <c r="D291" s="10"/>
      <c r="E291" s="6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</row>
    <row r="292">
      <c r="A292" s="10"/>
      <c r="B292" s="10"/>
      <c r="C292" s="10"/>
      <c r="D292" s="10"/>
      <c r="E292" s="6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</row>
    <row r="293">
      <c r="A293" s="10"/>
      <c r="B293" s="10"/>
      <c r="C293" s="10"/>
      <c r="D293" s="10"/>
      <c r="E293" s="6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</row>
    <row r="294">
      <c r="A294" s="10"/>
      <c r="B294" s="10"/>
      <c r="C294" s="10"/>
      <c r="D294" s="10"/>
      <c r="E294" s="6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</row>
    <row r="295">
      <c r="A295" s="10"/>
      <c r="B295" s="10"/>
      <c r="C295" s="10"/>
      <c r="D295" s="10"/>
      <c r="E295" s="6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</row>
    <row r="296">
      <c r="A296" s="10"/>
      <c r="B296" s="10"/>
      <c r="C296" s="10"/>
      <c r="D296" s="10"/>
      <c r="E296" s="6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</row>
    <row r="297">
      <c r="A297" s="10"/>
      <c r="B297" s="10"/>
      <c r="C297" s="10"/>
      <c r="D297" s="10"/>
      <c r="E297" s="6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</row>
    <row r="298">
      <c r="A298" s="10"/>
      <c r="B298" s="10"/>
      <c r="C298" s="10"/>
      <c r="D298" s="10"/>
      <c r="E298" s="6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</row>
    <row r="299">
      <c r="A299" s="10"/>
      <c r="B299" s="10"/>
      <c r="C299" s="10"/>
      <c r="D299" s="10"/>
      <c r="E299" s="6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</row>
    <row r="300">
      <c r="A300" s="10"/>
      <c r="B300" s="10"/>
      <c r="C300" s="10"/>
      <c r="D300" s="10"/>
      <c r="E300" s="6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</row>
    <row r="301">
      <c r="A301" s="10"/>
      <c r="B301" s="10"/>
      <c r="C301" s="10"/>
      <c r="D301" s="10"/>
      <c r="E301" s="6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</row>
    <row r="302">
      <c r="A302" s="10"/>
      <c r="B302" s="10"/>
      <c r="C302" s="10"/>
      <c r="D302" s="10"/>
      <c r="E302" s="6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</row>
    <row r="303">
      <c r="A303" s="10"/>
      <c r="B303" s="10"/>
      <c r="C303" s="10"/>
      <c r="D303" s="10"/>
      <c r="E303" s="6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</row>
    <row r="304">
      <c r="A304" s="10"/>
      <c r="B304" s="10"/>
      <c r="C304" s="10"/>
      <c r="D304" s="10"/>
      <c r="E304" s="6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</row>
    <row r="305">
      <c r="A305" s="10"/>
      <c r="B305" s="10"/>
      <c r="C305" s="10"/>
      <c r="D305" s="10"/>
      <c r="E305" s="6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</row>
    <row r="306">
      <c r="A306" s="10"/>
      <c r="B306" s="10"/>
      <c r="C306" s="10"/>
      <c r="D306" s="10"/>
      <c r="E306" s="6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</row>
    <row r="307">
      <c r="A307" s="10"/>
      <c r="B307" s="10"/>
      <c r="C307" s="10"/>
      <c r="D307" s="10"/>
      <c r="E307" s="6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</row>
    <row r="308">
      <c r="A308" s="10"/>
      <c r="B308" s="10"/>
      <c r="C308" s="10"/>
      <c r="D308" s="10"/>
      <c r="E308" s="6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</row>
    <row r="309">
      <c r="A309" s="10"/>
      <c r="B309" s="10"/>
      <c r="C309" s="10"/>
      <c r="D309" s="10"/>
      <c r="E309" s="6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</row>
    <row r="310">
      <c r="A310" s="10"/>
      <c r="B310" s="10"/>
      <c r="C310" s="10"/>
      <c r="D310" s="10"/>
      <c r="E310" s="6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</row>
    <row r="311">
      <c r="A311" s="10"/>
      <c r="B311" s="10"/>
      <c r="C311" s="10"/>
      <c r="D311" s="10"/>
      <c r="E311" s="6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</row>
    <row r="312">
      <c r="A312" s="10"/>
      <c r="B312" s="10"/>
      <c r="C312" s="10"/>
      <c r="D312" s="10"/>
      <c r="E312" s="6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</row>
    <row r="313">
      <c r="A313" s="10"/>
      <c r="B313" s="10"/>
      <c r="C313" s="10"/>
      <c r="D313" s="10"/>
      <c r="E313" s="6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</row>
    <row r="314">
      <c r="A314" s="10"/>
      <c r="B314" s="10"/>
      <c r="C314" s="10"/>
      <c r="D314" s="10"/>
      <c r="E314" s="6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</row>
    <row r="315">
      <c r="A315" s="10"/>
      <c r="B315" s="10"/>
      <c r="C315" s="10"/>
      <c r="D315" s="10"/>
      <c r="E315" s="6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</row>
    <row r="316">
      <c r="A316" s="10"/>
      <c r="B316" s="10"/>
      <c r="C316" s="10"/>
      <c r="D316" s="10"/>
      <c r="E316" s="6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</row>
    <row r="317">
      <c r="A317" s="10"/>
      <c r="B317" s="10"/>
      <c r="C317" s="10"/>
      <c r="D317" s="10"/>
      <c r="E317" s="6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</row>
    <row r="318">
      <c r="A318" s="10"/>
      <c r="B318" s="10"/>
      <c r="C318" s="10"/>
      <c r="D318" s="10"/>
      <c r="E318" s="6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</row>
    <row r="319">
      <c r="A319" s="10"/>
      <c r="B319" s="10"/>
      <c r="C319" s="10"/>
      <c r="D319" s="10"/>
      <c r="E319" s="6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</row>
    <row r="320">
      <c r="A320" s="10"/>
      <c r="B320" s="10"/>
      <c r="C320" s="10"/>
      <c r="D320" s="10"/>
      <c r="E320" s="6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</row>
    <row r="321">
      <c r="A321" s="10"/>
      <c r="B321" s="10"/>
      <c r="C321" s="10"/>
      <c r="D321" s="10"/>
      <c r="E321" s="6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</row>
    <row r="322">
      <c r="A322" s="10"/>
      <c r="B322" s="10"/>
      <c r="C322" s="10"/>
      <c r="D322" s="10"/>
      <c r="E322" s="6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</row>
    <row r="323">
      <c r="A323" s="10"/>
      <c r="B323" s="10"/>
      <c r="C323" s="10"/>
      <c r="D323" s="10"/>
      <c r="E323" s="6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</row>
    <row r="324">
      <c r="A324" s="10"/>
      <c r="B324" s="10"/>
      <c r="C324" s="10"/>
      <c r="D324" s="10"/>
      <c r="E324" s="6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</row>
    <row r="325">
      <c r="A325" s="10"/>
      <c r="B325" s="10"/>
      <c r="C325" s="10"/>
      <c r="D325" s="10"/>
      <c r="E325" s="6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</row>
    <row r="326">
      <c r="A326" s="10"/>
      <c r="B326" s="10"/>
      <c r="C326" s="10"/>
      <c r="D326" s="10"/>
      <c r="E326" s="6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</row>
    <row r="327">
      <c r="A327" s="10"/>
      <c r="B327" s="10"/>
      <c r="C327" s="10"/>
      <c r="D327" s="10"/>
      <c r="E327" s="6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</row>
    <row r="328">
      <c r="A328" s="10"/>
      <c r="B328" s="10"/>
      <c r="C328" s="10"/>
      <c r="D328" s="10"/>
      <c r="E328" s="6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</row>
    <row r="329">
      <c r="A329" s="10"/>
      <c r="B329" s="10"/>
      <c r="C329" s="10"/>
      <c r="D329" s="10"/>
      <c r="E329" s="6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</row>
    <row r="330">
      <c r="A330" s="10"/>
      <c r="B330" s="10"/>
      <c r="C330" s="10"/>
      <c r="D330" s="10"/>
      <c r="E330" s="6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</row>
    <row r="331">
      <c r="A331" s="10"/>
      <c r="B331" s="10"/>
      <c r="C331" s="10"/>
      <c r="D331" s="10"/>
      <c r="E331" s="6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</row>
    <row r="332">
      <c r="A332" s="10"/>
      <c r="B332" s="10"/>
      <c r="C332" s="10"/>
      <c r="D332" s="10"/>
      <c r="E332" s="6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</row>
    <row r="333">
      <c r="A333" s="10"/>
      <c r="B333" s="10"/>
      <c r="C333" s="10"/>
      <c r="D333" s="10"/>
      <c r="E333" s="6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</row>
    <row r="334">
      <c r="A334" s="10"/>
      <c r="B334" s="10"/>
      <c r="C334" s="10"/>
      <c r="D334" s="10"/>
      <c r="E334" s="6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</row>
    <row r="335">
      <c r="A335" s="10"/>
      <c r="B335" s="10"/>
      <c r="C335" s="10"/>
      <c r="D335" s="10"/>
      <c r="E335" s="6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</row>
    <row r="336">
      <c r="A336" s="10"/>
      <c r="B336" s="10"/>
      <c r="C336" s="10"/>
      <c r="D336" s="10"/>
      <c r="E336" s="6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</row>
    <row r="337">
      <c r="A337" s="10"/>
      <c r="B337" s="10"/>
      <c r="C337" s="10"/>
      <c r="D337" s="10"/>
      <c r="E337" s="6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</row>
    <row r="338">
      <c r="A338" s="10"/>
      <c r="B338" s="10"/>
      <c r="C338" s="10"/>
      <c r="D338" s="10"/>
      <c r="E338" s="6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</row>
    <row r="339">
      <c r="A339" s="10"/>
      <c r="B339" s="10"/>
      <c r="C339" s="10"/>
      <c r="D339" s="10"/>
      <c r="E339" s="6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</row>
    <row r="340">
      <c r="A340" s="10"/>
      <c r="B340" s="10"/>
      <c r="C340" s="10"/>
      <c r="D340" s="10"/>
      <c r="E340" s="6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</row>
    <row r="341">
      <c r="A341" s="10"/>
      <c r="B341" s="10"/>
      <c r="C341" s="10"/>
      <c r="D341" s="10"/>
      <c r="E341" s="6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</row>
    <row r="342">
      <c r="A342" s="10"/>
      <c r="B342" s="10"/>
      <c r="C342" s="10"/>
      <c r="D342" s="10"/>
      <c r="E342" s="6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</row>
    <row r="343">
      <c r="A343" s="10"/>
      <c r="B343" s="10"/>
      <c r="C343" s="10"/>
      <c r="D343" s="10"/>
      <c r="E343" s="6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</row>
    <row r="344">
      <c r="A344" s="10"/>
      <c r="B344" s="10"/>
      <c r="C344" s="10"/>
      <c r="D344" s="10"/>
      <c r="E344" s="6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</row>
    <row r="345">
      <c r="A345" s="10"/>
      <c r="B345" s="10"/>
      <c r="C345" s="10"/>
      <c r="D345" s="10"/>
      <c r="E345" s="6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</row>
    <row r="346">
      <c r="A346" s="10"/>
      <c r="B346" s="10"/>
      <c r="C346" s="10"/>
      <c r="D346" s="10"/>
      <c r="E346" s="6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</row>
    <row r="347">
      <c r="A347" s="10"/>
      <c r="B347" s="10"/>
      <c r="C347" s="10"/>
      <c r="D347" s="10"/>
      <c r="E347" s="6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</row>
    <row r="348">
      <c r="A348" s="10"/>
      <c r="B348" s="10"/>
      <c r="C348" s="10"/>
      <c r="D348" s="10"/>
      <c r="E348" s="6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</row>
    <row r="349">
      <c r="A349" s="10"/>
      <c r="B349" s="10"/>
      <c r="C349" s="10"/>
      <c r="D349" s="10"/>
      <c r="E349" s="6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</row>
    <row r="350">
      <c r="A350" s="10"/>
      <c r="B350" s="10"/>
      <c r="C350" s="10"/>
      <c r="D350" s="10"/>
      <c r="E350" s="6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</row>
    <row r="351">
      <c r="A351" s="10"/>
      <c r="B351" s="10"/>
      <c r="C351" s="10"/>
      <c r="D351" s="10"/>
      <c r="E351" s="6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</row>
    <row r="352">
      <c r="A352" s="10"/>
      <c r="B352" s="10"/>
      <c r="C352" s="10"/>
      <c r="D352" s="10"/>
      <c r="E352" s="6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</row>
    <row r="353">
      <c r="A353" s="10"/>
      <c r="B353" s="10"/>
      <c r="C353" s="10"/>
      <c r="D353" s="10"/>
      <c r="E353" s="6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</row>
    <row r="354">
      <c r="A354" s="10"/>
      <c r="B354" s="10"/>
      <c r="C354" s="10"/>
      <c r="D354" s="10"/>
      <c r="E354" s="6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</row>
    <row r="355">
      <c r="A355" s="10"/>
      <c r="B355" s="10"/>
      <c r="C355" s="10"/>
      <c r="D355" s="10"/>
      <c r="E355" s="6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</row>
    <row r="356">
      <c r="A356" s="10"/>
      <c r="B356" s="10"/>
      <c r="C356" s="10"/>
      <c r="D356" s="10"/>
      <c r="E356" s="6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</row>
    <row r="357">
      <c r="A357" s="10"/>
      <c r="B357" s="10"/>
      <c r="C357" s="10"/>
      <c r="D357" s="10"/>
      <c r="E357" s="6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</row>
    <row r="358">
      <c r="A358" s="10"/>
      <c r="B358" s="10"/>
      <c r="C358" s="10"/>
      <c r="D358" s="10"/>
      <c r="E358" s="6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</row>
    <row r="359">
      <c r="A359" s="10"/>
      <c r="B359" s="10"/>
      <c r="C359" s="10"/>
      <c r="D359" s="10"/>
      <c r="E359" s="6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</row>
    <row r="360">
      <c r="A360" s="10"/>
      <c r="B360" s="10"/>
      <c r="C360" s="10"/>
      <c r="D360" s="10"/>
      <c r="E360" s="6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</row>
    <row r="361">
      <c r="A361" s="10"/>
      <c r="B361" s="10"/>
      <c r="C361" s="10"/>
      <c r="D361" s="10"/>
      <c r="E361" s="6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</row>
    <row r="362">
      <c r="A362" s="10"/>
      <c r="B362" s="10"/>
      <c r="C362" s="10"/>
      <c r="D362" s="10"/>
      <c r="E362" s="6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</row>
    <row r="363">
      <c r="A363" s="10"/>
      <c r="B363" s="10"/>
      <c r="C363" s="10"/>
      <c r="D363" s="10"/>
      <c r="E363" s="6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</row>
    <row r="364">
      <c r="A364" s="10"/>
      <c r="B364" s="10"/>
      <c r="C364" s="10"/>
      <c r="D364" s="10"/>
      <c r="E364" s="6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</row>
    <row r="365">
      <c r="A365" s="10"/>
      <c r="B365" s="10"/>
      <c r="C365" s="10"/>
      <c r="D365" s="10"/>
      <c r="E365" s="6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</row>
    <row r="366">
      <c r="A366" s="10"/>
      <c r="B366" s="10"/>
      <c r="C366" s="10"/>
      <c r="D366" s="10"/>
      <c r="E366" s="6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</row>
    <row r="367">
      <c r="A367" s="10"/>
      <c r="B367" s="10"/>
      <c r="C367" s="10"/>
      <c r="D367" s="10"/>
      <c r="E367" s="6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</row>
    <row r="368">
      <c r="A368" s="10"/>
      <c r="B368" s="10"/>
      <c r="C368" s="10"/>
      <c r="D368" s="10"/>
      <c r="E368" s="6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</row>
    <row r="369">
      <c r="A369" s="10"/>
      <c r="B369" s="10"/>
      <c r="C369" s="10"/>
      <c r="D369" s="10"/>
      <c r="E369" s="6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</row>
    <row r="370">
      <c r="A370" s="10"/>
      <c r="B370" s="10"/>
      <c r="C370" s="10"/>
      <c r="D370" s="10"/>
      <c r="E370" s="6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</row>
    <row r="371">
      <c r="A371" s="10"/>
      <c r="B371" s="10"/>
      <c r="C371" s="10"/>
      <c r="D371" s="10"/>
      <c r="E371" s="6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</row>
    <row r="372">
      <c r="A372" s="10"/>
      <c r="B372" s="10"/>
      <c r="C372" s="10"/>
      <c r="D372" s="10"/>
      <c r="E372" s="6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</row>
    <row r="373">
      <c r="A373" s="10"/>
      <c r="B373" s="10"/>
      <c r="C373" s="10"/>
      <c r="D373" s="10"/>
      <c r="E373" s="6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</row>
    <row r="374">
      <c r="A374" s="10"/>
      <c r="B374" s="10"/>
      <c r="C374" s="10"/>
      <c r="D374" s="10"/>
      <c r="E374" s="6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</row>
    <row r="375">
      <c r="A375" s="10"/>
      <c r="B375" s="10"/>
      <c r="C375" s="10"/>
      <c r="D375" s="10"/>
      <c r="E375" s="6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</row>
    <row r="376">
      <c r="A376" s="10"/>
      <c r="B376" s="10"/>
      <c r="C376" s="10"/>
      <c r="D376" s="10"/>
      <c r="E376" s="6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</row>
    <row r="377">
      <c r="A377" s="10"/>
      <c r="B377" s="10"/>
      <c r="C377" s="10"/>
      <c r="D377" s="10"/>
      <c r="E377" s="6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</row>
    <row r="378">
      <c r="A378" s="10"/>
      <c r="B378" s="10"/>
      <c r="C378" s="10"/>
      <c r="D378" s="10"/>
      <c r="E378" s="6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</row>
    <row r="379">
      <c r="A379" s="10"/>
      <c r="B379" s="10"/>
      <c r="C379" s="10"/>
      <c r="D379" s="10"/>
      <c r="E379" s="6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</row>
    <row r="380">
      <c r="A380" s="10"/>
      <c r="B380" s="10"/>
      <c r="C380" s="10"/>
      <c r="D380" s="10"/>
      <c r="E380" s="6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</row>
    <row r="381">
      <c r="A381" s="10"/>
      <c r="B381" s="10"/>
      <c r="C381" s="10"/>
      <c r="D381" s="10"/>
      <c r="E381" s="6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</row>
    <row r="382">
      <c r="A382" s="10"/>
      <c r="B382" s="10"/>
      <c r="C382" s="10"/>
      <c r="D382" s="10"/>
      <c r="E382" s="6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</row>
    <row r="383">
      <c r="A383" s="10"/>
      <c r="B383" s="10"/>
      <c r="C383" s="10"/>
      <c r="D383" s="10"/>
      <c r="E383" s="6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</row>
    <row r="384">
      <c r="A384" s="10"/>
      <c r="B384" s="10"/>
      <c r="C384" s="10"/>
      <c r="D384" s="10"/>
      <c r="E384" s="6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</row>
    <row r="385">
      <c r="A385" s="10"/>
      <c r="B385" s="10"/>
      <c r="C385" s="10"/>
      <c r="D385" s="10"/>
      <c r="E385" s="6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</row>
    <row r="386">
      <c r="A386" s="10"/>
      <c r="B386" s="10"/>
      <c r="C386" s="10"/>
      <c r="D386" s="10"/>
      <c r="E386" s="6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</row>
    <row r="387">
      <c r="A387" s="10"/>
      <c r="B387" s="10"/>
      <c r="C387" s="10"/>
      <c r="D387" s="10"/>
      <c r="E387" s="6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</row>
    <row r="388">
      <c r="A388" s="10"/>
      <c r="B388" s="10"/>
      <c r="C388" s="10"/>
      <c r="D388" s="10"/>
      <c r="E388" s="6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</row>
    <row r="389">
      <c r="A389" s="10"/>
      <c r="B389" s="10"/>
      <c r="C389" s="10"/>
      <c r="D389" s="10"/>
      <c r="E389" s="6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</row>
    <row r="390">
      <c r="A390" s="10"/>
      <c r="B390" s="10"/>
      <c r="C390" s="10"/>
      <c r="D390" s="10"/>
      <c r="E390" s="6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</row>
    <row r="391">
      <c r="A391" s="10"/>
      <c r="B391" s="10"/>
      <c r="C391" s="10"/>
      <c r="D391" s="10"/>
      <c r="E391" s="6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</row>
    <row r="392">
      <c r="A392" s="10"/>
      <c r="B392" s="10"/>
      <c r="C392" s="10"/>
      <c r="D392" s="10"/>
      <c r="E392" s="6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</row>
    <row r="393">
      <c r="A393" s="10"/>
      <c r="B393" s="10"/>
      <c r="C393" s="10"/>
      <c r="D393" s="10"/>
      <c r="E393" s="6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</row>
    <row r="394">
      <c r="A394" s="10"/>
      <c r="B394" s="10"/>
      <c r="C394" s="10"/>
      <c r="D394" s="10"/>
      <c r="E394" s="6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</row>
    <row r="395">
      <c r="A395" s="10"/>
      <c r="B395" s="10"/>
      <c r="C395" s="10"/>
      <c r="D395" s="10"/>
      <c r="E395" s="6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</row>
    <row r="396">
      <c r="A396" s="10"/>
      <c r="B396" s="10"/>
      <c r="C396" s="10"/>
      <c r="D396" s="10"/>
      <c r="E396" s="6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</row>
    <row r="397">
      <c r="A397" s="10"/>
      <c r="B397" s="10"/>
      <c r="C397" s="10"/>
      <c r="D397" s="10"/>
      <c r="E397" s="6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</row>
    <row r="398">
      <c r="A398" s="10"/>
      <c r="B398" s="10"/>
      <c r="C398" s="10"/>
      <c r="D398" s="10"/>
      <c r="E398" s="6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</row>
    <row r="399">
      <c r="A399" s="10"/>
      <c r="B399" s="10"/>
      <c r="C399" s="10"/>
      <c r="D399" s="10"/>
      <c r="E399" s="6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</row>
    <row r="400">
      <c r="A400" s="10"/>
      <c r="B400" s="10"/>
      <c r="C400" s="10"/>
      <c r="D400" s="10"/>
      <c r="E400" s="6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</row>
    <row r="401">
      <c r="A401" s="10"/>
      <c r="B401" s="10"/>
      <c r="C401" s="10"/>
      <c r="D401" s="10"/>
      <c r="E401" s="6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</row>
    <row r="402">
      <c r="A402" s="10"/>
      <c r="B402" s="10"/>
      <c r="C402" s="10"/>
      <c r="D402" s="10"/>
      <c r="E402" s="6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</row>
    <row r="403">
      <c r="A403" s="10"/>
      <c r="B403" s="10"/>
      <c r="C403" s="10"/>
      <c r="D403" s="10"/>
      <c r="E403" s="6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</row>
    <row r="404">
      <c r="A404" s="10"/>
      <c r="B404" s="10"/>
      <c r="C404" s="10"/>
      <c r="D404" s="10"/>
      <c r="E404" s="6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</row>
    <row r="405">
      <c r="A405" s="10"/>
      <c r="B405" s="10"/>
      <c r="C405" s="10"/>
      <c r="D405" s="10"/>
      <c r="E405" s="6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</row>
    <row r="406">
      <c r="A406" s="10"/>
      <c r="B406" s="10"/>
      <c r="C406" s="10"/>
      <c r="D406" s="10"/>
      <c r="E406" s="6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</row>
    <row r="407">
      <c r="A407" s="10"/>
      <c r="B407" s="10"/>
      <c r="C407" s="10"/>
      <c r="D407" s="10"/>
      <c r="E407" s="6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</row>
    <row r="408">
      <c r="A408" s="10"/>
      <c r="B408" s="10"/>
      <c r="C408" s="10"/>
      <c r="D408" s="10"/>
      <c r="E408" s="6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</row>
    <row r="409">
      <c r="A409" s="10"/>
      <c r="B409" s="10"/>
      <c r="C409" s="10"/>
      <c r="D409" s="10"/>
      <c r="E409" s="6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</row>
    <row r="410">
      <c r="A410" s="10"/>
      <c r="B410" s="10"/>
      <c r="C410" s="10"/>
      <c r="D410" s="10"/>
      <c r="E410" s="6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</row>
    <row r="411">
      <c r="A411" s="10"/>
      <c r="B411" s="10"/>
      <c r="C411" s="10"/>
      <c r="D411" s="10"/>
      <c r="E411" s="6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</row>
    <row r="412">
      <c r="A412" s="10"/>
      <c r="B412" s="10"/>
      <c r="C412" s="10"/>
      <c r="D412" s="10"/>
      <c r="E412" s="6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</row>
    <row r="413">
      <c r="A413" s="10"/>
      <c r="B413" s="10"/>
      <c r="C413" s="10"/>
      <c r="D413" s="10"/>
      <c r="E413" s="6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</row>
    <row r="414">
      <c r="A414" s="10"/>
      <c r="B414" s="10"/>
      <c r="C414" s="10"/>
      <c r="D414" s="10"/>
      <c r="E414" s="6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</row>
    <row r="415">
      <c r="A415" s="10"/>
      <c r="B415" s="10"/>
      <c r="C415" s="10"/>
      <c r="D415" s="10"/>
      <c r="E415" s="6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</row>
    <row r="416">
      <c r="A416" s="10"/>
      <c r="B416" s="10"/>
      <c r="C416" s="10"/>
      <c r="D416" s="10"/>
      <c r="E416" s="6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</row>
    <row r="417">
      <c r="A417" s="10"/>
      <c r="B417" s="10"/>
      <c r="C417" s="10"/>
      <c r="D417" s="10"/>
      <c r="E417" s="6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</row>
    <row r="418">
      <c r="A418" s="10"/>
      <c r="B418" s="10"/>
      <c r="C418" s="10"/>
      <c r="D418" s="10"/>
      <c r="E418" s="6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</row>
    <row r="419">
      <c r="A419" s="10"/>
      <c r="B419" s="10"/>
      <c r="C419" s="10"/>
      <c r="D419" s="10"/>
      <c r="E419" s="6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</row>
    <row r="420">
      <c r="A420" s="10"/>
      <c r="B420" s="10"/>
      <c r="C420" s="10"/>
      <c r="D420" s="10"/>
      <c r="E420" s="6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</row>
    <row r="421">
      <c r="A421" s="10"/>
      <c r="B421" s="10"/>
      <c r="C421" s="10"/>
      <c r="D421" s="10"/>
      <c r="E421" s="6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</row>
    <row r="422">
      <c r="A422" s="10"/>
      <c r="B422" s="10"/>
      <c r="C422" s="10"/>
      <c r="D422" s="10"/>
      <c r="E422" s="6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</row>
    <row r="423">
      <c r="A423" s="10"/>
      <c r="B423" s="10"/>
      <c r="C423" s="10"/>
      <c r="D423" s="10"/>
      <c r="E423" s="6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</row>
    <row r="424">
      <c r="A424" s="10"/>
      <c r="B424" s="10"/>
      <c r="C424" s="10"/>
      <c r="D424" s="10"/>
      <c r="E424" s="6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</row>
    <row r="425">
      <c r="A425" s="10"/>
      <c r="B425" s="10"/>
      <c r="C425" s="10"/>
      <c r="D425" s="10"/>
      <c r="E425" s="6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</row>
    <row r="426">
      <c r="A426" s="10"/>
      <c r="B426" s="10"/>
      <c r="C426" s="10"/>
      <c r="D426" s="10"/>
      <c r="E426" s="6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</row>
    <row r="427">
      <c r="A427" s="10"/>
      <c r="B427" s="10"/>
      <c r="C427" s="10"/>
      <c r="D427" s="10"/>
      <c r="E427" s="6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</row>
    <row r="428">
      <c r="A428" s="10"/>
      <c r="B428" s="10"/>
      <c r="C428" s="10"/>
      <c r="D428" s="10"/>
      <c r="E428" s="6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</row>
    <row r="429">
      <c r="A429" s="10"/>
      <c r="B429" s="10"/>
      <c r="C429" s="10"/>
      <c r="D429" s="10"/>
      <c r="E429" s="6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</row>
    <row r="430">
      <c r="A430" s="10"/>
      <c r="B430" s="10"/>
      <c r="C430" s="10"/>
      <c r="D430" s="10"/>
      <c r="E430" s="6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</row>
    <row r="431">
      <c r="A431" s="10"/>
      <c r="B431" s="10"/>
      <c r="C431" s="10"/>
      <c r="D431" s="10"/>
      <c r="E431" s="6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</row>
    <row r="432">
      <c r="A432" s="10"/>
      <c r="B432" s="10"/>
      <c r="C432" s="10"/>
      <c r="D432" s="10"/>
      <c r="E432" s="6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</row>
    <row r="433">
      <c r="A433" s="10"/>
      <c r="B433" s="10"/>
      <c r="C433" s="10"/>
      <c r="D433" s="10"/>
      <c r="E433" s="6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</row>
    <row r="434">
      <c r="A434" s="10"/>
      <c r="B434" s="10"/>
      <c r="C434" s="10"/>
      <c r="D434" s="10"/>
      <c r="E434" s="6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</row>
    <row r="435">
      <c r="A435" s="10"/>
      <c r="B435" s="10"/>
      <c r="C435" s="10"/>
      <c r="D435" s="10"/>
      <c r="E435" s="6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</row>
    <row r="436">
      <c r="A436" s="10"/>
      <c r="B436" s="10"/>
      <c r="C436" s="10"/>
      <c r="D436" s="10"/>
      <c r="E436" s="6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</row>
    <row r="437">
      <c r="A437" s="10"/>
      <c r="B437" s="10"/>
      <c r="C437" s="10"/>
      <c r="D437" s="10"/>
      <c r="E437" s="6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</row>
    <row r="438">
      <c r="A438" s="10"/>
      <c r="B438" s="10"/>
      <c r="C438" s="10"/>
      <c r="D438" s="10"/>
      <c r="E438" s="6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</row>
    <row r="439">
      <c r="A439" s="10"/>
      <c r="B439" s="10"/>
      <c r="C439" s="10"/>
      <c r="D439" s="10"/>
      <c r="E439" s="6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</row>
    <row r="440">
      <c r="A440" s="10"/>
      <c r="B440" s="10"/>
      <c r="C440" s="10"/>
      <c r="D440" s="10"/>
      <c r="E440" s="6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</row>
    <row r="441">
      <c r="A441" s="10"/>
      <c r="B441" s="10"/>
      <c r="C441" s="10"/>
      <c r="D441" s="10"/>
      <c r="E441" s="6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</row>
    <row r="442">
      <c r="A442" s="10"/>
      <c r="B442" s="10"/>
      <c r="C442" s="10"/>
      <c r="D442" s="10"/>
      <c r="E442" s="6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</row>
    <row r="443">
      <c r="A443" s="10"/>
      <c r="B443" s="10"/>
      <c r="C443" s="10"/>
      <c r="D443" s="10"/>
      <c r="E443" s="6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</row>
    <row r="444">
      <c r="A444" s="10"/>
      <c r="B444" s="10"/>
      <c r="C444" s="10"/>
      <c r="D444" s="10"/>
      <c r="E444" s="6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</row>
    <row r="445">
      <c r="A445" s="10"/>
      <c r="B445" s="10"/>
      <c r="C445" s="10"/>
      <c r="D445" s="10"/>
      <c r="E445" s="6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</row>
    <row r="446">
      <c r="A446" s="10"/>
      <c r="B446" s="10"/>
      <c r="C446" s="10"/>
      <c r="D446" s="10"/>
      <c r="E446" s="6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</row>
    <row r="447">
      <c r="A447" s="10"/>
      <c r="B447" s="10"/>
      <c r="C447" s="10"/>
      <c r="D447" s="10"/>
      <c r="E447" s="6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</row>
    <row r="448">
      <c r="A448" s="10"/>
      <c r="B448" s="10"/>
      <c r="C448" s="10"/>
      <c r="D448" s="10"/>
      <c r="E448" s="6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</row>
    <row r="449">
      <c r="A449" s="10"/>
      <c r="B449" s="10"/>
      <c r="C449" s="10"/>
      <c r="D449" s="10"/>
      <c r="E449" s="6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</row>
    <row r="450">
      <c r="A450" s="10"/>
      <c r="B450" s="10"/>
      <c r="C450" s="10"/>
      <c r="D450" s="10"/>
      <c r="E450" s="6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</row>
    <row r="451">
      <c r="A451" s="10"/>
      <c r="B451" s="10"/>
      <c r="C451" s="10"/>
      <c r="D451" s="10"/>
      <c r="E451" s="6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</row>
    <row r="452">
      <c r="A452" s="10"/>
      <c r="B452" s="10"/>
      <c r="C452" s="10"/>
      <c r="D452" s="10"/>
      <c r="E452" s="6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</row>
    <row r="453">
      <c r="A453" s="10"/>
      <c r="B453" s="10"/>
      <c r="C453" s="10"/>
      <c r="D453" s="10"/>
      <c r="E453" s="6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</row>
    <row r="454">
      <c r="A454" s="10"/>
      <c r="B454" s="10"/>
      <c r="C454" s="10"/>
      <c r="D454" s="10"/>
      <c r="E454" s="6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</row>
    <row r="455">
      <c r="A455" s="10"/>
      <c r="B455" s="10"/>
      <c r="C455" s="10"/>
      <c r="D455" s="10"/>
      <c r="E455" s="6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</row>
    <row r="456">
      <c r="A456" s="10"/>
      <c r="B456" s="10"/>
      <c r="C456" s="10"/>
      <c r="D456" s="10"/>
      <c r="E456" s="6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</row>
    <row r="457">
      <c r="A457" s="10"/>
      <c r="B457" s="10"/>
      <c r="C457" s="10"/>
      <c r="D457" s="10"/>
      <c r="E457" s="6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</row>
    <row r="458">
      <c r="A458" s="10"/>
      <c r="B458" s="10"/>
      <c r="C458" s="10"/>
      <c r="D458" s="10"/>
      <c r="E458" s="6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</row>
    <row r="459">
      <c r="A459" s="10"/>
      <c r="B459" s="10"/>
      <c r="C459" s="10"/>
      <c r="D459" s="10"/>
      <c r="E459" s="6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</row>
    <row r="460">
      <c r="A460" s="10"/>
      <c r="B460" s="10"/>
      <c r="C460" s="10"/>
      <c r="D460" s="10"/>
      <c r="E460" s="6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</row>
    <row r="461">
      <c r="A461" s="10"/>
      <c r="B461" s="10"/>
      <c r="C461" s="10"/>
      <c r="D461" s="10"/>
      <c r="E461" s="6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</row>
    <row r="462">
      <c r="A462" s="10"/>
      <c r="B462" s="10"/>
      <c r="C462" s="10"/>
      <c r="D462" s="10"/>
      <c r="E462" s="6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</row>
    <row r="463">
      <c r="A463" s="10"/>
      <c r="B463" s="10"/>
      <c r="C463" s="10"/>
      <c r="D463" s="10"/>
      <c r="E463" s="6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</row>
    <row r="464">
      <c r="A464" s="10"/>
      <c r="B464" s="10"/>
      <c r="C464" s="10"/>
      <c r="D464" s="10"/>
      <c r="E464" s="6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</row>
    <row r="465">
      <c r="A465" s="10"/>
      <c r="B465" s="10"/>
      <c r="C465" s="10"/>
      <c r="D465" s="10"/>
      <c r="E465" s="6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</row>
    <row r="466">
      <c r="A466" s="10"/>
      <c r="B466" s="10"/>
      <c r="C466" s="10"/>
      <c r="D466" s="10"/>
      <c r="E466" s="6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</row>
    <row r="467">
      <c r="A467" s="10"/>
      <c r="B467" s="10"/>
      <c r="C467" s="10"/>
      <c r="D467" s="10"/>
      <c r="E467" s="6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</row>
    <row r="468">
      <c r="A468" s="10"/>
      <c r="B468" s="10"/>
      <c r="C468" s="10"/>
      <c r="D468" s="10"/>
      <c r="E468" s="6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</row>
    <row r="469">
      <c r="A469" s="10"/>
      <c r="B469" s="10"/>
      <c r="C469" s="10"/>
      <c r="D469" s="10"/>
      <c r="E469" s="6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</row>
    <row r="470">
      <c r="A470" s="10"/>
      <c r="B470" s="10"/>
      <c r="C470" s="10"/>
      <c r="D470" s="10"/>
      <c r="E470" s="6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</row>
    <row r="471">
      <c r="A471" s="10"/>
      <c r="B471" s="10"/>
      <c r="C471" s="10"/>
      <c r="D471" s="10"/>
      <c r="E471" s="6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</row>
    <row r="472">
      <c r="A472" s="10"/>
      <c r="B472" s="10"/>
      <c r="C472" s="10"/>
      <c r="D472" s="10"/>
      <c r="E472" s="6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</row>
    <row r="473">
      <c r="A473" s="10"/>
      <c r="B473" s="10"/>
      <c r="C473" s="10"/>
      <c r="D473" s="10"/>
      <c r="E473" s="6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</row>
    <row r="474">
      <c r="A474" s="10"/>
      <c r="B474" s="10"/>
      <c r="C474" s="10"/>
      <c r="D474" s="10"/>
      <c r="E474" s="6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</row>
    <row r="475">
      <c r="A475" s="10"/>
      <c r="B475" s="10"/>
      <c r="C475" s="10"/>
      <c r="D475" s="10"/>
      <c r="E475" s="6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</row>
    <row r="476">
      <c r="A476" s="10"/>
      <c r="B476" s="10"/>
      <c r="C476" s="10"/>
      <c r="D476" s="10"/>
      <c r="E476" s="6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</row>
    <row r="477">
      <c r="A477" s="10"/>
      <c r="B477" s="10"/>
      <c r="C477" s="10"/>
      <c r="D477" s="10"/>
      <c r="E477" s="6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</row>
    <row r="478">
      <c r="A478" s="10"/>
      <c r="B478" s="10"/>
      <c r="C478" s="10"/>
      <c r="D478" s="10"/>
      <c r="E478" s="6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</row>
    <row r="479">
      <c r="A479" s="10"/>
      <c r="B479" s="10"/>
      <c r="C479" s="10"/>
      <c r="D479" s="10"/>
      <c r="E479" s="6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</row>
    <row r="480">
      <c r="A480" s="10"/>
      <c r="B480" s="10"/>
      <c r="C480" s="10"/>
      <c r="D480" s="10"/>
      <c r="E480" s="6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</row>
    <row r="481">
      <c r="A481" s="10"/>
      <c r="B481" s="10"/>
      <c r="C481" s="10"/>
      <c r="D481" s="10"/>
      <c r="E481" s="6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</row>
    <row r="482">
      <c r="A482" s="10"/>
      <c r="B482" s="10"/>
      <c r="C482" s="10"/>
      <c r="D482" s="10"/>
      <c r="E482" s="6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</row>
    <row r="483">
      <c r="A483" s="10"/>
      <c r="B483" s="10"/>
      <c r="C483" s="10"/>
      <c r="D483" s="10"/>
      <c r="E483" s="6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</row>
    <row r="484">
      <c r="A484" s="10"/>
      <c r="B484" s="10"/>
      <c r="C484" s="10"/>
      <c r="D484" s="10"/>
      <c r="E484" s="6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</row>
    <row r="485">
      <c r="A485" s="10"/>
      <c r="B485" s="10"/>
      <c r="C485" s="10"/>
      <c r="D485" s="10"/>
      <c r="E485" s="6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</row>
    <row r="486">
      <c r="A486" s="10"/>
      <c r="B486" s="10"/>
      <c r="C486" s="10"/>
      <c r="D486" s="10"/>
      <c r="E486" s="6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</row>
    <row r="487">
      <c r="A487" s="10"/>
      <c r="B487" s="10"/>
      <c r="C487" s="10"/>
      <c r="D487" s="10"/>
      <c r="E487" s="6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</row>
    <row r="488">
      <c r="A488" s="10"/>
      <c r="B488" s="10"/>
      <c r="C488" s="10"/>
      <c r="D488" s="10"/>
      <c r="E488" s="6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</row>
    <row r="489">
      <c r="A489" s="10"/>
      <c r="B489" s="10"/>
      <c r="C489" s="10"/>
      <c r="D489" s="10"/>
      <c r="E489" s="6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</row>
    <row r="490">
      <c r="A490" s="10"/>
      <c r="B490" s="10"/>
      <c r="C490" s="10"/>
      <c r="D490" s="10"/>
      <c r="E490" s="6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</row>
    <row r="491">
      <c r="A491" s="10"/>
      <c r="B491" s="10"/>
      <c r="C491" s="10"/>
      <c r="D491" s="10"/>
      <c r="E491" s="6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</row>
    <row r="492">
      <c r="A492" s="10"/>
      <c r="B492" s="10"/>
      <c r="C492" s="10"/>
      <c r="D492" s="10"/>
      <c r="E492" s="6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</row>
    <row r="493">
      <c r="A493" s="10"/>
      <c r="B493" s="10"/>
      <c r="C493" s="10"/>
      <c r="D493" s="10"/>
      <c r="E493" s="6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</row>
    <row r="494">
      <c r="A494" s="10"/>
      <c r="B494" s="10"/>
      <c r="C494" s="10"/>
      <c r="D494" s="10"/>
      <c r="E494" s="6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</row>
    <row r="495">
      <c r="A495" s="10"/>
      <c r="B495" s="10"/>
      <c r="C495" s="10"/>
      <c r="D495" s="10"/>
      <c r="E495" s="6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</row>
    <row r="496">
      <c r="A496" s="10"/>
      <c r="B496" s="10"/>
      <c r="C496" s="10"/>
      <c r="D496" s="10"/>
      <c r="E496" s="6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</row>
    <row r="497">
      <c r="A497" s="10"/>
      <c r="B497" s="10"/>
      <c r="C497" s="10"/>
      <c r="D497" s="10"/>
      <c r="E497" s="6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</row>
    <row r="498">
      <c r="A498" s="10"/>
      <c r="B498" s="10"/>
      <c r="C498" s="10"/>
      <c r="D498" s="10"/>
      <c r="E498" s="6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</row>
    <row r="499">
      <c r="A499" s="10"/>
      <c r="B499" s="10"/>
      <c r="C499" s="10"/>
      <c r="D499" s="10"/>
      <c r="E499" s="6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</row>
    <row r="500">
      <c r="A500" s="10"/>
      <c r="B500" s="10"/>
      <c r="C500" s="10"/>
      <c r="D500" s="10"/>
      <c r="E500" s="6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</row>
    <row r="501">
      <c r="A501" s="10"/>
      <c r="B501" s="10"/>
      <c r="C501" s="10"/>
      <c r="D501" s="10"/>
      <c r="E501" s="6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</row>
    <row r="502">
      <c r="A502" s="10"/>
      <c r="B502" s="10"/>
      <c r="C502" s="10"/>
      <c r="D502" s="10"/>
      <c r="E502" s="6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</row>
    <row r="503">
      <c r="A503" s="10"/>
      <c r="B503" s="10"/>
      <c r="C503" s="10"/>
      <c r="D503" s="10"/>
      <c r="E503" s="6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</row>
    <row r="504">
      <c r="A504" s="10"/>
      <c r="B504" s="10"/>
      <c r="C504" s="10"/>
      <c r="D504" s="10"/>
      <c r="E504" s="6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</row>
    <row r="505">
      <c r="A505" s="10"/>
      <c r="B505" s="10"/>
      <c r="C505" s="10"/>
      <c r="D505" s="10"/>
      <c r="E505" s="6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</row>
    <row r="506">
      <c r="A506" s="10"/>
      <c r="B506" s="10"/>
      <c r="C506" s="10"/>
      <c r="D506" s="10"/>
      <c r="E506" s="6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</row>
    <row r="507">
      <c r="A507" s="10"/>
      <c r="B507" s="10"/>
      <c r="C507" s="10"/>
      <c r="D507" s="10"/>
      <c r="E507" s="6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</row>
    <row r="508">
      <c r="A508" s="10"/>
      <c r="B508" s="10"/>
      <c r="C508" s="10"/>
      <c r="D508" s="10"/>
      <c r="E508" s="6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</row>
    <row r="509">
      <c r="A509" s="10"/>
      <c r="B509" s="10"/>
      <c r="C509" s="10"/>
      <c r="D509" s="10"/>
      <c r="E509" s="6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</row>
    <row r="510">
      <c r="A510" s="10"/>
      <c r="B510" s="10"/>
      <c r="C510" s="10"/>
      <c r="D510" s="10"/>
      <c r="E510" s="6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</row>
    <row r="511">
      <c r="A511" s="10"/>
      <c r="B511" s="10"/>
      <c r="C511" s="10"/>
      <c r="D511" s="10"/>
      <c r="E511" s="6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</row>
    <row r="512">
      <c r="A512" s="10"/>
      <c r="B512" s="10"/>
      <c r="C512" s="10"/>
      <c r="D512" s="10"/>
      <c r="E512" s="6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</row>
    <row r="513">
      <c r="A513" s="10"/>
      <c r="B513" s="10"/>
      <c r="C513" s="10"/>
      <c r="D513" s="10"/>
      <c r="E513" s="6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</row>
    <row r="514">
      <c r="A514" s="10"/>
      <c r="B514" s="10"/>
      <c r="C514" s="10"/>
      <c r="D514" s="10"/>
      <c r="E514" s="6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</row>
    <row r="515">
      <c r="A515" s="10"/>
      <c r="B515" s="10"/>
      <c r="C515" s="10"/>
      <c r="D515" s="10"/>
      <c r="E515" s="6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</row>
    <row r="516">
      <c r="A516" s="10"/>
      <c r="B516" s="10"/>
      <c r="C516" s="10"/>
      <c r="D516" s="10"/>
      <c r="E516" s="6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</row>
    <row r="517">
      <c r="A517" s="10"/>
      <c r="B517" s="10"/>
      <c r="C517" s="10"/>
      <c r="D517" s="10"/>
      <c r="E517" s="6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</row>
    <row r="518">
      <c r="A518" s="10"/>
      <c r="B518" s="10"/>
      <c r="C518" s="10"/>
      <c r="D518" s="10"/>
      <c r="E518" s="6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</row>
    <row r="519">
      <c r="A519" s="10"/>
      <c r="B519" s="10"/>
      <c r="C519" s="10"/>
      <c r="D519" s="10"/>
      <c r="E519" s="6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</row>
    <row r="520">
      <c r="A520" s="10"/>
      <c r="B520" s="10"/>
      <c r="C520" s="10"/>
      <c r="D520" s="10"/>
      <c r="E520" s="6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</row>
    <row r="521">
      <c r="A521" s="10"/>
      <c r="B521" s="10"/>
      <c r="C521" s="10"/>
      <c r="D521" s="10"/>
      <c r="E521" s="6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</row>
    <row r="522">
      <c r="A522" s="10"/>
      <c r="B522" s="10"/>
      <c r="C522" s="10"/>
      <c r="D522" s="10"/>
      <c r="E522" s="6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</row>
    <row r="523">
      <c r="A523" s="10"/>
      <c r="B523" s="10"/>
      <c r="C523" s="10"/>
      <c r="D523" s="10"/>
      <c r="E523" s="6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</row>
    <row r="524">
      <c r="A524" s="10"/>
      <c r="B524" s="10"/>
      <c r="C524" s="10"/>
      <c r="D524" s="10"/>
      <c r="E524" s="6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</row>
    <row r="525">
      <c r="A525" s="10"/>
      <c r="B525" s="10"/>
      <c r="C525" s="10"/>
      <c r="D525" s="10"/>
      <c r="E525" s="6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</row>
    <row r="526">
      <c r="A526" s="10"/>
      <c r="B526" s="10"/>
      <c r="C526" s="10"/>
      <c r="D526" s="10"/>
      <c r="E526" s="6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</row>
    <row r="527">
      <c r="A527" s="10"/>
      <c r="B527" s="10"/>
      <c r="C527" s="10"/>
      <c r="D527" s="10"/>
      <c r="E527" s="6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</row>
    <row r="528">
      <c r="A528" s="10"/>
      <c r="B528" s="10"/>
      <c r="C528" s="10"/>
      <c r="D528" s="10"/>
      <c r="E528" s="6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</row>
    <row r="529">
      <c r="A529" s="10"/>
      <c r="B529" s="10"/>
      <c r="C529" s="10"/>
      <c r="D529" s="10"/>
      <c r="E529" s="6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</row>
    <row r="530">
      <c r="A530" s="10"/>
      <c r="B530" s="10"/>
      <c r="C530" s="10"/>
      <c r="D530" s="10"/>
      <c r="E530" s="6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</row>
    <row r="531">
      <c r="A531" s="10"/>
      <c r="B531" s="10"/>
      <c r="C531" s="10"/>
      <c r="D531" s="10"/>
      <c r="E531" s="6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</row>
    <row r="532">
      <c r="A532" s="10"/>
      <c r="B532" s="10"/>
      <c r="C532" s="10"/>
      <c r="D532" s="10"/>
      <c r="E532" s="6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</row>
    <row r="533">
      <c r="A533" s="10"/>
      <c r="B533" s="10"/>
      <c r="C533" s="10"/>
      <c r="D533" s="10"/>
      <c r="E533" s="6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</row>
    <row r="534">
      <c r="A534" s="10"/>
      <c r="B534" s="10"/>
      <c r="C534" s="10"/>
      <c r="D534" s="10"/>
      <c r="E534" s="6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</row>
    <row r="535">
      <c r="A535" s="10"/>
      <c r="B535" s="10"/>
      <c r="C535" s="10"/>
      <c r="D535" s="10"/>
      <c r="E535" s="6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</row>
    <row r="536">
      <c r="A536" s="10"/>
      <c r="B536" s="10"/>
      <c r="C536" s="10"/>
      <c r="D536" s="10"/>
      <c r="E536" s="6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</row>
    <row r="537">
      <c r="A537" s="10"/>
      <c r="B537" s="10"/>
      <c r="C537" s="10"/>
      <c r="D537" s="10"/>
      <c r="E537" s="6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</row>
    <row r="538">
      <c r="A538" s="10"/>
      <c r="B538" s="10"/>
      <c r="C538" s="10"/>
      <c r="D538" s="10"/>
      <c r="E538" s="6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</row>
    <row r="539">
      <c r="A539" s="10"/>
      <c r="B539" s="10"/>
      <c r="C539" s="10"/>
      <c r="D539" s="10"/>
      <c r="E539" s="6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</row>
    <row r="540">
      <c r="A540" s="10"/>
      <c r="B540" s="10"/>
      <c r="C540" s="10"/>
      <c r="D540" s="10"/>
      <c r="E540" s="6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</row>
    <row r="541">
      <c r="A541" s="10"/>
      <c r="B541" s="10"/>
      <c r="C541" s="10"/>
      <c r="D541" s="10"/>
      <c r="E541" s="6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</row>
    <row r="542">
      <c r="A542" s="10"/>
      <c r="B542" s="10"/>
      <c r="C542" s="10"/>
      <c r="D542" s="10"/>
      <c r="E542" s="6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</row>
    <row r="543">
      <c r="A543" s="10"/>
      <c r="B543" s="10"/>
      <c r="C543" s="10"/>
      <c r="D543" s="10"/>
      <c r="E543" s="6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</row>
    <row r="544">
      <c r="A544" s="10"/>
      <c r="B544" s="10"/>
      <c r="C544" s="10"/>
      <c r="D544" s="10"/>
      <c r="E544" s="6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</row>
    <row r="545">
      <c r="A545" s="10"/>
      <c r="B545" s="10"/>
      <c r="C545" s="10"/>
      <c r="D545" s="10"/>
      <c r="E545" s="6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</row>
    <row r="546">
      <c r="A546" s="10"/>
      <c r="B546" s="10"/>
      <c r="C546" s="10"/>
      <c r="D546" s="10"/>
      <c r="E546" s="6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</row>
    <row r="547">
      <c r="A547" s="10"/>
      <c r="B547" s="10"/>
      <c r="C547" s="10"/>
      <c r="D547" s="10"/>
      <c r="E547" s="6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</row>
    <row r="548">
      <c r="A548" s="10"/>
      <c r="B548" s="10"/>
      <c r="C548" s="10"/>
      <c r="D548" s="10"/>
      <c r="E548" s="6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</row>
    <row r="549">
      <c r="A549" s="10"/>
      <c r="B549" s="10"/>
      <c r="C549" s="10"/>
      <c r="D549" s="10"/>
      <c r="E549" s="6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</row>
    <row r="550">
      <c r="A550" s="10"/>
      <c r="B550" s="10"/>
      <c r="C550" s="10"/>
      <c r="D550" s="10"/>
      <c r="E550" s="6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</row>
    <row r="551">
      <c r="A551" s="10"/>
      <c r="B551" s="10"/>
      <c r="C551" s="10"/>
      <c r="D551" s="10"/>
      <c r="E551" s="6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</row>
    <row r="552">
      <c r="A552" s="10"/>
      <c r="B552" s="10"/>
      <c r="C552" s="10"/>
      <c r="D552" s="10"/>
      <c r="E552" s="6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</row>
    <row r="553">
      <c r="A553" s="10"/>
      <c r="B553" s="10"/>
      <c r="C553" s="10"/>
      <c r="D553" s="10"/>
      <c r="E553" s="6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</row>
    <row r="554">
      <c r="A554" s="10"/>
      <c r="B554" s="10"/>
      <c r="C554" s="10"/>
      <c r="D554" s="10"/>
      <c r="E554" s="6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</row>
    <row r="555">
      <c r="A555" s="10"/>
      <c r="B555" s="10"/>
      <c r="C555" s="10"/>
      <c r="D555" s="10"/>
      <c r="E555" s="6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</row>
    <row r="556">
      <c r="A556" s="10"/>
      <c r="B556" s="10"/>
      <c r="C556" s="10"/>
      <c r="D556" s="10"/>
      <c r="E556" s="6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</row>
    <row r="557">
      <c r="A557" s="10"/>
      <c r="B557" s="10"/>
      <c r="C557" s="10"/>
      <c r="D557" s="10"/>
      <c r="E557" s="6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</row>
    <row r="558">
      <c r="A558" s="10"/>
      <c r="B558" s="10"/>
      <c r="C558" s="10"/>
      <c r="D558" s="10"/>
      <c r="E558" s="6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</row>
    <row r="559">
      <c r="A559" s="10"/>
      <c r="B559" s="10"/>
      <c r="C559" s="10"/>
      <c r="D559" s="10"/>
      <c r="E559" s="6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</row>
    <row r="560">
      <c r="A560" s="10"/>
      <c r="B560" s="10"/>
      <c r="C560" s="10"/>
      <c r="D560" s="10"/>
      <c r="E560" s="6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</row>
    <row r="561">
      <c r="A561" s="10"/>
      <c r="B561" s="10"/>
      <c r="C561" s="10"/>
      <c r="D561" s="10"/>
      <c r="E561" s="6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</row>
    <row r="562">
      <c r="A562" s="10"/>
      <c r="B562" s="10"/>
      <c r="C562" s="10"/>
      <c r="D562" s="10"/>
      <c r="E562" s="6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</row>
    <row r="563">
      <c r="A563" s="10"/>
      <c r="B563" s="10"/>
      <c r="C563" s="10"/>
      <c r="D563" s="10"/>
      <c r="E563" s="6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</row>
    <row r="564">
      <c r="A564" s="10"/>
      <c r="B564" s="10"/>
      <c r="C564" s="10"/>
      <c r="D564" s="10"/>
      <c r="E564" s="6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</row>
    <row r="565">
      <c r="A565" s="10"/>
      <c r="B565" s="10"/>
      <c r="C565" s="10"/>
      <c r="D565" s="10"/>
      <c r="E565" s="6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</row>
    <row r="566">
      <c r="A566" s="10"/>
      <c r="B566" s="10"/>
      <c r="C566" s="10"/>
      <c r="D566" s="10"/>
      <c r="E566" s="6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</row>
    <row r="567">
      <c r="A567" s="10"/>
      <c r="B567" s="10"/>
      <c r="C567" s="10"/>
      <c r="D567" s="10"/>
      <c r="E567" s="6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</row>
    <row r="568">
      <c r="A568" s="10"/>
      <c r="B568" s="10"/>
      <c r="C568" s="10"/>
      <c r="D568" s="10"/>
      <c r="E568" s="6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</row>
    <row r="569">
      <c r="A569" s="10"/>
      <c r="B569" s="10"/>
      <c r="C569" s="10"/>
      <c r="D569" s="10"/>
      <c r="E569" s="6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</row>
    <row r="570">
      <c r="A570" s="10"/>
      <c r="B570" s="10"/>
      <c r="C570" s="10"/>
      <c r="D570" s="10"/>
      <c r="E570" s="6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</row>
    <row r="571">
      <c r="A571" s="10"/>
      <c r="B571" s="10"/>
      <c r="C571" s="10"/>
      <c r="D571" s="10"/>
      <c r="E571" s="6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</row>
    <row r="572">
      <c r="A572" s="10"/>
      <c r="B572" s="10"/>
      <c r="C572" s="10"/>
      <c r="D572" s="10"/>
      <c r="E572" s="6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</row>
    <row r="573">
      <c r="A573" s="10"/>
      <c r="B573" s="10"/>
      <c r="C573" s="10"/>
      <c r="D573" s="10"/>
      <c r="E573" s="6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</row>
    <row r="574">
      <c r="A574" s="10"/>
      <c r="B574" s="10"/>
      <c r="C574" s="10"/>
      <c r="D574" s="10"/>
      <c r="E574" s="6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</row>
    <row r="575">
      <c r="A575" s="10"/>
      <c r="B575" s="10"/>
      <c r="C575" s="10"/>
      <c r="D575" s="10"/>
      <c r="E575" s="6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</row>
    <row r="576">
      <c r="A576" s="10"/>
      <c r="B576" s="10"/>
      <c r="C576" s="10"/>
      <c r="D576" s="10"/>
      <c r="E576" s="6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</row>
    <row r="577">
      <c r="A577" s="10"/>
      <c r="B577" s="10"/>
      <c r="C577" s="10"/>
      <c r="D577" s="10"/>
      <c r="E577" s="6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</row>
    <row r="578">
      <c r="A578" s="10"/>
      <c r="B578" s="10"/>
      <c r="C578" s="10"/>
      <c r="D578" s="10"/>
      <c r="E578" s="6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</row>
    <row r="579">
      <c r="A579" s="10"/>
      <c r="B579" s="10"/>
      <c r="C579" s="10"/>
      <c r="D579" s="10"/>
      <c r="E579" s="6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</row>
    <row r="580">
      <c r="A580" s="10"/>
      <c r="B580" s="10"/>
      <c r="C580" s="10"/>
      <c r="D580" s="10"/>
      <c r="E580" s="6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</row>
    <row r="581">
      <c r="A581" s="10"/>
      <c r="B581" s="10"/>
      <c r="C581" s="10"/>
      <c r="D581" s="10"/>
      <c r="E581" s="6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</row>
    <row r="582">
      <c r="A582" s="10"/>
      <c r="B582" s="10"/>
      <c r="C582" s="10"/>
      <c r="D582" s="10"/>
      <c r="E582" s="6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</row>
    <row r="583">
      <c r="A583" s="10"/>
      <c r="B583" s="10"/>
      <c r="C583" s="10"/>
      <c r="D583" s="10"/>
      <c r="E583" s="6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</row>
    <row r="584">
      <c r="A584" s="10"/>
      <c r="B584" s="10"/>
      <c r="C584" s="10"/>
      <c r="D584" s="10"/>
      <c r="E584" s="6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</row>
    <row r="585">
      <c r="A585" s="10"/>
      <c r="B585" s="10"/>
      <c r="C585" s="10"/>
      <c r="D585" s="10"/>
      <c r="E585" s="6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</row>
    <row r="586">
      <c r="A586" s="10"/>
      <c r="B586" s="10"/>
      <c r="C586" s="10"/>
      <c r="D586" s="10"/>
      <c r="E586" s="6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</row>
    <row r="587">
      <c r="A587" s="10"/>
      <c r="B587" s="10"/>
      <c r="C587" s="10"/>
      <c r="D587" s="10"/>
      <c r="E587" s="6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</row>
    <row r="588">
      <c r="A588" s="10"/>
      <c r="B588" s="10"/>
      <c r="C588" s="10"/>
      <c r="D588" s="10"/>
      <c r="E588" s="6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</row>
    <row r="589">
      <c r="A589" s="10"/>
      <c r="B589" s="10"/>
      <c r="C589" s="10"/>
      <c r="D589" s="10"/>
      <c r="E589" s="6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</row>
    <row r="590">
      <c r="A590" s="10"/>
      <c r="B590" s="10"/>
      <c r="C590" s="10"/>
      <c r="D590" s="10"/>
      <c r="E590" s="6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</row>
    <row r="591">
      <c r="A591" s="10"/>
      <c r="B591" s="10"/>
      <c r="C591" s="10"/>
      <c r="D591" s="10"/>
      <c r="E591" s="6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</row>
    <row r="592">
      <c r="A592" s="10"/>
      <c r="B592" s="10"/>
      <c r="C592" s="10"/>
      <c r="D592" s="10"/>
      <c r="E592" s="6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</row>
    <row r="593">
      <c r="A593" s="10"/>
      <c r="B593" s="10"/>
      <c r="C593" s="10"/>
      <c r="D593" s="10"/>
      <c r="E593" s="6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</row>
    <row r="594">
      <c r="A594" s="10"/>
      <c r="B594" s="10"/>
      <c r="C594" s="10"/>
      <c r="D594" s="10"/>
      <c r="E594" s="6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</row>
    <row r="595">
      <c r="A595" s="10"/>
      <c r="B595" s="10"/>
      <c r="C595" s="10"/>
      <c r="D595" s="10"/>
      <c r="E595" s="6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</row>
    <row r="596">
      <c r="A596" s="10"/>
      <c r="B596" s="10"/>
      <c r="C596" s="10"/>
      <c r="D596" s="10"/>
      <c r="E596" s="6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</row>
    <row r="597">
      <c r="A597" s="10"/>
      <c r="B597" s="10"/>
      <c r="C597" s="10"/>
      <c r="D597" s="10"/>
      <c r="E597" s="6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</row>
    <row r="598">
      <c r="A598" s="10"/>
      <c r="B598" s="10"/>
      <c r="C598" s="10"/>
      <c r="D598" s="10"/>
      <c r="E598" s="6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</row>
    <row r="599">
      <c r="A599" s="10"/>
      <c r="B599" s="10"/>
      <c r="C599" s="10"/>
      <c r="D599" s="10"/>
      <c r="E599" s="6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</row>
    <row r="600">
      <c r="A600" s="10"/>
      <c r="B600" s="10"/>
      <c r="C600" s="10"/>
      <c r="D600" s="10"/>
      <c r="E600" s="6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</row>
    <row r="601">
      <c r="A601" s="10"/>
      <c r="B601" s="10"/>
      <c r="C601" s="10"/>
      <c r="D601" s="10"/>
      <c r="E601" s="6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</row>
    <row r="602">
      <c r="A602" s="10"/>
      <c r="B602" s="10"/>
      <c r="C602" s="10"/>
      <c r="D602" s="10"/>
      <c r="E602" s="6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</row>
    <row r="603">
      <c r="A603" s="10"/>
      <c r="B603" s="10"/>
      <c r="C603" s="10"/>
      <c r="D603" s="10"/>
      <c r="E603" s="6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</row>
    <row r="604">
      <c r="A604" s="10"/>
      <c r="B604" s="10"/>
      <c r="C604" s="10"/>
      <c r="D604" s="10"/>
      <c r="E604" s="6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</row>
    <row r="605">
      <c r="A605" s="10"/>
      <c r="B605" s="10"/>
      <c r="C605" s="10"/>
      <c r="D605" s="10"/>
      <c r="E605" s="6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</row>
    <row r="606">
      <c r="A606" s="10"/>
      <c r="B606" s="10"/>
      <c r="C606" s="10"/>
      <c r="D606" s="10"/>
      <c r="E606" s="6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</row>
    <row r="607">
      <c r="A607" s="10"/>
      <c r="B607" s="10"/>
      <c r="C607" s="10"/>
      <c r="D607" s="10"/>
      <c r="E607" s="6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</row>
    <row r="608">
      <c r="A608" s="10"/>
      <c r="B608" s="10"/>
      <c r="C608" s="10"/>
      <c r="D608" s="10"/>
      <c r="E608" s="6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</row>
    <row r="609">
      <c r="A609" s="10"/>
      <c r="B609" s="10"/>
      <c r="C609" s="10"/>
      <c r="D609" s="10"/>
      <c r="E609" s="6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</row>
    <row r="610">
      <c r="A610" s="10"/>
      <c r="B610" s="10"/>
      <c r="C610" s="10"/>
      <c r="D610" s="10"/>
      <c r="E610" s="6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</row>
    <row r="611">
      <c r="A611" s="10"/>
      <c r="B611" s="10"/>
      <c r="C611" s="10"/>
      <c r="D611" s="10"/>
      <c r="E611" s="6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</row>
    <row r="612">
      <c r="A612" s="10"/>
      <c r="B612" s="10"/>
      <c r="C612" s="10"/>
      <c r="D612" s="10"/>
      <c r="E612" s="6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</row>
    <row r="613">
      <c r="A613" s="10"/>
      <c r="B613" s="10"/>
      <c r="C613" s="10"/>
      <c r="D613" s="10"/>
      <c r="E613" s="6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</row>
    <row r="614">
      <c r="A614" s="10"/>
      <c r="B614" s="10"/>
      <c r="C614" s="10"/>
      <c r="D614" s="10"/>
      <c r="E614" s="6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</row>
    <row r="615">
      <c r="A615" s="10"/>
      <c r="B615" s="10"/>
      <c r="C615" s="10"/>
      <c r="D615" s="10"/>
      <c r="E615" s="6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</row>
    <row r="616">
      <c r="A616" s="10"/>
      <c r="B616" s="10"/>
      <c r="C616" s="10"/>
      <c r="D616" s="10"/>
      <c r="E616" s="6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</row>
    <row r="617">
      <c r="A617" s="10"/>
      <c r="B617" s="10"/>
      <c r="C617" s="10"/>
      <c r="D617" s="10"/>
      <c r="E617" s="6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</row>
    <row r="618">
      <c r="A618" s="10"/>
      <c r="B618" s="10"/>
      <c r="C618" s="10"/>
      <c r="D618" s="10"/>
      <c r="E618" s="6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</row>
    <row r="619">
      <c r="A619" s="10"/>
      <c r="B619" s="10"/>
      <c r="C619" s="10"/>
      <c r="D619" s="10"/>
      <c r="E619" s="6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</row>
    <row r="620">
      <c r="A620" s="10"/>
      <c r="B620" s="10"/>
      <c r="C620" s="10"/>
      <c r="D620" s="10"/>
      <c r="E620" s="6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</row>
    <row r="621">
      <c r="A621" s="10"/>
      <c r="B621" s="10"/>
      <c r="C621" s="10"/>
      <c r="D621" s="10"/>
      <c r="E621" s="6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</row>
    <row r="622">
      <c r="A622" s="10"/>
      <c r="B622" s="10"/>
      <c r="C622" s="10"/>
      <c r="D622" s="10"/>
      <c r="E622" s="6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</row>
    <row r="623">
      <c r="A623" s="10"/>
      <c r="B623" s="10"/>
      <c r="C623" s="10"/>
      <c r="D623" s="10"/>
      <c r="E623" s="6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</row>
    <row r="624">
      <c r="A624" s="10"/>
      <c r="B624" s="10"/>
      <c r="C624" s="10"/>
      <c r="D624" s="10"/>
      <c r="E624" s="6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</row>
    <row r="625">
      <c r="A625" s="10"/>
      <c r="B625" s="10"/>
      <c r="C625" s="10"/>
      <c r="D625" s="10"/>
      <c r="E625" s="6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</row>
    <row r="626">
      <c r="A626" s="10"/>
      <c r="B626" s="10"/>
      <c r="C626" s="10"/>
      <c r="D626" s="10"/>
      <c r="E626" s="6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</row>
    <row r="627">
      <c r="A627" s="10"/>
      <c r="B627" s="10"/>
      <c r="C627" s="10"/>
      <c r="D627" s="10"/>
      <c r="E627" s="6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</row>
    <row r="628">
      <c r="A628" s="10"/>
      <c r="B628" s="10"/>
      <c r="C628" s="10"/>
      <c r="D628" s="10"/>
      <c r="E628" s="6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</row>
    <row r="629">
      <c r="A629" s="10"/>
      <c r="B629" s="10"/>
      <c r="C629" s="10"/>
      <c r="D629" s="10"/>
      <c r="E629" s="6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</row>
    <row r="630">
      <c r="A630" s="10"/>
      <c r="B630" s="10"/>
      <c r="C630" s="10"/>
      <c r="D630" s="10"/>
      <c r="E630" s="6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</row>
    <row r="631">
      <c r="A631" s="10"/>
      <c r="B631" s="10"/>
      <c r="C631" s="10"/>
      <c r="D631" s="10"/>
      <c r="E631" s="6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</row>
    <row r="632">
      <c r="A632" s="10"/>
      <c r="B632" s="10"/>
      <c r="C632" s="10"/>
      <c r="D632" s="10"/>
      <c r="E632" s="6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</row>
    <row r="633">
      <c r="A633" s="10"/>
      <c r="B633" s="10"/>
      <c r="C633" s="10"/>
      <c r="D633" s="10"/>
      <c r="E633" s="6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</row>
    <row r="634">
      <c r="A634" s="10"/>
      <c r="B634" s="10"/>
      <c r="C634" s="10"/>
      <c r="D634" s="10"/>
      <c r="E634" s="6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</row>
    <row r="635">
      <c r="A635" s="10"/>
      <c r="B635" s="10"/>
      <c r="C635" s="10"/>
      <c r="D635" s="10"/>
      <c r="E635" s="6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</row>
    <row r="636">
      <c r="A636" s="10"/>
      <c r="B636" s="10"/>
      <c r="C636" s="10"/>
      <c r="D636" s="10"/>
      <c r="E636" s="6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</row>
    <row r="637">
      <c r="A637" s="10"/>
      <c r="B637" s="10"/>
      <c r="C637" s="10"/>
      <c r="D637" s="10"/>
      <c r="E637" s="6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</row>
    <row r="638">
      <c r="A638" s="10"/>
      <c r="B638" s="10"/>
      <c r="C638" s="10"/>
      <c r="D638" s="10"/>
      <c r="E638" s="6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</row>
    <row r="639">
      <c r="A639" s="10"/>
      <c r="B639" s="10"/>
      <c r="C639" s="10"/>
      <c r="D639" s="10"/>
      <c r="E639" s="6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</row>
    <row r="640">
      <c r="A640" s="10"/>
      <c r="B640" s="10"/>
      <c r="C640" s="10"/>
      <c r="D640" s="10"/>
      <c r="E640" s="6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</row>
    <row r="641">
      <c r="A641" s="10"/>
      <c r="B641" s="10"/>
      <c r="C641" s="10"/>
      <c r="D641" s="10"/>
      <c r="E641" s="6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</row>
    <row r="642">
      <c r="A642" s="10"/>
      <c r="B642" s="10"/>
      <c r="C642" s="10"/>
      <c r="D642" s="10"/>
      <c r="E642" s="6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</row>
    <row r="643">
      <c r="A643" s="10"/>
      <c r="B643" s="10"/>
      <c r="C643" s="10"/>
      <c r="D643" s="10"/>
      <c r="E643" s="6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</row>
    <row r="644">
      <c r="A644" s="10"/>
      <c r="B644" s="10"/>
      <c r="C644" s="10"/>
      <c r="D644" s="10"/>
      <c r="E644" s="6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</row>
    <row r="645">
      <c r="A645" s="10"/>
      <c r="B645" s="10"/>
      <c r="C645" s="10"/>
      <c r="D645" s="10"/>
      <c r="E645" s="6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</row>
    <row r="646">
      <c r="A646" s="10"/>
      <c r="B646" s="10"/>
      <c r="C646" s="10"/>
      <c r="D646" s="10"/>
      <c r="E646" s="6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</row>
    <row r="647">
      <c r="A647" s="10"/>
      <c r="B647" s="10"/>
      <c r="C647" s="10"/>
      <c r="D647" s="10"/>
      <c r="E647" s="6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</row>
    <row r="648">
      <c r="A648" s="10"/>
      <c r="B648" s="10"/>
      <c r="C648" s="10"/>
      <c r="D648" s="10"/>
      <c r="E648" s="6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</row>
    <row r="649">
      <c r="A649" s="10"/>
      <c r="B649" s="10"/>
      <c r="C649" s="10"/>
      <c r="D649" s="10"/>
      <c r="E649" s="6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</row>
    <row r="650">
      <c r="A650" s="10"/>
      <c r="B650" s="10"/>
      <c r="C650" s="10"/>
      <c r="D650" s="10"/>
      <c r="E650" s="6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</row>
    <row r="651">
      <c r="A651" s="10"/>
      <c r="B651" s="10"/>
      <c r="C651" s="10"/>
      <c r="D651" s="10"/>
      <c r="E651" s="6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</row>
    <row r="652">
      <c r="A652" s="10"/>
      <c r="B652" s="10"/>
      <c r="C652" s="10"/>
      <c r="D652" s="10"/>
      <c r="E652" s="6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</row>
    <row r="653">
      <c r="A653" s="10"/>
      <c r="B653" s="10"/>
      <c r="C653" s="10"/>
      <c r="D653" s="10"/>
      <c r="E653" s="6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</row>
    <row r="654">
      <c r="A654" s="10"/>
      <c r="B654" s="10"/>
      <c r="C654" s="10"/>
      <c r="D654" s="10"/>
      <c r="E654" s="6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</row>
    <row r="655">
      <c r="A655" s="10"/>
      <c r="B655" s="10"/>
      <c r="C655" s="10"/>
      <c r="D655" s="10"/>
      <c r="E655" s="6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</row>
    <row r="656">
      <c r="A656" s="10"/>
      <c r="B656" s="10"/>
      <c r="C656" s="10"/>
      <c r="D656" s="10"/>
      <c r="E656" s="6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</row>
    <row r="657">
      <c r="A657" s="10"/>
      <c r="B657" s="10"/>
      <c r="C657" s="10"/>
      <c r="D657" s="10"/>
      <c r="E657" s="6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</row>
    <row r="658">
      <c r="A658" s="10"/>
      <c r="B658" s="10"/>
      <c r="C658" s="10"/>
      <c r="D658" s="10"/>
      <c r="E658" s="6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</row>
    <row r="659">
      <c r="A659" s="10"/>
      <c r="B659" s="10"/>
      <c r="C659" s="10"/>
      <c r="D659" s="10"/>
      <c r="E659" s="6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</row>
    <row r="660">
      <c r="A660" s="10"/>
      <c r="B660" s="10"/>
      <c r="C660" s="10"/>
      <c r="D660" s="10"/>
      <c r="E660" s="6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</row>
    <row r="661">
      <c r="A661" s="10"/>
      <c r="B661" s="10"/>
      <c r="C661" s="10"/>
      <c r="D661" s="10"/>
      <c r="E661" s="6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</row>
    <row r="662">
      <c r="A662" s="10"/>
      <c r="B662" s="10"/>
      <c r="C662" s="10"/>
      <c r="D662" s="10"/>
      <c r="E662" s="6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</row>
    <row r="663">
      <c r="A663" s="10"/>
      <c r="B663" s="10"/>
      <c r="C663" s="10"/>
      <c r="D663" s="10"/>
      <c r="E663" s="6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</row>
    <row r="664">
      <c r="A664" s="10"/>
      <c r="B664" s="10"/>
      <c r="C664" s="10"/>
      <c r="D664" s="10"/>
      <c r="E664" s="6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</row>
    <row r="665">
      <c r="A665" s="10"/>
      <c r="B665" s="10"/>
      <c r="C665" s="10"/>
      <c r="D665" s="10"/>
      <c r="E665" s="6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</row>
    <row r="666">
      <c r="A666" s="10"/>
      <c r="B666" s="10"/>
      <c r="C666" s="10"/>
      <c r="D666" s="10"/>
      <c r="E666" s="6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</row>
    <row r="667">
      <c r="A667" s="10"/>
      <c r="B667" s="10"/>
      <c r="C667" s="10"/>
      <c r="D667" s="10"/>
      <c r="E667" s="6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</row>
    <row r="668">
      <c r="A668" s="10"/>
      <c r="B668" s="10"/>
      <c r="C668" s="10"/>
      <c r="D668" s="10"/>
      <c r="E668" s="6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</row>
    <row r="669">
      <c r="A669" s="10"/>
      <c r="B669" s="10"/>
      <c r="C669" s="10"/>
      <c r="D669" s="10"/>
      <c r="E669" s="6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</row>
    <row r="670">
      <c r="A670" s="10"/>
      <c r="B670" s="10"/>
      <c r="C670" s="10"/>
      <c r="D670" s="10"/>
      <c r="E670" s="6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</row>
    <row r="671">
      <c r="A671" s="10"/>
      <c r="B671" s="10"/>
      <c r="C671" s="10"/>
      <c r="D671" s="10"/>
      <c r="E671" s="6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</row>
    <row r="672">
      <c r="A672" s="10"/>
      <c r="B672" s="10"/>
      <c r="C672" s="10"/>
      <c r="D672" s="10"/>
      <c r="E672" s="6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</row>
    <row r="673">
      <c r="A673" s="10"/>
      <c r="B673" s="10"/>
      <c r="C673" s="10"/>
      <c r="D673" s="10"/>
      <c r="E673" s="6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</row>
    <row r="674">
      <c r="A674" s="10"/>
      <c r="B674" s="10"/>
      <c r="C674" s="10"/>
      <c r="D674" s="10"/>
      <c r="E674" s="6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</row>
    <row r="675">
      <c r="A675" s="10"/>
      <c r="B675" s="10"/>
      <c r="C675" s="10"/>
      <c r="D675" s="10"/>
      <c r="E675" s="6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</row>
    <row r="676">
      <c r="A676" s="10"/>
      <c r="B676" s="10"/>
      <c r="C676" s="10"/>
      <c r="D676" s="10"/>
      <c r="E676" s="6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</row>
    <row r="677">
      <c r="A677" s="10"/>
      <c r="B677" s="10"/>
      <c r="C677" s="10"/>
      <c r="D677" s="10"/>
      <c r="E677" s="6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</row>
    <row r="678">
      <c r="A678" s="10"/>
      <c r="B678" s="10"/>
      <c r="C678" s="10"/>
      <c r="D678" s="10"/>
      <c r="E678" s="6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</row>
    <row r="679">
      <c r="A679" s="10"/>
      <c r="B679" s="10"/>
      <c r="C679" s="10"/>
      <c r="D679" s="10"/>
      <c r="E679" s="6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</row>
    <row r="680">
      <c r="A680" s="10"/>
      <c r="B680" s="10"/>
      <c r="C680" s="10"/>
      <c r="D680" s="10"/>
      <c r="E680" s="6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</row>
    <row r="681">
      <c r="A681" s="10"/>
      <c r="B681" s="10"/>
      <c r="C681" s="10"/>
      <c r="D681" s="10"/>
      <c r="E681" s="6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</row>
    <row r="682">
      <c r="A682" s="10"/>
      <c r="B682" s="10"/>
      <c r="C682" s="10"/>
      <c r="D682" s="10"/>
      <c r="E682" s="6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</row>
    <row r="683">
      <c r="A683" s="10"/>
      <c r="B683" s="10"/>
      <c r="C683" s="10"/>
      <c r="D683" s="10"/>
      <c r="E683" s="6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</row>
    <row r="684">
      <c r="A684" s="10"/>
      <c r="B684" s="10"/>
      <c r="C684" s="10"/>
      <c r="D684" s="10"/>
      <c r="E684" s="6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</row>
    <row r="685">
      <c r="A685" s="10"/>
      <c r="B685" s="10"/>
      <c r="C685" s="10"/>
      <c r="D685" s="10"/>
      <c r="E685" s="6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</row>
    <row r="686">
      <c r="A686" s="10"/>
      <c r="B686" s="10"/>
      <c r="C686" s="10"/>
      <c r="D686" s="10"/>
      <c r="E686" s="6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</row>
    <row r="687">
      <c r="A687" s="10"/>
      <c r="B687" s="10"/>
      <c r="C687" s="10"/>
      <c r="D687" s="10"/>
      <c r="E687" s="6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</row>
    <row r="688">
      <c r="A688" s="10"/>
      <c r="B688" s="10"/>
      <c r="C688" s="10"/>
      <c r="D688" s="10"/>
      <c r="E688" s="6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</row>
    <row r="689">
      <c r="A689" s="10"/>
      <c r="B689" s="10"/>
      <c r="C689" s="10"/>
      <c r="D689" s="10"/>
      <c r="E689" s="6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</row>
    <row r="690">
      <c r="A690" s="10"/>
      <c r="B690" s="10"/>
      <c r="C690" s="10"/>
      <c r="D690" s="10"/>
      <c r="E690" s="6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</row>
    <row r="691">
      <c r="A691" s="10"/>
      <c r="B691" s="10"/>
      <c r="C691" s="10"/>
      <c r="D691" s="10"/>
      <c r="E691" s="6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</row>
    <row r="692">
      <c r="A692" s="10"/>
      <c r="B692" s="10"/>
      <c r="C692" s="10"/>
      <c r="D692" s="10"/>
      <c r="E692" s="6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</row>
    <row r="693">
      <c r="A693" s="10"/>
      <c r="B693" s="10"/>
      <c r="C693" s="10"/>
      <c r="D693" s="10"/>
      <c r="E693" s="6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</row>
    <row r="694">
      <c r="A694" s="10"/>
      <c r="B694" s="10"/>
      <c r="C694" s="10"/>
      <c r="D694" s="10"/>
      <c r="E694" s="6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</row>
    <row r="695">
      <c r="A695" s="10"/>
      <c r="B695" s="10"/>
      <c r="C695" s="10"/>
      <c r="D695" s="10"/>
      <c r="E695" s="6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</row>
    <row r="696">
      <c r="A696" s="10"/>
      <c r="B696" s="10"/>
      <c r="C696" s="10"/>
      <c r="D696" s="10"/>
      <c r="E696" s="6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</row>
    <row r="697">
      <c r="A697" s="10"/>
      <c r="B697" s="10"/>
      <c r="C697" s="10"/>
      <c r="D697" s="10"/>
      <c r="E697" s="6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</row>
    <row r="698">
      <c r="A698" s="10"/>
      <c r="B698" s="10"/>
      <c r="C698" s="10"/>
      <c r="D698" s="10"/>
      <c r="E698" s="6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</row>
    <row r="699">
      <c r="A699" s="10"/>
      <c r="B699" s="10"/>
      <c r="C699" s="10"/>
      <c r="D699" s="10"/>
      <c r="E699" s="6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</row>
    <row r="700">
      <c r="A700" s="10"/>
      <c r="B700" s="10"/>
      <c r="C700" s="10"/>
      <c r="D700" s="10"/>
      <c r="E700" s="6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</row>
    <row r="701">
      <c r="A701" s="10"/>
      <c r="B701" s="10"/>
      <c r="C701" s="10"/>
      <c r="D701" s="10"/>
      <c r="E701" s="6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</row>
    <row r="702">
      <c r="A702" s="10"/>
      <c r="B702" s="10"/>
      <c r="C702" s="10"/>
      <c r="D702" s="10"/>
      <c r="E702" s="6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</row>
    <row r="703">
      <c r="A703" s="10"/>
      <c r="B703" s="10"/>
      <c r="C703" s="10"/>
      <c r="D703" s="10"/>
      <c r="E703" s="6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</row>
    <row r="704">
      <c r="A704" s="10"/>
      <c r="B704" s="10"/>
      <c r="C704" s="10"/>
      <c r="D704" s="10"/>
      <c r="E704" s="6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</row>
    <row r="705">
      <c r="A705" s="10"/>
      <c r="B705" s="10"/>
      <c r="C705" s="10"/>
      <c r="D705" s="10"/>
      <c r="E705" s="6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</row>
    <row r="706">
      <c r="A706" s="10"/>
      <c r="B706" s="10"/>
      <c r="C706" s="10"/>
      <c r="D706" s="10"/>
      <c r="E706" s="6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</row>
    <row r="707">
      <c r="A707" s="10"/>
      <c r="B707" s="10"/>
      <c r="C707" s="10"/>
      <c r="D707" s="10"/>
      <c r="E707" s="6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</row>
    <row r="708">
      <c r="A708" s="10"/>
      <c r="B708" s="10"/>
      <c r="C708" s="10"/>
      <c r="D708" s="10"/>
      <c r="E708" s="6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</row>
    <row r="709">
      <c r="A709" s="10"/>
      <c r="B709" s="10"/>
      <c r="C709" s="10"/>
      <c r="D709" s="10"/>
      <c r="E709" s="6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</row>
    <row r="710">
      <c r="A710" s="10"/>
      <c r="B710" s="10"/>
      <c r="C710" s="10"/>
      <c r="D710" s="10"/>
      <c r="E710" s="6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</row>
    <row r="711">
      <c r="A711" s="10"/>
      <c r="B711" s="10"/>
      <c r="C711" s="10"/>
      <c r="D711" s="10"/>
      <c r="E711" s="6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</row>
    <row r="712">
      <c r="A712" s="10"/>
      <c r="B712" s="10"/>
      <c r="C712" s="10"/>
      <c r="D712" s="10"/>
      <c r="E712" s="6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</row>
    <row r="713">
      <c r="A713" s="10"/>
      <c r="B713" s="10"/>
      <c r="C713" s="10"/>
      <c r="D713" s="10"/>
      <c r="E713" s="6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</row>
    <row r="714">
      <c r="A714" s="10"/>
      <c r="B714" s="10"/>
      <c r="C714" s="10"/>
      <c r="D714" s="10"/>
      <c r="E714" s="6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</row>
    <row r="715">
      <c r="A715" s="10"/>
      <c r="B715" s="10"/>
      <c r="C715" s="10"/>
      <c r="D715" s="10"/>
      <c r="E715" s="6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</row>
    <row r="716">
      <c r="A716" s="10"/>
      <c r="B716" s="10"/>
      <c r="C716" s="10"/>
      <c r="D716" s="10"/>
      <c r="E716" s="6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</row>
    <row r="717">
      <c r="A717" s="10"/>
      <c r="B717" s="10"/>
      <c r="C717" s="10"/>
      <c r="D717" s="10"/>
      <c r="E717" s="6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</row>
    <row r="718">
      <c r="A718" s="10"/>
      <c r="B718" s="10"/>
      <c r="C718" s="10"/>
      <c r="D718" s="10"/>
      <c r="E718" s="6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</row>
    <row r="719">
      <c r="A719" s="10"/>
      <c r="B719" s="10"/>
      <c r="C719" s="10"/>
      <c r="D719" s="10"/>
      <c r="E719" s="6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</row>
    <row r="720">
      <c r="A720" s="10"/>
      <c r="B720" s="10"/>
      <c r="C720" s="10"/>
      <c r="D720" s="10"/>
      <c r="E720" s="6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</row>
    <row r="721">
      <c r="A721" s="10"/>
      <c r="B721" s="10"/>
      <c r="C721" s="10"/>
      <c r="D721" s="10"/>
      <c r="E721" s="6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</row>
    <row r="722">
      <c r="A722" s="10"/>
      <c r="B722" s="10"/>
      <c r="C722" s="10"/>
      <c r="D722" s="10"/>
      <c r="E722" s="6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</row>
    <row r="723">
      <c r="A723" s="10"/>
      <c r="B723" s="10"/>
      <c r="C723" s="10"/>
      <c r="D723" s="10"/>
      <c r="E723" s="6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</row>
    <row r="724">
      <c r="A724" s="10"/>
      <c r="B724" s="10"/>
      <c r="C724" s="10"/>
      <c r="D724" s="10"/>
      <c r="E724" s="6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</row>
    <row r="725">
      <c r="A725" s="10"/>
      <c r="B725" s="10"/>
      <c r="C725" s="10"/>
      <c r="D725" s="10"/>
      <c r="E725" s="6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</row>
    <row r="726">
      <c r="A726" s="10"/>
      <c r="B726" s="10"/>
      <c r="C726" s="10"/>
      <c r="D726" s="10"/>
      <c r="E726" s="6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</row>
    <row r="727">
      <c r="A727" s="10"/>
      <c r="B727" s="10"/>
      <c r="C727" s="10"/>
      <c r="D727" s="10"/>
      <c r="E727" s="6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</row>
    <row r="728">
      <c r="A728" s="10"/>
      <c r="B728" s="10"/>
      <c r="C728" s="10"/>
      <c r="D728" s="10"/>
      <c r="E728" s="6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</row>
    <row r="729">
      <c r="A729" s="10"/>
      <c r="B729" s="10"/>
      <c r="C729" s="10"/>
      <c r="D729" s="10"/>
      <c r="E729" s="6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</row>
    <row r="730">
      <c r="A730" s="10"/>
      <c r="B730" s="10"/>
      <c r="C730" s="10"/>
      <c r="D730" s="10"/>
      <c r="E730" s="6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</row>
    <row r="731">
      <c r="A731" s="10"/>
      <c r="B731" s="10"/>
      <c r="C731" s="10"/>
      <c r="D731" s="10"/>
      <c r="E731" s="6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</row>
    <row r="732">
      <c r="A732" s="10"/>
      <c r="B732" s="10"/>
      <c r="C732" s="10"/>
      <c r="D732" s="10"/>
      <c r="E732" s="6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</row>
    <row r="733">
      <c r="A733" s="10"/>
      <c r="B733" s="10"/>
      <c r="C733" s="10"/>
      <c r="D733" s="10"/>
      <c r="E733" s="6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</row>
    <row r="734">
      <c r="A734" s="10"/>
      <c r="B734" s="10"/>
      <c r="C734" s="10"/>
      <c r="D734" s="10"/>
      <c r="E734" s="6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</row>
    <row r="735">
      <c r="A735" s="10"/>
      <c r="B735" s="10"/>
      <c r="C735" s="10"/>
      <c r="D735" s="10"/>
      <c r="E735" s="6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</row>
    <row r="736">
      <c r="A736" s="10"/>
      <c r="B736" s="10"/>
      <c r="C736" s="10"/>
      <c r="D736" s="10"/>
      <c r="E736" s="6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</row>
    <row r="737">
      <c r="A737" s="10"/>
      <c r="B737" s="10"/>
      <c r="C737" s="10"/>
      <c r="D737" s="10"/>
      <c r="E737" s="6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</row>
    <row r="738">
      <c r="A738" s="10"/>
      <c r="B738" s="10"/>
      <c r="C738" s="10"/>
      <c r="D738" s="10"/>
      <c r="E738" s="6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</row>
    <row r="739">
      <c r="A739" s="10"/>
      <c r="B739" s="10"/>
      <c r="C739" s="10"/>
      <c r="D739" s="10"/>
      <c r="E739" s="6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</row>
    <row r="740">
      <c r="A740" s="10"/>
      <c r="B740" s="10"/>
      <c r="C740" s="10"/>
      <c r="D740" s="10"/>
      <c r="E740" s="6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</row>
    <row r="741">
      <c r="A741" s="10"/>
      <c r="B741" s="10"/>
      <c r="C741" s="10"/>
      <c r="D741" s="10"/>
      <c r="E741" s="6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</row>
    <row r="742">
      <c r="A742" s="10"/>
      <c r="B742" s="10"/>
      <c r="C742" s="10"/>
      <c r="D742" s="10"/>
      <c r="E742" s="6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</row>
    <row r="743">
      <c r="A743" s="10"/>
      <c r="B743" s="10"/>
      <c r="C743" s="10"/>
      <c r="D743" s="10"/>
      <c r="E743" s="6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</row>
    <row r="744">
      <c r="A744" s="10"/>
      <c r="B744" s="10"/>
      <c r="C744" s="10"/>
      <c r="D744" s="10"/>
      <c r="E744" s="6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</row>
    <row r="745">
      <c r="A745" s="10"/>
      <c r="B745" s="10"/>
      <c r="C745" s="10"/>
      <c r="D745" s="10"/>
      <c r="E745" s="6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</row>
    <row r="746">
      <c r="A746" s="10"/>
      <c r="B746" s="10"/>
      <c r="C746" s="10"/>
      <c r="D746" s="10"/>
      <c r="E746" s="6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</row>
    <row r="747">
      <c r="A747" s="10"/>
      <c r="B747" s="10"/>
      <c r="C747" s="10"/>
      <c r="D747" s="10"/>
      <c r="E747" s="6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</row>
    <row r="748">
      <c r="A748" s="10"/>
      <c r="B748" s="10"/>
      <c r="C748" s="10"/>
      <c r="D748" s="10"/>
      <c r="E748" s="6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</row>
    <row r="749">
      <c r="A749" s="10"/>
      <c r="B749" s="10"/>
      <c r="C749" s="10"/>
      <c r="D749" s="10"/>
      <c r="E749" s="6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</row>
    <row r="750">
      <c r="A750" s="10"/>
      <c r="B750" s="10"/>
      <c r="C750" s="10"/>
      <c r="D750" s="10"/>
      <c r="E750" s="6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</row>
    <row r="751">
      <c r="A751" s="10"/>
      <c r="B751" s="10"/>
      <c r="C751" s="10"/>
      <c r="D751" s="10"/>
      <c r="E751" s="6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</row>
    <row r="752">
      <c r="A752" s="10"/>
      <c r="B752" s="10"/>
      <c r="C752" s="10"/>
      <c r="D752" s="10"/>
      <c r="E752" s="6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</row>
    <row r="753">
      <c r="A753" s="10"/>
      <c r="B753" s="10"/>
      <c r="C753" s="10"/>
      <c r="D753" s="10"/>
      <c r="E753" s="6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</row>
    <row r="754">
      <c r="A754" s="10"/>
      <c r="B754" s="10"/>
      <c r="C754" s="10"/>
      <c r="D754" s="10"/>
      <c r="E754" s="6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</row>
    <row r="755">
      <c r="A755" s="10"/>
      <c r="B755" s="10"/>
      <c r="C755" s="10"/>
      <c r="D755" s="10"/>
      <c r="E755" s="6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</row>
    <row r="756">
      <c r="A756" s="10"/>
      <c r="B756" s="10"/>
      <c r="C756" s="10"/>
      <c r="D756" s="10"/>
      <c r="E756" s="6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</row>
    <row r="757">
      <c r="A757" s="10"/>
      <c r="B757" s="10"/>
      <c r="C757" s="10"/>
      <c r="D757" s="10"/>
      <c r="E757" s="6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</row>
    <row r="758">
      <c r="A758" s="10"/>
      <c r="B758" s="10"/>
      <c r="C758" s="10"/>
      <c r="D758" s="10"/>
      <c r="E758" s="6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</row>
    <row r="759">
      <c r="A759" s="10"/>
      <c r="B759" s="10"/>
      <c r="C759" s="10"/>
      <c r="D759" s="10"/>
      <c r="E759" s="6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</row>
    <row r="760">
      <c r="A760" s="10"/>
      <c r="B760" s="10"/>
      <c r="C760" s="10"/>
      <c r="D760" s="10"/>
      <c r="E760" s="6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</row>
    <row r="761">
      <c r="A761" s="10"/>
      <c r="B761" s="10"/>
      <c r="C761" s="10"/>
      <c r="D761" s="10"/>
      <c r="E761" s="6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</row>
    <row r="762">
      <c r="A762" s="10"/>
      <c r="B762" s="10"/>
      <c r="C762" s="10"/>
      <c r="D762" s="10"/>
      <c r="E762" s="6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</row>
    <row r="763">
      <c r="A763" s="10"/>
      <c r="B763" s="10"/>
      <c r="C763" s="10"/>
      <c r="D763" s="10"/>
      <c r="E763" s="6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</row>
    <row r="764">
      <c r="A764" s="10"/>
      <c r="B764" s="10"/>
      <c r="C764" s="10"/>
      <c r="D764" s="10"/>
      <c r="E764" s="6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</row>
    <row r="765">
      <c r="A765" s="10"/>
      <c r="B765" s="10"/>
      <c r="C765" s="10"/>
      <c r="D765" s="10"/>
      <c r="E765" s="6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</row>
    <row r="766">
      <c r="A766" s="10"/>
      <c r="B766" s="10"/>
      <c r="C766" s="10"/>
      <c r="D766" s="10"/>
      <c r="E766" s="6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</row>
    <row r="767">
      <c r="A767" s="10"/>
      <c r="B767" s="10"/>
      <c r="C767" s="10"/>
      <c r="D767" s="10"/>
      <c r="E767" s="6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</row>
    <row r="768">
      <c r="A768" s="10"/>
      <c r="B768" s="10"/>
      <c r="C768" s="10"/>
      <c r="D768" s="10"/>
      <c r="E768" s="6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</row>
    <row r="769">
      <c r="A769" s="10"/>
      <c r="B769" s="10"/>
      <c r="C769" s="10"/>
      <c r="D769" s="10"/>
      <c r="E769" s="6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</row>
    <row r="770">
      <c r="A770" s="10"/>
      <c r="B770" s="10"/>
      <c r="C770" s="10"/>
      <c r="D770" s="10"/>
      <c r="E770" s="6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</row>
    <row r="771">
      <c r="A771" s="10"/>
      <c r="B771" s="10"/>
      <c r="C771" s="10"/>
      <c r="D771" s="10"/>
      <c r="E771" s="6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</row>
    <row r="772">
      <c r="A772" s="10"/>
      <c r="B772" s="10"/>
      <c r="C772" s="10"/>
      <c r="D772" s="10"/>
      <c r="E772" s="6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</row>
    <row r="773">
      <c r="A773" s="10"/>
      <c r="B773" s="10"/>
      <c r="C773" s="10"/>
      <c r="D773" s="10"/>
      <c r="E773" s="6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</row>
    <row r="774">
      <c r="A774" s="10"/>
      <c r="B774" s="10"/>
      <c r="C774" s="10"/>
      <c r="D774" s="10"/>
      <c r="E774" s="6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</row>
    <row r="775">
      <c r="A775" s="10"/>
      <c r="B775" s="10"/>
      <c r="C775" s="10"/>
      <c r="D775" s="10"/>
      <c r="E775" s="6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</row>
    <row r="776">
      <c r="A776" s="10"/>
      <c r="B776" s="10"/>
      <c r="C776" s="10"/>
      <c r="D776" s="10"/>
      <c r="E776" s="6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</row>
    <row r="777">
      <c r="A777" s="10"/>
      <c r="B777" s="10"/>
      <c r="C777" s="10"/>
      <c r="D777" s="10"/>
      <c r="E777" s="6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</row>
    <row r="778">
      <c r="A778" s="10"/>
      <c r="B778" s="10"/>
      <c r="C778" s="10"/>
      <c r="D778" s="10"/>
      <c r="E778" s="6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</row>
    <row r="779">
      <c r="A779" s="10"/>
      <c r="B779" s="10"/>
      <c r="C779" s="10"/>
      <c r="D779" s="10"/>
      <c r="E779" s="6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</row>
    <row r="780">
      <c r="A780" s="10"/>
      <c r="B780" s="10"/>
      <c r="C780" s="10"/>
      <c r="D780" s="10"/>
      <c r="E780" s="6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</row>
    <row r="781">
      <c r="A781" s="10"/>
      <c r="B781" s="10"/>
      <c r="C781" s="10"/>
      <c r="D781" s="10"/>
      <c r="E781" s="6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</row>
    <row r="782">
      <c r="A782" s="10"/>
      <c r="B782" s="10"/>
      <c r="C782" s="10"/>
      <c r="D782" s="10"/>
      <c r="E782" s="6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</row>
    <row r="783">
      <c r="A783" s="10"/>
      <c r="B783" s="10"/>
      <c r="C783" s="10"/>
      <c r="D783" s="10"/>
      <c r="E783" s="6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</row>
    <row r="784">
      <c r="A784" s="10"/>
      <c r="B784" s="10"/>
      <c r="C784" s="10"/>
      <c r="D784" s="10"/>
      <c r="E784" s="6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</row>
    <row r="785">
      <c r="A785" s="10"/>
      <c r="B785" s="10"/>
      <c r="C785" s="10"/>
      <c r="D785" s="10"/>
      <c r="E785" s="6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</row>
    <row r="786">
      <c r="A786" s="10"/>
      <c r="B786" s="10"/>
      <c r="C786" s="10"/>
      <c r="D786" s="10"/>
      <c r="E786" s="6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</row>
    <row r="787">
      <c r="A787" s="10"/>
      <c r="B787" s="10"/>
      <c r="C787" s="10"/>
      <c r="D787" s="10"/>
      <c r="E787" s="6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</row>
    <row r="788">
      <c r="A788" s="10"/>
      <c r="B788" s="10"/>
      <c r="C788" s="10"/>
      <c r="D788" s="10"/>
      <c r="E788" s="6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</row>
    <row r="789">
      <c r="A789" s="10"/>
      <c r="B789" s="10"/>
      <c r="C789" s="10"/>
      <c r="D789" s="10"/>
      <c r="E789" s="6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</row>
    <row r="790">
      <c r="A790" s="10"/>
      <c r="B790" s="10"/>
      <c r="C790" s="10"/>
      <c r="D790" s="10"/>
      <c r="E790" s="6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</row>
    <row r="791">
      <c r="A791" s="10"/>
      <c r="B791" s="10"/>
      <c r="C791" s="10"/>
      <c r="D791" s="10"/>
      <c r="E791" s="6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</row>
    <row r="792">
      <c r="A792" s="10"/>
      <c r="B792" s="10"/>
      <c r="C792" s="10"/>
      <c r="D792" s="10"/>
      <c r="E792" s="6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</row>
    <row r="793">
      <c r="A793" s="10"/>
      <c r="B793" s="10"/>
      <c r="C793" s="10"/>
      <c r="D793" s="10"/>
      <c r="E793" s="6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</row>
    <row r="794">
      <c r="A794" s="10"/>
      <c r="B794" s="10"/>
      <c r="C794" s="10"/>
      <c r="D794" s="10"/>
      <c r="E794" s="6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</row>
    <row r="795">
      <c r="A795" s="10"/>
      <c r="B795" s="10"/>
      <c r="C795" s="10"/>
      <c r="D795" s="10"/>
      <c r="E795" s="6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</row>
    <row r="796">
      <c r="A796" s="10"/>
      <c r="B796" s="10"/>
      <c r="C796" s="10"/>
      <c r="D796" s="10"/>
      <c r="E796" s="6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</row>
    <row r="797">
      <c r="A797" s="10"/>
      <c r="B797" s="10"/>
      <c r="C797" s="10"/>
      <c r="D797" s="10"/>
      <c r="E797" s="6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</row>
    <row r="798">
      <c r="A798" s="10"/>
      <c r="B798" s="10"/>
      <c r="C798" s="10"/>
      <c r="D798" s="10"/>
      <c r="E798" s="6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</row>
    <row r="799">
      <c r="A799" s="10"/>
      <c r="B799" s="10"/>
      <c r="C799" s="10"/>
      <c r="D799" s="10"/>
      <c r="E799" s="6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</row>
    <row r="800">
      <c r="A800" s="10"/>
      <c r="B800" s="10"/>
      <c r="C800" s="10"/>
      <c r="D800" s="10"/>
      <c r="E800" s="6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</row>
    <row r="801">
      <c r="A801" s="10"/>
      <c r="B801" s="10"/>
      <c r="C801" s="10"/>
      <c r="D801" s="10"/>
      <c r="E801" s="6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</row>
    <row r="802">
      <c r="A802" s="10"/>
      <c r="B802" s="10"/>
      <c r="C802" s="10"/>
      <c r="D802" s="10"/>
      <c r="E802" s="6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</row>
    <row r="803">
      <c r="A803" s="10"/>
      <c r="B803" s="10"/>
      <c r="C803" s="10"/>
      <c r="D803" s="10"/>
      <c r="E803" s="6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</row>
    <row r="804">
      <c r="A804" s="10"/>
      <c r="B804" s="10"/>
      <c r="C804" s="10"/>
      <c r="D804" s="10"/>
      <c r="E804" s="6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</row>
    <row r="805">
      <c r="A805" s="10"/>
      <c r="B805" s="10"/>
      <c r="C805" s="10"/>
      <c r="D805" s="10"/>
      <c r="E805" s="6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</row>
    <row r="806">
      <c r="A806" s="10"/>
      <c r="B806" s="10"/>
      <c r="C806" s="10"/>
      <c r="D806" s="10"/>
      <c r="E806" s="6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</row>
    <row r="807">
      <c r="A807" s="10"/>
      <c r="B807" s="10"/>
      <c r="C807" s="10"/>
      <c r="D807" s="10"/>
      <c r="E807" s="6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</row>
    <row r="808">
      <c r="A808" s="10"/>
      <c r="B808" s="10"/>
      <c r="C808" s="10"/>
      <c r="D808" s="10"/>
      <c r="E808" s="6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</row>
    <row r="809">
      <c r="A809" s="10"/>
      <c r="B809" s="10"/>
      <c r="C809" s="10"/>
      <c r="D809" s="10"/>
      <c r="E809" s="6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</row>
    <row r="810">
      <c r="A810" s="10"/>
      <c r="B810" s="10"/>
      <c r="C810" s="10"/>
      <c r="D810" s="10"/>
      <c r="E810" s="6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</row>
    <row r="811">
      <c r="A811" s="10"/>
      <c r="B811" s="10"/>
      <c r="C811" s="10"/>
      <c r="D811" s="10"/>
      <c r="E811" s="6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</row>
    <row r="812">
      <c r="A812" s="10"/>
      <c r="B812" s="10"/>
      <c r="C812" s="10"/>
      <c r="D812" s="10"/>
      <c r="E812" s="6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</row>
    <row r="813">
      <c r="A813" s="10"/>
      <c r="B813" s="10"/>
      <c r="C813" s="10"/>
      <c r="D813" s="10"/>
      <c r="E813" s="6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</row>
    <row r="814">
      <c r="A814" s="10"/>
      <c r="B814" s="10"/>
      <c r="C814" s="10"/>
      <c r="D814" s="10"/>
      <c r="E814" s="6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</row>
    <row r="815">
      <c r="A815" s="10"/>
      <c r="B815" s="10"/>
      <c r="C815" s="10"/>
      <c r="D815" s="10"/>
      <c r="E815" s="6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</row>
    <row r="816">
      <c r="A816" s="10"/>
      <c r="B816" s="10"/>
      <c r="C816" s="10"/>
      <c r="D816" s="10"/>
      <c r="E816" s="6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</row>
    <row r="817">
      <c r="A817" s="10"/>
      <c r="B817" s="10"/>
      <c r="C817" s="10"/>
      <c r="D817" s="10"/>
      <c r="E817" s="6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</row>
    <row r="818">
      <c r="A818" s="10"/>
      <c r="B818" s="10"/>
      <c r="C818" s="10"/>
      <c r="D818" s="10"/>
      <c r="E818" s="6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</row>
    <row r="819">
      <c r="A819" s="10"/>
      <c r="B819" s="10"/>
      <c r="C819" s="10"/>
      <c r="D819" s="10"/>
      <c r="E819" s="6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</row>
    <row r="820">
      <c r="A820" s="10"/>
      <c r="B820" s="10"/>
      <c r="C820" s="10"/>
      <c r="D820" s="10"/>
      <c r="E820" s="6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</row>
    <row r="821">
      <c r="A821" s="10"/>
      <c r="B821" s="10"/>
      <c r="C821" s="10"/>
      <c r="D821" s="10"/>
      <c r="E821" s="6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</row>
    <row r="822">
      <c r="A822" s="10"/>
      <c r="B822" s="10"/>
      <c r="C822" s="10"/>
      <c r="D822" s="10"/>
      <c r="E822" s="6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</row>
    <row r="823">
      <c r="A823" s="10"/>
      <c r="B823" s="10"/>
      <c r="C823" s="10"/>
      <c r="D823" s="10"/>
      <c r="E823" s="6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</row>
    <row r="824">
      <c r="A824" s="10"/>
      <c r="B824" s="10"/>
      <c r="C824" s="10"/>
      <c r="D824" s="10"/>
      <c r="E824" s="6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</row>
    <row r="825">
      <c r="A825" s="10"/>
      <c r="B825" s="10"/>
      <c r="C825" s="10"/>
      <c r="D825" s="10"/>
      <c r="E825" s="6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</row>
    <row r="826">
      <c r="A826" s="10"/>
      <c r="B826" s="10"/>
      <c r="C826" s="10"/>
      <c r="D826" s="10"/>
      <c r="E826" s="6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</row>
    <row r="827">
      <c r="A827" s="10"/>
      <c r="B827" s="10"/>
      <c r="C827" s="10"/>
      <c r="D827" s="10"/>
      <c r="E827" s="6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</row>
    <row r="828">
      <c r="A828" s="10"/>
      <c r="B828" s="10"/>
      <c r="C828" s="10"/>
      <c r="D828" s="10"/>
      <c r="E828" s="6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</row>
    <row r="829">
      <c r="A829" s="10"/>
      <c r="B829" s="10"/>
      <c r="C829" s="10"/>
      <c r="D829" s="10"/>
      <c r="E829" s="6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</row>
    <row r="830">
      <c r="A830" s="10"/>
      <c r="B830" s="10"/>
      <c r="C830" s="10"/>
      <c r="D830" s="10"/>
      <c r="E830" s="6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</row>
    <row r="831">
      <c r="A831" s="10"/>
      <c r="B831" s="10"/>
      <c r="C831" s="10"/>
      <c r="D831" s="10"/>
      <c r="E831" s="6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</row>
    <row r="832">
      <c r="A832" s="10"/>
      <c r="B832" s="10"/>
      <c r="C832" s="10"/>
      <c r="D832" s="10"/>
      <c r="E832" s="6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</row>
    <row r="833">
      <c r="A833" s="10"/>
      <c r="B833" s="10"/>
      <c r="C833" s="10"/>
      <c r="D833" s="10"/>
      <c r="E833" s="6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</row>
    <row r="834">
      <c r="A834" s="10"/>
      <c r="B834" s="10"/>
      <c r="C834" s="10"/>
      <c r="D834" s="10"/>
      <c r="E834" s="6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</row>
    <row r="835">
      <c r="A835" s="10"/>
      <c r="B835" s="10"/>
      <c r="C835" s="10"/>
      <c r="D835" s="10"/>
      <c r="E835" s="6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</row>
    <row r="836">
      <c r="A836" s="10"/>
      <c r="B836" s="10"/>
      <c r="C836" s="10"/>
      <c r="D836" s="10"/>
      <c r="E836" s="6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</row>
    <row r="837">
      <c r="A837" s="10"/>
      <c r="B837" s="10"/>
      <c r="C837" s="10"/>
      <c r="D837" s="10"/>
      <c r="E837" s="6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</row>
    <row r="838">
      <c r="A838" s="10"/>
      <c r="B838" s="10"/>
      <c r="C838" s="10"/>
      <c r="D838" s="10"/>
      <c r="E838" s="6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</row>
    <row r="839">
      <c r="A839" s="10"/>
      <c r="B839" s="10"/>
      <c r="C839" s="10"/>
      <c r="D839" s="10"/>
      <c r="E839" s="6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</row>
    <row r="840">
      <c r="A840" s="10"/>
      <c r="B840" s="10"/>
      <c r="C840" s="10"/>
      <c r="D840" s="10"/>
      <c r="E840" s="6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</row>
    <row r="841">
      <c r="A841" s="10"/>
      <c r="B841" s="10"/>
      <c r="C841" s="10"/>
      <c r="D841" s="10"/>
      <c r="E841" s="6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</row>
    <row r="842">
      <c r="A842" s="10"/>
      <c r="B842" s="10"/>
      <c r="C842" s="10"/>
      <c r="D842" s="10"/>
      <c r="E842" s="6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</row>
    <row r="843">
      <c r="A843" s="10"/>
      <c r="B843" s="10"/>
      <c r="C843" s="10"/>
      <c r="D843" s="10"/>
      <c r="E843" s="6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</row>
    <row r="844">
      <c r="A844" s="10"/>
      <c r="B844" s="10"/>
      <c r="C844" s="10"/>
      <c r="D844" s="10"/>
      <c r="E844" s="6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</row>
    <row r="845">
      <c r="A845" s="10"/>
      <c r="B845" s="10"/>
      <c r="C845" s="10"/>
      <c r="D845" s="10"/>
      <c r="E845" s="6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</row>
    <row r="846">
      <c r="A846" s="10"/>
      <c r="B846" s="10"/>
      <c r="C846" s="10"/>
      <c r="D846" s="10"/>
      <c r="E846" s="6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</row>
    <row r="847">
      <c r="A847" s="10"/>
      <c r="B847" s="10"/>
      <c r="C847" s="10"/>
      <c r="D847" s="10"/>
      <c r="E847" s="6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</row>
    <row r="848">
      <c r="A848" s="10"/>
      <c r="B848" s="10"/>
      <c r="C848" s="10"/>
      <c r="D848" s="10"/>
      <c r="E848" s="6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</row>
    <row r="849">
      <c r="A849" s="10"/>
      <c r="B849" s="10"/>
      <c r="C849" s="10"/>
      <c r="D849" s="10"/>
      <c r="E849" s="6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</row>
    <row r="850">
      <c r="A850" s="10"/>
      <c r="B850" s="10"/>
      <c r="C850" s="10"/>
      <c r="D850" s="10"/>
      <c r="E850" s="6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</row>
    <row r="851">
      <c r="A851" s="10"/>
      <c r="B851" s="10"/>
      <c r="C851" s="10"/>
      <c r="D851" s="10"/>
      <c r="E851" s="6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</row>
    <row r="852">
      <c r="A852" s="10"/>
      <c r="B852" s="10"/>
      <c r="C852" s="10"/>
      <c r="D852" s="10"/>
      <c r="E852" s="6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</row>
    <row r="853">
      <c r="A853" s="10"/>
      <c r="B853" s="10"/>
      <c r="C853" s="10"/>
      <c r="D853" s="10"/>
      <c r="E853" s="6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</row>
    <row r="854">
      <c r="A854" s="10"/>
      <c r="B854" s="10"/>
      <c r="C854" s="10"/>
      <c r="D854" s="10"/>
      <c r="E854" s="6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</row>
    <row r="855">
      <c r="A855" s="10"/>
      <c r="B855" s="10"/>
      <c r="C855" s="10"/>
      <c r="D855" s="10"/>
      <c r="E855" s="6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</row>
    <row r="856">
      <c r="A856" s="10"/>
      <c r="B856" s="10"/>
      <c r="C856" s="10"/>
      <c r="D856" s="10"/>
      <c r="E856" s="6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</row>
    <row r="857">
      <c r="A857" s="10"/>
      <c r="B857" s="10"/>
      <c r="C857" s="10"/>
      <c r="D857" s="10"/>
      <c r="E857" s="6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</row>
    <row r="858">
      <c r="A858" s="10"/>
      <c r="B858" s="10"/>
      <c r="C858" s="10"/>
      <c r="D858" s="10"/>
      <c r="E858" s="6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</row>
    <row r="859">
      <c r="A859" s="10"/>
      <c r="B859" s="10"/>
      <c r="C859" s="10"/>
      <c r="D859" s="10"/>
      <c r="E859" s="6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</row>
    <row r="860">
      <c r="A860" s="10"/>
      <c r="B860" s="10"/>
      <c r="C860" s="10"/>
      <c r="D860" s="10"/>
      <c r="E860" s="6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</row>
    <row r="861">
      <c r="A861" s="10"/>
      <c r="B861" s="10"/>
      <c r="C861" s="10"/>
      <c r="D861" s="10"/>
      <c r="E861" s="6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</row>
    <row r="862">
      <c r="A862" s="10"/>
      <c r="B862" s="10"/>
      <c r="C862" s="10"/>
      <c r="D862" s="10"/>
      <c r="E862" s="6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</row>
    <row r="863">
      <c r="A863" s="10"/>
      <c r="B863" s="10"/>
      <c r="C863" s="10"/>
      <c r="D863" s="10"/>
      <c r="E863" s="6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</row>
    <row r="864">
      <c r="A864" s="10"/>
      <c r="B864" s="10"/>
      <c r="C864" s="10"/>
      <c r="D864" s="10"/>
      <c r="E864" s="6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</row>
    <row r="865">
      <c r="A865" s="10"/>
      <c r="B865" s="10"/>
      <c r="C865" s="10"/>
      <c r="D865" s="10"/>
      <c r="E865" s="6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</row>
    <row r="866">
      <c r="A866" s="10"/>
      <c r="B866" s="10"/>
      <c r="C866" s="10"/>
      <c r="D866" s="10"/>
      <c r="E866" s="6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</row>
    <row r="867">
      <c r="A867" s="10"/>
      <c r="B867" s="10"/>
      <c r="C867" s="10"/>
      <c r="D867" s="10"/>
      <c r="E867" s="6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</row>
    <row r="868">
      <c r="A868" s="10"/>
      <c r="B868" s="10"/>
      <c r="C868" s="10"/>
      <c r="D868" s="10"/>
      <c r="E868" s="6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</row>
    <row r="869">
      <c r="A869" s="10"/>
      <c r="B869" s="10"/>
      <c r="C869" s="10"/>
      <c r="D869" s="10"/>
      <c r="E869" s="6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</row>
    <row r="870">
      <c r="A870" s="10"/>
      <c r="B870" s="10"/>
      <c r="C870" s="10"/>
      <c r="D870" s="10"/>
      <c r="E870" s="6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</row>
    <row r="871">
      <c r="A871" s="10"/>
      <c r="B871" s="10"/>
      <c r="C871" s="10"/>
      <c r="D871" s="10"/>
      <c r="E871" s="6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</row>
    <row r="872">
      <c r="A872" s="10"/>
      <c r="B872" s="10"/>
      <c r="C872" s="10"/>
      <c r="D872" s="10"/>
      <c r="E872" s="6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</row>
    <row r="873">
      <c r="A873" s="10"/>
      <c r="B873" s="10"/>
      <c r="C873" s="10"/>
      <c r="D873" s="10"/>
      <c r="E873" s="6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</row>
    <row r="874">
      <c r="A874" s="10"/>
      <c r="B874" s="10"/>
      <c r="C874" s="10"/>
      <c r="D874" s="10"/>
      <c r="E874" s="6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</row>
    <row r="875">
      <c r="A875" s="10"/>
      <c r="B875" s="10"/>
      <c r="C875" s="10"/>
      <c r="D875" s="10"/>
      <c r="E875" s="6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</row>
    <row r="876">
      <c r="A876" s="10"/>
      <c r="B876" s="10"/>
      <c r="C876" s="10"/>
      <c r="D876" s="10"/>
      <c r="E876" s="6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</row>
    <row r="877">
      <c r="A877" s="10"/>
      <c r="B877" s="10"/>
      <c r="C877" s="10"/>
      <c r="D877" s="10"/>
      <c r="E877" s="6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</row>
    <row r="878">
      <c r="A878" s="10"/>
      <c r="B878" s="10"/>
      <c r="C878" s="10"/>
      <c r="D878" s="10"/>
      <c r="E878" s="6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</row>
    <row r="879">
      <c r="A879" s="10"/>
      <c r="B879" s="10"/>
      <c r="C879" s="10"/>
      <c r="D879" s="10"/>
      <c r="E879" s="6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</row>
    <row r="880">
      <c r="A880" s="10"/>
      <c r="B880" s="10"/>
      <c r="C880" s="10"/>
      <c r="D880" s="10"/>
      <c r="E880" s="6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</row>
    <row r="881">
      <c r="A881" s="10"/>
      <c r="B881" s="10"/>
      <c r="C881" s="10"/>
      <c r="D881" s="10"/>
      <c r="E881" s="6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</row>
    <row r="882">
      <c r="A882" s="10"/>
      <c r="B882" s="10"/>
      <c r="C882" s="10"/>
      <c r="D882" s="10"/>
      <c r="E882" s="6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</row>
    <row r="883">
      <c r="A883" s="10"/>
      <c r="B883" s="10"/>
      <c r="C883" s="10"/>
      <c r="D883" s="10"/>
      <c r="E883" s="6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</row>
    <row r="884">
      <c r="A884" s="10"/>
      <c r="B884" s="10"/>
      <c r="C884" s="10"/>
      <c r="D884" s="10"/>
      <c r="E884" s="6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</row>
    <row r="885">
      <c r="A885" s="10"/>
      <c r="B885" s="10"/>
      <c r="C885" s="10"/>
      <c r="D885" s="10"/>
      <c r="E885" s="6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</row>
    <row r="886">
      <c r="A886" s="10"/>
      <c r="B886" s="10"/>
      <c r="C886" s="10"/>
      <c r="D886" s="10"/>
      <c r="E886" s="6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</row>
    <row r="887">
      <c r="A887" s="10"/>
      <c r="B887" s="10"/>
      <c r="C887" s="10"/>
      <c r="D887" s="10"/>
      <c r="E887" s="6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</row>
    <row r="888">
      <c r="A888" s="10"/>
      <c r="B888" s="10"/>
      <c r="C888" s="10"/>
      <c r="D888" s="10"/>
      <c r="E888" s="6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</row>
    <row r="889">
      <c r="A889" s="10"/>
      <c r="B889" s="10"/>
      <c r="C889" s="10"/>
      <c r="D889" s="10"/>
      <c r="E889" s="6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</row>
    <row r="890">
      <c r="A890" s="10"/>
      <c r="B890" s="10"/>
      <c r="C890" s="10"/>
      <c r="D890" s="10"/>
      <c r="E890" s="6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</row>
    <row r="891">
      <c r="A891" s="10"/>
      <c r="B891" s="10"/>
      <c r="C891" s="10"/>
      <c r="D891" s="10"/>
      <c r="E891" s="6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</row>
    <row r="892">
      <c r="A892" s="10"/>
      <c r="B892" s="10"/>
      <c r="C892" s="10"/>
      <c r="D892" s="10"/>
      <c r="E892" s="6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</row>
    <row r="893">
      <c r="A893" s="10"/>
      <c r="B893" s="10"/>
      <c r="C893" s="10"/>
      <c r="D893" s="10"/>
      <c r="E893" s="6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</row>
    <row r="894">
      <c r="A894" s="10"/>
      <c r="B894" s="10"/>
      <c r="C894" s="10"/>
      <c r="D894" s="10"/>
      <c r="E894" s="6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</row>
    <row r="895">
      <c r="A895" s="10"/>
      <c r="B895" s="10"/>
      <c r="C895" s="10"/>
      <c r="D895" s="10"/>
      <c r="E895" s="6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</row>
    <row r="896">
      <c r="A896" s="10"/>
      <c r="B896" s="10"/>
      <c r="C896" s="10"/>
      <c r="D896" s="10"/>
      <c r="E896" s="6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</row>
    <row r="897">
      <c r="A897" s="10"/>
      <c r="B897" s="10"/>
      <c r="C897" s="10"/>
      <c r="D897" s="10"/>
      <c r="E897" s="6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</row>
    <row r="898">
      <c r="A898" s="10"/>
      <c r="B898" s="10"/>
      <c r="C898" s="10"/>
      <c r="D898" s="10"/>
      <c r="E898" s="6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</row>
    <row r="899">
      <c r="A899" s="10"/>
      <c r="B899" s="10"/>
      <c r="C899" s="10"/>
      <c r="D899" s="10"/>
      <c r="E899" s="6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</row>
    <row r="900">
      <c r="A900" s="10"/>
      <c r="B900" s="10"/>
      <c r="C900" s="10"/>
      <c r="D900" s="10"/>
      <c r="E900" s="6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</row>
    <row r="901">
      <c r="A901" s="10"/>
      <c r="B901" s="10"/>
      <c r="C901" s="10"/>
      <c r="D901" s="10"/>
      <c r="E901" s="6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</row>
    <row r="902">
      <c r="A902" s="10"/>
      <c r="B902" s="10"/>
      <c r="C902" s="10"/>
      <c r="D902" s="10"/>
      <c r="E902" s="6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</row>
    <row r="903">
      <c r="A903" s="10"/>
      <c r="B903" s="10"/>
      <c r="C903" s="10"/>
      <c r="D903" s="10"/>
      <c r="E903" s="6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</row>
    <row r="904">
      <c r="A904" s="10"/>
      <c r="B904" s="10"/>
      <c r="C904" s="10"/>
      <c r="D904" s="10"/>
      <c r="E904" s="6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</row>
    <row r="905">
      <c r="A905" s="10"/>
      <c r="B905" s="10"/>
      <c r="C905" s="10"/>
      <c r="D905" s="10"/>
      <c r="E905" s="6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</row>
    <row r="906">
      <c r="A906" s="10"/>
      <c r="B906" s="10"/>
      <c r="C906" s="10"/>
      <c r="D906" s="10"/>
      <c r="E906" s="6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</row>
    <row r="907">
      <c r="A907" s="10"/>
      <c r="B907" s="10"/>
      <c r="C907" s="10"/>
      <c r="D907" s="10"/>
      <c r="E907" s="6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</row>
    <row r="908">
      <c r="A908" s="10"/>
      <c r="B908" s="10"/>
      <c r="C908" s="10"/>
      <c r="D908" s="10"/>
      <c r="E908" s="6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</row>
    <row r="909">
      <c r="A909" s="10"/>
      <c r="B909" s="10"/>
      <c r="C909" s="10"/>
      <c r="D909" s="10"/>
      <c r="E909" s="6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</row>
    <row r="910">
      <c r="A910" s="10"/>
      <c r="B910" s="10"/>
      <c r="C910" s="10"/>
      <c r="D910" s="10"/>
      <c r="E910" s="6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</row>
    <row r="911">
      <c r="A911" s="10"/>
      <c r="B911" s="10"/>
      <c r="C911" s="10"/>
      <c r="D911" s="10"/>
      <c r="E911" s="6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</row>
    <row r="912">
      <c r="A912" s="10"/>
      <c r="B912" s="10"/>
      <c r="C912" s="10"/>
      <c r="D912" s="10"/>
      <c r="E912" s="6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</row>
    <row r="913">
      <c r="A913" s="10"/>
      <c r="B913" s="10"/>
      <c r="C913" s="10"/>
      <c r="D913" s="10"/>
      <c r="E913" s="6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</row>
    <row r="914">
      <c r="A914" s="10"/>
      <c r="B914" s="10"/>
      <c r="C914" s="10"/>
      <c r="D914" s="10"/>
      <c r="E914" s="6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</row>
    <row r="915">
      <c r="A915" s="10"/>
      <c r="B915" s="10"/>
      <c r="C915" s="10"/>
      <c r="D915" s="10"/>
      <c r="E915" s="6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</row>
    <row r="916">
      <c r="A916" s="10"/>
      <c r="B916" s="10"/>
      <c r="C916" s="10"/>
      <c r="D916" s="10"/>
      <c r="E916" s="6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</row>
    <row r="917">
      <c r="A917" s="10"/>
      <c r="B917" s="10"/>
      <c r="C917" s="10"/>
      <c r="D917" s="10"/>
      <c r="E917" s="6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</row>
    <row r="918">
      <c r="A918" s="10"/>
      <c r="B918" s="10"/>
      <c r="C918" s="10"/>
      <c r="D918" s="10"/>
      <c r="E918" s="6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</row>
    <row r="919">
      <c r="A919" s="10"/>
      <c r="B919" s="10"/>
      <c r="C919" s="10"/>
      <c r="D919" s="10"/>
      <c r="E919" s="6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</row>
    <row r="920">
      <c r="A920" s="10"/>
      <c r="B920" s="10"/>
      <c r="C920" s="10"/>
      <c r="D920" s="10"/>
      <c r="E920" s="6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</row>
    <row r="921">
      <c r="A921" s="10"/>
      <c r="B921" s="10"/>
      <c r="C921" s="10"/>
      <c r="D921" s="10"/>
      <c r="E921" s="6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</row>
    <row r="922">
      <c r="A922" s="10"/>
      <c r="B922" s="10"/>
      <c r="C922" s="10"/>
      <c r="D922" s="10"/>
      <c r="E922" s="6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</row>
    <row r="923">
      <c r="A923" s="10"/>
      <c r="B923" s="10"/>
      <c r="C923" s="10"/>
      <c r="D923" s="10"/>
      <c r="E923" s="6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</row>
    <row r="924">
      <c r="A924" s="10"/>
      <c r="B924" s="10"/>
      <c r="C924" s="10"/>
      <c r="D924" s="10"/>
      <c r="E924" s="6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</row>
    <row r="925">
      <c r="A925" s="10"/>
      <c r="B925" s="10"/>
      <c r="C925" s="10"/>
      <c r="D925" s="10"/>
      <c r="E925" s="6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</row>
    <row r="926">
      <c r="A926" s="10"/>
      <c r="B926" s="10"/>
      <c r="C926" s="10"/>
      <c r="D926" s="10"/>
      <c r="E926" s="6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</row>
    <row r="927">
      <c r="A927" s="10"/>
      <c r="B927" s="10"/>
      <c r="C927" s="10"/>
      <c r="D927" s="10"/>
      <c r="E927" s="6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</row>
    <row r="928">
      <c r="A928" s="10"/>
      <c r="B928" s="10"/>
      <c r="C928" s="10"/>
      <c r="D928" s="10"/>
      <c r="E928" s="6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</row>
    <row r="929">
      <c r="A929" s="10"/>
      <c r="B929" s="10"/>
      <c r="C929" s="10"/>
      <c r="D929" s="10"/>
      <c r="E929" s="6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</row>
    <row r="930">
      <c r="A930" s="10"/>
      <c r="B930" s="10"/>
      <c r="C930" s="10"/>
      <c r="D930" s="10"/>
      <c r="E930" s="6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</row>
    <row r="931">
      <c r="A931" s="10"/>
      <c r="B931" s="10"/>
      <c r="C931" s="10"/>
      <c r="D931" s="10"/>
      <c r="E931" s="6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</row>
    <row r="932">
      <c r="A932" s="10"/>
      <c r="B932" s="10"/>
      <c r="C932" s="10"/>
      <c r="D932" s="10"/>
      <c r="E932" s="6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</row>
    <row r="933">
      <c r="A933" s="10"/>
      <c r="B933" s="10"/>
      <c r="C933" s="10"/>
      <c r="D933" s="10"/>
      <c r="E933" s="6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</row>
    <row r="934">
      <c r="A934" s="10"/>
      <c r="B934" s="10"/>
      <c r="C934" s="10"/>
      <c r="D934" s="10"/>
      <c r="E934" s="6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</row>
    <row r="935">
      <c r="A935" s="10"/>
      <c r="B935" s="10"/>
      <c r="C935" s="10"/>
      <c r="D935" s="10"/>
      <c r="E935" s="6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</row>
    <row r="936">
      <c r="A936" s="10"/>
      <c r="B936" s="10"/>
      <c r="C936" s="10"/>
      <c r="D936" s="10"/>
      <c r="E936" s="6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</row>
    <row r="937">
      <c r="A937" s="10"/>
      <c r="B937" s="10"/>
      <c r="C937" s="10"/>
      <c r="D937" s="10"/>
      <c r="E937" s="6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</row>
    <row r="938">
      <c r="A938" s="10"/>
      <c r="B938" s="10"/>
      <c r="C938" s="10"/>
      <c r="D938" s="10"/>
      <c r="E938" s="6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</row>
    <row r="939">
      <c r="A939" s="10"/>
      <c r="B939" s="10"/>
      <c r="C939" s="10"/>
      <c r="D939" s="10"/>
      <c r="E939" s="6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</row>
    <row r="940">
      <c r="A940" s="10"/>
      <c r="B940" s="10"/>
      <c r="C940" s="10"/>
      <c r="D940" s="10"/>
      <c r="E940" s="6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</row>
    <row r="941">
      <c r="A941" s="10"/>
      <c r="B941" s="10"/>
      <c r="C941" s="10"/>
      <c r="D941" s="10"/>
      <c r="E941" s="6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</row>
    <row r="942">
      <c r="A942" s="10"/>
      <c r="B942" s="10"/>
      <c r="C942" s="10"/>
      <c r="D942" s="10"/>
      <c r="E942" s="6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</row>
    <row r="943">
      <c r="A943" s="10"/>
      <c r="B943" s="10"/>
      <c r="C943" s="10"/>
      <c r="D943" s="10"/>
      <c r="E943" s="6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</row>
    <row r="944">
      <c r="A944" s="10"/>
      <c r="B944" s="10"/>
      <c r="C944" s="10"/>
      <c r="D944" s="10"/>
      <c r="E944" s="6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</row>
    <row r="945">
      <c r="A945" s="10"/>
      <c r="B945" s="10"/>
      <c r="C945" s="10"/>
      <c r="D945" s="10"/>
      <c r="E945" s="6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</row>
    <row r="946">
      <c r="A946" s="10"/>
      <c r="B946" s="10"/>
      <c r="C946" s="10"/>
      <c r="D946" s="10"/>
      <c r="E946" s="6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</row>
    <row r="947">
      <c r="A947" s="10"/>
      <c r="B947" s="10"/>
      <c r="C947" s="10"/>
      <c r="D947" s="10"/>
      <c r="E947" s="6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</row>
    <row r="948">
      <c r="A948" s="10"/>
      <c r="B948" s="10"/>
      <c r="C948" s="10"/>
      <c r="D948" s="10"/>
      <c r="E948" s="6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</row>
    <row r="949">
      <c r="A949" s="10"/>
      <c r="B949" s="10"/>
      <c r="C949" s="10"/>
      <c r="D949" s="10"/>
      <c r="E949" s="6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</row>
    <row r="950">
      <c r="A950" s="10"/>
      <c r="B950" s="10"/>
      <c r="C950" s="10"/>
      <c r="D950" s="10"/>
      <c r="E950" s="6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</row>
    <row r="951">
      <c r="A951" s="10"/>
      <c r="B951" s="10"/>
      <c r="C951" s="10"/>
      <c r="D951" s="10"/>
      <c r="E951" s="6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</row>
    <row r="952">
      <c r="A952" s="10"/>
      <c r="B952" s="10"/>
      <c r="C952" s="10"/>
      <c r="D952" s="10"/>
      <c r="E952" s="6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</row>
    <row r="953">
      <c r="A953" s="10"/>
      <c r="B953" s="10"/>
      <c r="C953" s="10"/>
      <c r="D953" s="10"/>
      <c r="E953" s="6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</row>
    <row r="954">
      <c r="A954" s="10"/>
      <c r="B954" s="10"/>
      <c r="C954" s="10"/>
      <c r="D954" s="10"/>
      <c r="E954" s="6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</row>
    <row r="955">
      <c r="A955" s="10"/>
      <c r="B955" s="10"/>
      <c r="C955" s="10"/>
      <c r="D955" s="10"/>
      <c r="E955" s="6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</row>
    <row r="956">
      <c r="A956" s="10"/>
      <c r="B956" s="10"/>
      <c r="C956" s="10"/>
      <c r="D956" s="10"/>
      <c r="E956" s="6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</row>
    <row r="957">
      <c r="A957" s="10"/>
      <c r="B957" s="10"/>
      <c r="C957" s="10"/>
      <c r="D957" s="10"/>
      <c r="E957" s="6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</row>
    <row r="958">
      <c r="A958" s="10"/>
      <c r="B958" s="10"/>
      <c r="C958" s="10"/>
      <c r="D958" s="10"/>
      <c r="E958" s="6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</row>
    <row r="959">
      <c r="A959" s="10"/>
      <c r="B959" s="10"/>
      <c r="C959" s="10"/>
      <c r="D959" s="10"/>
      <c r="E959" s="6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</row>
    <row r="960">
      <c r="A960" s="10"/>
      <c r="B960" s="10"/>
      <c r="C960" s="10"/>
      <c r="D960" s="10"/>
      <c r="E960" s="6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</row>
    <row r="961">
      <c r="A961" s="10"/>
      <c r="B961" s="10"/>
      <c r="C961" s="10"/>
      <c r="D961" s="10"/>
      <c r="E961" s="6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</row>
    <row r="962">
      <c r="A962" s="10"/>
      <c r="B962" s="10"/>
      <c r="C962" s="10"/>
      <c r="D962" s="10"/>
      <c r="E962" s="6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</row>
    <row r="963">
      <c r="A963" s="10"/>
      <c r="B963" s="10"/>
      <c r="C963" s="10"/>
      <c r="D963" s="10"/>
      <c r="E963" s="6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</row>
    <row r="964">
      <c r="A964" s="10"/>
      <c r="B964" s="10"/>
      <c r="C964" s="10"/>
      <c r="D964" s="10"/>
      <c r="E964" s="6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</row>
    <row r="965">
      <c r="A965" s="10"/>
      <c r="B965" s="10"/>
      <c r="C965" s="10"/>
      <c r="D965" s="10"/>
      <c r="E965" s="6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</row>
    <row r="966">
      <c r="A966" s="10"/>
      <c r="B966" s="10"/>
      <c r="C966" s="10"/>
      <c r="D966" s="10"/>
      <c r="E966" s="6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</row>
    <row r="967">
      <c r="A967" s="10"/>
      <c r="B967" s="10"/>
      <c r="C967" s="10"/>
      <c r="D967" s="10"/>
      <c r="E967" s="6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</row>
    <row r="968">
      <c r="A968" s="10"/>
      <c r="B968" s="10"/>
      <c r="C968" s="10"/>
      <c r="D968" s="10"/>
      <c r="E968" s="6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</row>
    <row r="969">
      <c r="A969" s="10"/>
      <c r="B969" s="10"/>
      <c r="C969" s="10"/>
      <c r="D969" s="10"/>
      <c r="E969" s="6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</row>
    <row r="970">
      <c r="A970" s="10"/>
      <c r="B970" s="10"/>
      <c r="C970" s="10"/>
      <c r="D970" s="10"/>
      <c r="E970" s="6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</row>
    <row r="971">
      <c r="A971" s="10"/>
      <c r="B971" s="10"/>
      <c r="C971" s="10"/>
      <c r="D971" s="10"/>
      <c r="E971" s="6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</row>
    <row r="972">
      <c r="A972" s="10"/>
      <c r="B972" s="10"/>
      <c r="C972" s="10"/>
      <c r="D972" s="10"/>
      <c r="E972" s="6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</row>
    <row r="973">
      <c r="A973" s="10"/>
      <c r="B973" s="10"/>
      <c r="C973" s="10"/>
      <c r="D973" s="10"/>
      <c r="E973" s="6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</row>
    <row r="974">
      <c r="A974" s="10"/>
      <c r="B974" s="10"/>
      <c r="C974" s="10"/>
      <c r="D974" s="10"/>
      <c r="E974" s="6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</row>
    <row r="975">
      <c r="A975" s="10"/>
      <c r="B975" s="10"/>
      <c r="C975" s="10"/>
      <c r="D975" s="10"/>
      <c r="E975" s="6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</row>
    <row r="976">
      <c r="A976" s="10"/>
      <c r="B976" s="10"/>
      <c r="C976" s="10"/>
      <c r="D976" s="10"/>
      <c r="E976" s="6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</row>
    <row r="977">
      <c r="A977" s="10"/>
      <c r="B977" s="10"/>
      <c r="C977" s="10"/>
      <c r="D977" s="10"/>
      <c r="E977" s="6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</row>
    <row r="978">
      <c r="A978" s="10"/>
      <c r="B978" s="10"/>
      <c r="C978" s="10"/>
      <c r="D978" s="10"/>
      <c r="E978" s="6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</row>
    <row r="979">
      <c r="A979" s="10"/>
      <c r="B979" s="10"/>
      <c r="C979" s="10"/>
      <c r="D979" s="10"/>
      <c r="E979" s="6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</row>
    <row r="980">
      <c r="A980" s="10"/>
      <c r="B980" s="10"/>
      <c r="C980" s="10"/>
      <c r="D980" s="10"/>
      <c r="E980" s="6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</row>
    <row r="981">
      <c r="A981" s="10"/>
      <c r="B981" s="10"/>
      <c r="C981" s="10"/>
      <c r="D981" s="10"/>
      <c r="E981" s="6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</row>
    <row r="982">
      <c r="A982" s="10"/>
      <c r="B982" s="10"/>
      <c r="C982" s="10"/>
      <c r="D982" s="10"/>
      <c r="E982" s="6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</row>
    <row r="983">
      <c r="A983" s="10"/>
      <c r="B983" s="10"/>
      <c r="C983" s="10"/>
      <c r="D983" s="10"/>
      <c r="E983" s="6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</row>
    <row r="984">
      <c r="A984" s="10"/>
      <c r="B984" s="10"/>
      <c r="C984" s="10"/>
      <c r="D984" s="10"/>
      <c r="E984" s="6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</row>
    <row r="985">
      <c r="A985" s="10"/>
      <c r="B985" s="10"/>
      <c r="C985" s="10"/>
      <c r="D985" s="10"/>
      <c r="E985" s="6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</row>
    <row r="986">
      <c r="A986" s="10"/>
      <c r="B986" s="10"/>
      <c r="C986" s="10"/>
      <c r="D986" s="10"/>
      <c r="E986" s="6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</row>
    <row r="987">
      <c r="A987" s="10"/>
      <c r="B987" s="10"/>
      <c r="C987" s="10"/>
      <c r="D987" s="10"/>
      <c r="E987" s="6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</row>
    <row r="988">
      <c r="A988" s="10"/>
      <c r="B988" s="10"/>
      <c r="C988" s="10"/>
      <c r="D988" s="10"/>
      <c r="E988" s="6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</row>
    <row r="989">
      <c r="A989" s="10"/>
      <c r="B989" s="10"/>
      <c r="C989" s="10"/>
      <c r="D989" s="10"/>
      <c r="E989" s="6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</row>
    <row r="990">
      <c r="A990" s="10"/>
      <c r="B990" s="10"/>
      <c r="C990" s="10"/>
      <c r="D990" s="10"/>
      <c r="E990" s="6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</row>
    <row r="991">
      <c r="A991" s="10"/>
      <c r="B991" s="10"/>
      <c r="C991" s="10"/>
      <c r="D991" s="10"/>
      <c r="E991" s="6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</row>
    <row r="992">
      <c r="A992" s="10"/>
      <c r="B992" s="10"/>
      <c r="C992" s="10"/>
      <c r="D992" s="10"/>
      <c r="E992" s="6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</row>
    <row r="993">
      <c r="A993" s="10"/>
      <c r="B993" s="10"/>
      <c r="C993" s="10"/>
      <c r="D993" s="10"/>
      <c r="E993" s="6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</row>
    <row r="994">
      <c r="A994" s="10"/>
      <c r="B994" s="10"/>
      <c r="C994" s="10"/>
      <c r="D994" s="10"/>
      <c r="E994" s="6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</row>
    <row r="995">
      <c r="A995" s="10"/>
      <c r="B995" s="10"/>
      <c r="C995" s="10"/>
      <c r="D995" s="10"/>
      <c r="E995" s="6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</row>
    <row r="996">
      <c r="A996" s="10"/>
      <c r="B996" s="10"/>
      <c r="C996" s="10"/>
      <c r="D996" s="10"/>
      <c r="E996" s="6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</row>
    <row r="997">
      <c r="A997" s="10"/>
      <c r="B997" s="10"/>
      <c r="C997" s="10"/>
      <c r="D997" s="10"/>
      <c r="E997" s="6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</row>
    <row r="998">
      <c r="A998" s="10"/>
      <c r="B998" s="10"/>
      <c r="C998" s="10"/>
      <c r="D998" s="10"/>
      <c r="E998" s="6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</row>
    <row r="999">
      <c r="A999" s="10"/>
      <c r="B999" s="10"/>
      <c r="C999" s="10"/>
      <c r="D999" s="10"/>
      <c r="E999" s="6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</row>
    <row r="1000">
      <c r="A1000" s="10"/>
      <c r="B1000" s="10"/>
      <c r="C1000" s="10"/>
      <c r="D1000" s="10"/>
      <c r="E1000" s="6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</row>
    <row r="1001">
      <c r="A1001" s="10"/>
      <c r="B1001" s="10"/>
      <c r="C1001" s="10"/>
      <c r="D1001" s="10"/>
      <c r="E1001" s="6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</row>
    <row r="1002">
      <c r="A1002" s="10"/>
      <c r="B1002" s="10"/>
      <c r="C1002" s="10"/>
      <c r="D1002" s="10"/>
      <c r="E1002" s="6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</row>
    <row r="1003">
      <c r="A1003" s="10"/>
      <c r="B1003" s="10"/>
      <c r="C1003" s="10"/>
      <c r="D1003" s="10"/>
      <c r="E1003" s="6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</row>
    <row r="1004">
      <c r="A1004" s="10"/>
      <c r="B1004" s="10"/>
      <c r="C1004" s="10"/>
      <c r="D1004" s="10"/>
      <c r="E1004" s="6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</row>
  </sheetData>
  <conditionalFormatting sqref="E2:E3 E8:E10 E12:E20 E22:E33">
    <cfRule type="cellIs" dxfId="0" priority="1" operator="between">
      <formula>0.75</formula>
      <formula>0.99</formula>
    </cfRule>
  </conditionalFormatting>
  <conditionalFormatting sqref="E2:E3 E8:E10 E12:E20 E22:E33">
    <cfRule type="cellIs" dxfId="1" priority="2" operator="greaterThan">
      <formula>1.3</formula>
    </cfRule>
  </conditionalFormatting>
  <conditionalFormatting sqref="E1:E3 E8:E10 E12:E20 E22:E35 D39:D40 C40:C56 E60:E1004">
    <cfRule type="cellIs" dxfId="2" priority="3" operator="between">
      <formula>0</formula>
      <formula>0.7</formula>
    </cfRule>
  </conditionalFormatting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</hyperlinks>
  <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 t="s">
        <v>62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>
      <c r="A2" s="8" t="s">
        <v>1</v>
      </c>
      <c r="B2" s="8" t="s">
        <v>63</v>
      </c>
      <c r="C2" s="8" t="s">
        <v>64</v>
      </c>
      <c r="D2" s="8" t="s">
        <v>65</v>
      </c>
      <c r="E2" s="8" t="s">
        <v>66</v>
      </c>
      <c r="F2" s="8" t="s">
        <v>67</v>
      </c>
      <c r="G2" s="8" t="s">
        <v>68</v>
      </c>
      <c r="H2" s="8" t="s">
        <v>69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>
      <c r="A3" s="9" t="s">
        <v>24</v>
      </c>
      <c r="B3" s="4">
        <v>15.0</v>
      </c>
      <c r="C3" s="7">
        <f>SUM(B24,B32,B38,B46,B53,B62,B68,B75,B82,B90,B97,B104,B112,B119,B127)</f>
        <v>575</v>
      </c>
      <c r="D3" s="7">
        <f>SUM(C24,C32,C38,C46,C53,C62,C68,C75,C82,C90,C97,C104, C112,C119,C127)</f>
        <v>557</v>
      </c>
      <c r="E3" s="7">
        <f t="shared" ref="E3:E8" si="2">SUM(C3 - D3)</f>
        <v>18</v>
      </c>
      <c r="F3" s="7">
        <f>SUM(E24,E32,E38,E46,E53,E62,E68,E75,E82,E90,E97,E104,E112,E119,E127)</f>
        <v>102925</v>
      </c>
      <c r="G3" s="7">
        <f>SUM(F24,F32,F38,F46,F53,F62,F68,F75,F82,F90,F97,F104, F112,F119,F127)</f>
        <v>91293</v>
      </c>
      <c r="H3" s="7">
        <f t="shared" ref="H3:H7" si="4">SUM(F3-G3)</f>
        <v>11632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>
      <c r="A4" s="9" t="s">
        <v>34</v>
      </c>
      <c r="B4" s="4">
        <v>10.0</v>
      </c>
      <c r="C4" s="7">
        <f t="shared" ref="C4:D4" si="1">SUM(B27,B31,B39,B49,B56,B61,B69,B83,B98,B105)</f>
        <v>314</v>
      </c>
      <c r="D4" s="7">
        <f t="shared" si="1"/>
        <v>360</v>
      </c>
      <c r="E4" s="7">
        <f t="shared" si="2"/>
        <v>-46</v>
      </c>
      <c r="F4" s="7">
        <f t="shared" ref="F4:G4" si="3">SUM(E27,E31,E39,E49,E56,E61,E69,E83,E98,E105)</f>
        <v>58121</v>
      </c>
      <c r="G4" s="7">
        <f t="shared" si="3"/>
        <v>55713</v>
      </c>
      <c r="H4" s="7">
        <f t="shared" si="4"/>
        <v>2408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>
      <c r="A5" s="9" t="s">
        <v>45</v>
      </c>
      <c r="B5" s="4">
        <v>9.0</v>
      </c>
      <c r="C5" s="7">
        <f t="shared" ref="C5:D5" si="5">SUM(B41,B47,B63,B70,B76,B84,B92,B99,B106)</f>
        <v>255</v>
      </c>
      <c r="D5" s="7">
        <f t="shared" si="5"/>
        <v>304</v>
      </c>
      <c r="E5" s="7">
        <f t="shared" si="2"/>
        <v>-49</v>
      </c>
      <c r="F5" s="7">
        <f t="shared" ref="F5:G5" si="6">SUM(E41,E47,E63,E70,E76,E84,E92,E99,E106)</f>
        <v>44267</v>
      </c>
      <c r="G5" s="7">
        <f t="shared" si="6"/>
        <v>46882</v>
      </c>
      <c r="H5" s="7">
        <f t="shared" si="4"/>
        <v>-2615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>
      <c r="A6" s="9" t="s">
        <v>44</v>
      </c>
      <c r="B6" s="4">
        <v>15.0</v>
      </c>
      <c r="C6" s="7">
        <f t="shared" ref="C6:D6" si="7">SUM(B25,B34,B40,B48,B55,B60,B71,B77,B85,B91,B100,B107,B114,B120,B128)</f>
        <v>387</v>
      </c>
      <c r="D6" s="7">
        <f t="shared" si="7"/>
        <v>512</v>
      </c>
      <c r="E6" s="7">
        <f t="shared" si="2"/>
        <v>-125</v>
      </c>
      <c r="F6" s="7">
        <f t="shared" ref="F6:G6" si="8">SUM(E25,E34,E40,E48,E55,E60,E71,E77,E85,E91,E100,E107, E114,E120,E128)</f>
        <v>77477</v>
      </c>
      <c r="G6" s="7">
        <f t="shared" si="8"/>
        <v>81279</v>
      </c>
      <c r="H6" s="7">
        <f t="shared" si="4"/>
        <v>-3802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>
      <c r="A7" s="9" t="s">
        <v>39</v>
      </c>
      <c r="B7" s="4">
        <v>8.0</v>
      </c>
      <c r="C7" s="7">
        <f t="shared" ref="C7:D7" si="9">SUM(B26,B33,B54,B78,B93,B113,B121,B126)</f>
        <v>218</v>
      </c>
      <c r="D7" s="7">
        <f t="shared" si="9"/>
        <v>285</v>
      </c>
      <c r="E7" s="7">
        <f t="shared" si="2"/>
        <v>-67</v>
      </c>
      <c r="F7" s="7">
        <f>SUM(E26,E33,E54,E78,E93,E113,E121,E126)</f>
        <v>43772</v>
      </c>
      <c r="G7" s="7">
        <f>SUM(F26,F33,F54,F78,F93, F113,F121,F126)</f>
        <v>43025</v>
      </c>
      <c r="H7" s="7">
        <f t="shared" si="4"/>
        <v>747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>
      <c r="A8" s="9" t="s">
        <v>50</v>
      </c>
      <c r="B8" s="8">
        <v>3.0</v>
      </c>
      <c r="C8" s="10">
        <f t="shared" ref="C8:D8" si="10">sum(B129,B122,B115)</f>
        <v>40</v>
      </c>
      <c r="D8" s="10">
        <f t="shared" si="10"/>
        <v>115</v>
      </c>
      <c r="E8" s="7">
        <f t="shared" si="2"/>
        <v>-75</v>
      </c>
      <c r="F8" s="10">
        <f t="shared" ref="F8:G8" si="11">sum(E129,E122,E115)</f>
        <v>7499</v>
      </c>
      <c r="G8" s="10">
        <f t="shared" si="11"/>
        <v>15103</v>
      </c>
      <c r="H8" s="7">
        <f>SUM(F8 - G8)</f>
        <v>-7604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21" t="s">
        <v>70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>
      <c r="A12" s="8" t="s">
        <v>1</v>
      </c>
      <c r="B12" s="8" t="s">
        <v>6</v>
      </c>
      <c r="C12" s="8" t="s">
        <v>7</v>
      </c>
      <c r="D12" s="8" t="s">
        <v>8</v>
      </c>
      <c r="E12" s="8" t="s">
        <v>9</v>
      </c>
      <c r="F12" s="8" t="s">
        <v>10</v>
      </c>
      <c r="G12" s="8" t="s">
        <v>11</v>
      </c>
      <c r="H12" s="8" t="s">
        <v>12</v>
      </c>
      <c r="I12" s="8" t="s">
        <v>13</v>
      </c>
      <c r="J12" s="8" t="s">
        <v>15</v>
      </c>
      <c r="K12" s="8" t="s">
        <v>16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9" t="s">
        <v>24</v>
      </c>
      <c r="B13" s="7">
        <f t="shared" ref="B13:B18" si="12">SUM(C3 / B3)</f>
        <v>38.33333333</v>
      </c>
      <c r="C13" s="7">
        <f t="shared" ref="C13:C18" si="13">SUM(D3 / B3)</f>
        <v>37.13333333</v>
      </c>
      <c r="D13" s="7">
        <f t="shared" ref="D13:D18" si="14">SUM(E3 / B3)</f>
        <v>1.2</v>
      </c>
      <c r="E13" s="7">
        <f t="shared" ref="E13:E18" si="15">SUM(F3 / B3)</f>
        <v>6861.666667</v>
      </c>
      <c r="F13" s="7">
        <f t="shared" ref="F13:F18" si="16">SUM(G3 / B3)</f>
        <v>6086.2</v>
      </c>
      <c r="G13" s="7">
        <f t="shared" ref="G13:G18" si="17">SUM(H3 / B3)</f>
        <v>775.4666667</v>
      </c>
      <c r="H13" s="7">
        <f t="shared" ref="H13:H18" si="18">SUM(F3/C3)</f>
        <v>179</v>
      </c>
      <c r="I13" s="7">
        <f t="shared" ref="I13:I18" si="19">SUM(G3/C3)</f>
        <v>158.7704348</v>
      </c>
      <c r="J13" s="7">
        <f t="shared" ref="J13:J18" si="20">SUM(F3/D3)</f>
        <v>184.7845601</v>
      </c>
      <c r="K13" s="7">
        <f t="shared" ref="K13:K18" si="21">SUM(G3/D3)</f>
        <v>163.9012567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>
      <c r="A14" s="9" t="s">
        <v>34</v>
      </c>
      <c r="B14" s="7">
        <f t="shared" si="12"/>
        <v>31.4</v>
      </c>
      <c r="C14" s="7">
        <f t="shared" si="13"/>
        <v>36</v>
      </c>
      <c r="D14" s="7">
        <f t="shared" si="14"/>
        <v>-4.6</v>
      </c>
      <c r="E14" s="7">
        <f t="shared" si="15"/>
        <v>5812.1</v>
      </c>
      <c r="F14" s="7">
        <f t="shared" si="16"/>
        <v>5571.3</v>
      </c>
      <c r="G14" s="7">
        <f t="shared" si="17"/>
        <v>240.8</v>
      </c>
      <c r="H14" s="7">
        <f t="shared" si="18"/>
        <v>185.0987261</v>
      </c>
      <c r="I14" s="7">
        <f t="shared" si="19"/>
        <v>177.4299363</v>
      </c>
      <c r="J14" s="7">
        <f t="shared" si="20"/>
        <v>161.4472222</v>
      </c>
      <c r="K14" s="7">
        <f t="shared" si="21"/>
        <v>154.7583333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9" t="s">
        <v>45</v>
      </c>
      <c r="B15" s="7">
        <f t="shared" si="12"/>
        <v>28.33333333</v>
      </c>
      <c r="C15" s="7">
        <f t="shared" si="13"/>
        <v>33.77777778</v>
      </c>
      <c r="D15" s="7">
        <f t="shared" si="14"/>
        <v>-5.444444444</v>
      </c>
      <c r="E15" s="7">
        <f t="shared" si="15"/>
        <v>4918.555556</v>
      </c>
      <c r="F15" s="7">
        <f t="shared" si="16"/>
        <v>5209.111111</v>
      </c>
      <c r="G15" s="7">
        <f t="shared" si="17"/>
        <v>-290.5555556</v>
      </c>
      <c r="H15" s="7">
        <f t="shared" si="18"/>
        <v>173.5960784</v>
      </c>
      <c r="I15" s="7">
        <f t="shared" si="19"/>
        <v>183.8509804</v>
      </c>
      <c r="J15" s="7">
        <f t="shared" si="20"/>
        <v>145.6151316</v>
      </c>
      <c r="K15" s="7">
        <f t="shared" si="21"/>
        <v>154.2171053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>
      <c r="A16" s="9" t="s">
        <v>44</v>
      </c>
      <c r="B16" s="7">
        <f t="shared" si="12"/>
        <v>25.8</v>
      </c>
      <c r="C16" s="7">
        <f t="shared" si="13"/>
        <v>34.13333333</v>
      </c>
      <c r="D16" s="7">
        <f t="shared" si="14"/>
        <v>-8.333333333</v>
      </c>
      <c r="E16" s="7">
        <f t="shared" si="15"/>
        <v>5165.133333</v>
      </c>
      <c r="F16" s="7">
        <f t="shared" si="16"/>
        <v>5418.6</v>
      </c>
      <c r="G16" s="7">
        <f t="shared" si="17"/>
        <v>-253.4666667</v>
      </c>
      <c r="H16" s="7">
        <f t="shared" si="18"/>
        <v>200.1989664</v>
      </c>
      <c r="I16" s="7">
        <f t="shared" si="19"/>
        <v>210.0232558</v>
      </c>
      <c r="J16" s="7">
        <f t="shared" si="20"/>
        <v>151.3222656</v>
      </c>
      <c r="K16" s="7">
        <f t="shared" si="21"/>
        <v>158.7480469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>
      <c r="A17" s="9" t="s">
        <v>39</v>
      </c>
      <c r="B17" s="7">
        <f t="shared" si="12"/>
        <v>27.25</v>
      </c>
      <c r="C17" s="7">
        <f t="shared" si="13"/>
        <v>35.625</v>
      </c>
      <c r="D17" s="7">
        <f t="shared" si="14"/>
        <v>-8.375</v>
      </c>
      <c r="E17" s="7">
        <f t="shared" si="15"/>
        <v>5471.5</v>
      </c>
      <c r="F17" s="7">
        <f t="shared" si="16"/>
        <v>5378.125</v>
      </c>
      <c r="G17" s="7">
        <f t="shared" si="17"/>
        <v>93.375</v>
      </c>
      <c r="H17" s="7">
        <f t="shared" si="18"/>
        <v>200.7889908</v>
      </c>
      <c r="I17" s="7">
        <f t="shared" si="19"/>
        <v>197.3623853</v>
      </c>
      <c r="J17" s="7">
        <f t="shared" si="20"/>
        <v>153.5859649</v>
      </c>
      <c r="K17" s="7">
        <f t="shared" si="21"/>
        <v>150.9649123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>
      <c r="A18" s="9" t="s">
        <v>50</v>
      </c>
      <c r="B18" s="7">
        <f t="shared" si="12"/>
        <v>13.33333333</v>
      </c>
      <c r="C18" s="7">
        <f t="shared" si="13"/>
        <v>38.33333333</v>
      </c>
      <c r="D18" s="7">
        <f t="shared" si="14"/>
        <v>-25</v>
      </c>
      <c r="E18" s="7">
        <f t="shared" si="15"/>
        <v>2499.666667</v>
      </c>
      <c r="F18" s="7">
        <f t="shared" si="16"/>
        <v>5034.333333</v>
      </c>
      <c r="G18" s="7">
        <f t="shared" si="17"/>
        <v>-2534.666667</v>
      </c>
      <c r="H18" s="7">
        <f t="shared" si="18"/>
        <v>187.475</v>
      </c>
      <c r="I18" s="7">
        <f t="shared" si="19"/>
        <v>377.575</v>
      </c>
      <c r="J18" s="7">
        <f t="shared" si="20"/>
        <v>65.20869565</v>
      </c>
      <c r="K18" s="7">
        <f t="shared" si="21"/>
        <v>131.3304348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21"/>
      <c r="B19" s="21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>
      <c r="A20" s="21"/>
      <c r="B20" s="21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>
      <c r="A21" s="21" t="s">
        <v>71</v>
      </c>
      <c r="B21" s="21" t="s">
        <v>72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>
      <c r="A22" s="8" t="s">
        <v>73</v>
      </c>
      <c r="B22" s="8" t="s">
        <v>74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>
      <c r="A23" s="8" t="s">
        <v>1</v>
      </c>
      <c r="B23" s="8" t="s">
        <v>64</v>
      </c>
      <c r="C23" s="8" t="s">
        <v>65</v>
      </c>
      <c r="D23" s="8" t="s">
        <v>66</v>
      </c>
      <c r="E23" s="8" t="s">
        <v>67</v>
      </c>
      <c r="F23" s="8" t="s">
        <v>68</v>
      </c>
      <c r="G23" s="8" t="s">
        <v>69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>
      <c r="A24" s="9" t="s">
        <v>24</v>
      </c>
      <c r="B24" s="4">
        <v>32.0</v>
      </c>
      <c r="C24" s="4">
        <v>28.0</v>
      </c>
      <c r="D24" s="4">
        <f t="shared" ref="D24:D27" si="22">SUM(B24-C24)</f>
        <v>4</v>
      </c>
      <c r="E24" s="4">
        <v>5676.0</v>
      </c>
      <c r="F24" s="4">
        <v>4827.0</v>
      </c>
      <c r="G24" s="4">
        <f t="shared" ref="G24:G27" si="23">SUM(E24-F24)</f>
        <v>849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>
      <c r="A25" s="9" t="s">
        <v>44</v>
      </c>
      <c r="B25" s="4">
        <v>28.0</v>
      </c>
      <c r="C25" s="4">
        <v>25.0</v>
      </c>
      <c r="D25" s="4">
        <f t="shared" si="22"/>
        <v>3</v>
      </c>
      <c r="E25" s="4">
        <v>4124.0</v>
      </c>
      <c r="F25" s="4">
        <v>4507.0</v>
      </c>
      <c r="G25" s="4">
        <f t="shared" si="23"/>
        <v>-383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>
      <c r="A26" s="9" t="s">
        <v>39</v>
      </c>
      <c r="B26" s="4">
        <v>28.0</v>
      </c>
      <c r="C26" s="4">
        <v>37.0</v>
      </c>
      <c r="D26" s="4">
        <f t="shared" si="22"/>
        <v>-9</v>
      </c>
      <c r="E26" s="4">
        <v>5579.0</v>
      </c>
      <c r="F26" s="4">
        <v>5782.0</v>
      </c>
      <c r="G26" s="4">
        <f t="shared" si="23"/>
        <v>-203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9" t="s">
        <v>75</v>
      </c>
      <c r="B27" s="4">
        <v>24.0</v>
      </c>
      <c r="C27" s="4">
        <v>42.0</v>
      </c>
      <c r="D27" s="4">
        <f t="shared" si="22"/>
        <v>-18</v>
      </c>
      <c r="E27" s="4">
        <v>4694.0</v>
      </c>
      <c r="F27" s="4">
        <v>5731.0</v>
      </c>
      <c r="G27" s="4">
        <f t="shared" si="23"/>
        <v>-1037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>
      <c r="A29" s="8" t="s">
        <v>73</v>
      </c>
      <c r="B29" s="8" t="s">
        <v>76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>
      <c r="A30" s="8" t="s">
        <v>1</v>
      </c>
      <c r="B30" s="8" t="s">
        <v>64</v>
      </c>
      <c r="C30" s="8" t="s">
        <v>65</v>
      </c>
      <c r="D30" s="8" t="s">
        <v>66</v>
      </c>
      <c r="E30" s="8" t="s">
        <v>67</v>
      </c>
      <c r="F30" s="8" t="s">
        <v>68</v>
      </c>
      <c r="G30" s="8" t="s">
        <v>69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>
      <c r="A31" s="9" t="s">
        <v>75</v>
      </c>
      <c r="B31" s="4">
        <v>43.0</v>
      </c>
      <c r="C31" s="4">
        <v>30.0</v>
      </c>
      <c r="D31" s="4">
        <f t="shared" ref="D31:D34" si="24">SUM(B31-C31)</f>
        <v>13</v>
      </c>
      <c r="E31" s="4">
        <v>6548.0</v>
      </c>
      <c r="F31" s="4">
        <v>5426.0</v>
      </c>
      <c r="G31" s="4">
        <f t="shared" ref="G31:G34" si="25">SUM(E31-F31)</f>
        <v>1122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>
      <c r="A32" s="9" t="s">
        <v>24</v>
      </c>
      <c r="B32" s="4">
        <v>39.0</v>
      </c>
      <c r="C32" s="4">
        <v>45.0</v>
      </c>
      <c r="D32" s="4">
        <f t="shared" si="24"/>
        <v>-6</v>
      </c>
      <c r="E32" s="4">
        <v>7002.0</v>
      </c>
      <c r="F32" s="4">
        <v>7084.0</v>
      </c>
      <c r="G32" s="4">
        <f t="shared" si="25"/>
        <v>-82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>
      <c r="A33" s="9" t="s">
        <v>39</v>
      </c>
      <c r="B33" s="4">
        <v>32.0</v>
      </c>
      <c r="C33" s="4">
        <v>40.0</v>
      </c>
      <c r="D33" s="4">
        <f t="shared" si="24"/>
        <v>-8</v>
      </c>
      <c r="E33" s="4">
        <v>6319.0</v>
      </c>
      <c r="F33" s="4">
        <v>5718.0</v>
      </c>
      <c r="G33" s="4">
        <f t="shared" si="25"/>
        <v>601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>
      <c r="A34" s="9" t="s">
        <v>44</v>
      </c>
      <c r="B34" s="4">
        <v>27.0</v>
      </c>
      <c r="C34" s="4">
        <v>34.0</v>
      </c>
      <c r="D34" s="4">
        <f t="shared" si="24"/>
        <v>-7</v>
      </c>
      <c r="E34" s="4">
        <v>5644.0</v>
      </c>
      <c r="F34" s="4">
        <v>5989.0</v>
      </c>
      <c r="G34" s="4">
        <f t="shared" si="25"/>
        <v>-345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>
      <c r="A36" s="8" t="s">
        <v>73</v>
      </c>
      <c r="B36" s="8" t="s">
        <v>77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>
      <c r="A37" s="8" t="s">
        <v>1</v>
      </c>
      <c r="B37" s="8" t="s">
        <v>64</v>
      </c>
      <c r="C37" s="8" t="s">
        <v>65</v>
      </c>
      <c r="D37" s="8" t="s">
        <v>66</v>
      </c>
      <c r="E37" s="8" t="s">
        <v>67</v>
      </c>
      <c r="F37" s="8" t="s">
        <v>68</v>
      </c>
      <c r="G37" s="8" t="s">
        <v>69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>
      <c r="A38" s="9" t="s">
        <v>24</v>
      </c>
      <c r="B38" s="4">
        <v>49.0</v>
      </c>
      <c r="C38" s="4">
        <v>47.0</v>
      </c>
      <c r="D38" s="4">
        <f t="shared" ref="D38:D41" si="26">SUM(B38-C38)</f>
        <v>2</v>
      </c>
      <c r="E38" s="4">
        <v>8253.0</v>
      </c>
      <c r="F38" s="4">
        <v>7670.0</v>
      </c>
      <c r="G38" s="4">
        <f t="shared" ref="G38:G41" si="27">SUM(E38-F38)</f>
        <v>583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>
      <c r="A39" s="9" t="s">
        <v>75</v>
      </c>
      <c r="B39" s="4">
        <v>26.0</v>
      </c>
      <c r="C39" s="4">
        <v>38.0</v>
      </c>
      <c r="D39" s="4">
        <f t="shared" si="26"/>
        <v>-12</v>
      </c>
      <c r="E39" s="4">
        <v>5487.0</v>
      </c>
      <c r="F39" s="4">
        <v>5935.0</v>
      </c>
      <c r="G39" s="4">
        <f t="shared" si="27"/>
        <v>-448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>
      <c r="A40" s="9" t="s">
        <v>44</v>
      </c>
      <c r="B40" s="4">
        <v>32.0</v>
      </c>
      <c r="C40" s="4">
        <v>42.0</v>
      </c>
      <c r="D40" s="4">
        <f t="shared" si="26"/>
        <v>-10</v>
      </c>
      <c r="E40" s="4">
        <v>5209.0</v>
      </c>
      <c r="F40" s="4">
        <v>6147.0</v>
      </c>
      <c r="G40" s="4">
        <f t="shared" si="27"/>
        <v>-938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>
      <c r="A41" s="9" t="s">
        <v>78</v>
      </c>
      <c r="B41" s="4">
        <v>23.0</v>
      </c>
      <c r="C41" s="4">
        <v>40.0</v>
      </c>
      <c r="D41" s="4">
        <f t="shared" si="26"/>
        <v>-17</v>
      </c>
      <c r="E41" s="4">
        <v>5452.0</v>
      </c>
      <c r="F41" s="4">
        <v>6052.0</v>
      </c>
      <c r="G41" s="4">
        <f t="shared" si="27"/>
        <v>-600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>
      <c r="A43" s="21" t="s">
        <v>71</v>
      </c>
      <c r="B43" s="21" t="s">
        <v>79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>
      <c r="A44" s="8" t="s">
        <v>73</v>
      </c>
      <c r="B44" s="8" t="s">
        <v>80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>
      <c r="A45" s="8" t="s">
        <v>1</v>
      </c>
      <c r="B45" s="8" t="s">
        <v>64</v>
      </c>
      <c r="C45" s="8" t="s">
        <v>65</v>
      </c>
      <c r="D45" s="8" t="s">
        <v>66</v>
      </c>
      <c r="E45" s="8" t="s">
        <v>67</v>
      </c>
      <c r="F45" s="8" t="s">
        <v>68</v>
      </c>
      <c r="G45" s="8" t="s">
        <v>69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>
      <c r="A46" s="9" t="s">
        <v>24</v>
      </c>
      <c r="B46" s="4">
        <v>42.0</v>
      </c>
      <c r="C46" s="4">
        <v>43.0</v>
      </c>
      <c r="D46" s="4">
        <f t="shared" ref="D46:D49" si="28">SUM(B46-C46)</f>
        <v>-1</v>
      </c>
      <c r="E46" s="4">
        <v>6924.0</v>
      </c>
      <c r="F46" s="4">
        <v>6266.0</v>
      </c>
      <c r="G46" s="4">
        <f t="shared" ref="G46:G49" si="29">SUM(E46-F46)</f>
        <v>658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>
      <c r="A47" s="9" t="s">
        <v>45</v>
      </c>
      <c r="B47" s="4">
        <v>35.0</v>
      </c>
      <c r="C47" s="4">
        <v>31.0</v>
      </c>
      <c r="D47" s="4">
        <f t="shared" si="28"/>
        <v>4</v>
      </c>
      <c r="E47" s="4">
        <v>4454.0</v>
      </c>
      <c r="F47" s="4">
        <v>4913.0</v>
      </c>
      <c r="G47" s="4">
        <f t="shared" si="29"/>
        <v>-459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>
      <c r="A48" s="9" t="s">
        <v>44</v>
      </c>
      <c r="B48" s="4">
        <v>23.0</v>
      </c>
      <c r="C48" s="4">
        <v>39.0</v>
      </c>
      <c r="D48" s="4">
        <f t="shared" si="28"/>
        <v>-16</v>
      </c>
      <c r="E48" s="4">
        <v>5011.0</v>
      </c>
      <c r="F48" s="4">
        <v>6118.0</v>
      </c>
      <c r="G48" s="4">
        <f t="shared" si="29"/>
        <v>-1107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>
      <c r="A49" s="9" t="s">
        <v>81</v>
      </c>
      <c r="B49" s="4">
        <v>25.0</v>
      </c>
      <c r="C49" s="4">
        <v>45.0</v>
      </c>
      <c r="D49" s="4">
        <f t="shared" si="28"/>
        <v>-20</v>
      </c>
      <c r="E49" s="4">
        <v>4891.0</v>
      </c>
      <c r="F49" s="4">
        <v>6301.0</v>
      </c>
      <c r="G49" s="4">
        <f t="shared" si="29"/>
        <v>-1410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>
      <c r="A51" s="8" t="s">
        <v>73</v>
      </c>
      <c r="B51" s="8" t="s">
        <v>82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>
      <c r="A52" s="8" t="s">
        <v>1</v>
      </c>
      <c r="B52" s="8" t="s">
        <v>64</v>
      </c>
      <c r="C52" s="8" t="s">
        <v>65</v>
      </c>
      <c r="D52" s="8" t="s">
        <v>66</v>
      </c>
      <c r="E52" s="8" t="s">
        <v>67</v>
      </c>
      <c r="F52" s="8" t="s">
        <v>68</v>
      </c>
      <c r="G52" s="8" t="s">
        <v>69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>
      <c r="A53" s="9" t="s">
        <v>24</v>
      </c>
      <c r="B53" s="4">
        <v>40.0</v>
      </c>
      <c r="C53" s="4">
        <v>31.0</v>
      </c>
      <c r="D53" s="4">
        <f t="shared" ref="D53:D56" si="30">SUM(B53-C53)</f>
        <v>9</v>
      </c>
      <c r="E53" s="4">
        <v>7027.0</v>
      </c>
      <c r="F53" s="4">
        <v>5945.0</v>
      </c>
      <c r="G53" s="4">
        <f t="shared" ref="G53:G56" si="31">SUM(E53-F53)</f>
        <v>1082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>
      <c r="A54" s="9" t="s">
        <v>39</v>
      </c>
      <c r="B54" s="4">
        <v>31.0</v>
      </c>
      <c r="C54" s="4">
        <v>26.0</v>
      </c>
      <c r="D54" s="4">
        <f t="shared" si="30"/>
        <v>5</v>
      </c>
      <c r="E54" s="4">
        <v>5926.0</v>
      </c>
      <c r="F54" s="4">
        <v>4285.0</v>
      </c>
      <c r="G54" s="4">
        <f t="shared" si="31"/>
        <v>1641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>
      <c r="A55" s="9" t="s">
        <v>44</v>
      </c>
      <c r="B55" s="4">
        <v>26.0</v>
      </c>
      <c r="C55" s="4">
        <v>31.0</v>
      </c>
      <c r="D55" s="4">
        <f t="shared" si="30"/>
        <v>-5</v>
      </c>
      <c r="E55" s="4">
        <v>5197.0</v>
      </c>
      <c r="F55" s="4">
        <v>5100.0</v>
      </c>
      <c r="G55" s="4">
        <f t="shared" si="31"/>
        <v>97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>
      <c r="A56" s="9" t="s">
        <v>81</v>
      </c>
      <c r="B56" s="4">
        <v>34.0</v>
      </c>
      <c r="C56" s="4">
        <v>37.0</v>
      </c>
      <c r="D56" s="4">
        <f t="shared" si="30"/>
        <v>-3</v>
      </c>
      <c r="E56" s="4">
        <v>5233.0</v>
      </c>
      <c r="F56" s="4">
        <v>5974.0</v>
      </c>
      <c r="G56" s="4">
        <f t="shared" si="31"/>
        <v>-741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>
      <c r="A58" s="8" t="s">
        <v>73</v>
      </c>
      <c r="B58" s="8" t="s">
        <v>77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>
      <c r="A59" s="8" t="s">
        <v>1</v>
      </c>
      <c r="B59" s="8" t="s">
        <v>64</v>
      </c>
      <c r="C59" s="8" t="s">
        <v>65</v>
      </c>
      <c r="D59" s="8" t="s">
        <v>66</v>
      </c>
      <c r="E59" s="8" t="s">
        <v>67</v>
      </c>
      <c r="F59" s="8" t="s">
        <v>68</v>
      </c>
      <c r="G59" s="8" t="s">
        <v>69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>
      <c r="A60" s="9" t="s">
        <v>44</v>
      </c>
      <c r="B60" s="4">
        <v>35.0</v>
      </c>
      <c r="C60" s="4">
        <v>27.0</v>
      </c>
      <c r="D60" s="4">
        <f t="shared" ref="D60:D63" si="32">SUM(B60-C60)</f>
        <v>8</v>
      </c>
      <c r="E60" s="4">
        <v>6120.0</v>
      </c>
      <c r="F60" s="4">
        <v>4520.0</v>
      </c>
      <c r="G60" s="4">
        <f t="shared" ref="G60:G63" si="33">SUM(E60-F60)</f>
        <v>1600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>
      <c r="A61" s="9" t="s">
        <v>81</v>
      </c>
      <c r="B61" s="4">
        <v>28.0</v>
      </c>
      <c r="C61" s="4">
        <v>29.0</v>
      </c>
      <c r="D61" s="4">
        <f t="shared" si="32"/>
        <v>-1</v>
      </c>
      <c r="E61" s="4">
        <v>6119.0</v>
      </c>
      <c r="F61" s="4">
        <v>4429.0</v>
      </c>
      <c r="G61" s="4">
        <f t="shared" si="33"/>
        <v>1690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>
      <c r="A62" s="9" t="s">
        <v>24</v>
      </c>
      <c r="B62" s="4">
        <v>36.0</v>
      </c>
      <c r="C62" s="4">
        <v>33.0</v>
      </c>
      <c r="D62" s="4">
        <f t="shared" si="32"/>
        <v>3</v>
      </c>
      <c r="E62" s="4">
        <v>6717.0</v>
      </c>
      <c r="F62" s="4">
        <v>6063.0</v>
      </c>
      <c r="G62" s="4">
        <f t="shared" si="33"/>
        <v>654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9" t="s">
        <v>45</v>
      </c>
      <c r="B63" s="4">
        <v>22.0</v>
      </c>
      <c r="C63" s="4">
        <v>28.0</v>
      </c>
      <c r="D63" s="4">
        <f t="shared" si="32"/>
        <v>-6</v>
      </c>
      <c r="E63" s="4">
        <v>4834.0</v>
      </c>
      <c r="F63" s="4">
        <v>5350.0</v>
      </c>
      <c r="G63" s="4">
        <f t="shared" si="33"/>
        <v>-516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>
      <c r="A65" s="21" t="s">
        <v>71</v>
      </c>
      <c r="B65" s="21" t="s">
        <v>83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>
      <c r="A66" s="8" t="s">
        <v>73</v>
      </c>
      <c r="B66" s="8" t="s">
        <v>76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>
      <c r="A67" s="8" t="s">
        <v>1</v>
      </c>
      <c r="B67" s="8" t="s">
        <v>64</v>
      </c>
      <c r="C67" s="8" t="s">
        <v>65</v>
      </c>
      <c r="D67" s="8" t="s">
        <v>66</v>
      </c>
      <c r="E67" s="8" t="s">
        <v>67</v>
      </c>
      <c r="F67" s="8" t="s">
        <v>68</v>
      </c>
      <c r="G67" s="8" t="s">
        <v>69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>
      <c r="A68" s="9" t="s">
        <v>24</v>
      </c>
      <c r="B68" s="4">
        <v>46.0</v>
      </c>
      <c r="C68" s="4">
        <v>37.0</v>
      </c>
      <c r="D68" s="4">
        <f t="shared" ref="D68:D71" si="34">SUM(B68-C68)</f>
        <v>9</v>
      </c>
      <c r="E68" s="4">
        <v>7798.0</v>
      </c>
      <c r="F68" s="4">
        <v>6050.0</v>
      </c>
      <c r="G68" s="4">
        <f t="shared" ref="G68:G71" si="35">SUM(E68-F68)</f>
        <v>1748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>
      <c r="A69" s="9" t="s">
        <v>84</v>
      </c>
      <c r="B69" s="4">
        <v>31.0</v>
      </c>
      <c r="C69" s="4">
        <v>43.0</v>
      </c>
      <c r="D69" s="4">
        <f t="shared" si="34"/>
        <v>-12</v>
      </c>
      <c r="E69" s="4">
        <v>5708.0</v>
      </c>
      <c r="F69" s="4">
        <v>5746.0</v>
      </c>
      <c r="G69" s="4">
        <f t="shared" si="35"/>
        <v>-38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>
      <c r="A70" s="9" t="s">
        <v>45</v>
      </c>
      <c r="B70" s="4">
        <v>30.0</v>
      </c>
      <c r="C70" s="4">
        <v>40.0</v>
      </c>
      <c r="D70" s="4">
        <f t="shared" si="34"/>
        <v>-10</v>
      </c>
      <c r="E70" s="4">
        <v>5411.0</v>
      </c>
      <c r="F70" s="4">
        <v>5855.0</v>
      </c>
      <c r="G70" s="4">
        <f t="shared" si="35"/>
        <v>-444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>
      <c r="A71" s="9" t="s">
        <v>44</v>
      </c>
      <c r="B71" s="4">
        <v>24.0</v>
      </c>
      <c r="C71" s="4">
        <v>46.0</v>
      </c>
      <c r="D71" s="4">
        <f t="shared" si="34"/>
        <v>-22</v>
      </c>
      <c r="E71" s="4">
        <v>5619.0</v>
      </c>
      <c r="F71" s="4">
        <v>6661.0</v>
      </c>
      <c r="G71" s="4">
        <f t="shared" si="35"/>
        <v>-1042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>
      <c r="A73" s="8" t="s">
        <v>73</v>
      </c>
      <c r="B73" s="8" t="s">
        <v>74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>
      <c r="A74" s="8" t="s">
        <v>1</v>
      </c>
      <c r="B74" s="8" t="s">
        <v>64</v>
      </c>
      <c r="C74" s="8" t="s">
        <v>65</v>
      </c>
      <c r="D74" s="8" t="s">
        <v>66</v>
      </c>
      <c r="E74" s="8" t="s">
        <v>67</v>
      </c>
      <c r="F74" s="8" t="s">
        <v>68</v>
      </c>
      <c r="G74" s="8" t="s">
        <v>69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>
      <c r="A75" s="9" t="s">
        <v>24</v>
      </c>
      <c r="B75" s="4">
        <v>33.0</v>
      </c>
      <c r="C75" s="4">
        <v>33.0</v>
      </c>
      <c r="D75" s="4">
        <f t="shared" ref="D75:D78" si="36">SUM(B75-C75)</f>
        <v>0</v>
      </c>
      <c r="E75" s="4">
        <v>6255.0</v>
      </c>
      <c r="F75" s="4">
        <v>5457.0</v>
      </c>
      <c r="G75" s="4">
        <f t="shared" ref="G75:G78" si="37">SUM(E75-F75)</f>
        <v>798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>
      <c r="A76" s="9" t="s">
        <v>45</v>
      </c>
      <c r="B76" s="4">
        <v>31.0</v>
      </c>
      <c r="C76" s="4">
        <v>28.0</v>
      </c>
      <c r="D76" s="4">
        <f t="shared" si="36"/>
        <v>3</v>
      </c>
      <c r="E76" s="4">
        <v>4292.0</v>
      </c>
      <c r="F76" s="4">
        <v>4669.0</v>
      </c>
      <c r="G76" s="4">
        <f t="shared" si="37"/>
        <v>-377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>
      <c r="A77" s="9" t="s">
        <v>44</v>
      </c>
      <c r="B77" s="4">
        <v>20.0</v>
      </c>
      <c r="C77" s="4">
        <v>24.0</v>
      </c>
      <c r="D77" s="4">
        <f t="shared" si="36"/>
        <v>-4</v>
      </c>
      <c r="E77" s="4">
        <v>4103.0</v>
      </c>
      <c r="F77" s="4">
        <v>3765.0</v>
      </c>
      <c r="G77" s="4">
        <f t="shared" si="37"/>
        <v>338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>
      <c r="A78" s="9" t="s">
        <v>39</v>
      </c>
      <c r="B78" s="4">
        <v>19.0</v>
      </c>
      <c r="C78" s="4">
        <v>30.0</v>
      </c>
      <c r="D78" s="4">
        <f t="shared" si="36"/>
        <v>-11</v>
      </c>
      <c r="E78" s="4">
        <v>4499.0</v>
      </c>
      <c r="F78" s="4">
        <v>4936.0</v>
      </c>
      <c r="G78" s="4">
        <f t="shared" si="37"/>
        <v>-437</v>
      </c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>
      <c r="A80" s="8" t="s">
        <v>73</v>
      </c>
      <c r="B80" s="8" t="s">
        <v>77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>
      <c r="A81" s="8" t="s">
        <v>1</v>
      </c>
      <c r="B81" s="8" t="s">
        <v>64</v>
      </c>
      <c r="C81" s="8" t="s">
        <v>65</v>
      </c>
      <c r="D81" s="8" t="s">
        <v>66</v>
      </c>
      <c r="E81" s="8" t="s">
        <v>67</v>
      </c>
      <c r="F81" s="8" t="s">
        <v>68</v>
      </c>
      <c r="G81" s="8" t="s">
        <v>69</v>
      </c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>
      <c r="A82" s="9" t="s">
        <v>24</v>
      </c>
      <c r="B82" s="4">
        <v>48.0</v>
      </c>
      <c r="C82" s="4">
        <v>33.0</v>
      </c>
      <c r="D82" s="4">
        <f t="shared" ref="D82:D85" si="38">SUM(B82-C82)</f>
        <v>15</v>
      </c>
      <c r="E82" s="4">
        <v>8486.0</v>
      </c>
      <c r="F82" s="4">
        <v>6258.0</v>
      </c>
      <c r="G82" s="4">
        <f t="shared" ref="G82:G85" si="39">SUM(E82-F82)</f>
        <v>2228</v>
      </c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>
      <c r="A83" s="9" t="s">
        <v>84</v>
      </c>
      <c r="B83" s="4">
        <v>40.0</v>
      </c>
      <c r="C83" s="4">
        <v>29.0</v>
      </c>
      <c r="D83" s="4">
        <f t="shared" si="38"/>
        <v>11</v>
      </c>
      <c r="E83" s="4">
        <v>7740.0</v>
      </c>
      <c r="F83" s="4">
        <v>5284.0</v>
      </c>
      <c r="G83" s="4">
        <f t="shared" si="39"/>
        <v>2456</v>
      </c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>
      <c r="A84" s="9" t="s">
        <v>45</v>
      </c>
      <c r="B84" s="4">
        <v>34.0</v>
      </c>
      <c r="C84" s="4">
        <v>36.0</v>
      </c>
      <c r="D84" s="4">
        <f t="shared" si="38"/>
        <v>-2</v>
      </c>
      <c r="E84" s="4">
        <v>6128.0</v>
      </c>
      <c r="F84" s="4">
        <v>5315.0</v>
      </c>
      <c r="G84" s="4">
        <f t="shared" si="39"/>
        <v>813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>
      <c r="A85" s="9" t="s">
        <v>44</v>
      </c>
      <c r="B85" s="4">
        <v>25.0</v>
      </c>
      <c r="C85" s="4">
        <v>28.0</v>
      </c>
      <c r="D85" s="4">
        <f t="shared" si="38"/>
        <v>-3</v>
      </c>
      <c r="E85" s="4">
        <v>4988.0</v>
      </c>
      <c r="F85" s="4">
        <v>4539.0</v>
      </c>
      <c r="G85" s="4">
        <f t="shared" si="39"/>
        <v>449</v>
      </c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>
      <c r="A87" s="21" t="s">
        <v>71</v>
      </c>
      <c r="B87" s="21" t="s">
        <v>85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>
      <c r="A88" s="8" t="s">
        <v>73</v>
      </c>
      <c r="B88" s="8" t="s">
        <v>76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>
      <c r="A89" s="8" t="s">
        <v>1</v>
      </c>
      <c r="B89" s="8" t="s">
        <v>64</v>
      </c>
      <c r="C89" s="8" t="s">
        <v>65</v>
      </c>
      <c r="D89" s="8" t="s">
        <v>66</v>
      </c>
      <c r="E89" s="8" t="s">
        <v>67</v>
      </c>
      <c r="F89" s="8" t="s">
        <v>68</v>
      </c>
      <c r="G89" s="8" t="s">
        <v>69</v>
      </c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>
      <c r="A90" s="9" t="s">
        <v>24</v>
      </c>
      <c r="B90" s="4">
        <v>37.0</v>
      </c>
      <c r="C90" s="4">
        <v>35.0</v>
      </c>
      <c r="D90" s="4">
        <f t="shared" ref="D90:D93" si="40">SUM(B90-C90)</f>
        <v>2</v>
      </c>
      <c r="E90" s="4">
        <v>7101.0</v>
      </c>
      <c r="F90" s="4">
        <v>6001.0</v>
      </c>
      <c r="G90" s="4">
        <f t="shared" ref="G90:G93" si="41">SUM(E90-F90)</f>
        <v>1100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>
      <c r="A91" s="9" t="s">
        <v>44</v>
      </c>
      <c r="B91" s="4">
        <v>31.0</v>
      </c>
      <c r="C91" s="4">
        <v>35.0</v>
      </c>
      <c r="D91" s="4">
        <f t="shared" si="40"/>
        <v>-4</v>
      </c>
      <c r="E91" s="4">
        <v>6614.0</v>
      </c>
      <c r="F91" s="4">
        <v>5793.0</v>
      </c>
      <c r="G91" s="4">
        <f t="shared" si="41"/>
        <v>821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>
      <c r="A92" s="9" t="s">
        <v>45</v>
      </c>
      <c r="B92" s="4">
        <v>25.0</v>
      </c>
      <c r="C92" s="4">
        <v>25.0</v>
      </c>
      <c r="D92" s="4">
        <f t="shared" si="40"/>
        <v>0</v>
      </c>
      <c r="E92" s="4">
        <v>4267.0</v>
      </c>
      <c r="F92" s="4">
        <v>3921.0</v>
      </c>
      <c r="G92" s="4">
        <f t="shared" si="41"/>
        <v>346</v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>
      <c r="A93" s="9" t="s">
        <v>39</v>
      </c>
      <c r="B93" s="4">
        <v>28.0</v>
      </c>
      <c r="C93" s="4">
        <v>42.0</v>
      </c>
      <c r="D93" s="4">
        <f t="shared" si="40"/>
        <v>-14</v>
      </c>
      <c r="E93" s="4">
        <v>6095.0</v>
      </c>
      <c r="F93" s="4">
        <v>6026.0</v>
      </c>
      <c r="G93" s="4">
        <f t="shared" si="41"/>
        <v>69</v>
      </c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>
      <c r="A95" s="8" t="s">
        <v>73</v>
      </c>
      <c r="B95" s="8" t="s">
        <v>77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>
      <c r="A96" s="8" t="s">
        <v>1</v>
      </c>
      <c r="B96" s="8" t="s">
        <v>64</v>
      </c>
      <c r="C96" s="8" t="s">
        <v>65</v>
      </c>
      <c r="D96" s="8" t="s">
        <v>66</v>
      </c>
      <c r="E96" s="8" t="s">
        <v>67</v>
      </c>
      <c r="F96" s="8" t="s">
        <v>68</v>
      </c>
      <c r="G96" s="8" t="s">
        <v>69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>
      <c r="A97" s="9" t="s">
        <v>24</v>
      </c>
      <c r="B97" s="4">
        <v>23.0</v>
      </c>
      <c r="C97" s="4">
        <v>35.0</v>
      </c>
      <c r="D97" s="4">
        <f t="shared" ref="D97:D100" si="42">SUM(B97-C97)</f>
        <v>-12</v>
      </c>
      <c r="E97" s="4">
        <v>5817.0</v>
      </c>
      <c r="F97" s="4">
        <v>5553.0</v>
      </c>
      <c r="G97" s="4">
        <f t="shared" ref="G97:G100" si="43">SUM(E97-F97)</f>
        <v>264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>
      <c r="A98" s="9" t="s">
        <v>34</v>
      </c>
      <c r="B98" s="4">
        <v>24.0</v>
      </c>
      <c r="C98" s="4">
        <v>32.0</v>
      </c>
      <c r="D98" s="4">
        <f t="shared" si="42"/>
        <v>-8</v>
      </c>
      <c r="E98" s="4">
        <v>4791.0</v>
      </c>
      <c r="F98" s="4">
        <v>5228.0</v>
      </c>
      <c r="G98" s="4">
        <f t="shared" si="43"/>
        <v>-437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>
      <c r="A99" s="9" t="s">
        <v>45</v>
      </c>
      <c r="B99" s="4">
        <v>18.0</v>
      </c>
      <c r="C99" s="4">
        <v>29.0</v>
      </c>
      <c r="D99" s="4">
        <f t="shared" si="42"/>
        <v>-11</v>
      </c>
      <c r="E99" s="4">
        <v>3228.0</v>
      </c>
      <c r="F99" s="4">
        <v>4164.0</v>
      </c>
      <c r="G99" s="4">
        <f t="shared" si="43"/>
        <v>-936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>
      <c r="A100" s="9" t="s">
        <v>44</v>
      </c>
      <c r="B100" s="4">
        <v>20.0</v>
      </c>
      <c r="C100" s="4">
        <v>40.0</v>
      </c>
      <c r="D100" s="4">
        <f t="shared" si="42"/>
        <v>-20</v>
      </c>
      <c r="E100" s="4">
        <v>4192.0</v>
      </c>
      <c r="F100" s="4">
        <v>6211.0</v>
      </c>
      <c r="G100" s="4">
        <f t="shared" si="43"/>
        <v>-2019</v>
      </c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>
      <c r="A102" s="8" t="s">
        <v>73</v>
      </c>
      <c r="B102" s="8" t="s">
        <v>86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>
      <c r="A103" s="8" t="s">
        <v>1</v>
      </c>
      <c r="B103" s="8" t="s">
        <v>64</v>
      </c>
      <c r="C103" s="8" t="s">
        <v>65</v>
      </c>
      <c r="D103" s="8" t="s">
        <v>66</v>
      </c>
      <c r="E103" s="8" t="s">
        <v>67</v>
      </c>
      <c r="F103" s="8" t="s">
        <v>68</v>
      </c>
      <c r="G103" s="8" t="s">
        <v>69</v>
      </c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>
      <c r="A104" s="9" t="s">
        <v>24</v>
      </c>
      <c r="B104" s="4">
        <v>52.0</v>
      </c>
      <c r="C104" s="4">
        <v>44.0</v>
      </c>
      <c r="D104" s="4">
        <f t="shared" ref="D104:D107" si="44">SUM(B104-C104)</f>
        <v>8</v>
      </c>
      <c r="E104" s="4">
        <v>8334.0</v>
      </c>
      <c r="F104" s="4">
        <v>6762.0</v>
      </c>
      <c r="G104" s="4">
        <f t="shared" ref="G104:G107" si="45">SUM(E104-F104)</f>
        <v>1572</v>
      </c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>
      <c r="A105" s="9" t="s">
        <v>34</v>
      </c>
      <c r="B105" s="4">
        <v>39.0</v>
      </c>
      <c r="C105" s="4">
        <v>35.0</v>
      </c>
      <c r="D105" s="4">
        <f t="shared" si="44"/>
        <v>4</v>
      </c>
      <c r="E105" s="4">
        <v>6910.0</v>
      </c>
      <c r="F105" s="4">
        <v>5659.0</v>
      </c>
      <c r="G105" s="4">
        <f t="shared" si="45"/>
        <v>1251</v>
      </c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>
      <c r="A106" s="9" t="s">
        <v>45</v>
      </c>
      <c r="B106" s="4">
        <v>37.0</v>
      </c>
      <c r="C106" s="4">
        <v>47.0</v>
      </c>
      <c r="D106" s="4">
        <f t="shared" si="44"/>
        <v>-10</v>
      </c>
      <c r="E106" s="4">
        <v>6201.0</v>
      </c>
      <c r="F106" s="4">
        <v>6643.0</v>
      </c>
      <c r="G106" s="4">
        <f t="shared" si="45"/>
        <v>-442</v>
      </c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>
      <c r="A107" s="9" t="s">
        <v>44</v>
      </c>
      <c r="B107" s="4">
        <v>34.0</v>
      </c>
      <c r="C107" s="4">
        <v>49.0</v>
      </c>
      <c r="D107" s="4">
        <f t="shared" si="44"/>
        <v>-15</v>
      </c>
      <c r="E107" s="4">
        <v>6443.0</v>
      </c>
      <c r="F107" s="4">
        <v>6946.0</v>
      </c>
      <c r="G107" s="4">
        <f t="shared" si="45"/>
        <v>-503</v>
      </c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>
      <c r="A109" s="21" t="s">
        <v>71</v>
      </c>
      <c r="B109" s="21" t="s">
        <v>87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>
      <c r="A110" s="8" t="s">
        <v>73</v>
      </c>
      <c r="B110" s="8" t="s">
        <v>77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>
      <c r="A111" s="8" t="s">
        <v>1</v>
      </c>
      <c r="B111" s="8" t="s">
        <v>64</v>
      </c>
      <c r="C111" s="8" t="s">
        <v>65</v>
      </c>
      <c r="D111" s="8" t="s">
        <v>66</v>
      </c>
      <c r="E111" s="8" t="s">
        <v>67</v>
      </c>
      <c r="F111" s="8" t="s">
        <v>68</v>
      </c>
      <c r="G111" s="8" t="s">
        <v>69</v>
      </c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>
      <c r="A112" s="9" t="s">
        <v>24</v>
      </c>
      <c r="B112" s="8">
        <v>45.0</v>
      </c>
      <c r="C112" s="8">
        <v>39.0</v>
      </c>
      <c r="D112" s="4">
        <f t="shared" ref="D112:D115" si="46">SUM(B112-C112)</f>
        <v>6</v>
      </c>
      <c r="E112" s="8">
        <v>8176.0</v>
      </c>
      <c r="F112" s="8">
        <v>6767.0</v>
      </c>
      <c r="G112" s="4">
        <f t="shared" ref="G112:G115" si="47">SUM(E112-F112)</f>
        <v>1409</v>
      </c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>
      <c r="A113" s="9" t="s">
        <v>39</v>
      </c>
      <c r="B113" s="8">
        <v>37.0</v>
      </c>
      <c r="C113" s="8">
        <v>42.0</v>
      </c>
      <c r="D113" s="4">
        <f t="shared" si="46"/>
        <v>-5</v>
      </c>
      <c r="E113" s="8">
        <v>7215.0</v>
      </c>
      <c r="F113" s="8">
        <v>6121.0</v>
      </c>
      <c r="G113" s="4">
        <f t="shared" si="47"/>
        <v>1094</v>
      </c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>
      <c r="A114" s="9" t="s">
        <v>44</v>
      </c>
      <c r="B114" s="8">
        <v>28.0</v>
      </c>
      <c r="C114" s="8">
        <v>36.0</v>
      </c>
      <c r="D114" s="4">
        <f t="shared" si="46"/>
        <v>-8</v>
      </c>
      <c r="E114" s="8">
        <v>6553.0</v>
      </c>
      <c r="F114" s="8">
        <v>6052.0</v>
      </c>
      <c r="G114" s="4">
        <f t="shared" si="47"/>
        <v>501</v>
      </c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>
      <c r="A115" s="9" t="s">
        <v>50</v>
      </c>
      <c r="B115" s="8">
        <v>18.0</v>
      </c>
      <c r="C115" s="8">
        <v>47.0</v>
      </c>
      <c r="D115" s="4">
        <f t="shared" si="46"/>
        <v>-29</v>
      </c>
      <c r="E115" s="8">
        <v>3142.0</v>
      </c>
      <c r="F115" s="8">
        <v>6550.0</v>
      </c>
      <c r="G115" s="4">
        <f t="shared" si="47"/>
        <v>-3408</v>
      </c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>
      <c r="A117" s="8" t="s">
        <v>73</v>
      </c>
      <c r="B117" s="8" t="s">
        <v>76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>
      <c r="A118" s="8" t="s">
        <v>1</v>
      </c>
      <c r="B118" s="8" t="s">
        <v>64</v>
      </c>
      <c r="C118" s="8" t="s">
        <v>65</v>
      </c>
      <c r="D118" s="8" t="s">
        <v>66</v>
      </c>
      <c r="E118" s="8" t="s">
        <v>67</v>
      </c>
      <c r="F118" s="8" t="s">
        <v>68</v>
      </c>
      <c r="G118" s="8" t="s">
        <v>69</v>
      </c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>
      <c r="A119" s="9" t="s">
        <v>24</v>
      </c>
      <c r="B119" s="8">
        <v>27.0</v>
      </c>
      <c r="C119" s="8">
        <v>35.0</v>
      </c>
      <c r="D119" s="4">
        <f t="shared" ref="D119:D122" si="48">SUM(B119-C119)</f>
        <v>-8</v>
      </c>
      <c r="E119" s="8">
        <v>5029.0</v>
      </c>
      <c r="F119" s="8">
        <v>5274.0</v>
      </c>
      <c r="G119" s="4">
        <f t="shared" ref="G119:G122" si="49">SUM(E119-F119)</f>
        <v>-245</v>
      </c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>
      <c r="A120" s="9" t="s">
        <v>44</v>
      </c>
      <c r="B120" s="8">
        <v>21.0</v>
      </c>
      <c r="C120" s="8">
        <v>28.0</v>
      </c>
      <c r="D120" s="4">
        <f t="shared" si="48"/>
        <v>-7</v>
      </c>
      <c r="E120" s="8">
        <v>4382.0</v>
      </c>
      <c r="F120" s="8">
        <v>4613.0</v>
      </c>
      <c r="G120" s="4">
        <f t="shared" si="49"/>
        <v>-231</v>
      </c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>
      <c r="A121" s="9" t="s">
        <v>39</v>
      </c>
      <c r="B121" s="8">
        <v>22.0</v>
      </c>
      <c r="C121" s="8">
        <v>34.0</v>
      </c>
      <c r="D121" s="4">
        <f t="shared" si="48"/>
        <v>-12</v>
      </c>
      <c r="E121" s="8">
        <v>4031.0</v>
      </c>
      <c r="F121" s="8">
        <v>5250.0</v>
      </c>
      <c r="G121" s="4">
        <f t="shared" si="49"/>
        <v>-1219</v>
      </c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>
      <c r="A122" s="9" t="s">
        <v>50</v>
      </c>
      <c r="B122" s="8">
        <v>8.0</v>
      </c>
      <c r="C122" s="8">
        <v>38.0</v>
      </c>
      <c r="D122" s="4">
        <f t="shared" si="48"/>
        <v>-30</v>
      </c>
      <c r="E122" s="8">
        <v>2288.0</v>
      </c>
      <c r="F122" s="8">
        <v>4676.0</v>
      </c>
      <c r="G122" s="4">
        <f t="shared" si="49"/>
        <v>-2388</v>
      </c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>
      <c r="A124" s="8" t="s">
        <v>73</v>
      </c>
      <c r="B124" s="8" t="s">
        <v>80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>
      <c r="A125" s="8" t="s">
        <v>1</v>
      </c>
      <c r="B125" s="8" t="s">
        <v>64</v>
      </c>
      <c r="C125" s="8" t="s">
        <v>65</v>
      </c>
      <c r="D125" s="8" t="s">
        <v>66</v>
      </c>
      <c r="E125" s="8" t="s">
        <v>67</v>
      </c>
      <c r="F125" s="8" t="s">
        <v>68</v>
      </c>
      <c r="G125" s="8" t="s">
        <v>69</v>
      </c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>
      <c r="A126" s="9" t="s">
        <v>39</v>
      </c>
      <c r="B126" s="8">
        <v>21.0</v>
      </c>
      <c r="C126" s="8">
        <v>34.0</v>
      </c>
      <c r="D126" s="4">
        <f t="shared" ref="D126:D129" si="50">SUM(B126-C126)</f>
        <v>-13</v>
      </c>
      <c r="E126" s="8">
        <v>4108.0</v>
      </c>
      <c r="F126" s="8">
        <v>4907.0</v>
      </c>
      <c r="G126" s="4">
        <f t="shared" ref="G126:G129" si="51">SUM(E126-F126)</f>
        <v>-799</v>
      </c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>
      <c r="A127" s="9" t="s">
        <v>24</v>
      </c>
      <c r="B127" s="8">
        <v>26.0</v>
      </c>
      <c r="C127" s="8">
        <v>39.0</v>
      </c>
      <c r="D127" s="4">
        <f t="shared" si="50"/>
        <v>-13</v>
      </c>
      <c r="E127" s="8">
        <v>4330.0</v>
      </c>
      <c r="F127" s="8">
        <v>5316.0</v>
      </c>
      <c r="G127" s="4">
        <f t="shared" si="51"/>
        <v>-986</v>
      </c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>
      <c r="A128" s="9" t="s">
        <v>44</v>
      </c>
      <c r="B128" s="8">
        <v>13.0</v>
      </c>
      <c r="C128" s="8">
        <v>28.0</v>
      </c>
      <c r="D128" s="4">
        <f t="shared" si="50"/>
        <v>-15</v>
      </c>
      <c r="E128" s="8">
        <v>3278.0</v>
      </c>
      <c r="F128" s="8">
        <v>4318.0</v>
      </c>
      <c r="G128" s="4">
        <f t="shared" si="51"/>
        <v>-1040</v>
      </c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>
      <c r="A129" s="9" t="s">
        <v>50</v>
      </c>
      <c r="B129" s="8">
        <v>14.0</v>
      </c>
      <c r="C129" s="8">
        <v>30.0</v>
      </c>
      <c r="D129" s="4">
        <f t="shared" si="50"/>
        <v>-16</v>
      </c>
      <c r="E129" s="8">
        <v>2069.0</v>
      </c>
      <c r="F129" s="8">
        <v>3877.0</v>
      </c>
      <c r="G129" s="4">
        <f t="shared" si="51"/>
        <v>-1808</v>
      </c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>
      <c r="A131" s="10"/>
      <c r="B131" s="10"/>
      <c r="C131" s="10"/>
      <c r="D131" s="4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13"/>
    <hyperlink r:id="rId8" ref="A14"/>
    <hyperlink r:id="rId9" ref="A15"/>
    <hyperlink r:id="rId10" ref="A16"/>
    <hyperlink r:id="rId11" ref="A17"/>
    <hyperlink r:id="rId12" ref="A18"/>
    <hyperlink r:id="rId13" ref="A24"/>
    <hyperlink r:id="rId14" ref="A25"/>
    <hyperlink r:id="rId15" ref="A26"/>
    <hyperlink r:id="rId16" ref="A27"/>
    <hyperlink r:id="rId17" ref="A31"/>
    <hyperlink r:id="rId18" ref="A32"/>
    <hyperlink r:id="rId19" ref="A33"/>
    <hyperlink r:id="rId20" ref="A34"/>
    <hyperlink r:id="rId21" ref="A38"/>
    <hyperlink r:id="rId22" ref="A39"/>
    <hyperlink r:id="rId23" ref="A40"/>
    <hyperlink r:id="rId24" ref="A41"/>
    <hyperlink r:id="rId25" ref="A46"/>
    <hyperlink r:id="rId26" ref="A47"/>
    <hyperlink r:id="rId27" ref="A48"/>
    <hyperlink r:id="rId28" ref="A49"/>
    <hyperlink r:id="rId29" ref="A53"/>
    <hyperlink r:id="rId30" ref="A54"/>
    <hyperlink r:id="rId31" ref="A55"/>
    <hyperlink r:id="rId32" ref="A56"/>
    <hyperlink r:id="rId33" ref="A60"/>
    <hyperlink r:id="rId34" ref="A61"/>
    <hyperlink r:id="rId35" ref="A62"/>
    <hyperlink r:id="rId36" ref="A63"/>
    <hyperlink r:id="rId37" ref="A68"/>
    <hyperlink r:id="rId38" ref="A69"/>
    <hyperlink r:id="rId39" ref="A70"/>
    <hyperlink r:id="rId40" ref="A71"/>
    <hyperlink r:id="rId41" ref="A75"/>
    <hyperlink r:id="rId42" ref="A76"/>
    <hyperlink r:id="rId43" ref="A77"/>
    <hyperlink r:id="rId44" ref="A78"/>
    <hyperlink r:id="rId45" ref="A82"/>
    <hyperlink r:id="rId46" ref="A83"/>
    <hyperlink r:id="rId47" ref="A84"/>
    <hyperlink r:id="rId48" ref="A85"/>
    <hyperlink r:id="rId49" ref="A90"/>
    <hyperlink r:id="rId50" ref="A91"/>
    <hyperlink r:id="rId51" ref="A92"/>
    <hyperlink r:id="rId52" ref="A93"/>
    <hyperlink r:id="rId53" ref="A97"/>
    <hyperlink r:id="rId54" ref="A98"/>
    <hyperlink r:id="rId55" ref="A99"/>
    <hyperlink r:id="rId56" ref="A100"/>
    <hyperlink r:id="rId57" ref="A104"/>
    <hyperlink r:id="rId58" ref="A105"/>
    <hyperlink r:id="rId59" ref="A106"/>
    <hyperlink r:id="rId60" ref="A107"/>
    <hyperlink r:id="rId61" ref="A112"/>
    <hyperlink r:id="rId62" ref="A113"/>
    <hyperlink r:id="rId63" ref="A114"/>
    <hyperlink r:id="rId64" ref="A115"/>
    <hyperlink r:id="rId65" ref="A119"/>
    <hyperlink r:id="rId66" ref="A120"/>
    <hyperlink r:id="rId67" ref="A121"/>
    <hyperlink r:id="rId68" ref="A122"/>
    <hyperlink r:id="rId69" ref="A126"/>
    <hyperlink r:id="rId70" ref="A127"/>
    <hyperlink r:id="rId71" ref="A128"/>
    <hyperlink r:id="rId72" ref="A129"/>
  </hyperlinks>
  <drawing r:id="rId7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>
      <c r="A2" s="4" t="s">
        <v>1</v>
      </c>
      <c r="B2" s="4" t="s">
        <v>63</v>
      </c>
      <c r="C2" s="4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>
      <c r="A3" s="5" t="s">
        <v>20</v>
      </c>
      <c r="B3" s="4">
        <v>14.0</v>
      </c>
      <c r="C3" s="7">
        <f t="shared" ref="C3:D3" si="1">SUM(B21,B28,B36,B43,B50,B60,B67,B73, B82, B89, B95,B103,B111,B118)</f>
        <v>574</v>
      </c>
      <c r="D3" s="7">
        <f t="shared" si="1"/>
        <v>409</v>
      </c>
      <c r="E3" s="7">
        <f t="shared" ref="E3:E7" si="4">SUM(C3 - D3)</f>
        <v>165</v>
      </c>
      <c r="F3" s="7">
        <f t="shared" ref="F3:G3" si="2">SUM(E21,E28,E36,E43,E50,E60,E67,E73, E82, E89, E95,E103,E111,E118)</f>
        <v>99165</v>
      </c>
      <c r="G3" s="7">
        <f t="shared" si="2"/>
        <v>70197</v>
      </c>
      <c r="H3" s="7">
        <f t="shared" ref="H3:H7" si="6">SUM(F3-G3)</f>
        <v>28968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>
      <c r="A4" s="5" t="s">
        <v>25</v>
      </c>
      <c r="B4" s="4">
        <v>14.0</v>
      </c>
      <c r="C4" s="7">
        <f t="shared" ref="C4:D4" si="3">SUM(B22,B29,B38,B45,B52,B59,B66,B74, B83, B88, B96,B106,B112,B117)</f>
        <v>517</v>
      </c>
      <c r="D4" s="7">
        <f t="shared" si="3"/>
        <v>474</v>
      </c>
      <c r="E4" s="7">
        <f t="shared" si="4"/>
        <v>43</v>
      </c>
      <c r="F4" s="7">
        <f t="shared" ref="F4:G4" si="5">SUM(E22,E29,E38,E45,E52,E59,E66,E74, E83, E88, E96,E106,E112,E117)</f>
        <v>91809</v>
      </c>
      <c r="G4" s="7">
        <f t="shared" si="5"/>
        <v>70999</v>
      </c>
      <c r="H4" s="7">
        <f t="shared" si="6"/>
        <v>20810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>
      <c r="A5" s="5" t="s">
        <v>35</v>
      </c>
      <c r="B5" s="4">
        <v>12.0</v>
      </c>
      <c r="C5" s="7">
        <f t="shared" ref="C5:D5" si="7">SUM(B24,B30,B37,B46,B62,B69,B75, B91, B97,B104,B113,B120)</f>
        <v>410</v>
      </c>
      <c r="D5" s="7">
        <f t="shared" si="7"/>
        <v>430</v>
      </c>
      <c r="E5" s="7">
        <f t="shared" si="4"/>
        <v>-20</v>
      </c>
      <c r="F5" s="7">
        <f t="shared" ref="F5:G5" si="8">SUM(E24,E30,E37,E46,E62,E69,E75, E91, E97,E104,E113,E120)</f>
        <v>68232</v>
      </c>
      <c r="G5" s="7">
        <f t="shared" si="8"/>
        <v>72023</v>
      </c>
      <c r="H5" s="7">
        <f t="shared" si="6"/>
        <v>-3791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>
      <c r="A6" s="5" t="s">
        <v>33</v>
      </c>
      <c r="B6" s="4">
        <v>14.0</v>
      </c>
      <c r="C6" s="7">
        <f t="shared" ref="C6:D6" si="9">SUM(B23,B31,B39,B44,B51,B61,B68,B76, B81, B90, B98,B105,B110,B119)</f>
        <v>429</v>
      </c>
      <c r="D6" s="7">
        <f t="shared" si="9"/>
        <v>398</v>
      </c>
      <c r="E6" s="7">
        <f t="shared" si="4"/>
        <v>31</v>
      </c>
      <c r="F6" s="7">
        <f t="shared" ref="F6:G6" si="10">SUM(E23,E31,E39,E44,E51,E61,E68,E76, E81, E90, E98,E105,E110,E119)</f>
        <v>81511</v>
      </c>
      <c r="G6" s="7">
        <f t="shared" si="10"/>
        <v>63209</v>
      </c>
      <c r="H6" s="7">
        <f t="shared" si="6"/>
        <v>18302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>
      <c r="A7" s="5" t="s">
        <v>46</v>
      </c>
      <c r="B7" s="4">
        <v>2.0</v>
      </c>
      <c r="C7" s="7">
        <f t="shared" ref="C7:D7" si="11">SUM(B53, B84)</f>
        <v>53</v>
      </c>
      <c r="D7" s="7">
        <f t="shared" si="11"/>
        <v>93</v>
      </c>
      <c r="E7" s="7">
        <f t="shared" si="4"/>
        <v>-40</v>
      </c>
      <c r="F7" s="7">
        <f t="shared" ref="F7:G7" si="12">SUM(E53, E84)</f>
        <v>9495</v>
      </c>
      <c r="G7" s="7">
        <f t="shared" si="12"/>
        <v>12131</v>
      </c>
      <c r="H7" s="7">
        <f t="shared" si="6"/>
        <v>-2636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>
      <c r="A10" s="1" t="s">
        <v>70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>
      <c r="A11" s="4" t="s">
        <v>1</v>
      </c>
      <c r="B11" s="4" t="s">
        <v>6</v>
      </c>
      <c r="C11" s="4" t="s">
        <v>7</v>
      </c>
      <c r="D11" s="4" t="s">
        <v>8</v>
      </c>
      <c r="E11" s="4" t="s">
        <v>9</v>
      </c>
      <c r="F11" s="4" t="s">
        <v>10</v>
      </c>
      <c r="G11" s="4" t="s">
        <v>11</v>
      </c>
      <c r="H11" s="4" t="s">
        <v>12</v>
      </c>
      <c r="I11" s="4" t="s">
        <v>13</v>
      </c>
      <c r="J11" s="4" t="s">
        <v>15</v>
      </c>
      <c r="K11" s="4" t="s">
        <v>16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>
      <c r="A12" s="5" t="s">
        <v>20</v>
      </c>
      <c r="B12" s="7">
        <f t="shared" ref="B12:B16" si="13">SUM(C3 / B3)</f>
        <v>41</v>
      </c>
      <c r="C12" s="7">
        <f t="shared" ref="C12:C16" si="14">SUM(D3 / B3)</f>
        <v>29.21428571</v>
      </c>
      <c r="D12" s="7">
        <f t="shared" ref="D12:D16" si="15">SUM(E3 / B3)</f>
        <v>11.78571429</v>
      </c>
      <c r="E12" s="7">
        <f t="shared" ref="E12:E16" si="16">SUM(F3 / B3)</f>
        <v>7083.214286</v>
      </c>
      <c r="F12" s="7">
        <f t="shared" ref="F12:F16" si="17">SUM(G3 / B3)</f>
        <v>5014.071429</v>
      </c>
      <c r="G12" s="7">
        <f t="shared" ref="G12:G16" si="18">SUM(H3 / B3)</f>
        <v>2069.142857</v>
      </c>
      <c r="H12" s="7">
        <f t="shared" ref="H12:H16" si="19">SUM(F3/C3)</f>
        <v>172.761324</v>
      </c>
      <c r="I12" s="7">
        <f t="shared" ref="I12:I16" si="20">SUM(G3/C3)</f>
        <v>122.2944251</v>
      </c>
      <c r="J12" s="7">
        <f t="shared" ref="J12:J16" si="21">SUM(F3/D3)</f>
        <v>242.4572127</v>
      </c>
      <c r="K12" s="7">
        <f t="shared" ref="K12:K16" si="22">SUM(G3/D3)</f>
        <v>171.6308068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>
      <c r="A13" s="5" t="s">
        <v>25</v>
      </c>
      <c r="B13" s="7">
        <f t="shared" si="13"/>
        <v>36.92857143</v>
      </c>
      <c r="C13" s="7">
        <f t="shared" si="14"/>
        <v>33.85714286</v>
      </c>
      <c r="D13" s="7">
        <f t="shared" si="15"/>
        <v>3.071428571</v>
      </c>
      <c r="E13" s="7">
        <f t="shared" si="16"/>
        <v>6557.785714</v>
      </c>
      <c r="F13" s="7">
        <f t="shared" si="17"/>
        <v>5071.357143</v>
      </c>
      <c r="G13" s="7">
        <f t="shared" si="18"/>
        <v>1486.428571</v>
      </c>
      <c r="H13" s="7">
        <f t="shared" si="19"/>
        <v>177.5802708</v>
      </c>
      <c r="I13" s="7">
        <f t="shared" si="20"/>
        <v>137.3288201</v>
      </c>
      <c r="J13" s="7">
        <f t="shared" si="21"/>
        <v>193.6898734</v>
      </c>
      <c r="K13" s="7">
        <f t="shared" si="22"/>
        <v>149.7869198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>
      <c r="A14" s="5" t="s">
        <v>35</v>
      </c>
      <c r="B14" s="7">
        <f t="shared" si="13"/>
        <v>34.16666667</v>
      </c>
      <c r="C14" s="7">
        <f t="shared" si="14"/>
        <v>35.83333333</v>
      </c>
      <c r="D14" s="7">
        <f t="shared" si="15"/>
        <v>-1.666666667</v>
      </c>
      <c r="E14" s="7">
        <f t="shared" si="16"/>
        <v>5686</v>
      </c>
      <c r="F14" s="7">
        <f t="shared" si="17"/>
        <v>6001.916667</v>
      </c>
      <c r="G14" s="7">
        <f t="shared" si="18"/>
        <v>-315.9166667</v>
      </c>
      <c r="H14" s="7">
        <f t="shared" si="19"/>
        <v>166.4195122</v>
      </c>
      <c r="I14" s="7">
        <f t="shared" si="20"/>
        <v>175.6658537</v>
      </c>
      <c r="J14" s="7">
        <f t="shared" si="21"/>
        <v>158.6790698</v>
      </c>
      <c r="K14" s="7">
        <f t="shared" si="22"/>
        <v>167.4953488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>
      <c r="A15" s="5" t="s">
        <v>33</v>
      </c>
      <c r="B15" s="7">
        <f t="shared" si="13"/>
        <v>30.64285714</v>
      </c>
      <c r="C15" s="7">
        <f t="shared" si="14"/>
        <v>28.42857143</v>
      </c>
      <c r="D15" s="7">
        <f t="shared" si="15"/>
        <v>2.214285714</v>
      </c>
      <c r="E15" s="7">
        <f t="shared" si="16"/>
        <v>5822.214286</v>
      </c>
      <c r="F15" s="7">
        <f t="shared" si="17"/>
        <v>4514.928571</v>
      </c>
      <c r="G15" s="7">
        <f t="shared" si="18"/>
        <v>1307.285714</v>
      </c>
      <c r="H15" s="7">
        <f t="shared" si="19"/>
        <v>190.002331</v>
      </c>
      <c r="I15" s="7">
        <f t="shared" si="20"/>
        <v>147.3403263</v>
      </c>
      <c r="J15" s="7">
        <f t="shared" si="21"/>
        <v>204.8015075</v>
      </c>
      <c r="K15" s="7">
        <f t="shared" si="22"/>
        <v>158.8165829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>
      <c r="A16" s="5" t="s">
        <v>46</v>
      </c>
      <c r="B16" s="7">
        <f t="shared" si="13"/>
        <v>26.5</v>
      </c>
      <c r="C16" s="7">
        <f t="shared" si="14"/>
        <v>46.5</v>
      </c>
      <c r="D16" s="7">
        <f t="shared" si="15"/>
        <v>-20</v>
      </c>
      <c r="E16" s="7">
        <f t="shared" si="16"/>
        <v>4747.5</v>
      </c>
      <c r="F16" s="7">
        <f t="shared" si="17"/>
        <v>6065.5</v>
      </c>
      <c r="G16" s="7">
        <f t="shared" si="18"/>
        <v>-1318</v>
      </c>
      <c r="H16" s="7">
        <f t="shared" si="19"/>
        <v>179.1509434</v>
      </c>
      <c r="I16" s="7">
        <f t="shared" si="20"/>
        <v>228.8867925</v>
      </c>
      <c r="J16" s="7">
        <f t="shared" si="21"/>
        <v>102.0967742</v>
      </c>
      <c r="K16" s="7">
        <f t="shared" si="22"/>
        <v>130.4408602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>
      <c r="A17" s="1"/>
      <c r="B17" s="1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>
      <c r="A18" s="1" t="s">
        <v>71</v>
      </c>
      <c r="B18" s="1" t="s">
        <v>72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>
      <c r="A19" s="4" t="s">
        <v>73</v>
      </c>
      <c r="B19" s="4" t="s">
        <v>76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>
      <c r="A20" s="4" t="s">
        <v>1</v>
      </c>
      <c r="B20" s="4" t="s">
        <v>64</v>
      </c>
      <c r="C20" s="4" t="s">
        <v>65</v>
      </c>
      <c r="D20" s="4" t="s">
        <v>66</v>
      </c>
      <c r="E20" s="4" t="s">
        <v>67</v>
      </c>
      <c r="F20" s="4" t="s">
        <v>68</v>
      </c>
      <c r="G20" s="4" t="s">
        <v>69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>
      <c r="A21" s="5" t="s">
        <v>20</v>
      </c>
      <c r="B21" s="4">
        <v>44.0</v>
      </c>
      <c r="C21" s="4">
        <v>31.0</v>
      </c>
      <c r="D21" s="4">
        <f t="shared" ref="D21:D24" si="23">SUM(B21-C21)</f>
        <v>13</v>
      </c>
      <c r="E21" s="4">
        <v>7795.0</v>
      </c>
      <c r="F21" s="4">
        <v>5181.0</v>
      </c>
      <c r="G21" s="4">
        <f t="shared" ref="G21:G24" si="24">SUM(E21-F21)</f>
        <v>2614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>
      <c r="A22" s="5" t="s">
        <v>25</v>
      </c>
      <c r="B22" s="4">
        <v>34.0</v>
      </c>
      <c r="C22" s="4">
        <v>28.0</v>
      </c>
      <c r="D22" s="4">
        <f t="shared" si="23"/>
        <v>6</v>
      </c>
      <c r="E22" s="4">
        <v>6750.0</v>
      </c>
      <c r="F22" s="4">
        <v>3983.0</v>
      </c>
      <c r="G22" s="4">
        <f t="shared" si="24"/>
        <v>2767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>
      <c r="A23" s="5" t="s">
        <v>33</v>
      </c>
      <c r="B23" s="4">
        <v>34.0</v>
      </c>
      <c r="C23" s="4">
        <v>25.0</v>
      </c>
      <c r="D23" s="4">
        <f t="shared" si="23"/>
        <v>9</v>
      </c>
      <c r="E23" s="4">
        <v>6476.0</v>
      </c>
      <c r="F23" s="4">
        <v>3970.0</v>
      </c>
      <c r="G23" s="4">
        <f t="shared" si="24"/>
        <v>2506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>
      <c r="A24" s="5" t="s">
        <v>35</v>
      </c>
      <c r="B24" s="4">
        <v>44.0</v>
      </c>
      <c r="C24" s="4">
        <v>35.0</v>
      </c>
      <c r="D24" s="4">
        <f t="shared" si="23"/>
        <v>9</v>
      </c>
      <c r="E24" s="4">
        <v>6497.0</v>
      </c>
      <c r="F24" s="4">
        <v>5707.0</v>
      </c>
      <c r="G24" s="4">
        <f t="shared" si="24"/>
        <v>790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>
      <c r="A26" s="4" t="s">
        <v>73</v>
      </c>
      <c r="B26" s="4" t="s">
        <v>77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>
      <c r="A27" s="4" t="s">
        <v>1</v>
      </c>
      <c r="B27" s="4" t="s">
        <v>64</v>
      </c>
      <c r="C27" s="4" t="s">
        <v>65</v>
      </c>
      <c r="D27" s="4" t="s">
        <v>66</v>
      </c>
      <c r="E27" s="4" t="s">
        <v>67</v>
      </c>
      <c r="F27" s="4" t="s">
        <v>68</v>
      </c>
      <c r="G27" s="4" t="s">
        <v>69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>
      <c r="A28" s="5" t="s">
        <v>20</v>
      </c>
      <c r="B28" s="4">
        <v>49.0</v>
      </c>
      <c r="C28" s="4">
        <v>25.0</v>
      </c>
      <c r="D28" s="4">
        <f t="shared" ref="D28:D31" si="25">SUM(B28-C28)</f>
        <v>24</v>
      </c>
      <c r="E28" s="4">
        <v>7875.0</v>
      </c>
      <c r="F28" s="4">
        <v>4455.0</v>
      </c>
      <c r="G28" s="4">
        <f t="shared" ref="G28:G31" si="26">SUM(E28-F28)</f>
        <v>3420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>
      <c r="A29" s="5" t="s">
        <v>25</v>
      </c>
      <c r="B29" s="4">
        <v>37.0</v>
      </c>
      <c r="C29" s="4">
        <v>42.0</v>
      </c>
      <c r="D29" s="4">
        <f t="shared" si="25"/>
        <v>-5</v>
      </c>
      <c r="E29" s="4">
        <v>6734.0</v>
      </c>
      <c r="F29" s="4">
        <v>6035.0</v>
      </c>
      <c r="G29" s="4">
        <f t="shared" si="26"/>
        <v>699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>
      <c r="A30" s="5" t="s">
        <v>35</v>
      </c>
      <c r="B30" s="4">
        <v>38.0</v>
      </c>
      <c r="C30" s="4">
        <v>32.0</v>
      </c>
      <c r="D30" s="4">
        <f t="shared" si="25"/>
        <v>6</v>
      </c>
      <c r="E30" s="4">
        <v>5865.0</v>
      </c>
      <c r="F30" s="4">
        <v>6266.0</v>
      </c>
      <c r="G30" s="4">
        <f t="shared" si="26"/>
        <v>-401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>
      <c r="A31" s="5" t="s">
        <v>33</v>
      </c>
      <c r="B31" s="4">
        <v>28.0</v>
      </c>
      <c r="C31" s="4">
        <v>31.0</v>
      </c>
      <c r="D31" s="4">
        <f t="shared" si="25"/>
        <v>-3</v>
      </c>
      <c r="E31" s="4">
        <v>5847.0</v>
      </c>
      <c r="F31" s="4">
        <v>5509.0</v>
      </c>
      <c r="G31" s="4">
        <f t="shared" si="26"/>
        <v>338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>
      <c r="A33" s="1" t="s">
        <v>71</v>
      </c>
      <c r="B33" s="1" t="s">
        <v>83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>
      <c r="A34" s="4" t="s">
        <v>73</v>
      </c>
      <c r="B34" s="4" t="s">
        <v>80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>
      <c r="A35" s="4" t="s">
        <v>1</v>
      </c>
      <c r="B35" s="4" t="s">
        <v>64</v>
      </c>
      <c r="C35" s="4" t="s">
        <v>65</v>
      </c>
      <c r="D35" s="4" t="s">
        <v>66</v>
      </c>
      <c r="E35" s="4" t="s">
        <v>67</v>
      </c>
      <c r="F35" s="4" t="s">
        <v>68</v>
      </c>
      <c r="G35" s="4" t="s">
        <v>69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>
      <c r="A36" s="5" t="s">
        <v>20</v>
      </c>
      <c r="B36" s="4">
        <v>42.0</v>
      </c>
      <c r="C36" s="4">
        <v>36.0</v>
      </c>
      <c r="D36" s="4">
        <f t="shared" ref="D36:D39" si="27">SUM(B36-C36)</f>
        <v>6</v>
      </c>
      <c r="E36" s="4">
        <v>7173.0</v>
      </c>
      <c r="F36" s="4">
        <v>5508.0</v>
      </c>
      <c r="G36" s="4">
        <f t="shared" ref="G36:G39" si="28">SUM(E36-F36)</f>
        <v>1665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>
      <c r="A37" s="5" t="s">
        <v>35</v>
      </c>
      <c r="B37" s="4">
        <v>44.0</v>
      </c>
      <c r="C37" s="4">
        <v>31.0</v>
      </c>
      <c r="D37" s="4">
        <f t="shared" si="27"/>
        <v>13</v>
      </c>
      <c r="E37" s="4">
        <v>6374.0</v>
      </c>
      <c r="F37" s="4">
        <v>5849.0</v>
      </c>
      <c r="G37" s="4">
        <f t="shared" si="28"/>
        <v>525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>
      <c r="A38" s="5" t="s">
        <v>25</v>
      </c>
      <c r="B38" s="4">
        <v>38.0</v>
      </c>
      <c r="C38" s="4">
        <v>45.0</v>
      </c>
      <c r="D38" s="4">
        <f t="shared" si="27"/>
        <v>-7</v>
      </c>
      <c r="E38" s="4">
        <v>6145.0</v>
      </c>
      <c r="F38" s="4">
        <v>5808.0</v>
      </c>
      <c r="G38" s="4">
        <f t="shared" si="28"/>
        <v>337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>
      <c r="A39" s="5" t="s">
        <v>88</v>
      </c>
      <c r="B39" s="4">
        <v>29.0</v>
      </c>
      <c r="C39" s="4">
        <v>41.0</v>
      </c>
      <c r="D39" s="4">
        <f t="shared" si="27"/>
        <v>-12</v>
      </c>
      <c r="E39" s="4">
        <v>5541.0</v>
      </c>
      <c r="F39" s="4">
        <v>5426.0</v>
      </c>
      <c r="G39" s="4">
        <f t="shared" si="28"/>
        <v>115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>
      <c r="A41" s="4" t="s">
        <v>73</v>
      </c>
      <c r="B41" s="4" t="s">
        <v>77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>
      <c r="A42" s="4" t="s">
        <v>1</v>
      </c>
      <c r="B42" s="4" t="s">
        <v>64</v>
      </c>
      <c r="C42" s="4" t="s">
        <v>65</v>
      </c>
      <c r="D42" s="4" t="s">
        <v>66</v>
      </c>
      <c r="E42" s="4" t="s">
        <v>67</v>
      </c>
      <c r="F42" s="4" t="s">
        <v>68</v>
      </c>
      <c r="G42" s="4" t="s">
        <v>69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>
      <c r="A43" s="5" t="s">
        <v>20</v>
      </c>
      <c r="B43" s="4">
        <v>38.0</v>
      </c>
      <c r="C43" s="4">
        <v>25.0</v>
      </c>
      <c r="D43" s="4">
        <f t="shared" ref="D43:D46" si="29">SUM(B43-C43)</f>
        <v>13</v>
      </c>
      <c r="E43" s="4">
        <v>7019.0</v>
      </c>
      <c r="F43" s="4">
        <v>5008.0</v>
      </c>
      <c r="G43" s="4">
        <f t="shared" ref="G43:G46" si="30">SUM(E43-F43)</f>
        <v>2011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>
      <c r="A44" s="5" t="s">
        <v>88</v>
      </c>
      <c r="B44" s="4">
        <v>31.0</v>
      </c>
      <c r="C44" s="4">
        <v>16.0</v>
      </c>
      <c r="D44" s="4">
        <f t="shared" si="29"/>
        <v>15</v>
      </c>
      <c r="E44" s="4">
        <v>6283.0</v>
      </c>
      <c r="F44" s="4">
        <v>4079.0</v>
      </c>
      <c r="G44" s="4">
        <f t="shared" si="30"/>
        <v>2204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>
      <c r="A45" s="5" t="s">
        <v>25</v>
      </c>
      <c r="B45" s="4">
        <v>32.0</v>
      </c>
      <c r="C45" s="4">
        <v>36.0</v>
      </c>
      <c r="D45" s="4">
        <f t="shared" si="29"/>
        <v>-4</v>
      </c>
      <c r="E45" s="4">
        <v>6153.0</v>
      </c>
      <c r="F45" s="4">
        <v>5270.0</v>
      </c>
      <c r="G45" s="4">
        <f t="shared" si="30"/>
        <v>883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>
      <c r="A46" s="5" t="s">
        <v>35</v>
      </c>
      <c r="B46" s="4">
        <v>28.0</v>
      </c>
      <c r="C46" s="4">
        <v>43.0</v>
      </c>
      <c r="D46" s="4">
        <f t="shared" si="29"/>
        <v>-15</v>
      </c>
      <c r="E46" s="4">
        <v>5490.0</v>
      </c>
      <c r="F46" s="4">
        <v>6358.0</v>
      </c>
      <c r="G46" s="4">
        <f t="shared" si="30"/>
        <v>-868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>
      <c r="A48" s="4" t="s">
        <v>73</v>
      </c>
      <c r="B48" s="4" t="s">
        <v>86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>
      <c r="A49" s="4" t="s">
        <v>1</v>
      </c>
      <c r="B49" s="4" t="s">
        <v>64</v>
      </c>
      <c r="C49" s="4" t="s">
        <v>65</v>
      </c>
      <c r="D49" s="4" t="s">
        <v>66</v>
      </c>
      <c r="E49" s="4" t="s">
        <v>67</v>
      </c>
      <c r="F49" s="4" t="s">
        <v>68</v>
      </c>
      <c r="G49" s="4" t="s">
        <v>69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>
      <c r="A50" s="5" t="s">
        <v>20</v>
      </c>
      <c r="B50" s="4">
        <v>54.0</v>
      </c>
      <c r="C50" s="4">
        <v>32.0</v>
      </c>
      <c r="D50" s="4">
        <f t="shared" ref="D50:D53" si="31">SUM(B50-C50)</f>
        <v>22</v>
      </c>
      <c r="E50" s="4">
        <v>9114.0</v>
      </c>
      <c r="F50" s="4">
        <v>5609.0</v>
      </c>
      <c r="G50" s="4">
        <f t="shared" ref="G50:G53" si="32">SUM(E50-F50)</f>
        <v>3505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>
      <c r="A51" s="5" t="s">
        <v>88</v>
      </c>
      <c r="B51" s="4">
        <v>34.0</v>
      </c>
      <c r="C51" s="4">
        <v>33.0</v>
      </c>
      <c r="D51" s="4">
        <f t="shared" si="31"/>
        <v>1</v>
      </c>
      <c r="E51" s="4">
        <v>6838.0</v>
      </c>
      <c r="F51" s="4">
        <v>4672.0</v>
      </c>
      <c r="G51" s="4">
        <f t="shared" si="32"/>
        <v>2166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>
      <c r="A52" s="5" t="s">
        <v>25</v>
      </c>
      <c r="B52" s="4">
        <v>40.0</v>
      </c>
      <c r="C52" s="4">
        <v>37.0</v>
      </c>
      <c r="D52" s="4">
        <f t="shared" si="31"/>
        <v>3</v>
      </c>
      <c r="E52" s="4">
        <v>6294.0</v>
      </c>
      <c r="F52" s="4">
        <v>6375.0</v>
      </c>
      <c r="G52" s="4">
        <f t="shared" si="32"/>
        <v>-81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>
      <c r="A53" s="5" t="s">
        <v>46</v>
      </c>
      <c r="B53" s="4">
        <v>27.0</v>
      </c>
      <c r="C53" s="4">
        <v>53.0</v>
      </c>
      <c r="D53" s="4">
        <f t="shared" si="31"/>
        <v>-26</v>
      </c>
      <c r="E53" s="4">
        <v>5181.0</v>
      </c>
      <c r="F53" s="4">
        <v>6646.0</v>
      </c>
      <c r="G53" s="4">
        <f t="shared" si="32"/>
        <v>-1465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>
      <c r="A55" s="4"/>
      <c r="B55" s="4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>
      <c r="A56" s="1" t="s">
        <v>71</v>
      </c>
      <c r="B56" s="1" t="s">
        <v>79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>
      <c r="A57" s="4" t="s">
        <v>73</v>
      </c>
      <c r="B57" s="4" t="s">
        <v>89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>
      <c r="A58" s="4" t="s">
        <v>1</v>
      </c>
      <c r="B58" s="4" t="s">
        <v>64</v>
      </c>
      <c r="C58" s="4" t="s">
        <v>65</v>
      </c>
      <c r="D58" s="4" t="s">
        <v>66</v>
      </c>
      <c r="E58" s="4" t="s">
        <v>67</v>
      </c>
      <c r="F58" s="4" t="s">
        <v>68</v>
      </c>
      <c r="G58" s="4" t="s">
        <v>69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>
      <c r="A59" s="5" t="s">
        <v>25</v>
      </c>
      <c r="B59" s="4">
        <v>45.0</v>
      </c>
      <c r="C59" s="4">
        <v>30.0</v>
      </c>
      <c r="D59" s="4">
        <f t="shared" ref="D59:D62" si="33">SUM(B59-C59)</f>
        <v>15</v>
      </c>
      <c r="E59" s="4">
        <v>7667.0</v>
      </c>
      <c r="F59" s="4">
        <v>4767.0</v>
      </c>
      <c r="G59" s="4">
        <f t="shared" ref="G59:G62" si="34">SUM(E59-F59)</f>
        <v>2900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>
      <c r="A60" s="5" t="s">
        <v>20</v>
      </c>
      <c r="B60" s="4">
        <v>32.0</v>
      </c>
      <c r="C60" s="4">
        <v>39.0</v>
      </c>
      <c r="D60" s="4">
        <f t="shared" si="33"/>
        <v>-7</v>
      </c>
      <c r="E60" s="4">
        <v>8063.0</v>
      </c>
      <c r="F60" s="4">
        <v>6397.0</v>
      </c>
      <c r="G60" s="4">
        <f t="shared" si="34"/>
        <v>1666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>
      <c r="A61" s="5" t="s">
        <v>88</v>
      </c>
      <c r="B61" s="4">
        <v>30.0</v>
      </c>
      <c r="C61" s="4">
        <v>28.0</v>
      </c>
      <c r="D61" s="4">
        <f t="shared" si="33"/>
        <v>2</v>
      </c>
      <c r="E61" s="4">
        <v>6130.0</v>
      </c>
      <c r="F61" s="4">
        <v>4537.0</v>
      </c>
      <c r="G61" s="4">
        <f t="shared" si="34"/>
        <v>1593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>
      <c r="A62" s="5" t="s">
        <v>35</v>
      </c>
      <c r="B62" s="4">
        <v>36.0</v>
      </c>
      <c r="C62" s="4">
        <v>39.0</v>
      </c>
      <c r="D62" s="4">
        <f t="shared" si="33"/>
        <v>-3</v>
      </c>
      <c r="E62" s="4">
        <v>6276.0</v>
      </c>
      <c r="F62" s="4">
        <v>6588.0</v>
      </c>
      <c r="G62" s="4">
        <f t="shared" si="34"/>
        <v>-312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>
      <c r="A64" s="4" t="s">
        <v>73</v>
      </c>
      <c r="B64" s="4" t="s">
        <v>80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>
      <c r="A65" s="4" t="s">
        <v>1</v>
      </c>
      <c r="B65" s="4" t="s">
        <v>64</v>
      </c>
      <c r="C65" s="4" t="s">
        <v>65</v>
      </c>
      <c r="D65" s="4" t="s">
        <v>66</v>
      </c>
      <c r="E65" s="4" t="s">
        <v>67</v>
      </c>
      <c r="F65" s="4" t="s">
        <v>68</v>
      </c>
      <c r="G65" s="4" t="s">
        <v>69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>
      <c r="A66" s="5" t="s">
        <v>25</v>
      </c>
      <c r="B66" s="4">
        <v>40.0</v>
      </c>
      <c r="C66" s="4">
        <v>35.0</v>
      </c>
      <c r="D66" s="4">
        <f t="shared" ref="D66:D69" si="35">SUM(B66-C66)</f>
        <v>5</v>
      </c>
      <c r="E66" s="4">
        <v>7822.0</v>
      </c>
      <c r="F66" s="4">
        <v>5155.0</v>
      </c>
      <c r="G66" s="4">
        <f t="shared" ref="G66:G69" si="36">SUM(E66-F66)</f>
        <v>2667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>
      <c r="A67" s="5" t="s">
        <v>20</v>
      </c>
      <c r="B67" s="4">
        <v>55.0</v>
      </c>
      <c r="C67" s="4">
        <v>38.0</v>
      </c>
      <c r="D67" s="4">
        <f t="shared" si="35"/>
        <v>17</v>
      </c>
      <c r="E67" s="4">
        <v>7479.0</v>
      </c>
      <c r="F67" s="4">
        <v>6327.0</v>
      </c>
      <c r="G67" s="4">
        <f t="shared" si="36"/>
        <v>1152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>
      <c r="A68" s="5" t="s">
        <v>88</v>
      </c>
      <c r="B68" s="4">
        <v>31.0</v>
      </c>
      <c r="C68" s="4">
        <v>29.0</v>
      </c>
      <c r="D68" s="4">
        <f t="shared" si="35"/>
        <v>2</v>
      </c>
      <c r="E68" s="4">
        <v>5016.0</v>
      </c>
      <c r="F68" s="4">
        <v>4635.0</v>
      </c>
      <c r="G68" s="4">
        <f t="shared" si="36"/>
        <v>381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>
      <c r="A69" s="5" t="s">
        <v>35</v>
      </c>
      <c r="B69" s="4">
        <v>27.0</v>
      </c>
      <c r="C69" s="4">
        <v>35.0</v>
      </c>
      <c r="D69" s="4">
        <f t="shared" si="35"/>
        <v>-8</v>
      </c>
      <c r="E69" s="4">
        <v>5109.0</v>
      </c>
      <c r="F69" s="4">
        <v>5665.0</v>
      </c>
      <c r="G69" s="4">
        <f t="shared" si="36"/>
        <v>-556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>
      <c r="A71" s="4" t="s">
        <v>73</v>
      </c>
      <c r="B71" s="4" t="s">
        <v>86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>
      <c r="A72" s="4" t="s">
        <v>1</v>
      </c>
      <c r="B72" s="4" t="s">
        <v>64</v>
      </c>
      <c r="C72" s="4" t="s">
        <v>65</v>
      </c>
      <c r="D72" s="4" t="s">
        <v>66</v>
      </c>
      <c r="E72" s="4" t="s">
        <v>67</v>
      </c>
      <c r="F72" s="4" t="s">
        <v>68</v>
      </c>
      <c r="G72" s="4" t="s">
        <v>69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>
      <c r="A73" s="5" t="s">
        <v>20</v>
      </c>
      <c r="B73" s="4">
        <v>42.0</v>
      </c>
      <c r="C73" s="4">
        <v>36.0</v>
      </c>
      <c r="D73" s="4">
        <f t="shared" ref="D73:D76" si="37">SUM(B73-C73)</f>
        <v>6</v>
      </c>
      <c r="E73" s="4">
        <v>7279.0</v>
      </c>
      <c r="F73" s="4">
        <v>5834.0</v>
      </c>
      <c r="G73" s="4">
        <f t="shared" ref="G73:G76" si="38">SUM(E73-F73)</f>
        <v>1445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>
      <c r="A74" s="5" t="s">
        <v>25</v>
      </c>
      <c r="B74" s="4">
        <v>39.0</v>
      </c>
      <c r="C74" s="4">
        <v>35.0</v>
      </c>
      <c r="D74" s="4">
        <f t="shared" si="37"/>
        <v>4</v>
      </c>
      <c r="E74" s="4">
        <v>6513.0</v>
      </c>
      <c r="F74" s="4">
        <v>5517.0</v>
      </c>
      <c r="G74" s="4">
        <f t="shared" si="38"/>
        <v>996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>
      <c r="A75" s="5" t="s">
        <v>35</v>
      </c>
      <c r="B75" s="4">
        <v>50.0</v>
      </c>
      <c r="C75" s="4">
        <v>44.0</v>
      </c>
      <c r="D75" s="4">
        <f t="shared" si="37"/>
        <v>6</v>
      </c>
      <c r="E75" s="4">
        <v>7217.0</v>
      </c>
      <c r="F75" s="4">
        <v>7302.0</v>
      </c>
      <c r="G75" s="4">
        <f t="shared" si="38"/>
        <v>-85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>
      <c r="A76" s="5" t="s">
        <v>88</v>
      </c>
      <c r="B76" s="4">
        <v>26.0</v>
      </c>
      <c r="C76" s="4">
        <v>41.0</v>
      </c>
      <c r="D76" s="4">
        <f t="shared" si="37"/>
        <v>-15</v>
      </c>
      <c r="E76" s="4">
        <v>5616.0</v>
      </c>
      <c r="F76" s="4">
        <v>5604.0</v>
      </c>
      <c r="G76" s="4">
        <f t="shared" si="38"/>
        <v>12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>
      <c r="A78" s="1" t="s">
        <v>71</v>
      </c>
      <c r="B78" s="1" t="s">
        <v>85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>
      <c r="A79" s="4" t="s">
        <v>73</v>
      </c>
      <c r="B79" s="4" t="s">
        <v>86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>
      <c r="A80" s="4" t="s">
        <v>1</v>
      </c>
      <c r="B80" s="4" t="s">
        <v>64</v>
      </c>
      <c r="C80" s="4" t="s">
        <v>65</v>
      </c>
      <c r="D80" s="4" t="s">
        <v>66</v>
      </c>
      <c r="E80" s="4" t="s">
        <v>67</v>
      </c>
      <c r="F80" s="4" t="s">
        <v>68</v>
      </c>
      <c r="G80" s="4" t="s">
        <v>69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>
      <c r="A81" s="5" t="s">
        <v>90</v>
      </c>
      <c r="B81" s="4">
        <v>43.0</v>
      </c>
      <c r="C81" s="4">
        <v>29.0</v>
      </c>
      <c r="D81" s="4">
        <f t="shared" ref="D81:D84" si="39">SUM(B81-C81)</f>
        <v>14</v>
      </c>
      <c r="E81" s="4">
        <v>7075.0</v>
      </c>
      <c r="F81" s="4">
        <v>4963.0</v>
      </c>
      <c r="G81" s="4">
        <f t="shared" ref="G81:G84" si="40">SUM(E81-F81)</f>
        <v>2112</v>
      </c>
      <c r="H81" s="4"/>
      <c r="I81" s="4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>
      <c r="A82" s="5" t="s">
        <v>20</v>
      </c>
      <c r="B82" s="4">
        <v>38.0</v>
      </c>
      <c r="C82" s="4">
        <v>26.0</v>
      </c>
      <c r="D82" s="4">
        <f t="shared" si="39"/>
        <v>12</v>
      </c>
      <c r="E82" s="4">
        <v>7129.0</v>
      </c>
      <c r="F82" s="4">
        <v>4960.0</v>
      </c>
      <c r="G82" s="4">
        <f t="shared" si="40"/>
        <v>2169</v>
      </c>
      <c r="H82" s="4"/>
      <c r="I82" s="4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>
      <c r="A83" s="5" t="s">
        <v>25</v>
      </c>
      <c r="B83" s="4">
        <v>34.0</v>
      </c>
      <c r="C83" s="4">
        <v>40.0</v>
      </c>
      <c r="D83" s="4">
        <f t="shared" si="39"/>
        <v>-6</v>
      </c>
      <c r="E83" s="4">
        <v>7252.0</v>
      </c>
      <c r="F83" s="4">
        <v>5450.0</v>
      </c>
      <c r="G83" s="4">
        <f t="shared" si="40"/>
        <v>1802</v>
      </c>
      <c r="H83" s="4"/>
      <c r="I83" s="4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>
      <c r="A84" s="5" t="s">
        <v>46</v>
      </c>
      <c r="B84" s="4">
        <v>26.0</v>
      </c>
      <c r="C84" s="4">
        <v>40.0</v>
      </c>
      <c r="D84" s="4">
        <f t="shared" si="39"/>
        <v>-14</v>
      </c>
      <c r="E84" s="4">
        <v>4314.0</v>
      </c>
      <c r="F84" s="4">
        <v>5485.0</v>
      </c>
      <c r="G84" s="4">
        <f t="shared" si="40"/>
        <v>-1171</v>
      </c>
      <c r="H84" s="4"/>
      <c r="I84" s="4"/>
      <c r="J84" s="4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>
      <c r="A86" s="4" t="s">
        <v>73</v>
      </c>
      <c r="B86" s="4" t="s">
        <v>76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>
      <c r="A87" s="4" t="s">
        <v>1</v>
      </c>
      <c r="B87" s="4" t="s">
        <v>64</v>
      </c>
      <c r="C87" s="4" t="s">
        <v>65</v>
      </c>
      <c r="D87" s="4" t="s">
        <v>66</v>
      </c>
      <c r="E87" s="4" t="s">
        <v>67</v>
      </c>
      <c r="F87" s="4" t="s">
        <v>68</v>
      </c>
      <c r="G87" s="4" t="s">
        <v>69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>
      <c r="A88" s="5" t="s">
        <v>25</v>
      </c>
      <c r="B88" s="4">
        <v>30.0</v>
      </c>
      <c r="C88" s="4">
        <v>26.0</v>
      </c>
      <c r="D88" s="4">
        <f t="shared" ref="D88:D91" si="41">SUM(B88-C88)</f>
        <v>4</v>
      </c>
      <c r="E88" s="4">
        <v>5738.0</v>
      </c>
      <c r="F88" s="4">
        <v>4161.0</v>
      </c>
      <c r="G88" s="4">
        <f t="shared" ref="G88:G91" si="42">SUM(E88-F88)</f>
        <v>1577</v>
      </c>
      <c r="H88" s="4"/>
      <c r="I88" s="4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>
      <c r="A89" s="5" t="s">
        <v>20</v>
      </c>
      <c r="B89" s="4">
        <v>28.0</v>
      </c>
      <c r="C89" s="4">
        <v>25.0</v>
      </c>
      <c r="D89" s="4">
        <f t="shared" si="41"/>
        <v>3</v>
      </c>
      <c r="E89" s="4">
        <v>5483.0</v>
      </c>
      <c r="F89" s="4">
        <v>4297.0</v>
      </c>
      <c r="G89" s="4">
        <f t="shared" si="42"/>
        <v>1186</v>
      </c>
      <c r="H89" s="4"/>
      <c r="I89" s="4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>
      <c r="A90" s="5" t="s">
        <v>90</v>
      </c>
      <c r="B90" s="4">
        <v>30.0</v>
      </c>
      <c r="C90" s="4">
        <v>26.0</v>
      </c>
      <c r="D90" s="4">
        <f t="shared" si="41"/>
        <v>4</v>
      </c>
      <c r="E90" s="4">
        <v>4990.0</v>
      </c>
      <c r="F90" s="4">
        <v>4432.0</v>
      </c>
      <c r="G90" s="4">
        <f t="shared" si="42"/>
        <v>558</v>
      </c>
      <c r="H90" s="4"/>
      <c r="I90" s="4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>
      <c r="A91" s="5" t="s">
        <v>35</v>
      </c>
      <c r="B91" s="4">
        <v>16.0</v>
      </c>
      <c r="C91" s="4">
        <v>39.0</v>
      </c>
      <c r="D91" s="4">
        <f t="shared" si="41"/>
        <v>-23</v>
      </c>
      <c r="E91" s="4">
        <v>3883.0</v>
      </c>
      <c r="F91" s="4">
        <v>6392.0</v>
      </c>
      <c r="G91" s="4">
        <f t="shared" si="42"/>
        <v>-2509</v>
      </c>
      <c r="H91" s="4"/>
      <c r="I91" s="4"/>
      <c r="J91" s="4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>
      <c r="A93" s="4" t="s">
        <v>73</v>
      </c>
      <c r="B93" s="4" t="s">
        <v>80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>
      <c r="A94" s="4" t="s">
        <v>1</v>
      </c>
      <c r="B94" s="4" t="s">
        <v>64</v>
      </c>
      <c r="C94" s="4" t="s">
        <v>65</v>
      </c>
      <c r="D94" s="4" t="s">
        <v>66</v>
      </c>
      <c r="E94" s="4" t="s">
        <v>67</v>
      </c>
      <c r="F94" s="4" t="s">
        <v>68</v>
      </c>
      <c r="G94" s="4" t="s">
        <v>69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>
      <c r="A95" s="5" t="s">
        <v>20</v>
      </c>
      <c r="B95" s="4">
        <v>36.0</v>
      </c>
      <c r="C95" s="4">
        <v>31.0</v>
      </c>
      <c r="D95" s="4">
        <f t="shared" ref="D95:D98" si="43">SUM(B95-C95)</f>
        <v>5</v>
      </c>
      <c r="E95" s="4">
        <v>6115.0</v>
      </c>
      <c r="F95" s="4">
        <v>4768.0</v>
      </c>
      <c r="G95" s="4">
        <f t="shared" ref="G95:G98" si="44">SUM(E95-F95)</f>
        <v>1347</v>
      </c>
      <c r="H95" s="4"/>
      <c r="I95" s="4"/>
      <c r="J95" s="4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>
      <c r="A96" s="5" t="s">
        <v>25</v>
      </c>
      <c r="B96" s="4">
        <v>34.0</v>
      </c>
      <c r="C96" s="4">
        <v>35.0</v>
      </c>
      <c r="D96" s="4">
        <f t="shared" si="43"/>
        <v>-1</v>
      </c>
      <c r="E96" s="4">
        <v>6058.0</v>
      </c>
      <c r="F96" s="4">
        <v>5593.0</v>
      </c>
      <c r="G96" s="4">
        <f t="shared" si="44"/>
        <v>465</v>
      </c>
      <c r="H96" s="4"/>
      <c r="I96" s="4"/>
      <c r="J96" s="4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>
      <c r="A97" s="5" t="s">
        <v>35</v>
      </c>
      <c r="B97" s="4">
        <v>35.0</v>
      </c>
      <c r="C97" s="4">
        <v>47.0</v>
      </c>
      <c r="D97" s="4">
        <f t="shared" si="43"/>
        <v>-12</v>
      </c>
      <c r="E97" s="4">
        <v>5456.0</v>
      </c>
      <c r="F97" s="4">
        <v>6602.0</v>
      </c>
      <c r="G97" s="4">
        <f t="shared" si="44"/>
        <v>-1146</v>
      </c>
      <c r="H97" s="4"/>
      <c r="I97" s="4"/>
      <c r="J97" s="4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>
      <c r="A98" s="5" t="s">
        <v>90</v>
      </c>
      <c r="B98" s="4">
        <v>17.0</v>
      </c>
      <c r="C98" s="4">
        <v>34.0</v>
      </c>
      <c r="D98" s="4">
        <f t="shared" si="43"/>
        <v>-17</v>
      </c>
      <c r="E98" s="4">
        <v>4171.0</v>
      </c>
      <c r="F98" s="4">
        <v>4670.0</v>
      </c>
      <c r="G98" s="4">
        <f t="shared" si="44"/>
        <v>-499</v>
      </c>
      <c r="H98" s="4"/>
      <c r="I98" s="4"/>
      <c r="J98" s="4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>
      <c r="A100" s="1" t="s">
        <v>71</v>
      </c>
      <c r="B100" s="1" t="s">
        <v>91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>
      <c r="A101" s="4" t="s">
        <v>73</v>
      </c>
      <c r="B101" s="4" t="s">
        <v>77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>
      <c r="A102" s="4" t="s">
        <v>1</v>
      </c>
      <c r="B102" s="4" t="s">
        <v>64</v>
      </c>
      <c r="C102" s="4" t="s">
        <v>65</v>
      </c>
      <c r="D102" s="4" t="s">
        <v>66</v>
      </c>
      <c r="E102" s="4" t="s">
        <v>67</v>
      </c>
      <c r="F102" s="4" t="s">
        <v>68</v>
      </c>
      <c r="G102" s="4" t="s">
        <v>69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>
      <c r="A103" s="5" t="s">
        <v>20</v>
      </c>
      <c r="B103" s="4">
        <v>42.0</v>
      </c>
      <c r="C103" s="4">
        <v>26.0</v>
      </c>
      <c r="D103" s="4">
        <f t="shared" ref="D103:D106" si="45">SUM(B103-C103)</f>
        <v>16</v>
      </c>
      <c r="E103" s="4">
        <v>7216.0</v>
      </c>
      <c r="F103" s="4">
        <v>5004.0</v>
      </c>
      <c r="G103" s="4">
        <f t="shared" ref="G103:G106" si="46">SUM(E103-F103)</f>
        <v>2212</v>
      </c>
      <c r="H103" s="4"/>
      <c r="I103" s="4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>
      <c r="A104" s="5" t="s">
        <v>35</v>
      </c>
      <c r="B104" s="4">
        <v>45.0</v>
      </c>
      <c r="C104" s="4">
        <v>37.0</v>
      </c>
      <c r="D104" s="4">
        <f t="shared" si="45"/>
        <v>8</v>
      </c>
      <c r="E104" s="4">
        <v>7659.0</v>
      </c>
      <c r="F104" s="4">
        <v>6920.0</v>
      </c>
      <c r="G104" s="4">
        <f t="shared" si="46"/>
        <v>739</v>
      </c>
      <c r="H104" s="4"/>
      <c r="I104" s="4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>
      <c r="A105" s="5" t="s">
        <v>90</v>
      </c>
      <c r="B105" s="4">
        <v>33.0</v>
      </c>
      <c r="C105" s="4">
        <v>30.0</v>
      </c>
      <c r="D105" s="4">
        <f t="shared" si="45"/>
        <v>3</v>
      </c>
      <c r="E105" s="4">
        <v>6358.0</v>
      </c>
      <c r="F105" s="4">
        <v>5219.0</v>
      </c>
      <c r="G105" s="4">
        <f t="shared" si="46"/>
        <v>1139</v>
      </c>
      <c r="H105" s="4"/>
      <c r="I105" s="4"/>
      <c r="J105" s="4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>
      <c r="A106" s="5" t="s">
        <v>25</v>
      </c>
      <c r="B106" s="4">
        <v>38.0</v>
      </c>
      <c r="C106" s="4">
        <v>41.0</v>
      </c>
      <c r="D106" s="4">
        <f t="shared" si="45"/>
        <v>-3</v>
      </c>
      <c r="E106" s="4">
        <v>7074.0</v>
      </c>
      <c r="F106" s="4">
        <v>5892.0</v>
      </c>
      <c r="G106" s="4">
        <f t="shared" si="46"/>
        <v>1182</v>
      </c>
      <c r="H106" s="4"/>
      <c r="I106" s="4"/>
      <c r="J106" s="4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>
      <c r="A108" s="4" t="s">
        <v>73</v>
      </c>
      <c r="B108" s="4" t="s">
        <v>76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>
      <c r="A109" s="4" t="s">
        <v>1</v>
      </c>
      <c r="B109" s="4" t="s">
        <v>64</v>
      </c>
      <c r="C109" s="4" t="s">
        <v>65</v>
      </c>
      <c r="D109" s="4" t="s">
        <v>66</v>
      </c>
      <c r="E109" s="4" t="s">
        <v>67</v>
      </c>
      <c r="F109" s="4" t="s">
        <v>68</v>
      </c>
      <c r="G109" s="4" t="s">
        <v>69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>
      <c r="A110" s="5" t="s">
        <v>90</v>
      </c>
      <c r="B110" s="4">
        <v>33.0</v>
      </c>
      <c r="C110" s="4">
        <v>17.0</v>
      </c>
      <c r="D110" s="4">
        <f t="shared" ref="D110:D113" si="47">SUM(B110-C110)</f>
        <v>16</v>
      </c>
      <c r="E110" s="4">
        <v>6514.0</v>
      </c>
      <c r="F110" s="4">
        <v>2732.0</v>
      </c>
      <c r="G110" s="4">
        <f t="shared" ref="G110:G113" si="48">SUM(E110-F110)</f>
        <v>3782</v>
      </c>
      <c r="H110" s="4"/>
      <c r="I110" s="4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>
      <c r="A111" s="5" t="s">
        <v>20</v>
      </c>
      <c r="B111" s="4">
        <v>39.0</v>
      </c>
      <c r="C111" s="4">
        <v>23.0</v>
      </c>
      <c r="D111" s="4">
        <f t="shared" si="47"/>
        <v>16</v>
      </c>
      <c r="E111" s="4">
        <v>6245.0</v>
      </c>
      <c r="F111" s="4">
        <v>3496.0</v>
      </c>
      <c r="G111" s="4">
        <f t="shared" si="48"/>
        <v>2749</v>
      </c>
      <c r="H111" s="4"/>
      <c r="I111" s="4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>
      <c r="A112" s="5" t="s">
        <v>25</v>
      </c>
      <c r="B112" s="4">
        <v>38.0</v>
      </c>
      <c r="C112" s="4">
        <v>21.0</v>
      </c>
      <c r="D112" s="4">
        <f t="shared" si="47"/>
        <v>17</v>
      </c>
      <c r="E112" s="4">
        <v>6039.0</v>
      </c>
      <c r="F112" s="4">
        <v>3557.0</v>
      </c>
      <c r="G112" s="4">
        <f t="shared" si="48"/>
        <v>2482</v>
      </c>
      <c r="H112" s="4"/>
      <c r="I112" s="4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>
      <c r="A113" s="5" t="s">
        <v>35</v>
      </c>
      <c r="B113" s="4">
        <v>19.0</v>
      </c>
      <c r="C113" s="4">
        <v>24.0</v>
      </c>
      <c r="D113" s="4">
        <f t="shared" si="47"/>
        <v>-5</v>
      </c>
      <c r="E113" s="4">
        <v>3714.0</v>
      </c>
      <c r="F113" s="4">
        <v>4613.0</v>
      </c>
      <c r="G113" s="4">
        <f t="shared" si="48"/>
        <v>-899</v>
      </c>
      <c r="H113" s="4"/>
      <c r="I113" s="4"/>
      <c r="J113" s="4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>
      <c r="A115" s="4" t="s">
        <v>73</v>
      </c>
      <c r="B115" s="4" t="s">
        <v>80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>
      <c r="A116" s="4" t="s">
        <v>1</v>
      </c>
      <c r="B116" s="4" t="s">
        <v>64</v>
      </c>
      <c r="C116" s="4" t="s">
        <v>65</v>
      </c>
      <c r="D116" s="4" t="s">
        <v>66</v>
      </c>
      <c r="E116" s="4" t="s">
        <v>67</v>
      </c>
      <c r="F116" s="4" t="s">
        <v>68</v>
      </c>
      <c r="G116" s="4" t="s">
        <v>69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>
      <c r="A117" s="5" t="s">
        <v>25</v>
      </c>
      <c r="B117" s="4">
        <v>38.0</v>
      </c>
      <c r="C117" s="4">
        <v>23.0</v>
      </c>
      <c r="D117" s="4">
        <f t="shared" ref="D117:D120" si="49">SUM(B117-C117)</f>
        <v>15</v>
      </c>
      <c r="E117" s="4">
        <v>5570.0</v>
      </c>
      <c r="F117" s="4">
        <v>3436.0</v>
      </c>
      <c r="G117" s="4">
        <f t="shared" ref="G117:G120" si="50">SUM(E117-F117)</f>
        <v>2134</v>
      </c>
      <c r="H117" s="4"/>
      <c r="I117" s="4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>
      <c r="A118" s="5" t="s">
        <v>20</v>
      </c>
      <c r="B118" s="4">
        <v>35.0</v>
      </c>
      <c r="C118" s="4">
        <v>16.0</v>
      </c>
      <c r="D118" s="4">
        <f t="shared" si="49"/>
        <v>19</v>
      </c>
      <c r="E118" s="4">
        <v>5180.0</v>
      </c>
      <c r="F118" s="4">
        <v>3353.0</v>
      </c>
      <c r="G118" s="4">
        <f t="shared" si="50"/>
        <v>1827</v>
      </c>
      <c r="H118" s="4"/>
      <c r="I118" s="4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>
      <c r="A119" s="5" t="s">
        <v>90</v>
      </c>
      <c r="B119" s="4">
        <v>30.0</v>
      </c>
      <c r="C119" s="4">
        <v>18.0</v>
      </c>
      <c r="D119" s="4">
        <f t="shared" si="49"/>
        <v>12</v>
      </c>
      <c r="E119" s="4">
        <v>4656.0</v>
      </c>
      <c r="F119" s="4">
        <v>2761.0</v>
      </c>
      <c r="G119" s="4">
        <f t="shared" si="50"/>
        <v>1895</v>
      </c>
      <c r="H119" s="4"/>
      <c r="I119" s="4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>
      <c r="A120" s="5" t="s">
        <v>35</v>
      </c>
      <c r="B120" s="4">
        <v>28.0</v>
      </c>
      <c r="C120" s="4">
        <v>24.0</v>
      </c>
      <c r="D120" s="4">
        <f t="shared" si="49"/>
        <v>4</v>
      </c>
      <c r="E120" s="4">
        <v>4692.0</v>
      </c>
      <c r="F120" s="4">
        <v>3761.0</v>
      </c>
      <c r="G120" s="4">
        <f t="shared" si="50"/>
        <v>931</v>
      </c>
      <c r="H120" s="4"/>
      <c r="I120" s="4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</row>
    <row r="1019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  <c r="AB1019" s="7"/>
      <c r="AC1019" s="7"/>
    </row>
    <row r="1020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  <c r="AA1020" s="7"/>
      <c r="AB1020" s="7"/>
      <c r="AC1020" s="7"/>
    </row>
    <row r="102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  <c r="AB1021" s="7"/>
      <c r="AC1021" s="7"/>
    </row>
  </sheetData>
  <hyperlinks>
    <hyperlink r:id="rId1" ref="A3"/>
    <hyperlink r:id="rId2" ref="A4"/>
    <hyperlink r:id="rId3" ref="A5"/>
    <hyperlink r:id="rId4" ref="A6"/>
    <hyperlink r:id="rId5" ref="A7"/>
    <hyperlink r:id="rId6" ref="A12"/>
    <hyperlink r:id="rId7" ref="A13"/>
    <hyperlink r:id="rId8" ref="A14"/>
    <hyperlink r:id="rId9" ref="A15"/>
    <hyperlink r:id="rId10" ref="A16"/>
    <hyperlink r:id="rId11" ref="A21"/>
    <hyperlink r:id="rId12" ref="A22"/>
    <hyperlink r:id="rId13" ref="A23"/>
    <hyperlink r:id="rId14" ref="A24"/>
    <hyperlink r:id="rId15" ref="A28"/>
    <hyperlink r:id="rId16" ref="A29"/>
    <hyperlink r:id="rId17" ref="A30"/>
    <hyperlink r:id="rId18" ref="A31"/>
    <hyperlink r:id="rId19" ref="A36"/>
    <hyperlink r:id="rId20" ref="A37"/>
    <hyperlink r:id="rId21" ref="A38"/>
    <hyperlink r:id="rId22" ref="A39"/>
    <hyperlink r:id="rId23" ref="A43"/>
    <hyperlink r:id="rId24" ref="A44"/>
    <hyperlink r:id="rId25" ref="A45"/>
    <hyperlink r:id="rId26" ref="A46"/>
    <hyperlink r:id="rId27" ref="A50"/>
    <hyperlink r:id="rId28" ref="A51"/>
    <hyperlink r:id="rId29" ref="A52"/>
    <hyperlink r:id="rId30" ref="A53"/>
    <hyperlink r:id="rId31" ref="A59"/>
    <hyperlink r:id="rId32" ref="A60"/>
    <hyperlink r:id="rId33" ref="A61"/>
    <hyperlink r:id="rId34" ref="A62"/>
    <hyperlink r:id="rId35" ref="A66"/>
    <hyperlink r:id="rId36" ref="A67"/>
    <hyperlink r:id="rId37" ref="A68"/>
    <hyperlink r:id="rId38" ref="A69"/>
    <hyperlink r:id="rId39" ref="A73"/>
    <hyperlink r:id="rId40" ref="A74"/>
    <hyperlink r:id="rId41" ref="A75"/>
    <hyperlink r:id="rId42" ref="A76"/>
    <hyperlink r:id="rId43" ref="A81"/>
    <hyperlink r:id="rId44" ref="A82"/>
    <hyperlink r:id="rId45" ref="A83"/>
    <hyperlink r:id="rId46" ref="A84"/>
    <hyperlink r:id="rId47" ref="A88"/>
    <hyperlink r:id="rId48" ref="A89"/>
    <hyperlink r:id="rId49" ref="A90"/>
    <hyperlink r:id="rId50" ref="A91"/>
    <hyperlink r:id="rId51" ref="A95"/>
    <hyperlink r:id="rId52" ref="A96"/>
    <hyperlink r:id="rId53" ref="A97"/>
    <hyperlink r:id="rId54" ref="A98"/>
    <hyperlink r:id="rId55" ref="A103"/>
    <hyperlink r:id="rId56" ref="A104"/>
    <hyperlink r:id="rId57" ref="A105"/>
    <hyperlink r:id="rId58" ref="A106"/>
    <hyperlink r:id="rId59" ref="A110"/>
    <hyperlink r:id="rId60" ref="A111"/>
    <hyperlink r:id="rId61" ref="A112"/>
    <hyperlink r:id="rId62" ref="A113"/>
    <hyperlink r:id="rId63" ref="A117"/>
    <hyperlink r:id="rId64" ref="A118"/>
    <hyperlink r:id="rId65" ref="A119"/>
    <hyperlink r:id="rId66" ref="A120"/>
  </hyperlinks>
  <drawing r:id="rId6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2.25"/>
    <col customWidth="1" min="7" max="7" width="13.13"/>
  </cols>
  <sheetData>
    <row r="1">
      <c r="A1" s="1" t="s">
        <v>62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>
      <c r="A2" s="4" t="s">
        <v>1</v>
      </c>
      <c r="B2" s="4" t="s">
        <v>63</v>
      </c>
      <c r="C2" s="4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>
      <c r="A3" s="5" t="s">
        <v>41</v>
      </c>
      <c r="B3" s="4">
        <v>14.0</v>
      </c>
      <c r="C3" s="7">
        <f t="shared" ref="C3:D3" si="1">SUM(B21,B30,B38,B43,B52,B59,B65,B74,B80, B90, B95, B102,B116,B124)</f>
        <v>458</v>
      </c>
      <c r="D3" s="7">
        <f t="shared" si="1"/>
        <v>347</v>
      </c>
      <c r="E3" s="7">
        <f t="shared" ref="E3:E7" si="4">SUM(C3 - D3)</f>
        <v>111</v>
      </c>
      <c r="F3" s="7">
        <f t="shared" ref="F3:G3" si="2">SUM(E21,E30,E38,E43,E52,E59,E65,E74,E80, E90, E95, E102,E116,E124)</f>
        <v>75818</v>
      </c>
      <c r="G3" s="7">
        <f t="shared" si="2"/>
        <v>62865</v>
      </c>
      <c r="H3" s="7">
        <f t="shared" ref="H3:H7" si="6">SUM(F3-G3)</f>
        <v>12953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>
      <c r="A4" s="5" t="s">
        <v>27</v>
      </c>
      <c r="B4" s="4">
        <v>15.0</v>
      </c>
      <c r="C4" s="7">
        <f t="shared" ref="C4:D4" si="3">SUM(B22,B29,B35,B44,B50,B58,B66,B73,B81, B87, B97, B104,B109,B117,B123)</f>
        <v>526</v>
      </c>
      <c r="D4" s="7">
        <f t="shared" si="3"/>
        <v>436</v>
      </c>
      <c r="E4" s="7">
        <f t="shared" si="4"/>
        <v>90</v>
      </c>
      <c r="F4" s="7">
        <f t="shared" ref="F4:G4" si="5">SUM(E22,E29,E35,E44,E50,E58,E66,E73,E81, E87, E97, E104,E109,E117,E123)</f>
        <v>96199</v>
      </c>
      <c r="G4" s="7">
        <f t="shared" si="5"/>
        <v>78554</v>
      </c>
      <c r="H4" s="7">
        <f t="shared" si="6"/>
        <v>17645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>
      <c r="A5" s="5" t="s">
        <v>42</v>
      </c>
      <c r="B5" s="4">
        <v>14.0</v>
      </c>
      <c r="C5" s="7">
        <f t="shared" ref="C5:D5" si="7">SUM(B23,B31,B37,B46,B60,B67,B75,B82, B88, B96, B103,B112,B118,B126)</f>
        <v>435</v>
      </c>
      <c r="D5" s="7">
        <f t="shared" si="7"/>
        <v>463</v>
      </c>
      <c r="E5" s="7">
        <f t="shared" si="4"/>
        <v>-28</v>
      </c>
      <c r="F5" s="7">
        <f t="shared" ref="F5:G5" si="8">SUM(E23,E31,E37,E46,E60,E67,E75,E82, E88, E96, E103,E112,E118,E126)</f>
        <v>73165</v>
      </c>
      <c r="G5" s="7">
        <f t="shared" si="8"/>
        <v>71454</v>
      </c>
      <c r="H5" s="7">
        <f t="shared" si="6"/>
        <v>1711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>
      <c r="A6" s="5" t="s">
        <v>22</v>
      </c>
      <c r="B6" s="4">
        <v>15.0</v>
      </c>
      <c r="C6" s="7">
        <f t="shared" ref="C6:D6" si="9">SUM(B24,B28,B36,B45,B51,B57,B68,B72,B79, B89, B94, B101,B111,B119,B125)</f>
        <v>601</v>
      </c>
      <c r="D6" s="7">
        <f t="shared" si="9"/>
        <v>529</v>
      </c>
      <c r="E6" s="7">
        <f t="shared" si="4"/>
        <v>72</v>
      </c>
      <c r="F6" s="7">
        <f t="shared" ref="F6:G6" si="10">SUM(E24,E28,E36,E45,E51,E57,E68,E72,E79, E89, E94, E101,E111,E119,E125)</f>
        <v>104476</v>
      </c>
      <c r="G6" s="7">
        <f t="shared" si="10"/>
        <v>88135</v>
      </c>
      <c r="H6" s="7">
        <f t="shared" si="6"/>
        <v>16341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>
      <c r="A7" s="5" t="s">
        <v>30</v>
      </c>
      <c r="B7" s="4">
        <v>2.0</v>
      </c>
      <c r="C7" s="7">
        <f t="shared" ref="C7:D7" si="11">SUM(B53,B110)</f>
        <v>76</v>
      </c>
      <c r="D7" s="7">
        <f t="shared" si="11"/>
        <v>70</v>
      </c>
      <c r="E7" s="7">
        <f t="shared" si="4"/>
        <v>6</v>
      </c>
      <c r="F7" s="7">
        <f t="shared" ref="F7:G7" si="12">SUM(E53,E110)</f>
        <v>12485</v>
      </c>
      <c r="G7" s="7">
        <f t="shared" si="12"/>
        <v>11671</v>
      </c>
      <c r="H7" s="7">
        <f t="shared" si="6"/>
        <v>814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>
      <c r="A9" s="1" t="s">
        <v>70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>
      <c r="A10" s="4" t="s">
        <v>1</v>
      </c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  <c r="I10" s="4" t="s">
        <v>13</v>
      </c>
      <c r="J10" s="4" t="s">
        <v>15</v>
      </c>
      <c r="K10" s="4" t="s">
        <v>16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>
      <c r="A11" s="5" t="s">
        <v>41</v>
      </c>
      <c r="B11" s="7">
        <f t="shared" ref="B11:B15" si="13">SUM(C3 / B3)</f>
        <v>32.71428571</v>
      </c>
      <c r="C11" s="7">
        <f t="shared" ref="C11:C15" si="14">SUM(D3 / B3)</f>
        <v>24.78571429</v>
      </c>
      <c r="D11" s="7">
        <f t="shared" ref="D11:D15" si="15">SUM(E3 / B3)</f>
        <v>7.928571429</v>
      </c>
      <c r="E11" s="7">
        <f t="shared" ref="E11:E15" si="16">SUM(F3 / B3)</f>
        <v>5415.571429</v>
      </c>
      <c r="F11" s="7">
        <f t="shared" ref="F11:F15" si="17">SUM(G3 / B3)</f>
        <v>4490.357143</v>
      </c>
      <c r="G11" s="7">
        <f t="shared" ref="G11:G15" si="18">SUM(H3 / B3)</f>
        <v>925.2142857</v>
      </c>
      <c r="H11" s="7">
        <f t="shared" ref="H11:H15" si="19">SUM(F3/C3)</f>
        <v>165.5414847</v>
      </c>
      <c r="I11" s="7">
        <f t="shared" ref="I11:I15" si="20">SUM(G3/C3)</f>
        <v>137.2598253</v>
      </c>
      <c r="J11" s="7">
        <f t="shared" ref="J11:J15" si="21">SUM(F3/D3)</f>
        <v>218.4956772</v>
      </c>
      <c r="K11" s="7">
        <f t="shared" ref="K11:K15" si="22">SUM(G3/D3)</f>
        <v>181.167147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>
      <c r="A12" s="5" t="s">
        <v>27</v>
      </c>
      <c r="B12" s="7">
        <f t="shared" si="13"/>
        <v>35.06666667</v>
      </c>
      <c r="C12" s="7">
        <f t="shared" si="14"/>
        <v>29.06666667</v>
      </c>
      <c r="D12" s="7">
        <f t="shared" si="15"/>
        <v>6</v>
      </c>
      <c r="E12" s="7">
        <f t="shared" si="16"/>
        <v>6413.266667</v>
      </c>
      <c r="F12" s="7">
        <f t="shared" si="17"/>
        <v>5236.933333</v>
      </c>
      <c r="G12" s="7">
        <f t="shared" si="18"/>
        <v>1176.333333</v>
      </c>
      <c r="H12" s="7">
        <f t="shared" si="19"/>
        <v>182.8878327</v>
      </c>
      <c r="I12" s="7">
        <f t="shared" si="20"/>
        <v>149.3422053</v>
      </c>
      <c r="J12" s="7">
        <f t="shared" si="21"/>
        <v>220.6399083</v>
      </c>
      <c r="K12" s="7">
        <f t="shared" si="22"/>
        <v>180.1697248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>
      <c r="A13" s="5" t="s">
        <v>42</v>
      </c>
      <c r="B13" s="7">
        <f t="shared" si="13"/>
        <v>31.07142857</v>
      </c>
      <c r="C13" s="7">
        <f t="shared" si="14"/>
        <v>33.07142857</v>
      </c>
      <c r="D13" s="7">
        <f t="shared" si="15"/>
        <v>-2</v>
      </c>
      <c r="E13" s="7">
        <f t="shared" si="16"/>
        <v>5226.071429</v>
      </c>
      <c r="F13" s="7">
        <f t="shared" si="17"/>
        <v>5103.857143</v>
      </c>
      <c r="G13" s="7">
        <f t="shared" si="18"/>
        <v>122.2142857</v>
      </c>
      <c r="H13" s="7">
        <f t="shared" si="19"/>
        <v>168.1954023</v>
      </c>
      <c r="I13" s="7">
        <f t="shared" si="20"/>
        <v>164.262069</v>
      </c>
      <c r="J13" s="7">
        <f t="shared" si="21"/>
        <v>158.0237581</v>
      </c>
      <c r="K13" s="7">
        <f t="shared" si="22"/>
        <v>154.3282937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>
      <c r="A14" s="5" t="s">
        <v>22</v>
      </c>
      <c r="B14" s="7">
        <f t="shared" si="13"/>
        <v>40.06666667</v>
      </c>
      <c r="C14" s="7">
        <f t="shared" si="14"/>
        <v>35.26666667</v>
      </c>
      <c r="D14" s="7">
        <f t="shared" si="15"/>
        <v>4.8</v>
      </c>
      <c r="E14" s="7">
        <f t="shared" si="16"/>
        <v>6965.066667</v>
      </c>
      <c r="F14" s="7">
        <f t="shared" si="17"/>
        <v>5875.666667</v>
      </c>
      <c r="G14" s="7">
        <f t="shared" si="18"/>
        <v>1089.4</v>
      </c>
      <c r="H14" s="7">
        <f t="shared" si="19"/>
        <v>173.8369384</v>
      </c>
      <c r="I14" s="7">
        <f t="shared" si="20"/>
        <v>146.6472546</v>
      </c>
      <c r="J14" s="7">
        <f t="shared" si="21"/>
        <v>197.4971645</v>
      </c>
      <c r="K14" s="7">
        <f t="shared" si="22"/>
        <v>166.6068053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>
      <c r="A15" s="5" t="s">
        <v>30</v>
      </c>
      <c r="B15" s="7">
        <f t="shared" si="13"/>
        <v>38</v>
      </c>
      <c r="C15" s="7">
        <f t="shared" si="14"/>
        <v>35</v>
      </c>
      <c r="D15" s="7">
        <f t="shared" si="15"/>
        <v>3</v>
      </c>
      <c r="E15" s="7">
        <f t="shared" si="16"/>
        <v>6242.5</v>
      </c>
      <c r="F15" s="7">
        <f t="shared" si="17"/>
        <v>5835.5</v>
      </c>
      <c r="G15" s="7">
        <f t="shared" si="18"/>
        <v>407</v>
      </c>
      <c r="H15" s="7">
        <f t="shared" si="19"/>
        <v>164.2763158</v>
      </c>
      <c r="I15" s="7">
        <f t="shared" si="20"/>
        <v>153.5657895</v>
      </c>
      <c r="J15" s="7">
        <f t="shared" si="21"/>
        <v>178.3571429</v>
      </c>
      <c r="K15" s="7">
        <f t="shared" si="22"/>
        <v>166.7285714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>
      <c r="A16" s="1"/>
      <c r="B16" s="1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>
      <c r="A17" s="1"/>
      <c r="B17" s="1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>
      <c r="A18" s="1" t="s">
        <v>71</v>
      </c>
      <c r="B18" s="1" t="s">
        <v>91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>
      <c r="A19" s="4" t="s">
        <v>73</v>
      </c>
      <c r="B19" s="4" t="s">
        <v>86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>
      <c r="A20" s="4" t="s">
        <v>1</v>
      </c>
      <c r="B20" s="4" t="s">
        <v>64</v>
      </c>
      <c r="C20" s="4" t="s">
        <v>65</v>
      </c>
      <c r="D20" s="4" t="s">
        <v>66</v>
      </c>
      <c r="E20" s="4" t="s">
        <v>67</v>
      </c>
      <c r="F20" s="4" t="s">
        <v>68</v>
      </c>
      <c r="G20" s="4" t="s">
        <v>69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>
      <c r="A21" s="5" t="s">
        <v>41</v>
      </c>
      <c r="B21" s="4">
        <v>48.0</v>
      </c>
      <c r="C21" s="4">
        <v>27.0</v>
      </c>
      <c r="D21" s="4">
        <f t="shared" ref="D21:D24" si="23">SUM(B21-C21)</f>
        <v>21</v>
      </c>
      <c r="E21" s="4">
        <v>6758.0</v>
      </c>
      <c r="F21" s="4">
        <v>4826.0</v>
      </c>
      <c r="G21" s="4">
        <f t="shared" ref="G21:G24" si="24">SUM(E21-F21)</f>
        <v>1932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>
      <c r="A22" s="5" t="s">
        <v>27</v>
      </c>
      <c r="B22" s="4">
        <v>43.0</v>
      </c>
      <c r="C22" s="4">
        <v>41.0</v>
      </c>
      <c r="D22" s="4">
        <f t="shared" si="23"/>
        <v>2</v>
      </c>
      <c r="E22" s="4">
        <v>7865.0</v>
      </c>
      <c r="F22" s="4">
        <v>6868.0</v>
      </c>
      <c r="G22" s="4">
        <f t="shared" si="24"/>
        <v>997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>
      <c r="A23" s="5" t="s">
        <v>42</v>
      </c>
      <c r="B23" s="4">
        <v>45.0</v>
      </c>
      <c r="C23" s="4">
        <v>43.0</v>
      </c>
      <c r="D23" s="4">
        <f t="shared" si="23"/>
        <v>2</v>
      </c>
      <c r="E23" s="4">
        <v>6298.0</v>
      </c>
      <c r="F23" s="4">
        <v>5924.0</v>
      </c>
      <c r="G23" s="4">
        <f t="shared" si="24"/>
        <v>374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>
      <c r="A24" s="5" t="s">
        <v>22</v>
      </c>
      <c r="B24" s="4">
        <v>33.0</v>
      </c>
      <c r="C24" s="4">
        <v>55.0</v>
      </c>
      <c r="D24" s="4">
        <f t="shared" si="23"/>
        <v>-22</v>
      </c>
      <c r="E24" s="4">
        <v>7202.0</v>
      </c>
      <c r="F24" s="4">
        <v>8221.0</v>
      </c>
      <c r="G24" s="4">
        <f t="shared" si="24"/>
        <v>-1019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>
      <c r="A26" s="4" t="s">
        <v>73</v>
      </c>
      <c r="B26" s="4" t="s">
        <v>77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>
      <c r="A27" s="4" t="s">
        <v>1</v>
      </c>
      <c r="B27" s="4" t="s">
        <v>64</v>
      </c>
      <c r="C27" s="4" t="s">
        <v>65</v>
      </c>
      <c r="D27" s="4" t="s">
        <v>66</v>
      </c>
      <c r="E27" s="4" t="s">
        <v>67</v>
      </c>
      <c r="F27" s="4" t="s">
        <v>68</v>
      </c>
      <c r="G27" s="4" t="s">
        <v>69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>
      <c r="A28" s="5" t="s">
        <v>22</v>
      </c>
      <c r="B28" s="4">
        <v>43.0</v>
      </c>
      <c r="C28" s="4">
        <v>20.0</v>
      </c>
      <c r="D28" s="4">
        <f t="shared" ref="D28:D31" si="25">SUM(B28-C28)</f>
        <v>23</v>
      </c>
      <c r="E28" s="4">
        <v>7692.0</v>
      </c>
      <c r="F28" s="4">
        <v>4501.0</v>
      </c>
      <c r="G28" s="4">
        <f t="shared" ref="G28:G31" si="26">SUM(E28-F28)</f>
        <v>3191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>
      <c r="A29" s="5" t="s">
        <v>27</v>
      </c>
      <c r="B29" s="4">
        <v>40.0</v>
      </c>
      <c r="C29" s="4">
        <v>16.0</v>
      </c>
      <c r="D29" s="4">
        <f t="shared" si="25"/>
        <v>24</v>
      </c>
      <c r="E29" s="4">
        <v>6482.0</v>
      </c>
      <c r="F29" s="4">
        <v>3819.0</v>
      </c>
      <c r="G29" s="4">
        <f t="shared" si="26"/>
        <v>2663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>
      <c r="A30" s="5" t="s">
        <v>41</v>
      </c>
      <c r="B30" s="4">
        <v>30.0</v>
      </c>
      <c r="C30" s="4">
        <v>24.0</v>
      </c>
      <c r="D30" s="4">
        <f t="shared" si="25"/>
        <v>6</v>
      </c>
      <c r="E30" s="4">
        <v>5178.0</v>
      </c>
      <c r="F30" s="4">
        <v>4133.0</v>
      </c>
      <c r="G30" s="4">
        <f t="shared" si="26"/>
        <v>1045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>
      <c r="A31" s="5" t="s">
        <v>42</v>
      </c>
      <c r="B31" s="4">
        <v>21.0</v>
      </c>
      <c r="C31" s="4">
        <v>26.0</v>
      </c>
      <c r="D31" s="4">
        <f t="shared" si="25"/>
        <v>-5</v>
      </c>
      <c r="E31" s="4">
        <v>3722.0</v>
      </c>
      <c r="F31" s="4">
        <v>4570.0</v>
      </c>
      <c r="G31" s="4">
        <f t="shared" si="26"/>
        <v>-848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>
      <c r="A33" s="4" t="s">
        <v>73</v>
      </c>
      <c r="B33" s="4" t="s">
        <v>76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>
      <c r="A34" s="4" t="s">
        <v>1</v>
      </c>
      <c r="B34" s="4" t="s">
        <v>64</v>
      </c>
      <c r="C34" s="4" t="s">
        <v>65</v>
      </c>
      <c r="D34" s="4" t="s">
        <v>66</v>
      </c>
      <c r="E34" s="4" t="s">
        <v>67</v>
      </c>
      <c r="F34" s="4" t="s">
        <v>68</v>
      </c>
      <c r="G34" s="4" t="s">
        <v>69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>
      <c r="A35" s="5" t="s">
        <v>27</v>
      </c>
      <c r="B35" s="4">
        <v>28.0</v>
      </c>
      <c r="C35" s="4">
        <v>25.0</v>
      </c>
      <c r="D35" s="4">
        <f t="shared" ref="D35:D38" si="27">SUM(B35-C35)</f>
        <v>3</v>
      </c>
      <c r="E35" s="4">
        <v>6086.0</v>
      </c>
      <c r="F35" s="4">
        <v>4642.0</v>
      </c>
      <c r="G35" s="4">
        <f t="shared" ref="G35:G38" si="28">SUM(E35-F35)</f>
        <v>1444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>
      <c r="A36" s="5" t="s">
        <v>22</v>
      </c>
      <c r="B36" s="4">
        <v>36.0</v>
      </c>
      <c r="C36" s="4">
        <v>33.0</v>
      </c>
      <c r="D36" s="4">
        <f t="shared" si="27"/>
        <v>3</v>
      </c>
      <c r="E36" s="4">
        <v>6081.0</v>
      </c>
      <c r="F36" s="4">
        <v>5604.0</v>
      </c>
      <c r="G36" s="4">
        <f t="shared" si="28"/>
        <v>477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>
      <c r="A37" s="5" t="s">
        <v>42</v>
      </c>
      <c r="B37" s="4">
        <v>32.0</v>
      </c>
      <c r="C37" s="4">
        <v>33.0</v>
      </c>
      <c r="D37" s="4">
        <f t="shared" si="27"/>
        <v>-1</v>
      </c>
      <c r="E37" s="4">
        <v>5630.0</v>
      </c>
      <c r="F37" s="4">
        <v>4959.0</v>
      </c>
      <c r="G37" s="4">
        <f t="shared" si="28"/>
        <v>671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>
      <c r="A38" s="5" t="s">
        <v>41</v>
      </c>
      <c r="B38" s="4">
        <v>32.0</v>
      </c>
      <c r="C38" s="4">
        <v>40.0</v>
      </c>
      <c r="D38" s="4">
        <f t="shared" si="27"/>
        <v>-8</v>
      </c>
      <c r="E38" s="4">
        <v>6495.0</v>
      </c>
      <c r="F38" s="4">
        <v>6589.0</v>
      </c>
      <c r="G38" s="4">
        <f t="shared" si="28"/>
        <v>-94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>
      <c r="A40" s="1" t="s">
        <v>71</v>
      </c>
      <c r="B40" s="1" t="s">
        <v>72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>
      <c r="A41" s="4" t="s">
        <v>73</v>
      </c>
      <c r="B41" s="4" t="s">
        <v>82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>
      <c r="A42" s="4" t="s">
        <v>1</v>
      </c>
      <c r="B42" s="4" t="s">
        <v>64</v>
      </c>
      <c r="C42" s="4" t="s">
        <v>65</v>
      </c>
      <c r="D42" s="4" t="s">
        <v>66</v>
      </c>
      <c r="E42" s="4" t="s">
        <v>67</v>
      </c>
      <c r="F42" s="4" t="s">
        <v>68</v>
      </c>
      <c r="G42" s="4" t="s">
        <v>69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>
      <c r="A43" s="5" t="s">
        <v>41</v>
      </c>
      <c r="B43" s="4">
        <v>42.0</v>
      </c>
      <c r="C43" s="4">
        <v>20.0</v>
      </c>
      <c r="D43" s="4">
        <f t="shared" ref="D43:D46" si="29">SUM(B43-C43)</f>
        <v>22</v>
      </c>
      <c r="E43" s="4">
        <v>6328.0</v>
      </c>
      <c r="F43" s="4">
        <v>4207.0</v>
      </c>
      <c r="G43" s="4">
        <f t="shared" ref="G43:G46" si="30">SUM(E43-F43)</f>
        <v>2121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>
      <c r="A44" s="5" t="s">
        <v>27</v>
      </c>
      <c r="B44" s="4">
        <v>42.0</v>
      </c>
      <c r="C44" s="4">
        <v>27.0</v>
      </c>
      <c r="D44" s="4">
        <f t="shared" si="29"/>
        <v>15</v>
      </c>
      <c r="E44" s="4">
        <v>7108.0</v>
      </c>
      <c r="F44" s="4">
        <v>5427.0</v>
      </c>
      <c r="G44" s="4">
        <f t="shared" si="30"/>
        <v>1681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>
      <c r="A45" s="5" t="s">
        <v>22</v>
      </c>
      <c r="B45" s="4">
        <v>38.0</v>
      </c>
      <c r="C45" s="4">
        <v>34.0</v>
      </c>
      <c r="D45" s="4">
        <f t="shared" si="29"/>
        <v>4</v>
      </c>
      <c r="E45" s="4">
        <v>8104.0</v>
      </c>
      <c r="F45" s="4">
        <v>6146.0</v>
      </c>
      <c r="G45" s="4">
        <f t="shared" si="30"/>
        <v>1958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>
      <c r="A46" s="5" t="s">
        <v>42</v>
      </c>
      <c r="B46" s="4">
        <v>37.0</v>
      </c>
      <c r="C46" s="4">
        <v>38.0</v>
      </c>
      <c r="D46" s="4">
        <f t="shared" si="29"/>
        <v>-1</v>
      </c>
      <c r="E46" s="4">
        <v>5927.0</v>
      </c>
      <c r="F46" s="4">
        <v>5336.0</v>
      </c>
      <c r="G46" s="4">
        <f t="shared" si="30"/>
        <v>591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>
      <c r="A48" s="4" t="s">
        <v>73</v>
      </c>
      <c r="B48" s="4" t="s">
        <v>77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>
      <c r="A49" s="4" t="s">
        <v>1</v>
      </c>
      <c r="B49" s="4" t="s">
        <v>64</v>
      </c>
      <c r="C49" s="4" t="s">
        <v>65</v>
      </c>
      <c r="D49" s="4" t="s">
        <v>66</v>
      </c>
      <c r="E49" s="4" t="s">
        <v>67</v>
      </c>
      <c r="F49" s="4" t="s">
        <v>68</v>
      </c>
      <c r="G49" s="4" t="s">
        <v>69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>
      <c r="A50" s="5" t="s">
        <v>27</v>
      </c>
      <c r="B50" s="4">
        <v>47.0</v>
      </c>
      <c r="C50" s="4">
        <v>32.0</v>
      </c>
      <c r="D50" s="4">
        <f t="shared" ref="D50:D53" si="31">SUM(B50-C50)</f>
        <v>15</v>
      </c>
      <c r="E50" s="4">
        <v>7441.0</v>
      </c>
      <c r="F50" s="4">
        <v>5642.0</v>
      </c>
      <c r="G50" s="4">
        <f t="shared" ref="G50:G53" si="32">SUM(E50-F50)</f>
        <v>1799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>
      <c r="A51" s="5" t="s">
        <v>22</v>
      </c>
      <c r="B51" s="4">
        <v>43.0</v>
      </c>
      <c r="C51" s="4">
        <v>35.0</v>
      </c>
      <c r="D51" s="4">
        <f t="shared" si="31"/>
        <v>8</v>
      </c>
      <c r="E51" s="4">
        <v>6892.0</v>
      </c>
      <c r="F51" s="4">
        <v>5835.0</v>
      </c>
      <c r="G51" s="4">
        <f t="shared" si="32"/>
        <v>1057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>
      <c r="A52" s="5" t="s">
        <v>41</v>
      </c>
      <c r="B52" s="4">
        <v>36.0</v>
      </c>
      <c r="C52" s="4">
        <v>28.0</v>
      </c>
      <c r="D52" s="4">
        <f t="shared" si="31"/>
        <v>8</v>
      </c>
      <c r="E52" s="4">
        <v>6249.0</v>
      </c>
      <c r="F52" s="4">
        <v>4852.0</v>
      </c>
      <c r="G52" s="4">
        <f t="shared" si="32"/>
        <v>1397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>
      <c r="A53" s="5" t="s">
        <v>30</v>
      </c>
      <c r="B53" s="4">
        <v>36.0</v>
      </c>
      <c r="C53" s="4">
        <v>43.0</v>
      </c>
      <c r="D53" s="4">
        <f t="shared" si="31"/>
        <v>-7</v>
      </c>
      <c r="E53" s="4">
        <v>6176.0</v>
      </c>
      <c r="F53" s="4">
        <v>6417.0</v>
      </c>
      <c r="G53" s="4">
        <f t="shared" si="32"/>
        <v>-241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>
      <c r="A55" s="4" t="s">
        <v>73</v>
      </c>
      <c r="B55" s="4" t="s">
        <v>86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>
      <c r="A56" s="4" t="s">
        <v>1</v>
      </c>
      <c r="B56" s="4" t="s">
        <v>64</v>
      </c>
      <c r="C56" s="4" t="s">
        <v>65</v>
      </c>
      <c r="D56" s="4" t="s">
        <v>66</v>
      </c>
      <c r="E56" s="4" t="s">
        <v>67</v>
      </c>
      <c r="F56" s="4" t="s">
        <v>68</v>
      </c>
      <c r="G56" s="4" t="s">
        <v>69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>
      <c r="A57" s="5" t="s">
        <v>22</v>
      </c>
      <c r="B57" s="4">
        <v>52.0</v>
      </c>
      <c r="C57" s="4">
        <v>40.0</v>
      </c>
      <c r="D57" s="4">
        <f t="shared" ref="D57:D60" si="33">SUM(B57-C57)</f>
        <v>12</v>
      </c>
      <c r="E57" s="4">
        <v>8493.0</v>
      </c>
      <c r="F57" s="4">
        <v>6298.0</v>
      </c>
      <c r="G57" s="4">
        <f t="shared" ref="G57:G60" si="34">SUM(E57-F57)</f>
        <v>2195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>
      <c r="A58" s="5" t="s">
        <v>27</v>
      </c>
      <c r="B58" s="4">
        <v>31.0</v>
      </c>
      <c r="C58" s="4">
        <v>32.0</v>
      </c>
      <c r="D58" s="4">
        <f t="shared" si="33"/>
        <v>-1</v>
      </c>
      <c r="E58" s="4">
        <v>6173.0</v>
      </c>
      <c r="F58" s="4">
        <v>5499.0</v>
      </c>
      <c r="G58" s="4">
        <f t="shared" si="34"/>
        <v>674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>
      <c r="A59" s="5" t="s">
        <v>41</v>
      </c>
      <c r="B59" s="4">
        <v>31.0</v>
      </c>
      <c r="C59" s="4">
        <v>27.0</v>
      </c>
      <c r="D59" s="4">
        <f t="shared" si="33"/>
        <v>4</v>
      </c>
      <c r="E59" s="4">
        <v>4927.0</v>
      </c>
      <c r="F59" s="4">
        <v>5234.0</v>
      </c>
      <c r="G59" s="4">
        <f t="shared" si="34"/>
        <v>-307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>
      <c r="A60" s="5" t="s">
        <v>42</v>
      </c>
      <c r="B60" s="4">
        <v>35.0</v>
      </c>
      <c r="C60" s="4">
        <v>39.0</v>
      </c>
      <c r="D60" s="4">
        <f t="shared" si="33"/>
        <v>-4</v>
      </c>
      <c r="E60" s="4">
        <v>5554.0</v>
      </c>
      <c r="F60" s="4">
        <v>5543.0</v>
      </c>
      <c r="G60" s="4">
        <f t="shared" si="34"/>
        <v>11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>
      <c r="A62" s="1" t="s">
        <v>71</v>
      </c>
      <c r="B62" s="1" t="s">
        <v>83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>
      <c r="A63" s="4" t="s">
        <v>73</v>
      </c>
      <c r="B63" s="4" t="s">
        <v>89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>
      <c r="A64" s="4" t="s">
        <v>1</v>
      </c>
      <c r="B64" s="4" t="s">
        <v>64</v>
      </c>
      <c r="C64" s="4" t="s">
        <v>65</v>
      </c>
      <c r="D64" s="4" t="s">
        <v>66</v>
      </c>
      <c r="E64" s="4" t="s">
        <v>67</v>
      </c>
      <c r="F64" s="4" t="s">
        <v>68</v>
      </c>
      <c r="G64" s="4" t="s">
        <v>69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>
      <c r="A65" s="5" t="s">
        <v>41</v>
      </c>
      <c r="B65" s="4">
        <v>36.0</v>
      </c>
      <c r="C65" s="4">
        <v>28.0</v>
      </c>
      <c r="D65" s="4">
        <f t="shared" ref="D65:D68" si="35">SUM(B65-C65)</f>
        <v>8</v>
      </c>
      <c r="E65" s="4">
        <v>6670.0</v>
      </c>
      <c r="F65" s="4">
        <v>4831.0</v>
      </c>
      <c r="G65" s="4">
        <f t="shared" ref="G65:G68" si="36">SUM(E65-F65)</f>
        <v>1839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>
      <c r="A66" s="5" t="s">
        <v>27</v>
      </c>
      <c r="B66" s="4">
        <v>32.0</v>
      </c>
      <c r="C66" s="4">
        <v>37.0</v>
      </c>
      <c r="D66" s="4">
        <f t="shared" si="35"/>
        <v>-5</v>
      </c>
      <c r="E66" s="4">
        <v>7141.0</v>
      </c>
      <c r="F66" s="4">
        <v>5709.0</v>
      </c>
      <c r="G66" s="4">
        <f t="shared" si="36"/>
        <v>1432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>
      <c r="A67" s="5" t="s">
        <v>42</v>
      </c>
      <c r="B67" s="4">
        <v>35.0</v>
      </c>
      <c r="C67" s="4">
        <v>50.0</v>
      </c>
      <c r="D67" s="4">
        <f t="shared" si="35"/>
        <v>-15</v>
      </c>
      <c r="E67" s="4">
        <v>6762.0</v>
      </c>
      <c r="F67" s="4">
        <v>7378.0</v>
      </c>
      <c r="G67" s="4">
        <f t="shared" si="36"/>
        <v>-616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>
      <c r="A68" s="5" t="s">
        <v>22</v>
      </c>
      <c r="B68" s="4">
        <v>33.0</v>
      </c>
      <c r="C68" s="4">
        <v>52.0</v>
      </c>
      <c r="D68" s="4">
        <f t="shared" si="35"/>
        <v>-19</v>
      </c>
      <c r="E68" s="4">
        <v>6989.0</v>
      </c>
      <c r="F68" s="4">
        <v>7849.0</v>
      </c>
      <c r="G68" s="4">
        <f t="shared" si="36"/>
        <v>-860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>
      <c r="A70" s="4" t="s">
        <v>73</v>
      </c>
      <c r="B70" s="4" t="s">
        <v>80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>
      <c r="A71" s="4" t="s">
        <v>1</v>
      </c>
      <c r="B71" s="4" t="s">
        <v>64</v>
      </c>
      <c r="C71" s="4" t="s">
        <v>65</v>
      </c>
      <c r="D71" s="4" t="s">
        <v>66</v>
      </c>
      <c r="E71" s="4" t="s">
        <v>67</v>
      </c>
      <c r="F71" s="4" t="s">
        <v>68</v>
      </c>
      <c r="G71" s="4" t="s">
        <v>69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>
      <c r="A72" s="5" t="s">
        <v>22</v>
      </c>
      <c r="B72" s="4">
        <v>55.0</v>
      </c>
      <c r="C72" s="4">
        <v>43.0</v>
      </c>
      <c r="D72" s="4">
        <f t="shared" ref="D72:D75" si="37">SUM(B72-C72)</f>
        <v>12</v>
      </c>
      <c r="E72" s="4">
        <v>8183.0</v>
      </c>
      <c r="F72" s="4">
        <v>6803.0</v>
      </c>
      <c r="G72" s="4">
        <f t="shared" ref="G72:G75" si="38">SUM(E72-F72)</f>
        <v>1380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>
      <c r="A73" s="5" t="s">
        <v>27</v>
      </c>
      <c r="B73" s="4">
        <v>42.0</v>
      </c>
      <c r="C73" s="4">
        <v>37.0</v>
      </c>
      <c r="D73" s="4">
        <f t="shared" si="37"/>
        <v>5</v>
      </c>
      <c r="E73" s="4">
        <v>7041.0</v>
      </c>
      <c r="F73" s="4">
        <v>6116.0</v>
      </c>
      <c r="G73" s="4">
        <f t="shared" si="38"/>
        <v>925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>
      <c r="A74" s="5" t="s">
        <v>41</v>
      </c>
      <c r="B74" s="4">
        <v>29.0</v>
      </c>
      <c r="C74" s="4">
        <v>28.0</v>
      </c>
      <c r="D74" s="4">
        <f t="shared" si="37"/>
        <v>1</v>
      </c>
      <c r="E74" s="4">
        <v>4847.0</v>
      </c>
      <c r="F74" s="4">
        <v>4920.0</v>
      </c>
      <c r="G74" s="4">
        <f t="shared" si="38"/>
        <v>-73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>
      <c r="A75" s="5" t="s">
        <v>42</v>
      </c>
      <c r="B75" s="4">
        <v>27.0</v>
      </c>
      <c r="C75" s="4">
        <v>38.0</v>
      </c>
      <c r="D75" s="4">
        <f t="shared" si="37"/>
        <v>-11</v>
      </c>
      <c r="E75" s="4">
        <v>4650.0</v>
      </c>
      <c r="F75" s="4">
        <v>5442.0</v>
      </c>
      <c r="G75" s="4">
        <f t="shared" si="38"/>
        <v>-792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>
      <c r="A77" s="4" t="s">
        <v>73</v>
      </c>
      <c r="B77" s="4" t="s">
        <v>77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>
      <c r="A78" s="4" t="s">
        <v>1</v>
      </c>
      <c r="B78" s="4" t="s">
        <v>64</v>
      </c>
      <c r="C78" s="4" t="s">
        <v>65</v>
      </c>
      <c r="D78" s="4" t="s">
        <v>66</v>
      </c>
      <c r="E78" s="4" t="s">
        <v>67</v>
      </c>
      <c r="F78" s="4" t="s">
        <v>68</v>
      </c>
      <c r="G78" s="4" t="s">
        <v>69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>
      <c r="A79" s="5" t="s">
        <v>22</v>
      </c>
      <c r="B79" s="4">
        <v>50.0</v>
      </c>
      <c r="C79" s="4">
        <v>26.0</v>
      </c>
      <c r="D79" s="4">
        <f t="shared" ref="D79:D82" si="39">SUM(B79-C79)</f>
        <v>24</v>
      </c>
      <c r="E79" s="4">
        <v>9441.0</v>
      </c>
      <c r="F79" s="4">
        <v>5383.0</v>
      </c>
      <c r="G79" s="4">
        <f t="shared" ref="G79:G82" si="40">SUM(E79-F79)</f>
        <v>4058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>
      <c r="A80" s="5" t="s">
        <v>41</v>
      </c>
      <c r="B80" s="4">
        <v>30.0</v>
      </c>
      <c r="C80" s="4">
        <v>19.0</v>
      </c>
      <c r="D80" s="4">
        <f t="shared" si="39"/>
        <v>11</v>
      </c>
      <c r="E80" s="4">
        <v>5227.0</v>
      </c>
      <c r="F80" s="4">
        <v>3853.0</v>
      </c>
      <c r="G80" s="4">
        <f t="shared" si="40"/>
        <v>1374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>
      <c r="A81" s="5" t="s">
        <v>27</v>
      </c>
      <c r="B81" s="4">
        <v>30.0</v>
      </c>
      <c r="C81" s="4">
        <v>28.0</v>
      </c>
      <c r="D81" s="4">
        <f t="shared" si="39"/>
        <v>2</v>
      </c>
      <c r="E81" s="4">
        <v>5728.0</v>
      </c>
      <c r="F81" s="4">
        <v>6167.0</v>
      </c>
      <c r="G81" s="4">
        <f t="shared" si="40"/>
        <v>-439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>
      <c r="A82" s="5" t="s">
        <v>42</v>
      </c>
      <c r="B82" s="4">
        <v>27.0</v>
      </c>
      <c r="C82" s="4">
        <v>34.0</v>
      </c>
      <c r="D82" s="4">
        <f t="shared" si="39"/>
        <v>-7</v>
      </c>
      <c r="E82" s="4">
        <v>5031.0</v>
      </c>
      <c r="F82" s="4">
        <v>5016.0</v>
      </c>
      <c r="G82" s="4">
        <f t="shared" si="40"/>
        <v>15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>
      <c r="A84" s="1" t="s">
        <v>71</v>
      </c>
      <c r="B84" s="1" t="s">
        <v>87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>
      <c r="A85" s="4" t="s">
        <v>73</v>
      </c>
      <c r="B85" s="4" t="s">
        <v>86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>
      <c r="A86" s="4" t="s">
        <v>1</v>
      </c>
      <c r="B86" s="4" t="s">
        <v>64</v>
      </c>
      <c r="C86" s="4" t="s">
        <v>65</v>
      </c>
      <c r="D86" s="4" t="s">
        <v>66</v>
      </c>
      <c r="E86" s="4" t="s">
        <v>67</v>
      </c>
      <c r="F86" s="4" t="s">
        <v>68</v>
      </c>
      <c r="G86" s="4" t="s">
        <v>69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>
      <c r="A87" s="9" t="s">
        <v>27</v>
      </c>
      <c r="B87" s="8">
        <v>31.0</v>
      </c>
      <c r="C87" s="8">
        <v>39.0</v>
      </c>
      <c r="D87" s="4">
        <f t="shared" ref="D87:D90" si="41">SUM(B87-C87)</f>
        <v>-8</v>
      </c>
      <c r="E87" s="8">
        <v>6583.0</v>
      </c>
      <c r="F87" s="8">
        <v>6139.0</v>
      </c>
      <c r="G87" s="4">
        <f t="shared" ref="G87:G90" si="42">SUM(E87-F87)</f>
        <v>444</v>
      </c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>
      <c r="A88" s="9" t="s">
        <v>42</v>
      </c>
      <c r="B88" s="8">
        <v>41.0</v>
      </c>
      <c r="C88" s="8">
        <v>33.0</v>
      </c>
      <c r="D88" s="4">
        <f t="shared" si="41"/>
        <v>8</v>
      </c>
      <c r="E88" s="8">
        <v>4718.0</v>
      </c>
      <c r="F88" s="8">
        <v>5211.0</v>
      </c>
      <c r="G88" s="4">
        <f t="shared" si="42"/>
        <v>-493</v>
      </c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>
      <c r="A89" s="9" t="s">
        <v>22</v>
      </c>
      <c r="B89" s="8">
        <v>36.0</v>
      </c>
      <c r="C89" s="8">
        <v>40.0</v>
      </c>
      <c r="D89" s="4">
        <f t="shared" si="41"/>
        <v>-4</v>
      </c>
      <c r="E89" s="8">
        <v>6184.0</v>
      </c>
      <c r="F89" s="8">
        <v>6461.0</v>
      </c>
      <c r="G89" s="4">
        <f t="shared" si="42"/>
        <v>-277</v>
      </c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>
      <c r="A90" s="9" t="s">
        <v>41</v>
      </c>
      <c r="B90" s="8">
        <v>24.0</v>
      </c>
      <c r="C90" s="8">
        <v>35.0</v>
      </c>
      <c r="D90" s="4">
        <f t="shared" si="41"/>
        <v>-11</v>
      </c>
      <c r="E90" s="8">
        <v>4604.0</v>
      </c>
      <c r="F90" s="8">
        <v>5520.0</v>
      </c>
      <c r="G90" s="4">
        <f t="shared" si="42"/>
        <v>-916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>
      <c r="A92" s="4" t="s">
        <v>73</v>
      </c>
      <c r="B92" s="4" t="s">
        <v>76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>
      <c r="A93" s="4" t="s">
        <v>1</v>
      </c>
      <c r="B93" s="4" t="s">
        <v>64</v>
      </c>
      <c r="C93" s="4" t="s">
        <v>65</v>
      </c>
      <c r="D93" s="4" t="s">
        <v>66</v>
      </c>
      <c r="E93" s="4" t="s">
        <v>67</v>
      </c>
      <c r="F93" s="4" t="s">
        <v>68</v>
      </c>
      <c r="G93" s="4" t="s">
        <v>69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>
      <c r="A94" s="9" t="s">
        <v>22</v>
      </c>
      <c r="B94" s="8">
        <v>37.0</v>
      </c>
      <c r="C94" s="8">
        <v>29.0</v>
      </c>
      <c r="D94" s="4">
        <f t="shared" ref="D94:D97" si="43">SUM(B94-C94)</f>
        <v>8</v>
      </c>
      <c r="E94" s="8">
        <v>6452.0</v>
      </c>
      <c r="F94" s="8">
        <v>5027.0</v>
      </c>
      <c r="G94" s="4">
        <f t="shared" ref="G94:G97" si="44">SUM(E94-F94)</f>
        <v>1425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>
      <c r="A95" s="9" t="s">
        <v>41</v>
      </c>
      <c r="B95" s="8">
        <v>26.0</v>
      </c>
      <c r="C95" s="8">
        <v>25.0</v>
      </c>
      <c r="D95" s="4">
        <f t="shared" si="43"/>
        <v>1</v>
      </c>
      <c r="E95" s="8">
        <v>4897.0</v>
      </c>
      <c r="F95" s="8">
        <v>3935.0</v>
      </c>
      <c r="G95" s="4">
        <f t="shared" si="44"/>
        <v>962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>
      <c r="A96" s="9" t="s">
        <v>42</v>
      </c>
      <c r="B96" s="8">
        <v>30.0</v>
      </c>
      <c r="C96" s="8">
        <v>28.0</v>
      </c>
      <c r="D96" s="4">
        <f t="shared" si="43"/>
        <v>2</v>
      </c>
      <c r="E96" s="8">
        <v>4093.0</v>
      </c>
      <c r="F96" s="8">
        <v>4430.0</v>
      </c>
      <c r="G96" s="4">
        <f t="shared" si="44"/>
        <v>-337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>
      <c r="A97" s="9" t="s">
        <v>27</v>
      </c>
      <c r="B97" s="8">
        <v>19.0</v>
      </c>
      <c r="C97" s="8">
        <v>30.0</v>
      </c>
      <c r="D97" s="4">
        <f t="shared" si="43"/>
        <v>-11</v>
      </c>
      <c r="E97" s="8">
        <v>5134.0</v>
      </c>
      <c r="F97" s="8">
        <v>4819.0</v>
      </c>
      <c r="G97" s="4">
        <f t="shared" si="44"/>
        <v>315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>
      <c r="A99" s="4" t="s">
        <v>73</v>
      </c>
      <c r="B99" s="4" t="s">
        <v>80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>
      <c r="A100" s="4" t="s">
        <v>1</v>
      </c>
      <c r="B100" s="4" t="s">
        <v>64</v>
      </c>
      <c r="C100" s="4" t="s">
        <v>65</v>
      </c>
      <c r="D100" s="4" t="s">
        <v>66</v>
      </c>
      <c r="E100" s="4" t="s">
        <v>67</v>
      </c>
      <c r="F100" s="4" t="s">
        <v>68</v>
      </c>
      <c r="G100" s="4" t="s">
        <v>69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>
      <c r="A101" s="5" t="s">
        <v>22</v>
      </c>
      <c r="B101" s="4">
        <v>49.0</v>
      </c>
      <c r="C101" s="4">
        <v>35.0</v>
      </c>
      <c r="D101" s="4">
        <f t="shared" ref="D101:D104" si="45">SUM(B101-C101)</f>
        <v>14</v>
      </c>
      <c r="E101" s="4">
        <v>6762.0</v>
      </c>
      <c r="F101" s="4">
        <v>5495.0</v>
      </c>
      <c r="G101" s="4">
        <f t="shared" ref="G101:G104" si="46">SUM(E101-F101)</f>
        <v>1267</v>
      </c>
      <c r="H101" s="4"/>
      <c r="I101" s="4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>
      <c r="A102" s="5" t="s">
        <v>41</v>
      </c>
      <c r="B102" s="4">
        <v>37.0</v>
      </c>
      <c r="C102" s="4">
        <v>23.0</v>
      </c>
      <c r="D102" s="4">
        <f t="shared" si="45"/>
        <v>14</v>
      </c>
      <c r="E102" s="4">
        <v>5546.0</v>
      </c>
      <c r="F102" s="4">
        <v>4390.0</v>
      </c>
      <c r="G102" s="4">
        <f t="shared" si="46"/>
        <v>1156</v>
      </c>
      <c r="H102" s="4"/>
      <c r="I102" s="4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>
      <c r="A103" s="5" t="s">
        <v>42</v>
      </c>
      <c r="B103" s="4">
        <v>32.0</v>
      </c>
      <c r="C103" s="4">
        <v>34.0</v>
      </c>
      <c r="D103" s="4">
        <f t="shared" si="45"/>
        <v>-2</v>
      </c>
      <c r="E103" s="4">
        <v>5962.0</v>
      </c>
      <c r="F103" s="4">
        <v>5314.0</v>
      </c>
      <c r="G103" s="4">
        <f t="shared" si="46"/>
        <v>648</v>
      </c>
      <c r="H103" s="4"/>
      <c r="I103" s="4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>
      <c r="A104" s="5" t="s">
        <v>27</v>
      </c>
      <c r="B104" s="4">
        <v>26.0</v>
      </c>
      <c r="C104" s="4">
        <v>33.0</v>
      </c>
      <c r="D104" s="4">
        <f t="shared" si="45"/>
        <v>-7</v>
      </c>
      <c r="E104" s="4">
        <v>5107.0</v>
      </c>
      <c r="F104" s="4">
        <v>5495.0</v>
      </c>
      <c r="G104" s="4">
        <f t="shared" si="46"/>
        <v>-388</v>
      </c>
      <c r="H104" s="4"/>
      <c r="I104" s="4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>
      <c r="A106" s="1" t="s">
        <v>71</v>
      </c>
      <c r="B106" s="1" t="s">
        <v>79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>
      <c r="A107" s="4" t="s">
        <v>73</v>
      </c>
      <c r="B107" s="4" t="s">
        <v>86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>
      <c r="A108" s="4" t="s">
        <v>1</v>
      </c>
      <c r="B108" s="4" t="s">
        <v>64</v>
      </c>
      <c r="C108" s="4" t="s">
        <v>65</v>
      </c>
      <c r="D108" s="4" t="s">
        <v>66</v>
      </c>
      <c r="E108" s="4" t="s">
        <v>67</v>
      </c>
      <c r="F108" s="4" t="s">
        <v>68</v>
      </c>
      <c r="G108" s="4" t="s">
        <v>69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>
      <c r="A109" s="5" t="s">
        <v>27</v>
      </c>
      <c r="B109" s="4">
        <v>52.0</v>
      </c>
      <c r="C109" s="4">
        <v>30.0</v>
      </c>
      <c r="D109" s="4">
        <f t="shared" ref="D109:D112" si="47">SUM(B109-C109)</f>
        <v>22</v>
      </c>
      <c r="E109" s="4">
        <v>8151.0</v>
      </c>
      <c r="F109" s="4">
        <v>5682.0</v>
      </c>
      <c r="G109" s="4">
        <f t="shared" ref="G109:G112" si="48">SUM(E109-F109)</f>
        <v>2469</v>
      </c>
      <c r="H109" s="4"/>
      <c r="I109" s="4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>
      <c r="A110" s="5" t="s">
        <v>30</v>
      </c>
      <c r="B110" s="4">
        <v>40.0</v>
      </c>
      <c r="C110" s="4">
        <v>27.0</v>
      </c>
      <c r="D110" s="4">
        <f t="shared" si="47"/>
        <v>13</v>
      </c>
      <c r="E110" s="4">
        <v>6309.0</v>
      </c>
      <c r="F110" s="4">
        <v>5254.0</v>
      </c>
      <c r="G110" s="4">
        <f t="shared" si="48"/>
        <v>1055</v>
      </c>
      <c r="H110" s="4"/>
      <c r="I110" s="4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>
      <c r="A111" s="5" t="s">
        <v>22</v>
      </c>
      <c r="B111" s="4">
        <v>37.0</v>
      </c>
      <c r="C111" s="4">
        <v>35.0</v>
      </c>
      <c r="D111" s="4">
        <f t="shared" si="47"/>
        <v>2</v>
      </c>
      <c r="E111" s="4">
        <v>5699.0</v>
      </c>
      <c r="F111" s="4">
        <v>5434.0</v>
      </c>
      <c r="G111" s="4">
        <f t="shared" si="48"/>
        <v>265</v>
      </c>
      <c r="H111" s="4"/>
      <c r="I111" s="4"/>
      <c r="J111" s="4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>
      <c r="A112" s="5" t="s">
        <v>42</v>
      </c>
      <c r="B112" s="4">
        <v>31.0</v>
      </c>
      <c r="C112" s="4">
        <v>40.0</v>
      </c>
      <c r="D112" s="4">
        <f t="shared" si="47"/>
        <v>-9</v>
      </c>
      <c r="E112" s="4">
        <v>5955.0</v>
      </c>
      <c r="F112" s="4">
        <v>6059.0</v>
      </c>
      <c r="G112" s="4">
        <f t="shared" si="48"/>
        <v>-104</v>
      </c>
      <c r="H112" s="4"/>
      <c r="I112" s="4"/>
      <c r="J112" s="4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>
      <c r="A114" s="4" t="s">
        <v>73</v>
      </c>
      <c r="B114" s="4" t="s">
        <v>77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>
      <c r="A115" s="4" t="s">
        <v>1</v>
      </c>
      <c r="B115" s="4" t="s">
        <v>64</v>
      </c>
      <c r="C115" s="4" t="s">
        <v>65</v>
      </c>
      <c r="D115" s="4" t="s">
        <v>66</v>
      </c>
      <c r="E115" s="4" t="s">
        <v>67</v>
      </c>
      <c r="F115" s="4" t="s">
        <v>68</v>
      </c>
      <c r="G115" s="4" t="s">
        <v>69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>
      <c r="A116" s="5" t="s">
        <v>41</v>
      </c>
      <c r="B116" s="4">
        <v>30.0</v>
      </c>
      <c r="C116" s="4">
        <v>8.0</v>
      </c>
      <c r="D116" s="4">
        <f t="shared" ref="D116:D119" si="49">SUM(B116-C116)</f>
        <v>22</v>
      </c>
      <c r="E116" s="4">
        <v>4083.0</v>
      </c>
      <c r="F116" s="4">
        <v>2797.0</v>
      </c>
      <c r="G116" s="4">
        <f t="shared" ref="G116:G119" si="50">SUM(E116-F116)</f>
        <v>1286</v>
      </c>
      <c r="H116" s="4"/>
      <c r="I116" s="4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>
      <c r="A117" s="5" t="s">
        <v>27</v>
      </c>
      <c r="B117" s="4">
        <v>28.0</v>
      </c>
      <c r="C117" s="4">
        <v>17.0</v>
      </c>
      <c r="D117" s="4">
        <f t="shared" si="49"/>
        <v>11</v>
      </c>
      <c r="E117" s="4">
        <v>5281.0</v>
      </c>
      <c r="F117" s="4">
        <v>3739.0</v>
      </c>
      <c r="G117" s="4">
        <f t="shared" si="50"/>
        <v>1542</v>
      </c>
      <c r="H117" s="4"/>
      <c r="I117" s="4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>
      <c r="A118" s="5" t="s">
        <v>42</v>
      </c>
      <c r="B118" s="4">
        <v>26.0</v>
      </c>
      <c r="C118" s="4">
        <v>14.0</v>
      </c>
      <c r="D118" s="4">
        <f t="shared" si="49"/>
        <v>12</v>
      </c>
      <c r="E118" s="4">
        <v>4665.0</v>
      </c>
      <c r="F118" s="4">
        <v>3570.0</v>
      </c>
      <c r="G118" s="4">
        <f t="shared" si="50"/>
        <v>1095</v>
      </c>
      <c r="H118" s="4"/>
      <c r="I118" s="4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>
      <c r="A119" s="5" t="s">
        <v>22</v>
      </c>
      <c r="B119" s="4">
        <v>28.0</v>
      </c>
      <c r="C119" s="4">
        <v>27.0</v>
      </c>
      <c r="D119" s="4">
        <f t="shared" si="49"/>
        <v>1</v>
      </c>
      <c r="E119" s="4">
        <v>5111.0</v>
      </c>
      <c r="F119" s="4">
        <v>4865.0</v>
      </c>
      <c r="G119" s="4">
        <f t="shared" si="50"/>
        <v>246</v>
      </c>
      <c r="H119" s="4"/>
      <c r="I119" s="4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>
      <c r="A121" s="4" t="s">
        <v>73</v>
      </c>
      <c r="B121" s="4" t="s">
        <v>82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>
      <c r="A122" s="4" t="s">
        <v>1</v>
      </c>
      <c r="B122" s="4" t="s">
        <v>64</v>
      </c>
      <c r="C122" s="4" t="s">
        <v>65</v>
      </c>
      <c r="D122" s="4" t="s">
        <v>66</v>
      </c>
      <c r="E122" s="4" t="s">
        <v>67</v>
      </c>
      <c r="F122" s="4" t="s">
        <v>68</v>
      </c>
      <c r="G122" s="4" t="s">
        <v>69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>
      <c r="A123" s="5" t="s">
        <v>27</v>
      </c>
      <c r="B123" s="4">
        <v>35.0</v>
      </c>
      <c r="C123" s="4">
        <v>12.0</v>
      </c>
      <c r="D123" s="4">
        <f t="shared" ref="D123:D126" si="51">SUM(B123-C123)</f>
        <v>23</v>
      </c>
      <c r="E123" s="4">
        <v>4878.0</v>
      </c>
      <c r="F123" s="4">
        <v>2791.0</v>
      </c>
      <c r="G123" s="4">
        <f t="shared" ref="G123:G126" si="52">SUM(E123-F123)</f>
        <v>2087</v>
      </c>
      <c r="H123" s="4"/>
      <c r="I123" s="4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>
      <c r="A124" s="5" t="s">
        <v>41</v>
      </c>
      <c r="B124" s="4">
        <v>27.0</v>
      </c>
      <c r="C124" s="4">
        <v>15.0</v>
      </c>
      <c r="D124" s="4">
        <f t="shared" si="51"/>
        <v>12</v>
      </c>
      <c r="E124" s="4">
        <v>4009.0</v>
      </c>
      <c r="F124" s="4">
        <v>2778.0</v>
      </c>
      <c r="G124" s="4">
        <f t="shared" si="52"/>
        <v>1231</v>
      </c>
      <c r="H124" s="4"/>
      <c r="I124" s="4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>
      <c r="A125" s="5" t="s">
        <v>22</v>
      </c>
      <c r="B125" s="4">
        <v>31.0</v>
      </c>
      <c r="C125" s="4">
        <v>25.0</v>
      </c>
      <c r="D125" s="4">
        <f t="shared" si="51"/>
        <v>6</v>
      </c>
      <c r="E125" s="4">
        <v>5191.0</v>
      </c>
      <c r="F125" s="4">
        <v>4213.0</v>
      </c>
      <c r="G125" s="4">
        <f t="shared" si="52"/>
        <v>978</v>
      </c>
      <c r="H125" s="4"/>
      <c r="I125" s="4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>
      <c r="A126" s="5" t="s">
        <v>42</v>
      </c>
      <c r="B126" s="4">
        <v>16.0</v>
      </c>
      <c r="C126" s="4">
        <v>13.0</v>
      </c>
      <c r="D126" s="4">
        <f t="shared" si="51"/>
        <v>3</v>
      </c>
      <c r="E126" s="4">
        <v>4198.0</v>
      </c>
      <c r="F126" s="4">
        <v>2702.0</v>
      </c>
      <c r="G126" s="4">
        <f t="shared" si="52"/>
        <v>1496</v>
      </c>
      <c r="H126" s="4"/>
      <c r="I126" s="4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</row>
    <row r="101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  <c r="AA1015" s="7"/>
      <c r="AB1015" s="7"/>
      <c r="AC1015" s="7"/>
    </row>
    <row r="1016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  <c r="AB1016" s="7"/>
      <c r="AC1016" s="7"/>
    </row>
    <row r="1017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  <c r="AB1017" s="7"/>
      <c r="AC1017" s="7"/>
    </row>
    <row r="1018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  <c r="AB1018" s="7"/>
      <c r="AC1018" s="7"/>
    </row>
  </sheetData>
  <hyperlinks>
    <hyperlink r:id="rId1" ref="A3"/>
    <hyperlink r:id="rId2" ref="A4"/>
    <hyperlink r:id="rId3" ref="A5"/>
    <hyperlink r:id="rId4" ref="A6"/>
    <hyperlink r:id="rId5" ref="A7"/>
    <hyperlink r:id="rId6" ref="A11"/>
    <hyperlink r:id="rId7" ref="A12"/>
    <hyperlink r:id="rId8" ref="A13"/>
    <hyperlink r:id="rId9" ref="A14"/>
    <hyperlink r:id="rId10" ref="A15"/>
    <hyperlink r:id="rId11" ref="A21"/>
    <hyperlink r:id="rId12" ref="A22"/>
    <hyperlink r:id="rId13" ref="A23"/>
    <hyperlink r:id="rId14" ref="A24"/>
    <hyperlink r:id="rId15" ref="A28"/>
    <hyperlink r:id="rId16" ref="A29"/>
    <hyperlink r:id="rId17" ref="A30"/>
    <hyperlink r:id="rId18" ref="A31"/>
    <hyperlink r:id="rId19" ref="A35"/>
    <hyperlink r:id="rId20" ref="A36"/>
    <hyperlink r:id="rId21" ref="A37"/>
    <hyperlink r:id="rId22" ref="A38"/>
    <hyperlink r:id="rId23" ref="A43"/>
    <hyperlink r:id="rId24" ref="A44"/>
    <hyperlink r:id="rId25" ref="A45"/>
    <hyperlink r:id="rId26" ref="A46"/>
    <hyperlink r:id="rId27" ref="A50"/>
    <hyperlink r:id="rId28" ref="A51"/>
    <hyperlink r:id="rId29" ref="A52"/>
    <hyperlink r:id="rId30" ref="A53"/>
    <hyperlink r:id="rId31" ref="A57"/>
    <hyperlink r:id="rId32" ref="A58"/>
    <hyperlink r:id="rId33" ref="A59"/>
    <hyperlink r:id="rId34" ref="A60"/>
    <hyperlink r:id="rId35" ref="A65"/>
    <hyperlink r:id="rId36" ref="A66"/>
    <hyperlink r:id="rId37" ref="A67"/>
    <hyperlink r:id="rId38" ref="A68"/>
    <hyperlink r:id="rId39" ref="A72"/>
    <hyperlink r:id="rId40" ref="A73"/>
    <hyperlink r:id="rId41" ref="A74"/>
    <hyperlink r:id="rId42" ref="A75"/>
    <hyperlink r:id="rId43" ref="A79"/>
    <hyperlink r:id="rId44" ref="A80"/>
    <hyperlink r:id="rId45" ref="A81"/>
    <hyperlink r:id="rId46" ref="A82"/>
    <hyperlink r:id="rId47" ref="A87"/>
    <hyperlink r:id="rId48" ref="A88"/>
    <hyperlink r:id="rId49" ref="A89"/>
    <hyperlink r:id="rId50" ref="A90"/>
    <hyperlink r:id="rId51" ref="A94"/>
    <hyperlink r:id="rId52" ref="A95"/>
    <hyperlink r:id="rId53" ref="A96"/>
    <hyperlink r:id="rId54" ref="A97"/>
    <hyperlink r:id="rId55" ref="A101"/>
    <hyperlink r:id="rId56" ref="A102"/>
    <hyperlink r:id="rId57" ref="A103"/>
    <hyperlink r:id="rId58" ref="A104"/>
    <hyperlink r:id="rId59" ref="A109"/>
    <hyperlink r:id="rId60" ref="A110"/>
    <hyperlink r:id="rId61" ref="A111"/>
    <hyperlink r:id="rId62" ref="A112"/>
    <hyperlink r:id="rId63" ref="A116"/>
    <hyperlink r:id="rId64" ref="A117"/>
    <hyperlink r:id="rId65" ref="A118"/>
    <hyperlink r:id="rId66" ref="A119"/>
    <hyperlink r:id="rId67" ref="A123"/>
    <hyperlink r:id="rId68" ref="A124"/>
    <hyperlink r:id="rId69" ref="A125"/>
    <hyperlink r:id="rId70" ref="A126"/>
  </hyperlinks>
  <drawing r:id="rId7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>
      <c r="A2" s="4" t="s">
        <v>1</v>
      </c>
      <c r="B2" s="4" t="s">
        <v>63</v>
      </c>
      <c r="C2" s="4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>
      <c r="A3" s="5" t="s">
        <v>32</v>
      </c>
      <c r="B3" s="4">
        <v>8.0</v>
      </c>
      <c r="C3" s="7">
        <f t="shared" ref="C3:D3" si="1">SUM(B19,B28,B34,B43,B49,B57,B65,B72)</f>
        <v>264</v>
      </c>
      <c r="D3" s="7">
        <f t="shared" si="1"/>
        <v>285</v>
      </c>
      <c r="E3" s="7">
        <f t="shared" ref="E3:E6" si="4">SUM(C3 - D3)</f>
        <v>-21</v>
      </c>
      <c r="F3" s="7">
        <f t="shared" ref="F3:G3" si="2">SUM(E19,E28,E34,E43,E49,E57,E65,E72)</f>
        <v>47814</v>
      </c>
      <c r="G3" s="7">
        <f t="shared" si="2"/>
        <v>43229</v>
      </c>
      <c r="H3" s="7">
        <f t="shared" ref="H3:H6" si="6">SUM(F3-G3)</f>
        <v>4585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>
      <c r="A4" s="5" t="s">
        <v>18</v>
      </c>
      <c r="B4" s="4">
        <v>8.0</v>
      </c>
      <c r="C4" s="7">
        <f t="shared" ref="C4:D4" si="3">SUM(B20,B26, B35, B42,B50,B55,B63,B70)</f>
        <v>323</v>
      </c>
      <c r="D4" s="7">
        <f t="shared" si="3"/>
        <v>315</v>
      </c>
      <c r="E4" s="7">
        <f t="shared" si="4"/>
        <v>8</v>
      </c>
      <c r="F4" s="7">
        <f t="shared" ref="F4:G4" si="5">SUM(E20,E26, E35, E42,E50,E55,E63,E70)</f>
        <v>57921</v>
      </c>
      <c r="G4" s="7">
        <f t="shared" si="5"/>
        <v>51104</v>
      </c>
      <c r="H4" s="7">
        <f t="shared" si="6"/>
        <v>6817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>
      <c r="A5" s="5" t="s">
        <v>23</v>
      </c>
      <c r="B5" s="4">
        <v>8.0</v>
      </c>
      <c r="C5" s="7">
        <f t="shared" ref="C5:D5" si="7">SUM(B21,B27,B33,B41,B48,B56,B64,B71)</f>
        <v>294</v>
      </c>
      <c r="D5" s="7">
        <f t="shared" si="7"/>
        <v>315</v>
      </c>
      <c r="E5" s="7">
        <f t="shared" si="4"/>
        <v>-21</v>
      </c>
      <c r="F5" s="7">
        <f t="shared" ref="F5:G5" si="8">SUM(E21,E27,E33,E41,E48,E56,E64,E71)</f>
        <v>55341</v>
      </c>
      <c r="G5" s="7">
        <f t="shared" si="8"/>
        <v>48624</v>
      </c>
      <c r="H5" s="7">
        <f t="shared" si="6"/>
        <v>6717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>
      <c r="A6" s="5" t="s">
        <v>48</v>
      </c>
      <c r="B6" s="4">
        <v>8.0</v>
      </c>
      <c r="C6" s="7">
        <f t="shared" ref="C6:D6" si="9">SUM(B22,B29,B36,B44, B51,B58,B66,B73)</f>
        <v>173</v>
      </c>
      <c r="D6" s="7">
        <f t="shared" si="9"/>
        <v>288</v>
      </c>
      <c r="E6" s="7">
        <f t="shared" si="4"/>
        <v>-115</v>
      </c>
      <c r="F6" s="7">
        <f t="shared" ref="F6:G6" si="10">SUM(E22,E29,E36,E44, E51,E58,E66,E73)</f>
        <v>33881</v>
      </c>
      <c r="G6" s="7">
        <f t="shared" si="10"/>
        <v>43995</v>
      </c>
      <c r="H6" s="7">
        <f t="shared" si="6"/>
        <v>-10114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>
      <c r="A8" s="1" t="s">
        <v>70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>
      <c r="A9" s="4" t="s">
        <v>1</v>
      </c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  <c r="I9" s="4" t="s">
        <v>13</v>
      </c>
      <c r="J9" s="4" t="s">
        <v>15</v>
      </c>
      <c r="K9" s="4" t="s">
        <v>16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>
      <c r="A10" s="5" t="s">
        <v>32</v>
      </c>
      <c r="B10" s="7">
        <f t="shared" ref="B10:B13" si="11">SUM(C3 / B3)</f>
        <v>33</v>
      </c>
      <c r="C10" s="7">
        <f t="shared" ref="C10:C13" si="12">SUM(D3 / B3)</f>
        <v>35.625</v>
      </c>
      <c r="D10" s="7">
        <f t="shared" ref="D10:D13" si="13">SUM(E3 / B3)</f>
        <v>-2.625</v>
      </c>
      <c r="E10" s="7">
        <f t="shared" ref="E10:E13" si="14">SUM(F3 / B3)</f>
        <v>5976.75</v>
      </c>
      <c r="F10" s="7">
        <f t="shared" ref="F10:F13" si="15">SUM(G3 / B3)</f>
        <v>5403.625</v>
      </c>
      <c r="G10" s="7">
        <f t="shared" ref="G10:G13" si="16">SUM(H3 / B3)</f>
        <v>573.125</v>
      </c>
      <c r="H10" s="7">
        <f t="shared" ref="H10:H13" si="17">SUM(F3/C3)</f>
        <v>181.1136364</v>
      </c>
      <c r="I10" s="7">
        <f t="shared" ref="I10:I13" si="18">SUM(G3/C3)</f>
        <v>163.7462121</v>
      </c>
      <c r="J10" s="7">
        <f t="shared" ref="J10:J13" si="19">SUM(F3/D3)</f>
        <v>167.7684211</v>
      </c>
      <c r="K10" s="7">
        <f t="shared" ref="K10:K13" si="20">SUM(G3/D3)</f>
        <v>151.6807018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>
      <c r="A11" s="5" t="s">
        <v>18</v>
      </c>
      <c r="B11" s="7">
        <f t="shared" si="11"/>
        <v>40.375</v>
      </c>
      <c r="C11" s="7">
        <f t="shared" si="12"/>
        <v>39.375</v>
      </c>
      <c r="D11" s="7">
        <f t="shared" si="13"/>
        <v>1</v>
      </c>
      <c r="E11" s="7">
        <f t="shared" si="14"/>
        <v>7240.125</v>
      </c>
      <c r="F11" s="7">
        <f t="shared" si="15"/>
        <v>6388</v>
      </c>
      <c r="G11" s="7">
        <f t="shared" si="16"/>
        <v>852.125</v>
      </c>
      <c r="H11" s="7">
        <f t="shared" si="17"/>
        <v>179.3219814</v>
      </c>
      <c r="I11" s="7">
        <f t="shared" si="18"/>
        <v>158.2167183</v>
      </c>
      <c r="J11" s="7">
        <f t="shared" si="19"/>
        <v>183.8761905</v>
      </c>
      <c r="K11" s="7">
        <f t="shared" si="20"/>
        <v>162.2349206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>
      <c r="A12" s="5" t="s">
        <v>23</v>
      </c>
      <c r="B12" s="7">
        <f t="shared" si="11"/>
        <v>36.75</v>
      </c>
      <c r="C12" s="7">
        <f t="shared" si="12"/>
        <v>39.375</v>
      </c>
      <c r="D12" s="7">
        <f t="shared" si="13"/>
        <v>-2.625</v>
      </c>
      <c r="E12" s="7">
        <f t="shared" si="14"/>
        <v>6917.625</v>
      </c>
      <c r="F12" s="7">
        <f t="shared" si="15"/>
        <v>6078</v>
      </c>
      <c r="G12" s="7">
        <f t="shared" si="16"/>
        <v>839.625</v>
      </c>
      <c r="H12" s="7">
        <f t="shared" si="17"/>
        <v>188.2346939</v>
      </c>
      <c r="I12" s="7">
        <f t="shared" si="18"/>
        <v>165.3877551</v>
      </c>
      <c r="J12" s="7">
        <f t="shared" si="19"/>
        <v>175.6857143</v>
      </c>
      <c r="K12" s="7">
        <f t="shared" si="20"/>
        <v>154.3619048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>
      <c r="A13" s="5" t="s">
        <v>48</v>
      </c>
      <c r="B13" s="7">
        <f t="shared" si="11"/>
        <v>21.625</v>
      </c>
      <c r="C13" s="7">
        <f t="shared" si="12"/>
        <v>36</v>
      </c>
      <c r="D13" s="7">
        <f t="shared" si="13"/>
        <v>-14.375</v>
      </c>
      <c r="E13" s="7">
        <f t="shared" si="14"/>
        <v>4235.125</v>
      </c>
      <c r="F13" s="7">
        <f t="shared" si="15"/>
        <v>5499.375</v>
      </c>
      <c r="G13" s="7">
        <f t="shared" si="16"/>
        <v>-1264.25</v>
      </c>
      <c r="H13" s="7">
        <f t="shared" si="17"/>
        <v>195.8439306</v>
      </c>
      <c r="I13" s="7">
        <f t="shared" si="18"/>
        <v>254.3063584</v>
      </c>
      <c r="J13" s="7">
        <f t="shared" si="19"/>
        <v>117.6423611</v>
      </c>
      <c r="K13" s="7">
        <f t="shared" si="20"/>
        <v>152.7604167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>
      <c r="A14" s="1"/>
      <c r="B14" s="1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>
      <c r="A15" s="1"/>
      <c r="B15" s="1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>
      <c r="A16" s="1" t="s">
        <v>71</v>
      </c>
      <c r="B16" s="1" t="s">
        <v>85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>
      <c r="A17" s="4" t="s">
        <v>73</v>
      </c>
      <c r="B17" s="4" t="s">
        <v>86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>
      <c r="A18" s="4" t="s">
        <v>1</v>
      </c>
      <c r="B18" s="4" t="s">
        <v>64</v>
      </c>
      <c r="C18" s="4" t="s">
        <v>65</v>
      </c>
      <c r="D18" s="4" t="s">
        <v>66</v>
      </c>
      <c r="E18" s="4" t="s">
        <v>67</v>
      </c>
      <c r="F18" s="4" t="s">
        <v>68</v>
      </c>
      <c r="G18" s="4" t="s">
        <v>69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>
      <c r="A19" s="5" t="s">
        <v>32</v>
      </c>
      <c r="B19" s="4">
        <v>43.0</v>
      </c>
      <c r="C19" s="4">
        <v>28.0</v>
      </c>
      <c r="D19" s="7">
        <f t="shared" ref="D19:D22" si="21">SUM(B19 - C19)</f>
        <v>15</v>
      </c>
      <c r="E19" s="4">
        <v>6358.0</v>
      </c>
      <c r="F19" s="4">
        <v>4400.0</v>
      </c>
      <c r="G19" s="7">
        <f t="shared" ref="G19:G23" si="22">SUM(E19 - F19)</f>
        <v>1958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>
      <c r="A20" s="5" t="s">
        <v>18</v>
      </c>
      <c r="B20" s="4">
        <v>36.0</v>
      </c>
      <c r="C20" s="4">
        <v>48.0</v>
      </c>
      <c r="D20" s="7">
        <f t="shared" si="21"/>
        <v>-12</v>
      </c>
      <c r="E20" s="4">
        <v>7651.0</v>
      </c>
      <c r="F20" s="4">
        <v>6860.0</v>
      </c>
      <c r="G20" s="7">
        <f t="shared" si="22"/>
        <v>791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>
      <c r="A21" s="5" t="s">
        <v>23</v>
      </c>
      <c r="B21" s="4">
        <v>36.0</v>
      </c>
      <c r="C21" s="4">
        <v>43.0</v>
      </c>
      <c r="D21" s="7">
        <f t="shared" si="21"/>
        <v>-7</v>
      </c>
      <c r="E21" s="4">
        <v>6945.0</v>
      </c>
      <c r="F21" s="4">
        <v>6462.0</v>
      </c>
      <c r="G21" s="7">
        <f t="shared" si="22"/>
        <v>483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>
      <c r="A22" s="5" t="s">
        <v>48</v>
      </c>
      <c r="B22" s="4">
        <v>18.0</v>
      </c>
      <c r="C22" s="4">
        <v>34.0</v>
      </c>
      <c r="D22" s="7">
        <f t="shared" si="21"/>
        <v>-16</v>
      </c>
      <c r="E22" s="4">
        <v>3765.0</v>
      </c>
      <c r="F22" s="4">
        <v>5021.0</v>
      </c>
      <c r="G22" s="7">
        <f t="shared" si="22"/>
        <v>-1256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>
      <c r="A23" s="7"/>
      <c r="B23" s="7"/>
      <c r="C23" s="7"/>
      <c r="D23" s="7"/>
      <c r="E23" s="7"/>
      <c r="F23" s="7"/>
      <c r="G23" s="7">
        <f t="shared" si="22"/>
        <v>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>
      <c r="A24" s="4" t="s">
        <v>73</v>
      </c>
      <c r="B24" s="4" t="s">
        <v>77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>
      <c r="A25" s="4" t="s">
        <v>1</v>
      </c>
      <c r="B25" s="4" t="s">
        <v>64</v>
      </c>
      <c r="C25" s="4" t="s">
        <v>65</v>
      </c>
      <c r="D25" s="4" t="s">
        <v>66</v>
      </c>
      <c r="E25" s="4" t="s">
        <v>67</v>
      </c>
      <c r="F25" s="4" t="s">
        <v>68</v>
      </c>
      <c r="G25" s="4" t="s">
        <v>69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>
      <c r="A26" s="5" t="s">
        <v>18</v>
      </c>
      <c r="B26" s="4">
        <v>55.0</v>
      </c>
      <c r="C26" s="4">
        <v>32.0</v>
      </c>
      <c r="D26" s="7">
        <f t="shared" ref="D26:D29" si="23">SUM(B26 - C26)</f>
        <v>23</v>
      </c>
      <c r="E26" s="4">
        <v>8395.0</v>
      </c>
      <c r="F26" s="4">
        <v>5987.0</v>
      </c>
      <c r="G26" s="7">
        <f t="shared" ref="G26:G29" si="24">SUM(E26 - F26)</f>
        <v>2408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>
      <c r="A27" s="5" t="s">
        <v>23</v>
      </c>
      <c r="B27" s="4">
        <v>36.0</v>
      </c>
      <c r="C27" s="4">
        <v>52.0</v>
      </c>
      <c r="D27" s="7">
        <f t="shared" si="23"/>
        <v>-16</v>
      </c>
      <c r="E27" s="4">
        <v>7094.0</v>
      </c>
      <c r="F27" s="4">
        <v>6670.0</v>
      </c>
      <c r="G27" s="7">
        <f t="shared" si="24"/>
        <v>424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>
      <c r="A28" s="5" t="s">
        <v>32</v>
      </c>
      <c r="B28" s="4">
        <v>25.0</v>
      </c>
      <c r="C28" s="4">
        <v>44.0</v>
      </c>
      <c r="D28" s="7">
        <f t="shared" si="23"/>
        <v>-19</v>
      </c>
      <c r="E28" s="4">
        <v>5689.0</v>
      </c>
      <c r="F28" s="4">
        <v>6364.0</v>
      </c>
      <c r="G28" s="7">
        <f t="shared" si="24"/>
        <v>-675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>
      <c r="A29" s="5" t="s">
        <v>48</v>
      </c>
      <c r="B29" s="4">
        <v>18.0</v>
      </c>
      <c r="C29" s="4">
        <v>37.0</v>
      </c>
      <c r="D29" s="7">
        <f t="shared" si="23"/>
        <v>-19</v>
      </c>
      <c r="E29" s="4">
        <v>4249.0</v>
      </c>
      <c r="F29" s="4">
        <v>5615.0</v>
      </c>
      <c r="G29" s="7">
        <f t="shared" si="24"/>
        <v>-1366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>
      <c r="A31" s="4" t="s">
        <v>73</v>
      </c>
      <c r="B31" s="4" t="s">
        <v>82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>
      <c r="A32" s="4" t="s">
        <v>1</v>
      </c>
      <c r="B32" s="4" t="s">
        <v>64</v>
      </c>
      <c r="C32" s="4" t="s">
        <v>65</v>
      </c>
      <c r="D32" s="4" t="s">
        <v>66</v>
      </c>
      <c r="E32" s="4" t="s">
        <v>67</v>
      </c>
      <c r="F32" s="4" t="s">
        <v>68</v>
      </c>
      <c r="G32" s="4" t="s">
        <v>69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>
      <c r="A33" s="5" t="s">
        <v>23</v>
      </c>
      <c r="B33" s="4">
        <v>33.0</v>
      </c>
      <c r="C33" s="4">
        <v>36.0</v>
      </c>
      <c r="D33" s="7">
        <f t="shared" ref="D33:D36" si="25">SUM(B33 - C33)</f>
        <v>-3</v>
      </c>
      <c r="E33" s="4">
        <v>6697.0</v>
      </c>
      <c r="F33" s="4">
        <v>5868.0</v>
      </c>
      <c r="G33" s="7">
        <f t="shared" ref="G33:G36" si="26">SUM(E33 - F33)</f>
        <v>829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>
      <c r="A34" s="5" t="s">
        <v>32</v>
      </c>
      <c r="B34" s="4">
        <v>35.0</v>
      </c>
      <c r="C34" s="4">
        <v>43.0</v>
      </c>
      <c r="D34" s="7">
        <f t="shared" si="25"/>
        <v>-8</v>
      </c>
      <c r="E34" s="4">
        <v>6146.0</v>
      </c>
      <c r="F34" s="4">
        <v>5964.0</v>
      </c>
      <c r="G34" s="7">
        <f t="shared" si="26"/>
        <v>182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>
      <c r="A35" s="5" t="s">
        <v>18</v>
      </c>
      <c r="B35" s="4">
        <v>27.0</v>
      </c>
      <c r="C35" s="4">
        <v>47.0</v>
      </c>
      <c r="D35" s="7">
        <f t="shared" si="25"/>
        <v>-20</v>
      </c>
      <c r="E35" s="4">
        <v>5645.0</v>
      </c>
      <c r="F35" s="4">
        <v>7486.0</v>
      </c>
      <c r="G35" s="7">
        <f t="shared" si="26"/>
        <v>-1841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>
      <c r="A36" s="5" t="s">
        <v>48</v>
      </c>
      <c r="B36" s="4">
        <v>23.0</v>
      </c>
      <c r="C36" s="4">
        <v>34.0</v>
      </c>
      <c r="D36" s="7">
        <f t="shared" si="25"/>
        <v>-11</v>
      </c>
      <c r="E36" s="4">
        <v>4053.0</v>
      </c>
      <c r="F36" s="4">
        <v>5868.0</v>
      </c>
      <c r="G36" s="7">
        <f t="shared" si="26"/>
        <v>-1815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>
      <c r="A38" s="1" t="s">
        <v>71</v>
      </c>
      <c r="B38" s="1" t="s">
        <v>91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>
      <c r="A39" s="4" t="s">
        <v>73</v>
      </c>
      <c r="B39" s="4" t="s">
        <v>77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>
      <c r="A40" s="4" t="s">
        <v>1</v>
      </c>
      <c r="B40" s="4" t="s">
        <v>64</v>
      </c>
      <c r="C40" s="4" t="s">
        <v>65</v>
      </c>
      <c r="D40" s="4" t="s">
        <v>66</v>
      </c>
      <c r="E40" s="4" t="s">
        <v>67</v>
      </c>
      <c r="F40" s="4" t="s">
        <v>68</v>
      </c>
      <c r="G40" s="4" t="s">
        <v>69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>
      <c r="A41" s="5" t="s">
        <v>23</v>
      </c>
      <c r="B41" s="4">
        <v>51.0</v>
      </c>
      <c r="C41" s="4">
        <v>35.0</v>
      </c>
      <c r="D41" s="7">
        <f t="shared" ref="D41:D44" si="27">SUM(B41 - C41)</f>
        <v>16</v>
      </c>
      <c r="E41" s="4">
        <v>8513.0</v>
      </c>
      <c r="F41" s="4">
        <v>6315.0</v>
      </c>
      <c r="G41" s="7">
        <f t="shared" ref="G41:G44" si="28">SUM(E41 - F41)</f>
        <v>2198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>
      <c r="A42" s="5" t="s">
        <v>92</v>
      </c>
      <c r="B42" s="4">
        <v>47.0</v>
      </c>
      <c r="C42" s="4">
        <v>34.0</v>
      </c>
      <c r="D42" s="7">
        <f t="shared" si="27"/>
        <v>13</v>
      </c>
      <c r="E42" s="4">
        <v>8160.0</v>
      </c>
      <c r="F42" s="4">
        <v>6371.0</v>
      </c>
      <c r="G42" s="7">
        <f t="shared" si="28"/>
        <v>1789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>
      <c r="A43" s="5" t="s">
        <v>93</v>
      </c>
      <c r="B43" s="4">
        <v>33.0</v>
      </c>
      <c r="C43" s="4">
        <v>29.0</v>
      </c>
      <c r="D43" s="7">
        <f t="shared" si="27"/>
        <v>4</v>
      </c>
      <c r="E43" s="4">
        <v>7132.0</v>
      </c>
      <c r="F43" s="4">
        <v>4968.0</v>
      </c>
      <c r="G43" s="7">
        <f t="shared" si="28"/>
        <v>2164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>
      <c r="A44" s="5" t="s">
        <v>48</v>
      </c>
      <c r="B44" s="4">
        <v>34.0</v>
      </c>
      <c r="C44" s="4">
        <v>34.0</v>
      </c>
      <c r="D44" s="7">
        <f t="shared" si="27"/>
        <v>0</v>
      </c>
      <c r="E44" s="4">
        <v>5039.0</v>
      </c>
      <c r="F44" s="4">
        <v>5124.0</v>
      </c>
      <c r="G44" s="7">
        <f t="shared" si="28"/>
        <v>-85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>
      <c r="A46" s="4" t="s">
        <v>73</v>
      </c>
      <c r="B46" s="4" t="s">
        <v>76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>
      <c r="A47" s="4" t="s">
        <v>1</v>
      </c>
      <c r="B47" s="4" t="s">
        <v>64</v>
      </c>
      <c r="C47" s="4" t="s">
        <v>65</v>
      </c>
      <c r="D47" s="4" t="s">
        <v>66</v>
      </c>
      <c r="E47" s="4" t="s">
        <v>67</v>
      </c>
      <c r="F47" s="4" t="s">
        <v>68</v>
      </c>
      <c r="G47" s="4" t="s">
        <v>69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>
      <c r="A48" s="5" t="s">
        <v>23</v>
      </c>
      <c r="B48" s="4">
        <v>45.0</v>
      </c>
      <c r="C48" s="4">
        <v>33.0</v>
      </c>
      <c r="D48" s="7">
        <f t="shared" ref="D48:D51" si="29">SUM(B48 - C48)</f>
        <v>12</v>
      </c>
      <c r="E48" s="4">
        <v>7866.0</v>
      </c>
      <c r="F48" s="4">
        <v>5548.0</v>
      </c>
      <c r="G48" s="7">
        <f t="shared" ref="G48:G51" si="30">SUM(E48 - F48)</f>
        <v>2318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>
      <c r="A49" s="5" t="s">
        <v>93</v>
      </c>
      <c r="B49" s="4">
        <v>45.0</v>
      </c>
      <c r="C49" s="4">
        <v>29.0</v>
      </c>
      <c r="D49" s="7">
        <f t="shared" si="29"/>
        <v>16</v>
      </c>
      <c r="E49" s="4">
        <v>6917.0</v>
      </c>
      <c r="F49" s="4">
        <v>4588.0</v>
      </c>
      <c r="G49" s="7">
        <f t="shared" si="30"/>
        <v>2329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>
      <c r="A50" s="5" t="s">
        <v>92</v>
      </c>
      <c r="B50" s="4">
        <v>30.0</v>
      </c>
      <c r="C50" s="4">
        <v>45.0</v>
      </c>
      <c r="D50" s="7">
        <f t="shared" si="29"/>
        <v>-15</v>
      </c>
      <c r="E50" s="4">
        <v>6864.0</v>
      </c>
      <c r="F50" s="4">
        <v>6961.0</v>
      </c>
      <c r="G50" s="7">
        <f t="shared" si="30"/>
        <v>-97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>
      <c r="A51" s="5" t="s">
        <v>48</v>
      </c>
      <c r="B51" s="4">
        <v>22.0</v>
      </c>
      <c r="C51" s="4">
        <v>43.0</v>
      </c>
      <c r="D51" s="7">
        <f t="shared" si="29"/>
        <v>-21</v>
      </c>
      <c r="E51" s="4">
        <v>5089.0</v>
      </c>
      <c r="F51" s="4">
        <v>6075.0</v>
      </c>
      <c r="G51" s="7">
        <f t="shared" si="30"/>
        <v>-986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>
      <c r="A53" s="4" t="s">
        <v>73</v>
      </c>
      <c r="B53" s="4" t="s">
        <v>74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>
      <c r="A54" s="4" t="s">
        <v>1</v>
      </c>
      <c r="B54" s="4" t="s">
        <v>64</v>
      </c>
      <c r="C54" s="4" t="s">
        <v>65</v>
      </c>
      <c r="D54" s="4" t="s">
        <v>66</v>
      </c>
      <c r="E54" s="4" t="s">
        <v>67</v>
      </c>
      <c r="F54" s="4" t="s">
        <v>68</v>
      </c>
      <c r="G54" s="4" t="s">
        <v>69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>
      <c r="A55" s="5" t="s">
        <v>92</v>
      </c>
      <c r="B55" s="4">
        <v>42.0</v>
      </c>
      <c r="C55" s="4">
        <v>27.0</v>
      </c>
      <c r="D55" s="7">
        <f t="shared" ref="D55:D58" si="31">SUM(B55 - C55)</f>
        <v>15</v>
      </c>
      <c r="E55" s="4">
        <v>6051.0</v>
      </c>
      <c r="F55" s="4">
        <v>4693.0</v>
      </c>
      <c r="G55" s="7">
        <f t="shared" ref="G55:G58" si="32">SUM(E55 - F55)</f>
        <v>1358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>
      <c r="A56" s="5" t="s">
        <v>23</v>
      </c>
      <c r="B56" s="4">
        <v>29.0</v>
      </c>
      <c r="C56" s="4">
        <v>31.0</v>
      </c>
      <c r="D56" s="7">
        <f t="shared" si="31"/>
        <v>-2</v>
      </c>
      <c r="E56" s="4">
        <v>5393.0</v>
      </c>
      <c r="F56" s="4">
        <v>4899.0</v>
      </c>
      <c r="G56" s="7">
        <f t="shared" si="32"/>
        <v>494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>
      <c r="A57" s="5" t="s">
        <v>93</v>
      </c>
      <c r="B57" s="4">
        <v>27.0</v>
      </c>
      <c r="C57" s="4">
        <v>28.0</v>
      </c>
      <c r="D57" s="7">
        <f t="shared" si="31"/>
        <v>-1</v>
      </c>
      <c r="E57" s="4">
        <v>5181.0</v>
      </c>
      <c r="F57" s="4">
        <v>4667.0</v>
      </c>
      <c r="G57" s="7">
        <f t="shared" si="32"/>
        <v>514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>
      <c r="A58" s="5" t="s">
        <v>48</v>
      </c>
      <c r="B58" s="4">
        <v>27.0</v>
      </c>
      <c r="C58" s="4">
        <v>33.0</v>
      </c>
      <c r="D58" s="7">
        <f t="shared" si="31"/>
        <v>-6</v>
      </c>
      <c r="E58" s="4">
        <v>5254.0</v>
      </c>
      <c r="F58" s="4">
        <v>5362.0</v>
      </c>
      <c r="G58" s="7">
        <f t="shared" si="32"/>
        <v>-108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>
      <c r="A60" s="1" t="s">
        <v>71</v>
      </c>
      <c r="B60" s="1" t="s">
        <v>87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>
      <c r="A61" s="4" t="s">
        <v>73</v>
      </c>
      <c r="B61" s="4" t="s">
        <v>77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>
      <c r="A62" s="4" t="s">
        <v>1</v>
      </c>
      <c r="B62" s="4" t="s">
        <v>64</v>
      </c>
      <c r="C62" s="4" t="s">
        <v>65</v>
      </c>
      <c r="D62" s="4" t="s">
        <v>66</v>
      </c>
      <c r="E62" s="4" t="s">
        <v>67</v>
      </c>
      <c r="F62" s="4" t="s">
        <v>68</v>
      </c>
      <c r="G62" s="4" t="s">
        <v>69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>
      <c r="A63" s="5" t="s">
        <v>92</v>
      </c>
      <c r="B63" s="4">
        <v>44.0</v>
      </c>
      <c r="C63" s="4">
        <v>39.0</v>
      </c>
      <c r="D63" s="7">
        <f t="shared" ref="D63:D66" si="33">SUM(B63 - C63)</f>
        <v>5</v>
      </c>
      <c r="E63" s="4">
        <v>8356.0</v>
      </c>
      <c r="F63" s="4">
        <v>6366.0</v>
      </c>
      <c r="G63" s="7">
        <f t="shared" ref="G63:G66" si="34">SUM(E63 - F63)</f>
        <v>1990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>
      <c r="A64" s="5" t="s">
        <v>23</v>
      </c>
      <c r="B64" s="4">
        <v>34.0</v>
      </c>
      <c r="C64" s="4">
        <v>39.0</v>
      </c>
      <c r="D64" s="7">
        <f t="shared" si="33"/>
        <v>-5</v>
      </c>
      <c r="E64" s="4">
        <v>6749.0</v>
      </c>
      <c r="F64" s="4">
        <v>6001.0</v>
      </c>
      <c r="G64" s="7">
        <f t="shared" si="34"/>
        <v>748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>
      <c r="A65" s="5" t="s">
        <v>32</v>
      </c>
      <c r="B65" s="4">
        <v>31.0</v>
      </c>
      <c r="C65" s="4">
        <v>41.0</v>
      </c>
      <c r="D65" s="7">
        <f t="shared" si="33"/>
        <v>-10</v>
      </c>
      <c r="E65" s="4">
        <v>5724.0</v>
      </c>
      <c r="F65" s="4">
        <v>6412.0</v>
      </c>
      <c r="G65" s="7">
        <f t="shared" si="34"/>
        <v>-688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>
      <c r="A66" s="5" t="s">
        <v>48</v>
      </c>
      <c r="B66" s="4">
        <v>16.0</v>
      </c>
      <c r="C66" s="4">
        <v>36.0</v>
      </c>
      <c r="D66" s="7">
        <f t="shared" si="33"/>
        <v>-20</v>
      </c>
      <c r="E66" s="4">
        <v>3383.0</v>
      </c>
      <c r="F66" s="4">
        <v>5348.0</v>
      </c>
      <c r="G66" s="7">
        <f t="shared" si="34"/>
        <v>-1965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>
      <c r="A68" s="4" t="s">
        <v>73</v>
      </c>
      <c r="B68" s="4" t="s">
        <v>76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>
      <c r="A69" s="4" t="s">
        <v>1</v>
      </c>
      <c r="B69" s="4" t="s">
        <v>64</v>
      </c>
      <c r="C69" s="4" t="s">
        <v>65</v>
      </c>
      <c r="D69" s="4" t="s">
        <v>66</v>
      </c>
      <c r="E69" s="4" t="s">
        <v>67</v>
      </c>
      <c r="F69" s="4" t="s">
        <v>68</v>
      </c>
      <c r="G69" s="4" t="s">
        <v>69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>
      <c r="A70" s="5" t="s">
        <v>92</v>
      </c>
      <c r="B70" s="4">
        <v>42.0</v>
      </c>
      <c r="C70" s="4">
        <v>43.0</v>
      </c>
      <c r="D70" s="7">
        <f t="shared" ref="D70:D73" si="35">SUM(B70 - C70)</f>
        <v>-1</v>
      </c>
      <c r="E70" s="4">
        <v>6799.0</v>
      </c>
      <c r="F70" s="4">
        <v>6380.0</v>
      </c>
      <c r="G70" s="7">
        <f t="shared" ref="G70:G73" si="36">SUM(E70 - F70)</f>
        <v>419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>
      <c r="A71" s="5" t="s">
        <v>23</v>
      </c>
      <c r="B71" s="4">
        <v>30.0</v>
      </c>
      <c r="C71" s="4">
        <v>46.0</v>
      </c>
      <c r="D71" s="7">
        <f t="shared" si="35"/>
        <v>-16</v>
      </c>
      <c r="E71" s="4">
        <v>6084.0</v>
      </c>
      <c r="F71" s="4">
        <v>6861.0</v>
      </c>
      <c r="G71" s="7">
        <f t="shared" si="36"/>
        <v>-777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>
      <c r="A72" s="5" t="s">
        <v>32</v>
      </c>
      <c r="B72" s="4">
        <v>25.0</v>
      </c>
      <c r="C72" s="4">
        <v>43.0</v>
      </c>
      <c r="D72" s="7">
        <f t="shared" si="35"/>
        <v>-18</v>
      </c>
      <c r="E72" s="4">
        <v>4667.0</v>
      </c>
      <c r="F72" s="4">
        <v>5866.0</v>
      </c>
      <c r="G72" s="7">
        <f t="shared" si="36"/>
        <v>-1199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>
      <c r="A73" s="5" t="s">
        <v>48</v>
      </c>
      <c r="B73" s="4">
        <v>15.0</v>
      </c>
      <c r="C73" s="4">
        <v>37.0</v>
      </c>
      <c r="D73" s="7">
        <f t="shared" si="35"/>
        <v>-22</v>
      </c>
      <c r="E73" s="4">
        <v>3049.0</v>
      </c>
      <c r="F73" s="4">
        <v>5582.0</v>
      </c>
      <c r="G73" s="7">
        <f t="shared" si="36"/>
        <v>-2533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</row>
    <row r="100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</row>
    <row r="1006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</row>
    <row r="1007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</row>
    <row r="1008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</row>
    <row r="1009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</row>
    <row r="1010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</row>
    <row r="1011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  <c r="AA1011" s="7"/>
      <c r="AB1011" s="7"/>
      <c r="AC1011" s="7"/>
    </row>
    <row r="101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  <c r="AA1012" s="7"/>
      <c r="AB1012" s="7"/>
      <c r="AC1012" s="7"/>
    </row>
    <row r="1013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  <c r="AA1013" s="7"/>
      <c r="AB1013" s="7"/>
      <c r="AC1013" s="7"/>
    </row>
    <row r="1014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  <c r="AB1014" s="7"/>
      <c r="AC1014" s="7"/>
    </row>
  </sheetData>
  <hyperlinks>
    <hyperlink r:id="rId1" ref="A3"/>
    <hyperlink r:id="rId2" ref="A4"/>
    <hyperlink r:id="rId3" ref="A5"/>
    <hyperlink r:id="rId4" ref="A6"/>
    <hyperlink r:id="rId5" ref="A10"/>
    <hyperlink r:id="rId6" ref="A11"/>
    <hyperlink r:id="rId7" ref="A12"/>
    <hyperlink r:id="rId8" ref="A13"/>
    <hyperlink r:id="rId9" ref="A19"/>
    <hyperlink r:id="rId10" ref="A20"/>
    <hyperlink r:id="rId11" ref="A21"/>
    <hyperlink r:id="rId12" ref="A22"/>
    <hyperlink r:id="rId13" ref="A26"/>
    <hyperlink r:id="rId14" ref="A27"/>
    <hyperlink r:id="rId15" ref="A28"/>
    <hyperlink r:id="rId16" ref="A29"/>
    <hyperlink r:id="rId17" ref="A33"/>
    <hyperlink r:id="rId18" ref="A34"/>
    <hyperlink r:id="rId19" ref="A35"/>
    <hyperlink r:id="rId20" ref="A36"/>
    <hyperlink r:id="rId21" ref="A41"/>
    <hyperlink r:id="rId22" ref="A42"/>
    <hyperlink r:id="rId23" ref="A43"/>
    <hyperlink r:id="rId24" ref="A44"/>
    <hyperlink r:id="rId25" ref="A48"/>
    <hyperlink r:id="rId26" ref="A49"/>
    <hyperlink r:id="rId27" ref="A50"/>
    <hyperlink r:id="rId28" ref="A51"/>
    <hyperlink r:id="rId29" ref="A55"/>
    <hyperlink r:id="rId30" ref="A56"/>
    <hyperlink r:id="rId31" ref="A57"/>
    <hyperlink r:id="rId32" ref="A58"/>
    <hyperlink r:id="rId33" ref="A63"/>
    <hyperlink r:id="rId34" ref="A64"/>
    <hyperlink r:id="rId35" ref="A65"/>
    <hyperlink r:id="rId36" ref="A66"/>
    <hyperlink r:id="rId37" ref="A70"/>
    <hyperlink r:id="rId38" ref="A71"/>
    <hyperlink r:id="rId39" ref="A72"/>
    <hyperlink r:id="rId40" ref="A73"/>
  </hyperlinks>
  <drawing r:id="rId4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>
      <c r="A2" s="4" t="s">
        <v>1</v>
      </c>
      <c r="B2" s="4" t="s">
        <v>63</v>
      </c>
      <c r="C2" s="4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>
      <c r="A3" s="9" t="s">
        <v>19</v>
      </c>
      <c r="B3" s="4">
        <v>12.0</v>
      </c>
      <c r="C3" s="7">
        <f t="shared" ref="C3:D3" si="1">SUM(B23,B30,B37,B45,B53,B61,B67,B76,B81,B89,B97,B103)</f>
        <v>511</v>
      </c>
      <c r="D3" s="7">
        <f t="shared" si="1"/>
        <v>420</v>
      </c>
      <c r="E3" s="7">
        <f t="shared" ref="E3:E8" si="4">SUM(C3 - D3)</f>
        <v>91</v>
      </c>
      <c r="F3" s="22">
        <f t="shared" ref="F3:G3" si="2">SUM(E23,E30,E37,E45,E53,E61,E67,E76,E81,E89,E97,E103)</f>
        <v>85481</v>
      </c>
      <c r="G3" s="22">
        <f t="shared" si="2"/>
        <v>65181</v>
      </c>
      <c r="H3" s="7">
        <f t="shared" ref="H3:H8" si="6">SUM(F3-G3)</f>
        <v>20300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>
      <c r="A4" s="9" t="s">
        <v>26</v>
      </c>
      <c r="B4" s="4">
        <v>6.0</v>
      </c>
      <c r="C4" s="7">
        <f t="shared" ref="C4:D4" si="3">SUM(B38,B59,B84,B90,B98,B106)</f>
        <v>206</v>
      </c>
      <c r="D4" s="7">
        <f t="shared" si="3"/>
        <v>205</v>
      </c>
      <c r="E4" s="7">
        <f t="shared" si="4"/>
        <v>1</v>
      </c>
      <c r="F4" s="22">
        <f t="shared" ref="F4:G4" si="5">SUM(E38,E59,E84,E90,E98,E106)</f>
        <v>39301</v>
      </c>
      <c r="G4" s="22">
        <f t="shared" si="5"/>
        <v>34230</v>
      </c>
      <c r="H4" s="7">
        <f t="shared" si="6"/>
        <v>5071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>
      <c r="A5" s="9" t="s">
        <v>28</v>
      </c>
      <c r="B5" s="4">
        <v>12.0</v>
      </c>
      <c r="C5" s="7">
        <f t="shared" ref="C5:D5" si="7">SUM(B24,B31,B39,B46,B52,B60,B69,B75,B83,B91,B96,B104)</f>
        <v>421</v>
      </c>
      <c r="D5" s="7">
        <f t="shared" si="7"/>
        <v>429</v>
      </c>
      <c r="E5" s="7">
        <f t="shared" si="4"/>
        <v>-8</v>
      </c>
      <c r="F5" s="22">
        <f t="shared" ref="F5:G5" si="8">SUM(E24,E31,E39,E46,E52,E60,E69,E75,E83,E91,E96,E104)</f>
        <v>76027</v>
      </c>
      <c r="G5" s="22">
        <f t="shared" si="8"/>
        <v>72916</v>
      </c>
      <c r="H5" s="7">
        <f t="shared" si="6"/>
        <v>3111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>
      <c r="A6" s="9" t="s">
        <v>40</v>
      </c>
      <c r="B6" s="4">
        <v>12.0</v>
      </c>
      <c r="C6" s="7">
        <f t="shared" ref="C6:D6" si="9">SUM(B26,B32,B40,B48,B55,B62,B68,B74,B82,B92,B99,B105)</f>
        <v>366</v>
      </c>
      <c r="D6" s="7">
        <f t="shared" si="9"/>
        <v>439</v>
      </c>
      <c r="E6" s="7">
        <f t="shared" si="4"/>
        <v>-73</v>
      </c>
      <c r="F6" s="7">
        <f t="shared" ref="F6:G6" si="10">SUM(E26,E32,E40,E48,E55,E62,E68,E74,E82,E92,E99,E105)</f>
        <v>64991</v>
      </c>
      <c r="G6" s="7">
        <f t="shared" si="10"/>
        <v>68769</v>
      </c>
      <c r="H6" s="7">
        <f t="shared" si="6"/>
        <v>-3778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>
      <c r="A7" s="9" t="s">
        <v>43</v>
      </c>
      <c r="B7" s="4">
        <v>4.0</v>
      </c>
      <c r="C7" s="7">
        <f t="shared" ref="C7:D7" si="11">SUM(B33,B54,B70,B77)</f>
        <v>106</v>
      </c>
      <c r="D7" s="7">
        <f t="shared" si="11"/>
        <v>139</v>
      </c>
      <c r="E7" s="7">
        <f t="shared" si="4"/>
        <v>-33</v>
      </c>
      <c r="F7" s="22">
        <f t="shared" ref="F7:G7" si="12">SUM(E33,E54,E70,E77)</f>
        <v>20754</v>
      </c>
      <c r="G7" s="22">
        <f t="shared" si="12"/>
        <v>21830</v>
      </c>
      <c r="H7" s="7">
        <f t="shared" si="6"/>
        <v>-1076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>
      <c r="A8" s="9" t="s">
        <v>47</v>
      </c>
      <c r="B8" s="4">
        <v>2.0</v>
      </c>
      <c r="C8" s="7">
        <f t="shared" ref="C8:D8" si="13">SUM(B25,B47)</f>
        <v>52</v>
      </c>
      <c r="D8" s="7">
        <f t="shared" si="13"/>
        <v>71</v>
      </c>
      <c r="E8" s="7">
        <f t="shared" si="4"/>
        <v>-19</v>
      </c>
      <c r="F8" s="22">
        <f t="shared" ref="F8:G8" si="14">SUM(E25,E47)</f>
        <v>8905</v>
      </c>
      <c r="G8" s="22">
        <f t="shared" si="14"/>
        <v>11407</v>
      </c>
      <c r="H8" s="7">
        <f t="shared" si="6"/>
        <v>-2502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>
      <c r="A10" s="1" t="s">
        <v>70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>
      <c r="A11" s="4" t="s">
        <v>1</v>
      </c>
      <c r="B11" s="4" t="s">
        <v>6</v>
      </c>
      <c r="C11" s="4" t="s">
        <v>7</v>
      </c>
      <c r="D11" s="4" t="s">
        <v>8</v>
      </c>
      <c r="E11" s="4" t="s">
        <v>9</v>
      </c>
      <c r="F11" s="4" t="s">
        <v>10</v>
      </c>
      <c r="G11" s="4" t="s">
        <v>11</v>
      </c>
      <c r="H11" s="4" t="s">
        <v>12</v>
      </c>
      <c r="I11" s="4" t="s">
        <v>13</v>
      </c>
      <c r="J11" s="4" t="s">
        <v>15</v>
      </c>
      <c r="K11" s="4" t="s">
        <v>16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>
      <c r="A12" s="9" t="s">
        <v>19</v>
      </c>
      <c r="B12" s="7">
        <f t="shared" ref="B12:B17" si="15">SUM(C3 / B3)</f>
        <v>42.58333333</v>
      </c>
      <c r="C12" s="7">
        <f t="shared" ref="C12:C17" si="16">SUM(D3 / B3)</f>
        <v>35</v>
      </c>
      <c r="D12" s="7">
        <f t="shared" ref="D12:D17" si="17">SUM(E3 / B3)</f>
        <v>7.583333333</v>
      </c>
      <c r="E12" s="7">
        <f t="shared" ref="E12:E17" si="18">SUM(F3 / B3)</f>
        <v>7123.416667</v>
      </c>
      <c r="F12" s="7">
        <f t="shared" ref="F12:F17" si="19">SUM(G3 / B3)</f>
        <v>5431.75</v>
      </c>
      <c r="G12" s="7">
        <f t="shared" ref="G12:G17" si="20">SUM(H3 / B3)</f>
        <v>1691.666667</v>
      </c>
      <c r="H12" s="7">
        <f t="shared" ref="H12:H17" si="21">SUM(F3/C3)</f>
        <v>167.2818004</v>
      </c>
      <c r="I12" s="7">
        <f t="shared" ref="I12:I17" si="22">SUM(G3/C3)</f>
        <v>127.555773</v>
      </c>
      <c r="J12" s="7">
        <f t="shared" ref="J12:J17" si="23">SUM(F3/D3)</f>
        <v>203.5261905</v>
      </c>
      <c r="K12" s="7">
        <f t="shared" ref="K12:K17" si="24">SUM(G3/D3)</f>
        <v>155.1928571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>
      <c r="A13" s="9" t="s">
        <v>26</v>
      </c>
      <c r="B13" s="7">
        <f t="shared" si="15"/>
        <v>34.33333333</v>
      </c>
      <c r="C13" s="7">
        <f t="shared" si="16"/>
        <v>34.16666667</v>
      </c>
      <c r="D13" s="7">
        <f t="shared" si="17"/>
        <v>0.1666666667</v>
      </c>
      <c r="E13" s="7">
        <f t="shared" si="18"/>
        <v>6550.166667</v>
      </c>
      <c r="F13" s="7">
        <f t="shared" si="19"/>
        <v>5705</v>
      </c>
      <c r="G13" s="7">
        <f t="shared" si="20"/>
        <v>845.1666667</v>
      </c>
      <c r="H13" s="7">
        <f t="shared" si="21"/>
        <v>190.7815534</v>
      </c>
      <c r="I13" s="7">
        <f t="shared" si="22"/>
        <v>166.1650485</v>
      </c>
      <c r="J13" s="7">
        <f t="shared" si="23"/>
        <v>191.7121951</v>
      </c>
      <c r="K13" s="7">
        <f t="shared" si="24"/>
        <v>166.9756098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>
      <c r="A14" s="9" t="s">
        <v>28</v>
      </c>
      <c r="B14" s="7">
        <f t="shared" si="15"/>
        <v>35.08333333</v>
      </c>
      <c r="C14" s="7">
        <f t="shared" si="16"/>
        <v>35.75</v>
      </c>
      <c r="D14" s="7">
        <f t="shared" si="17"/>
        <v>-0.6666666667</v>
      </c>
      <c r="E14" s="7">
        <f t="shared" si="18"/>
        <v>6335.583333</v>
      </c>
      <c r="F14" s="7">
        <f t="shared" si="19"/>
        <v>6076.333333</v>
      </c>
      <c r="G14" s="7">
        <f t="shared" si="20"/>
        <v>259.25</v>
      </c>
      <c r="H14" s="7">
        <f t="shared" si="21"/>
        <v>180.5866983</v>
      </c>
      <c r="I14" s="7">
        <f t="shared" si="22"/>
        <v>173.1971496</v>
      </c>
      <c r="J14" s="7">
        <f t="shared" si="23"/>
        <v>177.2191142</v>
      </c>
      <c r="K14" s="7">
        <f t="shared" si="24"/>
        <v>169.967366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>
      <c r="A15" s="9" t="s">
        <v>40</v>
      </c>
      <c r="B15" s="7">
        <f t="shared" si="15"/>
        <v>30.5</v>
      </c>
      <c r="C15" s="7">
        <f t="shared" si="16"/>
        <v>36.58333333</v>
      </c>
      <c r="D15" s="7">
        <f t="shared" si="17"/>
        <v>-6.083333333</v>
      </c>
      <c r="E15" s="7">
        <f t="shared" si="18"/>
        <v>5415.916667</v>
      </c>
      <c r="F15" s="7">
        <f t="shared" si="19"/>
        <v>5730.75</v>
      </c>
      <c r="G15" s="7">
        <f t="shared" si="20"/>
        <v>-314.8333333</v>
      </c>
      <c r="H15" s="7">
        <f t="shared" si="21"/>
        <v>177.5710383</v>
      </c>
      <c r="I15" s="7">
        <f t="shared" si="22"/>
        <v>187.8934426</v>
      </c>
      <c r="J15" s="7">
        <f t="shared" si="23"/>
        <v>148.0432802</v>
      </c>
      <c r="K15" s="7">
        <f t="shared" si="24"/>
        <v>156.6492027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>
      <c r="A16" s="9" t="s">
        <v>43</v>
      </c>
      <c r="B16" s="7">
        <f t="shared" si="15"/>
        <v>26.5</v>
      </c>
      <c r="C16" s="7">
        <f t="shared" si="16"/>
        <v>34.75</v>
      </c>
      <c r="D16" s="7">
        <f t="shared" si="17"/>
        <v>-8.25</v>
      </c>
      <c r="E16" s="7">
        <f t="shared" si="18"/>
        <v>5188.5</v>
      </c>
      <c r="F16" s="7">
        <f t="shared" si="19"/>
        <v>5457.5</v>
      </c>
      <c r="G16" s="7">
        <f t="shared" si="20"/>
        <v>-269</v>
      </c>
      <c r="H16" s="7">
        <f t="shared" si="21"/>
        <v>195.7924528</v>
      </c>
      <c r="I16" s="7">
        <f t="shared" si="22"/>
        <v>205.9433962</v>
      </c>
      <c r="J16" s="7">
        <f t="shared" si="23"/>
        <v>149.3093525</v>
      </c>
      <c r="K16" s="7">
        <f t="shared" si="24"/>
        <v>157.0503597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>
      <c r="A17" s="9" t="s">
        <v>47</v>
      </c>
      <c r="B17" s="7">
        <f t="shared" si="15"/>
        <v>26</v>
      </c>
      <c r="C17" s="7">
        <f t="shared" si="16"/>
        <v>35.5</v>
      </c>
      <c r="D17" s="7">
        <f t="shared" si="17"/>
        <v>-9.5</v>
      </c>
      <c r="E17" s="7">
        <f t="shared" si="18"/>
        <v>4452.5</v>
      </c>
      <c r="F17" s="7">
        <f t="shared" si="19"/>
        <v>5703.5</v>
      </c>
      <c r="G17" s="7">
        <f t="shared" si="20"/>
        <v>-1251</v>
      </c>
      <c r="H17" s="7">
        <f t="shared" si="21"/>
        <v>171.25</v>
      </c>
      <c r="I17" s="7">
        <f t="shared" si="22"/>
        <v>219.3653846</v>
      </c>
      <c r="J17" s="7">
        <f t="shared" si="23"/>
        <v>125.4225352</v>
      </c>
      <c r="K17" s="7">
        <f t="shared" si="24"/>
        <v>160.6619718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>
      <c r="A18" s="1"/>
      <c r="B18" s="1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>
      <c r="A19" s="1"/>
      <c r="B19" s="1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>
      <c r="A20" s="1" t="s">
        <v>71</v>
      </c>
      <c r="B20" s="1" t="s">
        <v>79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>
      <c r="A21" s="4" t="s">
        <v>73</v>
      </c>
      <c r="B21" s="4" t="s">
        <v>86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>
      <c r="A22" s="4" t="s">
        <v>1</v>
      </c>
      <c r="B22" s="4" t="s">
        <v>64</v>
      </c>
      <c r="C22" s="4" t="s">
        <v>65</v>
      </c>
      <c r="D22" s="4" t="s">
        <v>66</v>
      </c>
      <c r="E22" s="4" t="s">
        <v>67</v>
      </c>
      <c r="F22" s="4" t="s">
        <v>68</v>
      </c>
      <c r="G22" s="4" t="s">
        <v>69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>
      <c r="A23" s="9" t="s">
        <v>19</v>
      </c>
      <c r="B23" s="8">
        <v>60.0</v>
      </c>
      <c r="C23" s="8">
        <v>35.0</v>
      </c>
      <c r="D23" s="7">
        <f t="shared" ref="D23:D26" si="25">SUM(B23 - C23)</f>
        <v>25</v>
      </c>
      <c r="E23" s="8">
        <v>9619.0</v>
      </c>
      <c r="F23" s="8">
        <v>5576.0</v>
      </c>
      <c r="G23" s="7">
        <f t="shared" ref="G23:G26" si="26">SUM(E23 - F23)</f>
        <v>4043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>
      <c r="A24" s="9" t="s">
        <v>28</v>
      </c>
      <c r="B24" s="8">
        <v>34.0</v>
      </c>
      <c r="C24" s="8">
        <v>52.0</v>
      </c>
      <c r="D24" s="7">
        <f t="shared" si="25"/>
        <v>-18</v>
      </c>
      <c r="E24" s="8">
        <v>6656.0</v>
      </c>
      <c r="F24" s="8">
        <v>7905.0</v>
      </c>
      <c r="G24" s="7">
        <f t="shared" si="26"/>
        <v>-1249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>
      <c r="A25" s="9" t="s">
        <v>47</v>
      </c>
      <c r="B25" s="8">
        <v>27.0</v>
      </c>
      <c r="C25" s="8">
        <v>34.0</v>
      </c>
      <c r="D25" s="7">
        <f t="shared" si="25"/>
        <v>-7</v>
      </c>
      <c r="E25" s="8">
        <v>4421.0</v>
      </c>
      <c r="F25" s="8">
        <v>5489.0</v>
      </c>
      <c r="G25" s="7">
        <f t="shared" si="26"/>
        <v>-1068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>
      <c r="A26" s="9" t="s">
        <v>40</v>
      </c>
      <c r="B26" s="8">
        <v>21.0</v>
      </c>
      <c r="C26" s="8">
        <v>42.0</v>
      </c>
      <c r="D26" s="7">
        <f t="shared" si="25"/>
        <v>-21</v>
      </c>
      <c r="E26" s="8">
        <v>4789.0</v>
      </c>
      <c r="F26" s="8">
        <v>5951.0</v>
      </c>
      <c r="G26" s="7">
        <f t="shared" si="26"/>
        <v>-1162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>
      <c r="A28" s="4" t="s">
        <v>73</v>
      </c>
      <c r="B28" s="4" t="s">
        <v>80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>
      <c r="A29" s="4" t="s">
        <v>1</v>
      </c>
      <c r="B29" s="4" t="s">
        <v>64</v>
      </c>
      <c r="C29" s="4" t="s">
        <v>65</v>
      </c>
      <c r="D29" s="4" t="s">
        <v>66</v>
      </c>
      <c r="E29" s="4" t="s">
        <v>67</v>
      </c>
      <c r="F29" s="4" t="s">
        <v>68</v>
      </c>
      <c r="G29" s="4" t="s">
        <v>69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>
      <c r="A30" s="9" t="s">
        <v>19</v>
      </c>
      <c r="B30" s="8">
        <v>43.0</v>
      </c>
      <c r="C30" s="8">
        <v>35.0</v>
      </c>
      <c r="D30" s="7">
        <f t="shared" ref="D30:D33" si="27">SUM(B30 - C30)</f>
        <v>8</v>
      </c>
      <c r="E30" s="8">
        <v>6648.0</v>
      </c>
      <c r="F30" s="8">
        <v>4944.0</v>
      </c>
      <c r="G30" s="7">
        <f t="shared" ref="G30:G33" si="28">SUM(E30 - F30)</f>
        <v>1704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>
      <c r="A31" s="9" t="s">
        <v>28</v>
      </c>
      <c r="B31" s="8">
        <v>40.0</v>
      </c>
      <c r="C31" s="8">
        <v>33.0</v>
      </c>
      <c r="D31" s="7">
        <f t="shared" si="27"/>
        <v>7</v>
      </c>
      <c r="E31" s="8">
        <v>6513.0</v>
      </c>
      <c r="F31" s="8">
        <v>5626.0</v>
      </c>
      <c r="G31" s="7">
        <f t="shared" si="28"/>
        <v>887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>
      <c r="A32" s="9" t="s">
        <v>40</v>
      </c>
      <c r="B32" s="8">
        <v>36.0</v>
      </c>
      <c r="C32" s="8">
        <v>38.0</v>
      </c>
      <c r="D32" s="7">
        <f t="shared" si="27"/>
        <v>-2</v>
      </c>
      <c r="E32" s="8">
        <v>5826.0</v>
      </c>
      <c r="F32" s="8">
        <v>5529.0</v>
      </c>
      <c r="G32" s="7">
        <f t="shared" si="28"/>
        <v>297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>
      <c r="A33" s="9" t="s">
        <v>43</v>
      </c>
      <c r="B33" s="8">
        <v>30.0</v>
      </c>
      <c r="C33" s="8">
        <v>38.0</v>
      </c>
      <c r="D33" s="7">
        <f t="shared" si="27"/>
        <v>-8</v>
      </c>
      <c r="E33" s="8">
        <v>6134.0</v>
      </c>
      <c r="F33" s="8">
        <v>6220.0</v>
      </c>
      <c r="G33" s="7">
        <f t="shared" si="28"/>
        <v>-86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>
      <c r="A35" s="4" t="s">
        <v>73</v>
      </c>
      <c r="B35" s="4" t="s">
        <v>89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>
      <c r="A36" s="4" t="s">
        <v>1</v>
      </c>
      <c r="B36" s="4" t="s">
        <v>64</v>
      </c>
      <c r="C36" s="4" t="s">
        <v>65</v>
      </c>
      <c r="D36" s="4" t="s">
        <v>66</v>
      </c>
      <c r="E36" s="4" t="s">
        <v>67</v>
      </c>
      <c r="F36" s="4" t="s">
        <v>68</v>
      </c>
      <c r="G36" s="4" t="s">
        <v>69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>
      <c r="A37" s="9" t="s">
        <v>19</v>
      </c>
      <c r="B37" s="8">
        <v>50.0</v>
      </c>
      <c r="C37" s="8">
        <v>25.0</v>
      </c>
      <c r="D37" s="7">
        <f t="shared" ref="D37:D40" si="29">SUM(B37 - C37)</f>
        <v>25</v>
      </c>
      <c r="E37" s="8">
        <v>8931.0</v>
      </c>
      <c r="F37" s="8">
        <v>5114.0</v>
      </c>
      <c r="G37" s="7">
        <f t="shared" ref="G37:G40" si="30">SUM(E37 - F37)</f>
        <v>3817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>
      <c r="A38" s="9" t="s">
        <v>26</v>
      </c>
      <c r="B38" s="8">
        <v>41.0</v>
      </c>
      <c r="C38" s="8">
        <v>26.0</v>
      </c>
      <c r="D38" s="7">
        <f t="shared" si="29"/>
        <v>15</v>
      </c>
      <c r="E38" s="8">
        <v>7524.0</v>
      </c>
      <c r="F38" s="8">
        <v>4968.0</v>
      </c>
      <c r="G38" s="7">
        <f t="shared" si="30"/>
        <v>2556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>
      <c r="A39" s="9" t="s">
        <v>28</v>
      </c>
      <c r="B39" s="8">
        <v>38.0</v>
      </c>
      <c r="C39" s="8">
        <v>27.0</v>
      </c>
      <c r="D39" s="7">
        <f t="shared" si="29"/>
        <v>11</v>
      </c>
      <c r="E39" s="8">
        <v>6956.0</v>
      </c>
      <c r="F39" s="8">
        <v>5264.0</v>
      </c>
      <c r="G39" s="7">
        <f t="shared" si="30"/>
        <v>1692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>
      <c r="A40" s="9" t="s">
        <v>40</v>
      </c>
      <c r="B40" s="8">
        <v>28.0</v>
      </c>
      <c r="C40" s="8">
        <v>32.0</v>
      </c>
      <c r="D40" s="7">
        <f t="shared" si="29"/>
        <v>-4</v>
      </c>
      <c r="E40" s="8">
        <v>5017.0</v>
      </c>
      <c r="F40" s="8">
        <v>4809.0</v>
      </c>
      <c r="G40" s="7">
        <f t="shared" si="30"/>
        <v>208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>
      <c r="A42" s="1" t="s">
        <v>71</v>
      </c>
      <c r="B42" s="1" t="s">
        <v>91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>
      <c r="A43" s="4" t="s">
        <v>73</v>
      </c>
      <c r="B43" s="4" t="s">
        <v>77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>
      <c r="A44" s="4" t="s">
        <v>1</v>
      </c>
      <c r="B44" s="4" t="s">
        <v>64</v>
      </c>
      <c r="C44" s="4" t="s">
        <v>65</v>
      </c>
      <c r="D44" s="4" t="s">
        <v>66</v>
      </c>
      <c r="E44" s="4" t="s">
        <v>67</v>
      </c>
      <c r="F44" s="4" t="s">
        <v>68</v>
      </c>
      <c r="G44" s="4" t="s">
        <v>69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>
      <c r="A45" s="9" t="s">
        <v>19</v>
      </c>
      <c r="B45" s="8">
        <v>41.0</v>
      </c>
      <c r="C45" s="8">
        <v>42.0</v>
      </c>
      <c r="D45" s="7">
        <f t="shared" ref="D45:D48" si="31">SUM(B45 - C45)</f>
        <v>-1</v>
      </c>
      <c r="E45" s="8">
        <v>7574.0</v>
      </c>
      <c r="F45" s="8">
        <v>6147.0</v>
      </c>
      <c r="G45" s="7">
        <f t="shared" ref="G45:G48" si="32">SUM(E45 - F45)</f>
        <v>1427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>
      <c r="A46" s="9" t="s">
        <v>28</v>
      </c>
      <c r="B46" s="8">
        <v>33.0</v>
      </c>
      <c r="C46" s="8">
        <v>29.0</v>
      </c>
      <c r="D46" s="7">
        <f t="shared" si="31"/>
        <v>4</v>
      </c>
      <c r="E46" s="8">
        <v>6103.0</v>
      </c>
      <c r="F46" s="8">
        <v>6133.0</v>
      </c>
      <c r="G46" s="7">
        <f t="shared" si="32"/>
        <v>-30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>
      <c r="A47" s="9" t="s">
        <v>47</v>
      </c>
      <c r="B47" s="8">
        <v>25.0</v>
      </c>
      <c r="C47" s="8">
        <v>37.0</v>
      </c>
      <c r="D47" s="7">
        <f t="shared" si="31"/>
        <v>-12</v>
      </c>
      <c r="E47" s="8">
        <v>4484.0</v>
      </c>
      <c r="F47" s="8">
        <v>5918.0</v>
      </c>
      <c r="G47" s="7">
        <f t="shared" si="32"/>
        <v>-1434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>
      <c r="A48" s="9" t="s">
        <v>40</v>
      </c>
      <c r="B48" s="8">
        <v>26.0</v>
      </c>
      <c r="C48" s="8">
        <v>42.0</v>
      </c>
      <c r="D48" s="7">
        <f t="shared" si="31"/>
        <v>-16</v>
      </c>
      <c r="E48" s="8">
        <v>4750.0</v>
      </c>
      <c r="F48" s="8">
        <v>6476.0</v>
      </c>
      <c r="G48" s="7">
        <f t="shared" si="32"/>
        <v>-1726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>
      <c r="A50" s="4" t="s">
        <v>73</v>
      </c>
      <c r="B50" s="4" t="s">
        <v>74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>
      <c r="A51" s="4" t="s">
        <v>1</v>
      </c>
      <c r="B51" s="4" t="s">
        <v>64</v>
      </c>
      <c r="C51" s="4" t="s">
        <v>65</v>
      </c>
      <c r="D51" s="4" t="s">
        <v>66</v>
      </c>
      <c r="E51" s="4" t="s">
        <v>67</v>
      </c>
      <c r="F51" s="4" t="s">
        <v>68</v>
      </c>
      <c r="G51" s="4" t="s">
        <v>69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>
      <c r="A52" s="9" t="s">
        <v>28</v>
      </c>
      <c r="B52" s="8">
        <v>29.0</v>
      </c>
      <c r="C52" s="8">
        <v>20.0</v>
      </c>
      <c r="D52" s="7">
        <f t="shared" ref="D52:D55" si="33">SUM(B52 - C52)</f>
        <v>9</v>
      </c>
      <c r="E52" s="8">
        <v>4938.0</v>
      </c>
      <c r="F52" s="8">
        <v>3875.0</v>
      </c>
      <c r="G52" s="7">
        <f t="shared" ref="G52:G55" si="34">SUM(E52 - F52)</f>
        <v>1063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>
      <c r="A53" s="9" t="s">
        <v>19</v>
      </c>
      <c r="B53" s="8">
        <v>30.0</v>
      </c>
      <c r="C53" s="8">
        <v>31.0</v>
      </c>
      <c r="D53" s="7">
        <f t="shared" si="33"/>
        <v>-1</v>
      </c>
      <c r="E53" s="8">
        <v>5181.0</v>
      </c>
      <c r="F53" s="8">
        <v>4735.0</v>
      </c>
      <c r="G53" s="7">
        <f t="shared" si="34"/>
        <v>446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>
      <c r="A54" s="9" t="s">
        <v>43</v>
      </c>
      <c r="B54" s="8">
        <v>28.0</v>
      </c>
      <c r="C54" s="8">
        <v>26.0</v>
      </c>
      <c r="D54" s="7">
        <f t="shared" si="33"/>
        <v>2</v>
      </c>
      <c r="E54" s="8">
        <v>4548.0</v>
      </c>
      <c r="F54" s="8">
        <v>4319.0</v>
      </c>
      <c r="G54" s="7">
        <f t="shared" si="34"/>
        <v>229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>
      <c r="A55" s="9" t="s">
        <v>40</v>
      </c>
      <c r="B55" s="8">
        <v>23.0</v>
      </c>
      <c r="C55" s="8">
        <v>31.0</v>
      </c>
      <c r="D55" s="7">
        <f t="shared" si="33"/>
        <v>-8</v>
      </c>
      <c r="E55" s="8">
        <v>4976.0</v>
      </c>
      <c r="F55" s="8">
        <v>5619.0</v>
      </c>
      <c r="G55" s="7">
        <f t="shared" si="34"/>
        <v>-643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>
      <c r="A57" s="4" t="s">
        <v>73</v>
      </c>
      <c r="B57" s="4" t="s">
        <v>76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>
      <c r="A58" s="4" t="s">
        <v>1</v>
      </c>
      <c r="B58" s="4" t="s">
        <v>64</v>
      </c>
      <c r="C58" s="4" t="s">
        <v>65</v>
      </c>
      <c r="D58" s="4" t="s">
        <v>66</v>
      </c>
      <c r="E58" s="4" t="s">
        <v>67</v>
      </c>
      <c r="F58" s="4" t="s">
        <v>68</v>
      </c>
      <c r="G58" s="4" t="s">
        <v>69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>
      <c r="A59" s="9" t="s">
        <v>26</v>
      </c>
      <c r="B59" s="8">
        <v>53.0</v>
      </c>
      <c r="C59" s="8">
        <v>35.0</v>
      </c>
      <c r="D59" s="7">
        <f t="shared" ref="D59:D62" si="35">SUM(B59 - C59)</f>
        <v>18</v>
      </c>
      <c r="E59" s="8">
        <v>7511.0</v>
      </c>
      <c r="F59" s="8">
        <v>6015.0</v>
      </c>
      <c r="G59" s="7">
        <f t="shared" ref="G59:G62" si="36">SUM(E59 - F59)</f>
        <v>1496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>
      <c r="A60" s="9" t="s">
        <v>28</v>
      </c>
      <c r="B60" s="8">
        <v>35.0</v>
      </c>
      <c r="C60" s="8">
        <v>34.0</v>
      </c>
      <c r="D60" s="7">
        <f t="shared" si="35"/>
        <v>1</v>
      </c>
      <c r="E60" s="8">
        <v>7217.0</v>
      </c>
      <c r="F60" s="8">
        <v>5763.0</v>
      </c>
      <c r="G60" s="7">
        <f t="shared" si="36"/>
        <v>1454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>
      <c r="A61" s="9" t="s">
        <v>19</v>
      </c>
      <c r="B61" s="8">
        <v>31.0</v>
      </c>
      <c r="C61" s="8">
        <v>38.0</v>
      </c>
      <c r="D61" s="7">
        <f t="shared" si="35"/>
        <v>-7</v>
      </c>
      <c r="E61" s="8">
        <v>6236.0</v>
      </c>
      <c r="F61" s="8">
        <v>5315.0</v>
      </c>
      <c r="G61" s="7">
        <f t="shared" si="36"/>
        <v>921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>
      <c r="A62" s="9" t="s">
        <v>40</v>
      </c>
      <c r="B62" s="8">
        <v>33.0</v>
      </c>
      <c r="C62" s="8">
        <v>35.0</v>
      </c>
      <c r="D62" s="7">
        <f t="shared" si="35"/>
        <v>-2</v>
      </c>
      <c r="E62" s="8">
        <v>5197.0</v>
      </c>
      <c r="F62" s="8">
        <v>5584.0</v>
      </c>
      <c r="G62" s="7">
        <f t="shared" si="36"/>
        <v>-387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>
      <c r="A64" s="1" t="s">
        <v>71</v>
      </c>
      <c r="B64" s="1" t="s">
        <v>87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>
      <c r="A65" s="4" t="s">
        <v>73</v>
      </c>
      <c r="B65" s="4" t="s">
        <v>86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>
      <c r="A66" s="4" t="s">
        <v>1</v>
      </c>
      <c r="B66" s="4" t="s">
        <v>64</v>
      </c>
      <c r="C66" s="4" t="s">
        <v>65</v>
      </c>
      <c r="D66" s="4" t="s">
        <v>66</v>
      </c>
      <c r="E66" s="4" t="s">
        <v>67</v>
      </c>
      <c r="F66" s="4" t="s">
        <v>68</v>
      </c>
      <c r="G66" s="4" t="s">
        <v>69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>
      <c r="A67" s="9" t="s">
        <v>94</v>
      </c>
      <c r="B67" s="8">
        <v>48.0</v>
      </c>
      <c r="C67" s="8">
        <v>37.0</v>
      </c>
      <c r="D67" s="7">
        <f t="shared" ref="D67:D70" si="37">SUM(B67 - C67)</f>
        <v>11</v>
      </c>
      <c r="E67" s="8">
        <v>7074.0</v>
      </c>
      <c r="F67" s="8">
        <v>6145.0</v>
      </c>
      <c r="G67" s="7">
        <f t="shared" ref="G67:G70" si="38">SUM(E67 - F67)</f>
        <v>929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>
      <c r="A68" s="9" t="s">
        <v>40</v>
      </c>
      <c r="B68" s="8">
        <v>36.0</v>
      </c>
      <c r="C68" s="8">
        <v>35.0</v>
      </c>
      <c r="D68" s="7">
        <f t="shared" si="37"/>
        <v>1</v>
      </c>
      <c r="E68" s="8">
        <v>5814.0</v>
      </c>
      <c r="F68" s="8">
        <v>6115.0</v>
      </c>
      <c r="G68" s="7">
        <f t="shared" si="38"/>
        <v>-301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>
      <c r="A69" s="9" t="s">
        <v>28</v>
      </c>
      <c r="B69" s="8">
        <v>37.0</v>
      </c>
      <c r="C69" s="8">
        <v>46.0</v>
      </c>
      <c r="D69" s="7">
        <f t="shared" si="37"/>
        <v>-9</v>
      </c>
      <c r="E69" s="8">
        <v>6519.0</v>
      </c>
      <c r="F69" s="8">
        <v>6511.0</v>
      </c>
      <c r="G69" s="7">
        <f t="shared" si="38"/>
        <v>8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>
      <c r="A70" s="9" t="s">
        <v>43</v>
      </c>
      <c r="B70" s="8">
        <v>28.0</v>
      </c>
      <c r="C70" s="8">
        <v>42.0</v>
      </c>
      <c r="D70" s="7">
        <f t="shared" si="37"/>
        <v>-14</v>
      </c>
      <c r="E70" s="8">
        <v>5864.0</v>
      </c>
      <c r="F70" s="8">
        <v>6223.0</v>
      </c>
      <c r="G70" s="7">
        <f t="shared" si="38"/>
        <v>-359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>
      <c r="A72" s="4" t="s">
        <v>73</v>
      </c>
      <c r="B72" s="4" t="s">
        <v>77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>
      <c r="A73" s="4" t="s">
        <v>1</v>
      </c>
      <c r="B73" s="4" t="s">
        <v>64</v>
      </c>
      <c r="C73" s="4" t="s">
        <v>65</v>
      </c>
      <c r="D73" s="4" t="s">
        <v>66</v>
      </c>
      <c r="E73" s="4" t="s">
        <v>67</v>
      </c>
      <c r="F73" s="4" t="s">
        <v>68</v>
      </c>
      <c r="G73" s="4" t="s">
        <v>69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>
      <c r="A74" s="9" t="s">
        <v>40</v>
      </c>
      <c r="B74" s="8">
        <v>44.0</v>
      </c>
      <c r="C74" s="8">
        <v>32.0</v>
      </c>
      <c r="D74" s="7">
        <f t="shared" ref="D74:D77" si="39">SUM(B74 - C74)</f>
        <v>12</v>
      </c>
      <c r="E74" s="8">
        <v>7036.0</v>
      </c>
      <c r="F74" s="8">
        <v>5702.0</v>
      </c>
      <c r="G74" s="7">
        <f t="shared" ref="G74:G77" si="40">SUM(E74 - F74)</f>
        <v>1334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>
      <c r="A75" s="9" t="s">
        <v>28</v>
      </c>
      <c r="B75" s="8">
        <v>30.0</v>
      </c>
      <c r="C75" s="8">
        <v>31.0</v>
      </c>
      <c r="D75" s="7">
        <f t="shared" si="39"/>
        <v>-1</v>
      </c>
      <c r="E75" s="8">
        <v>5286.0</v>
      </c>
      <c r="F75" s="8">
        <v>5870.0</v>
      </c>
      <c r="G75" s="7">
        <f t="shared" si="40"/>
        <v>-584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>
      <c r="A76" s="9" t="s">
        <v>94</v>
      </c>
      <c r="B76" s="8">
        <v>26.0</v>
      </c>
      <c r="C76" s="8">
        <v>39.0</v>
      </c>
      <c r="D76" s="7">
        <f t="shared" si="39"/>
        <v>-13</v>
      </c>
      <c r="E76" s="8">
        <v>6011.0</v>
      </c>
      <c r="F76" s="8">
        <v>5648.0</v>
      </c>
      <c r="G76" s="7">
        <f t="shared" si="40"/>
        <v>363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>
      <c r="A77" s="9" t="s">
        <v>43</v>
      </c>
      <c r="B77" s="8">
        <v>20.0</v>
      </c>
      <c r="C77" s="8">
        <v>33.0</v>
      </c>
      <c r="D77" s="7">
        <f t="shared" si="39"/>
        <v>-13</v>
      </c>
      <c r="E77" s="8">
        <v>4208.0</v>
      </c>
      <c r="F77" s="8">
        <v>5068.0</v>
      </c>
      <c r="G77" s="7">
        <f t="shared" si="40"/>
        <v>-860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>
      <c r="A79" s="4" t="s">
        <v>73</v>
      </c>
      <c r="B79" s="4" t="s">
        <v>80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>
      <c r="A80" s="4" t="s">
        <v>1</v>
      </c>
      <c r="B80" s="4" t="s">
        <v>64</v>
      </c>
      <c r="C80" s="4" t="s">
        <v>65</v>
      </c>
      <c r="D80" s="4" t="s">
        <v>66</v>
      </c>
      <c r="E80" s="4" t="s">
        <v>67</v>
      </c>
      <c r="F80" s="4" t="s">
        <v>68</v>
      </c>
      <c r="G80" s="4" t="s">
        <v>69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>
      <c r="A81" s="9" t="s">
        <v>94</v>
      </c>
      <c r="B81" s="8">
        <v>49.0</v>
      </c>
      <c r="C81" s="8">
        <v>35.0</v>
      </c>
      <c r="D81" s="7">
        <f t="shared" ref="D81:D84" si="41">SUM(B81 - C81)</f>
        <v>14</v>
      </c>
      <c r="E81" s="8">
        <v>6673.0</v>
      </c>
      <c r="F81" s="8">
        <v>5470.0</v>
      </c>
      <c r="G81" s="7">
        <f t="shared" ref="G81:G84" si="42">SUM(E81 - F81)</f>
        <v>1203</v>
      </c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>
      <c r="A82" s="9" t="s">
        <v>40</v>
      </c>
      <c r="B82" s="8">
        <v>33.0</v>
      </c>
      <c r="C82" s="8">
        <v>35.0</v>
      </c>
      <c r="D82" s="7">
        <f t="shared" si="41"/>
        <v>-2</v>
      </c>
      <c r="E82" s="8">
        <v>5505.0</v>
      </c>
      <c r="F82" s="8">
        <v>5386.0</v>
      </c>
      <c r="G82" s="7">
        <f t="shared" si="42"/>
        <v>119</v>
      </c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>
      <c r="A83" s="9" t="s">
        <v>28</v>
      </c>
      <c r="B83" s="8">
        <v>36.0</v>
      </c>
      <c r="C83" s="8">
        <v>42.0</v>
      </c>
      <c r="D83" s="7">
        <f t="shared" si="41"/>
        <v>-6</v>
      </c>
      <c r="E83" s="8">
        <v>6067.0</v>
      </c>
      <c r="F83" s="8">
        <v>6711.0</v>
      </c>
      <c r="G83" s="7">
        <f t="shared" si="42"/>
        <v>-644</v>
      </c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>
      <c r="A84" s="9" t="s">
        <v>26</v>
      </c>
      <c r="B84" s="8">
        <v>34.0</v>
      </c>
      <c r="C84" s="8">
        <v>44.0</v>
      </c>
      <c r="D84" s="7">
        <f t="shared" si="41"/>
        <v>-10</v>
      </c>
      <c r="E84" s="8">
        <v>5972.0</v>
      </c>
      <c r="F84" s="8">
        <v>6366.0</v>
      </c>
      <c r="G84" s="7">
        <f t="shared" si="42"/>
        <v>-394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>
      <c r="A86" s="1" t="s">
        <v>71</v>
      </c>
      <c r="B86" s="1" t="s">
        <v>85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>
      <c r="A87" s="4" t="s">
        <v>73</v>
      </c>
      <c r="B87" s="4" t="s">
        <v>77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>
      <c r="A88" s="4" t="s">
        <v>1</v>
      </c>
      <c r="B88" s="4" t="s">
        <v>64</v>
      </c>
      <c r="C88" s="4" t="s">
        <v>65</v>
      </c>
      <c r="D88" s="4" t="s">
        <v>66</v>
      </c>
      <c r="E88" s="4" t="s">
        <v>67</v>
      </c>
      <c r="F88" s="4" t="s">
        <v>68</v>
      </c>
      <c r="G88" s="4" t="s">
        <v>69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>
      <c r="A89" s="9" t="s">
        <v>19</v>
      </c>
      <c r="B89" s="8">
        <v>37.0</v>
      </c>
      <c r="C89" s="8">
        <v>31.0</v>
      </c>
      <c r="D89" s="7">
        <f t="shared" ref="D89:D92" si="43">SUM(B89 - C89)</f>
        <v>6</v>
      </c>
      <c r="E89" s="8">
        <v>6379.0</v>
      </c>
      <c r="F89" s="8">
        <v>4646.0</v>
      </c>
      <c r="G89" s="7">
        <f t="shared" ref="G89:G92" si="44">SUM(E89 - F89)</f>
        <v>1733</v>
      </c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>
      <c r="A90" s="9" t="s">
        <v>26</v>
      </c>
      <c r="B90" s="8">
        <v>22.0</v>
      </c>
      <c r="C90" s="8">
        <v>35.0</v>
      </c>
      <c r="D90" s="7">
        <f t="shared" si="43"/>
        <v>-13</v>
      </c>
      <c r="E90" s="8">
        <v>5556.0</v>
      </c>
      <c r="F90" s="8">
        <v>5308.0</v>
      </c>
      <c r="G90" s="7">
        <f t="shared" si="44"/>
        <v>248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>
      <c r="A91" s="9" t="s">
        <v>28</v>
      </c>
      <c r="B91" s="8">
        <v>24.0</v>
      </c>
      <c r="C91" s="8">
        <v>39.0</v>
      </c>
      <c r="D91" s="7">
        <f t="shared" si="43"/>
        <v>-15</v>
      </c>
      <c r="E91" s="8">
        <v>5406.0</v>
      </c>
      <c r="F91" s="8">
        <v>6739.0</v>
      </c>
      <c r="G91" s="7">
        <f t="shared" si="44"/>
        <v>-1333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>
      <c r="A92" s="9" t="s">
        <v>40</v>
      </c>
      <c r="B92" s="8">
        <v>21.0</v>
      </c>
      <c r="C92" s="8">
        <v>37.0</v>
      </c>
      <c r="D92" s="7">
        <f t="shared" si="43"/>
        <v>-16</v>
      </c>
      <c r="E92" s="8">
        <v>4599.0</v>
      </c>
      <c r="F92" s="8">
        <v>5942.0</v>
      </c>
      <c r="G92" s="7">
        <f t="shared" si="44"/>
        <v>-1343</v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>
      <c r="A94" s="4" t="s">
        <v>73</v>
      </c>
      <c r="B94" s="4" t="s">
        <v>80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>
      <c r="A95" s="4" t="s">
        <v>1</v>
      </c>
      <c r="B95" s="4" t="s">
        <v>64</v>
      </c>
      <c r="C95" s="4" t="s">
        <v>65</v>
      </c>
      <c r="D95" s="4" t="s">
        <v>66</v>
      </c>
      <c r="E95" s="4" t="s">
        <v>67</v>
      </c>
      <c r="F95" s="4" t="s">
        <v>68</v>
      </c>
      <c r="G95" s="4" t="s">
        <v>69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>
      <c r="A96" s="9" t="s">
        <v>28</v>
      </c>
      <c r="B96" s="8">
        <v>44.0</v>
      </c>
      <c r="C96" s="8">
        <v>39.0</v>
      </c>
      <c r="D96" s="7">
        <f t="shared" ref="D96:D99" si="45">SUM(B96 - C96)</f>
        <v>5</v>
      </c>
      <c r="E96" s="8">
        <v>6920.0</v>
      </c>
      <c r="F96" s="8">
        <v>5874.0</v>
      </c>
      <c r="G96" s="7">
        <f t="shared" ref="G96:G99" si="46">SUM(E96 - F96)</f>
        <v>1046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>
      <c r="A97" s="9" t="s">
        <v>19</v>
      </c>
      <c r="B97" s="8">
        <v>45.0</v>
      </c>
      <c r="C97" s="8">
        <v>43.0</v>
      </c>
      <c r="D97" s="7">
        <f t="shared" si="45"/>
        <v>2</v>
      </c>
      <c r="E97" s="8">
        <v>7088.0</v>
      </c>
      <c r="F97" s="8">
        <v>6201.0</v>
      </c>
      <c r="G97" s="7">
        <f t="shared" si="46"/>
        <v>887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>
      <c r="A98" s="9" t="s">
        <v>26</v>
      </c>
      <c r="B98" s="8">
        <v>25.0</v>
      </c>
      <c r="C98" s="8">
        <v>27.0</v>
      </c>
      <c r="D98" s="7">
        <f t="shared" si="45"/>
        <v>-2</v>
      </c>
      <c r="E98" s="8">
        <v>5466.0</v>
      </c>
      <c r="F98" s="8">
        <v>4957.0</v>
      </c>
      <c r="G98" s="7">
        <f t="shared" si="46"/>
        <v>509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>
      <c r="A99" s="9" t="s">
        <v>40</v>
      </c>
      <c r="B99" s="8">
        <v>25.0</v>
      </c>
      <c r="C99" s="8">
        <v>45.0</v>
      </c>
      <c r="D99" s="7">
        <f t="shared" si="45"/>
        <v>-20</v>
      </c>
      <c r="E99" s="8">
        <v>5264.0</v>
      </c>
      <c r="F99" s="8">
        <v>6034.0</v>
      </c>
      <c r="G99" s="7">
        <f t="shared" si="46"/>
        <v>-770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>
      <c r="A101" s="4" t="s">
        <v>73</v>
      </c>
      <c r="B101" s="4" t="s">
        <v>89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>
      <c r="A102" s="4" t="s">
        <v>1</v>
      </c>
      <c r="B102" s="4" t="s">
        <v>64</v>
      </c>
      <c r="C102" s="4" t="s">
        <v>65</v>
      </c>
      <c r="D102" s="4" t="s">
        <v>66</v>
      </c>
      <c r="E102" s="4" t="s">
        <v>67</v>
      </c>
      <c r="F102" s="4" t="s">
        <v>68</v>
      </c>
      <c r="G102" s="4" t="s">
        <v>69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>
      <c r="A103" s="9" t="s">
        <v>19</v>
      </c>
      <c r="B103" s="8">
        <v>51.0</v>
      </c>
      <c r="C103" s="8">
        <v>29.0</v>
      </c>
      <c r="D103" s="7">
        <f t="shared" ref="D103:D106" si="47">SUM(B103 - C103)</f>
        <v>22</v>
      </c>
      <c r="E103" s="8">
        <v>8067.0</v>
      </c>
      <c r="F103" s="8">
        <v>5240.0</v>
      </c>
      <c r="G103" s="7">
        <f t="shared" ref="G103:G106" si="48">SUM(E103 - F103)</f>
        <v>2827</v>
      </c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>
      <c r="A104" s="9" t="s">
        <v>28</v>
      </c>
      <c r="B104" s="8">
        <v>41.0</v>
      </c>
      <c r="C104" s="8">
        <v>37.0</v>
      </c>
      <c r="D104" s="7">
        <f t="shared" si="47"/>
        <v>4</v>
      </c>
      <c r="E104" s="8">
        <v>7446.0</v>
      </c>
      <c r="F104" s="8">
        <v>6645.0</v>
      </c>
      <c r="G104" s="7">
        <f t="shared" si="48"/>
        <v>801</v>
      </c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>
      <c r="A105" s="9" t="s">
        <v>40</v>
      </c>
      <c r="B105" s="8">
        <v>40.0</v>
      </c>
      <c r="C105" s="8">
        <v>35.0</v>
      </c>
      <c r="D105" s="7">
        <f t="shared" si="47"/>
        <v>5</v>
      </c>
      <c r="E105" s="8">
        <v>6218.0</v>
      </c>
      <c r="F105" s="8">
        <v>5622.0</v>
      </c>
      <c r="G105" s="7">
        <f t="shared" si="48"/>
        <v>596</v>
      </c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>
      <c r="A106" s="9" t="s">
        <v>26</v>
      </c>
      <c r="B106" s="8">
        <v>31.0</v>
      </c>
      <c r="C106" s="8">
        <v>38.0</v>
      </c>
      <c r="D106" s="7">
        <f t="shared" si="47"/>
        <v>-7</v>
      </c>
      <c r="E106" s="8">
        <v>7272.0</v>
      </c>
      <c r="F106" s="8">
        <v>6616.0</v>
      </c>
      <c r="G106" s="7">
        <f t="shared" si="48"/>
        <v>656</v>
      </c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12"/>
    <hyperlink r:id="rId8" ref="A13"/>
    <hyperlink r:id="rId9" ref="A14"/>
    <hyperlink r:id="rId10" ref="A15"/>
    <hyperlink r:id="rId11" ref="A16"/>
    <hyperlink r:id="rId12" ref="A17"/>
    <hyperlink r:id="rId13" ref="A23"/>
    <hyperlink r:id="rId14" ref="A24"/>
    <hyperlink r:id="rId15" ref="A25"/>
    <hyperlink r:id="rId16" ref="A26"/>
    <hyperlink r:id="rId17" ref="A30"/>
    <hyperlink r:id="rId18" ref="A31"/>
    <hyperlink r:id="rId19" ref="A32"/>
    <hyperlink r:id="rId20" ref="A33"/>
    <hyperlink r:id="rId21" ref="A37"/>
    <hyperlink r:id="rId22" ref="A38"/>
    <hyperlink r:id="rId23" ref="A39"/>
    <hyperlink r:id="rId24" ref="A40"/>
    <hyperlink r:id="rId25" ref="A45"/>
    <hyperlink r:id="rId26" ref="A46"/>
    <hyperlink r:id="rId27" ref="A47"/>
    <hyperlink r:id="rId28" ref="A48"/>
    <hyperlink r:id="rId29" ref="A52"/>
    <hyperlink r:id="rId30" ref="A53"/>
    <hyperlink r:id="rId31" ref="A54"/>
    <hyperlink r:id="rId32" ref="A55"/>
    <hyperlink r:id="rId33" ref="A59"/>
    <hyperlink r:id="rId34" ref="A60"/>
    <hyperlink r:id="rId35" ref="A61"/>
    <hyperlink r:id="rId36" ref="A62"/>
    <hyperlink r:id="rId37" ref="A67"/>
    <hyperlink r:id="rId38" ref="A68"/>
    <hyperlink r:id="rId39" ref="A69"/>
    <hyperlink r:id="rId40" ref="A70"/>
    <hyperlink r:id="rId41" ref="A74"/>
    <hyperlink r:id="rId42" ref="A75"/>
    <hyperlink r:id="rId43" ref="A76"/>
    <hyperlink r:id="rId44" ref="A77"/>
    <hyperlink r:id="rId45" ref="A81"/>
    <hyperlink r:id="rId46" ref="A82"/>
    <hyperlink r:id="rId47" ref="A83"/>
    <hyperlink r:id="rId48" ref="A84"/>
    <hyperlink r:id="rId49" ref="A89"/>
    <hyperlink r:id="rId50" ref="A90"/>
    <hyperlink r:id="rId51" ref="A91"/>
    <hyperlink r:id="rId52" ref="A92"/>
    <hyperlink r:id="rId53" ref="A96"/>
    <hyperlink r:id="rId54" ref="A97"/>
    <hyperlink r:id="rId55" ref="A98"/>
    <hyperlink r:id="rId56" ref="A99"/>
    <hyperlink r:id="rId57" ref="A103"/>
    <hyperlink r:id="rId58" ref="A104"/>
    <hyperlink r:id="rId59" ref="A105"/>
    <hyperlink r:id="rId60" ref="A106"/>
  </hyperlinks>
  <drawing r:id="rId6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>
      <c r="A2" s="4" t="s">
        <v>1</v>
      </c>
      <c r="B2" s="4" t="s">
        <v>63</v>
      </c>
      <c r="C2" s="4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>
      <c r="A3" s="9" t="s">
        <v>29</v>
      </c>
      <c r="B3" s="4">
        <v>9.0</v>
      </c>
      <c r="C3" s="7">
        <f t="shared" ref="C3:D3" si="1">SUM(B25,B33,B39,B46,B55,B61,B67,B74,B81)</f>
        <v>303</v>
      </c>
      <c r="D3" s="7">
        <f t="shared" si="1"/>
        <v>341</v>
      </c>
      <c r="E3" s="7">
        <f t="shared" ref="E3:E8" si="4">SUM(C3 - D3)</f>
        <v>-38</v>
      </c>
      <c r="F3" s="7">
        <f t="shared" ref="F3:G3" si="2">SUM(E25,E33,E39,E46,E55,E61,E67,E74,E81)</f>
        <v>56480</v>
      </c>
      <c r="G3" s="7">
        <f t="shared" si="2"/>
        <v>54471</v>
      </c>
      <c r="H3" s="7">
        <f t="shared" ref="H3:H8" si="6">SUM(F3-G3)</f>
        <v>2009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>
      <c r="A4" s="9" t="s">
        <v>36</v>
      </c>
      <c r="B4" s="4">
        <v>11.0</v>
      </c>
      <c r="C4" s="7">
        <f t="shared" ref="C4:D4" si="3">SUM(B30,B37,B45,B52,B60,B68,B75,B82,B89,B96,B105)</f>
        <v>349</v>
      </c>
      <c r="D4" s="7">
        <f t="shared" si="3"/>
        <v>334</v>
      </c>
      <c r="E4" s="7">
        <f t="shared" si="4"/>
        <v>15</v>
      </c>
      <c r="F4" s="7">
        <f t="shared" ref="F4:G4" si="5">SUM(E30,E37,E45,E52,E60,E68,E75,E82,E89,E96,E105)</f>
        <v>62328</v>
      </c>
      <c r="G4" s="7">
        <f t="shared" si="5"/>
        <v>53614</v>
      </c>
      <c r="H4" s="7">
        <f t="shared" si="6"/>
        <v>8714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>
      <c r="A5" s="9" t="s">
        <v>37</v>
      </c>
      <c r="B5" s="4">
        <v>12.0</v>
      </c>
      <c r="C5" s="7">
        <f t="shared" ref="C5:D5" si="7">SUM(B23,B31,B40,B47,B53,B59,B70,B76,B83,B91,B99,B104)</f>
        <v>345</v>
      </c>
      <c r="D5" s="7">
        <f t="shared" si="7"/>
        <v>423</v>
      </c>
      <c r="E5" s="7">
        <f t="shared" si="4"/>
        <v>-78</v>
      </c>
      <c r="F5" s="7">
        <f t="shared" ref="F5:G5" si="8">SUM(E23,E31,E40,E47,E53,E59,E70,E76,E83,E91,E99,E104)</f>
        <v>67140</v>
      </c>
      <c r="G5" s="7">
        <f t="shared" si="8"/>
        <v>65453</v>
      </c>
      <c r="H5" s="7">
        <f t="shared" si="6"/>
        <v>1687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>
      <c r="A6" s="9" t="s">
        <v>38</v>
      </c>
      <c r="B6" s="4">
        <v>10.0</v>
      </c>
      <c r="C6" s="7">
        <f t="shared" ref="C6:D6" si="9">SUM(B26,B48,B54,B62,B69,B77,B84,B90,B97,B103)</f>
        <v>300</v>
      </c>
      <c r="D6" s="7">
        <f t="shared" si="9"/>
        <v>385</v>
      </c>
      <c r="E6" s="7">
        <f t="shared" si="4"/>
        <v>-85</v>
      </c>
      <c r="F6" s="7">
        <f t="shared" ref="F6:G6" si="10">SUM(E26,E48,E54,E62,E69,E77,E84,E90,E97,E103)</f>
        <v>55144</v>
      </c>
      <c r="G6" s="7">
        <f t="shared" si="10"/>
        <v>58332</v>
      </c>
      <c r="H6" s="7">
        <f t="shared" si="6"/>
        <v>-3188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>
      <c r="A7" s="9" t="s">
        <v>31</v>
      </c>
      <c r="B7" s="4">
        <v>3.0</v>
      </c>
      <c r="C7" s="7">
        <f t="shared" ref="C7:D7" si="11">SUM(B24,B32,B38)</f>
        <v>102</v>
      </c>
      <c r="D7" s="7">
        <f t="shared" si="11"/>
        <v>113</v>
      </c>
      <c r="E7" s="7">
        <f t="shared" si="4"/>
        <v>-11</v>
      </c>
      <c r="F7" s="7">
        <f t="shared" ref="F7:G7" si="12">SUM(E24,E32,E38)</f>
        <v>18070</v>
      </c>
      <c r="G7" s="7">
        <f t="shared" si="12"/>
        <v>16828</v>
      </c>
      <c r="H7" s="7">
        <f t="shared" si="6"/>
        <v>1242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>
      <c r="A8" s="9" t="s">
        <v>49</v>
      </c>
      <c r="B8" s="4">
        <v>3.0</v>
      </c>
      <c r="C8" s="7">
        <f t="shared" ref="C8:D8" si="13">sum(B92,B98,B106)</f>
        <v>57</v>
      </c>
      <c r="D8" s="7">
        <f t="shared" si="13"/>
        <v>115</v>
      </c>
      <c r="E8" s="7">
        <f t="shared" si="4"/>
        <v>-58</v>
      </c>
      <c r="F8" s="7">
        <f t="shared" ref="F8:G8" si="14">sum(E92,E98,E106)</f>
        <v>12037</v>
      </c>
      <c r="G8" s="7">
        <f t="shared" si="14"/>
        <v>15570</v>
      </c>
      <c r="H8" s="7">
        <f t="shared" si="6"/>
        <v>-3533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>
      <c r="A10" s="1" t="s">
        <v>70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>
      <c r="A11" s="4" t="s">
        <v>1</v>
      </c>
      <c r="B11" s="4" t="s">
        <v>6</v>
      </c>
      <c r="C11" s="4" t="s">
        <v>7</v>
      </c>
      <c r="D11" s="4" t="s">
        <v>8</v>
      </c>
      <c r="E11" s="4" t="s">
        <v>9</v>
      </c>
      <c r="F11" s="4" t="s">
        <v>10</v>
      </c>
      <c r="G11" s="4" t="s">
        <v>11</v>
      </c>
      <c r="H11" s="4" t="s">
        <v>12</v>
      </c>
      <c r="I11" s="4" t="s">
        <v>13</v>
      </c>
      <c r="J11" s="4" t="s">
        <v>15</v>
      </c>
      <c r="K11" s="4" t="s">
        <v>16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>
      <c r="A12" s="9" t="s">
        <v>29</v>
      </c>
      <c r="B12" s="7">
        <f t="shared" ref="B12:B17" si="15">SUM(C3 / B3)</f>
        <v>33.66666667</v>
      </c>
      <c r="C12" s="7">
        <f t="shared" ref="C12:C17" si="16">SUM(D3 / B3)</f>
        <v>37.88888889</v>
      </c>
      <c r="D12" s="7">
        <f t="shared" ref="D12:D17" si="17">SUM(E3 / B3)</f>
        <v>-4.222222222</v>
      </c>
      <c r="E12" s="7">
        <f t="shared" ref="E12:E17" si="18">SUM(F3 / B3)</f>
        <v>6275.555556</v>
      </c>
      <c r="F12" s="7">
        <f t="shared" ref="F12:F17" si="19">SUM(G3 / B3)</f>
        <v>6052.333333</v>
      </c>
      <c r="G12" s="7">
        <f t="shared" ref="G12:G17" si="20">SUM(H3 / B3)</f>
        <v>223.2222222</v>
      </c>
      <c r="H12" s="7">
        <f t="shared" ref="H12:H17" si="21">SUM(F3/C3)</f>
        <v>186.4026403</v>
      </c>
      <c r="I12" s="7">
        <f t="shared" ref="I12:I17" si="22">SUM(G3/C3)</f>
        <v>179.7722772</v>
      </c>
      <c r="J12" s="7">
        <f t="shared" ref="J12:J17" si="23">SUM(F3/D3)</f>
        <v>165.6304985</v>
      </c>
      <c r="K12" s="7">
        <f t="shared" ref="K12:K17" si="24">SUM(G3/D3)</f>
        <v>159.7390029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>
      <c r="A13" s="9" t="s">
        <v>36</v>
      </c>
      <c r="B13" s="7">
        <f t="shared" si="15"/>
        <v>31.72727273</v>
      </c>
      <c r="C13" s="7">
        <f t="shared" si="16"/>
        <v>30.36363636</v>
      </c>
      <c r="D13" s="7">
        <f t="shared" si="17"/>
        <v>1.363636364</v>
      </c>
      <c r="E13" s="7">
        <f t="shared" si="18"/>
        <v>5666.181818</v>
      </c>
      <c r="F13" s="7">
        <f t="shared" si="19"/>
        <v>4874</v>
      </c>
      <c r="G13" s="7">
        <f t="shared" si="20"/>
        <v>792.1818182</v>
      </c>
      <c r="H13" s="7">
        <f t="shared" si="21"/>
        <v>178.5902579</v>
      </c>
      <c r="I13" s="7">
        <f t="shared" si="22"/>
        <v>153.6217765</v>
      </c>
      <c r="J13" s="7">
        <f t="shared" si="23"/>
        <v>186.6107784</v>
      </c>
      <c r="K13" s="7">
        <f t="shared" si="24"/>
        <v>160.5209581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>
      <c r="A14" s="9" t="s">
        <v>37</v>
      </c>
      <c r="B14" s="7">
        <f t="shared" si="15"/>
        <v>28.75</v>
      </c>
      <c r="C14" s="7">
        <f t="shared" si="16"/>
        <v>35.25</v>
      </c>
      <c r="D14" s="7">
        <f t="shared" si="17"/>
        <v>-6.5</v>
      </c>
      <c r="E14" s="7">
        <f t="shared" si="18"/>
        <v>5595</v>
      </c>
      <c r="F14" s="7">
        <f t="shared" si="19"/>
        <v>5454.416667</v>
      </c>
      <c r="G14" s="7">
        <f t="shared" si="20"/>
        <v>140.5833333</v>
      </c>
      <c r="H14" s="7">
        <f t="shared" si="21"/>
        <v>194.6086957</v>
      </c>
      <c r="I14" s="7">
        <f t="shared" si="22"/>
        <v>189.7188406</v>
      </c>
      <c r="J14" s="7">
        <f t="shared" si="23"/>
        <v>158.7234043</v>
      </c>
      <c r="K14" s="7">
        <f t="shared" si="24"/>
        <v>154.7352246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>
      <c r="A15" s="9" t="s">
        <v>38</v>
      </c>
      <c r="B15" s="7">
        <f t="shared" si="15"/>
        <v>30</v>
      </c>
      <c r="C15" s="7">
        <f t="shared" si="16"/>
        <v>38.5</v>
      </c>
      <c r="D15" s="7">
        <f t="shared" si="17"/>
        <v>-8.5</v>
      </c>
      <c r="E15" s="7">
        <f t="shared" si="18"/>
        <v>5514.4</v>
      </c>
      <c r="F15" s="7">
        <f t="shared" si="19"/>
        <v>5833.2</v>
      </c>
      <c r="G15" s="7">
        <f t="shared" si="20"/>
        <v>-318.8</v>
      </c>
      <c r="H15" s="7">
        <f t="shared" si="21"/>
        <v>183.8133333</v>
      </c>
      <c r="I15" s="7">
        <f t="shared" si="22"/>
        <v>194.44</v>
      </c>
      <c r="J15" s="7">
        <f t="shared" si="23"/>
        <v>143.2311688</v>
      </c>
      <c r="K15" s="7">
        <f t="shared" si="24"/>
        <v>151.5116883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>
      <c r="A16" s="9" t="s">
        <v>31</v>
      </c>
      <c r="B16" s="7">
        <f t="shared" si="15"/>
        <v>34</v>
      </c>
      <c r="C16" s="7">
        <f t="shared" si="16"/>
        <v>37.66666667</v>
      </c>
      <c r="D16" s="7">
        <f t="shared" si="17"/>
        <v>-3.666666667</v>
      </c>
      <c r="E16" s="7">
        <f t="shared" si="18"/>
        <v>6023.333333</v>
      </c>
      <c r="F16" s="7">
        <f t="shared" si="19"/>
        <v>5609.333333</v>
      </c>
      <c r="G16" s="7">
        <f t="shared" si="20"/>
        <v>414</v>
      </c>
      <c r="H16" s="7">
        <f t="shared" si="21"/>
        <v>177.1568627</v>
      </c>
      <c r="I16" s="7">
        <f t="shared" si="22"/>
        <v>164.9803922</v>
      </c>
      <c r="J16" s="7">
        <f t="shared" si="23"/>
        <v>159.9115044</v>
      </c>
      <c r="K16" s="7">
        <f t="shared" si="24"/>
        <v>148.920354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>
      <c r="A17" s="9" t="s">
        <v>49</v>
      </c>
      <c r="B17" s="7">
        <f t="shared" si="15"/>
        <v>19</v>
      </c>
      <c r="C17" s="7">
        <f t="shared" si="16"/>
        <v>38.33333333</v>
      </c>
      <c r="D17" s="7">
        <f t="shared" si="17"/>
        <v>-19.33333333</v>
      </c>
      <c r="E17" s="7">
        <f t="shared" si="18"/>
        <v>4012.333333</v>
      </c>
      <c r="F17" s="7">
        <f t="shared" si="19"/>
        <v>5190</v>
      </c>
      <c r="G17" s="7">
        <f t="shared" si="20"/>
        <v>-1177.666667</v>
      </c>
      <c r="H17" s="7">
        <f t="shared" si="21"/>
        <v>211.1754386</v>
      </c>
      <c r="I17" s="7">
        <f t="shared" si="22"/>
        <v>273.1578947</v>
      </c>
      <c r="J17" s="7">
        <f t="shared" si="23"/>
        <v>104.6695652</v>
      </c>
      <c r="K17" s="7">
        <f t="shared" si="24"/>
        <v>135.3913043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>
      <c r="A18" s="1"/>
      <c r="B18" s="1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>
      <c r="A19" s="1"/>
      <c r="B19" s="1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>
      <c r="A20" s="1" t="s">
        <v>71</v>
      </c>
      <c r="B20" s="1" t="s">
        <v>87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>
      <c r="A21" s="4" t="s">
        <v>73</v>
      </c>
      <c r="B21" s="4" t="s">
        <v>86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>
      <c r="A22" s="4" t="s">
        <v>1</v>
      </c>
      <c r="B22" s="4" t="s">
        <v>64</v>
      </c>
      <c r="C22" s="4" t="s">
        <v>65</v>
      </c>
      <c r="D22" s="4" t="s">
        <v>66</v>
      </c>
      <c r="E22" s="4" t="s">
        <v>67</v>
      </c>
      <c r="F22" s="4" t="s">
        <v>68</v>
      </c>
      <c r="G22" s="4" t="s">
        <v>69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>
      <c r="A23" s="9" t="s">
        <v>37</v>
      </c>
      <c r="B23" s="8">
        <v>43.0</v>
      </c>
      <c r="C23" s="8">
        <v>36.0</v>
      </c>
      <c r="D23" s="7">
        <f t="shared" ref="D23:D26" si="25">SUM(B23 - C23)</f>
        <v>7</v>
      </c>
      <c r="E23" s="8">
        <v>7396.0</v>
      </c>
      <c r="F23" s="8">
        <v>5363.0</v>
      </c>
      <c r="G23" s="7">
        <f t="shared" ref="G23:G26" si="26">SUM(E23 - F23)</f>
        <v>2033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>
      <c r="A24" s="9" t="s">
        <v>31</v>
      </c>
      <c r="B24" s="8">
        <v>38.0</v>
      </c>
      <c r="C24" s="8">
        <v>35.0</v>
      </c>
      <c r="D24" s="7">
        <f t="shared" si="25"/>
        <v>3</v>
      </c>
      <c r="E24" s="8">
        <v>5895.0</v>
      </c>
      <c r="F24" s="8">
        <v>5306.0</v>
      </c>
      <c r="G24" s="7">
        <f t="shared" si="26"/>
        <v>589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>
      <c r="A25" s="9" t="s">
        <v>95</v>
      </c>
      <c r="B25" s="8">
        <v>38.0</v>
      </c>
      <c r="C25" s="8">
        <v>46.0</v>
      </c>
      <c r="D25" s="7">
        <f t="shared" si="25"/>
        <v>-8</v>
      </c>
      <c r="E25" s="8">
        <v>7728.0</v>
      </c>
      <c r="F25" s="8">
        <v>7297.0</v>
      </c>
      <c r="G25" s="7">
        <f t="shared" si="26"/>
        <v>431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>
      <c r="A26" s="9" t="s">
        <v>38</v>
      </c>
      <c r="B26" s="8">
        <v>30.0</v>
      </c>
      <c r="C26" s="8">
        <v>46.0</v>
      </c>
      <c r="D26" s="7">
        <f t="shared" si="25"/>
        <v>-16</v>
      </c>
      <c r="E26" s="8">
        <v>5217.0</v>
      </c>
      <c r="F26" s="8">
        <v>6538.0</v>
      </c>
      <c r="G26" s="7">
        <f t="shared" si="26"/>
        <v>-1321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>
      <c r="A28" s="4" t="s">
        <v>73</v>
      </c>
      <c r="B28" s="4" t="s">
        <v>80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>
      <c r="A29" s="4" t="s">
        <v>1</v>
      </c>
      <c r="B29" s="4" t="s">
        <v>64</v>
      </c>
      <c r="C29" s="4" t="s">
        <v>65</v>
      </c>
      <c r="D29" s="4" t="s">
        <v>66</v>
      </c>
      <c r="E29" s="4" t="s">
        <v>67</v>
      </c>
      <c r="F29" s="4" t="s">
        <v>68</v>
      </c>
      <c r="G29" s="4" t="s">
        <v>69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>
      <c r="A30" s="9" t="s">
        <v>36</v>
      </c>
      <c r="B30" s="8">
        <v>35.0</v>
      </c>
      <c r="C30" s="8">
        <v>29.0</v>
      </c>
      <c r="D30" s="7">
        <f t="shared" ref="D30:D33" si="27">SUM(B30 - C30)</f>
        <v>6</v>
      </c>
      <c r="E30" s="8">
        <v>5402.0</v>
      </c>
      <c r="F30" s="8">
        <v>4499.0</v>
      </c>
      <c r="G30" s="7">
        <f t="shared" ref="G30:G33" si="28">SUM(E30 - F30)</f>
        <v>903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>
      <c r="A31" s="9" t="s">
        <v>37</v>
      </c>
      <c r="B31" s="8">
        <v>31.0</v>
      </c>
      <c r="C31" s="8">
        <v>41.0</v>
      </c>
      <c r="D31" s="7">
        <f t="shared" si="27"/>
        <v>-10</v>
      </c>
      <c r="E31" s="8">
        <v>6102.0</v>
      </c>
      <c r="F31" s="8">
        <v>6589.0</v>
      </c>
      <c r="G31" s="7">
        <f t="shared" si="28"/>
        <v>-487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>
      <c r="A32" s="9" t="s">
        <v>31</v>
      </c>
      <c r="B32" s="8">
        <v>28.0</v>
      </c>
      <c r="C32" s="8">
        <v>42.0</v>
      </c>
      <c r="D32" s="7">
        <f t="shared" si="27"/>
        <v>-14</v>
      </c>
      <c r="E32" s="8">
        <v>5776.0</v>
      </c>
      <c r="F32" s="8">
        <v>5649.0</v>
      </c>
      <c r="G32" s="7">
        <f t="shared" si="28"/>
        <v>127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>
      <c r="A33" s="9" t="s">
        <v>95</v>
      </c>
      <c r="B33" s="8">
        <v>36.0</v>
      </c>
      <c r="C33" s="8">
        <v>48.0</v>
      </c>
      <c r="D33" s="7">
        <f t="shared" si="27"/>
        <v>-12</v>
      </c>
      <c r="E33" s="8">
        <v>6292.0</v>
      </c>
      <c r="F33" s="8">
        <v>6918.0</v>
      </c>
      <c r="G33" s="7">
        <f t="shared" si="28"/>
        <v>-626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>
      <c r="A35" s="4" t="s">
        <v>73</v>
      </c>
      <c r="B35" s="4" t="s">
        <v>89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>
      <c r="A36" s="4" t="s">
        <v>1</v>
      </c>
      <c r="B36" s="4" t="s">
        <v>64</v>
      </c>
      <c r="C36" s="4" t="s">
        <v>65</v>
      </c>
      <c r="D36" s="4" t="s">
        <v>66</v>
      </c>
      <c r="E36" s="4" t="s">
        <v>67</v>
      </c>
      <c r="F36" s="4" t="s">
        <v>68</v>
      </c>
      <c r="G36" s="4" t="s">
        <v>69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>
      <c r="A37" s="9" t="s">
        <v>36</v>
      </c>
      <c r="B37" s="8">
        <v>42.0</v>
      </c>
      <c r="C37" s="8">
        <v>38.0</v>
      </c>
      <c r="D37" s="7">
        <f t="shared" ref="D37:D40" si="29">SUM(B37 - C37)</f>
        <v>4</v>
      </c>
      <c r="E37" s="8">
        <v>6099.0</v>
      </c>
      <c r="F37" s="8">
        <v>5773.0</v>
      </c>
      <c r="G37" s="7">
        <f t="shared" ref="G37:G40" si="30">SUM(E37 - F37)</f>
        <v>326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>
      <c r="A38" s="9" t="s">
        <v>31</v>
      </c>
      <c r="B38" s="8">
        <v>36.0</v>
      </c>
      <c r="C38" s="8">
        <v>36.0</v>
      </c>
      <c r="D38" s="7">
        <f t="shared" si="29"/>
        <v>0</v>
      </c>
      <c r="E38" s="8">
        <v>6399.0</v>
      </c>
      <c r="F38" s="8">
        <v>5873.0</v>
      </c>
      <c r="G38" s="7">
        <f t="shared" si="30"/>
        <v>526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>
      <c r="A39" s="9" t="s">
        <v>95</v>
      </c>
      <c r="B39" s="8">
        <v>26.0</v>
      </c>
      <c r="C39" s="8">
        <v>40.0</v>
      </c>
      <c r="D39" s="7">
        <f t="shared" si="29"/>
        <v>-14</v>
      </c>
      <c r="E39" s="8">
        <v>6368.0</v>
      </c>
      <c r="F39" s="8">
        <v>6844.0</v>
      </c>
      <c r="G39" s="7">
        <f t="shared" si="30"/>
        <v>-476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>
      <c r="A40" s="9" t="s">
        <v>37</v>
      </c>
      <c r="B40" s="8">
        <v>28.0</v>
      </c>
      <c r="C40" s="8">
        <v>38.0</v>
      </c>
      <c r="D40" s="7">
        <f t="shared" si="29"/>
        <v>-10</v>
      </c>
      <c r="E40" s="8">
        <v>5951.0</v>
      </c>
      <c r="F40" s="8">
        <v>6633.0</v>
      </c>
      <c r="G40" s="7">
        <f t="shared" si="30"/>
        <v>-682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>
      <c r="A42" s="1" t="s">
        <v>71</v>
      </c>
      <c r="B42" s="1" t="s">
        <v>91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>
      <c r="A43" s="4" t="s">
        <v>73</v>
      </c>
      <c r="B43" s="4" t="s">
        <v>82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>
      <c r="A44" s="4" t="s">
        <v>1</v>
      </c>
      <c r="B44" s="4" t="s">
        <v>64</v>
      </c>
      <c r="C44" s="4" t="s">
        <v>65</v>
      </c>
      <c r="D44" s="4" t="s">
        <v>66</v>
      </c>
      <c r="E44" s="4" t="s">
        <v>67</v>
      </c>
      <c r="F44" s="4" t="s">
        <v>68</v>
      </c>
      <c r="G44" s="4" t="s">
        <v>69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>
      <c r="A45" s="9" t="s">
        <v>36</v>
      </c>
      <c r="B45" s="8">
        <v>36.0</v>
      </c>
      <c r="C45" s="8">
        <v>29.0</v>
      </c>
      <c r="D45" s="7">
        <f t="shared" ref="D45:D48" si="31">SUM(B45 - C45)</f>
        <v>7</v>
      </c>
      <c r="E45" s="8">
        <v>6303.0</v>
      </c>
      <c r="F45" s="8">
        <v>4850.0</v>
      </c>
      <c r="G45" s="7">
        <f t="shared" ref="G45:G48" si="32">SUM(E45 - F45)</f>
        <v>1453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>
      <c r="A46" s="9" t="s">
        <v>95</v>
      </c>
      <c r="B46" s="8">
        <v>28.0</v>
      </c>
      <c r="C46" s="8">
        <v>30.0</v>
      </c>
      <c r="D46" s="7">
        <f t="shared" si="31"/>
        <v>-2</v>
      </c>
      <c r="E46" s="8">
        <v>5073.0</v>
      </c>
      <c r="F46" s="8">
        <v>4706.0</v>
      </c>
      <c r="G46" s="7">
        <f t="shared" si="32"/>
        <v>367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>
      <c r="A47" s="9" t="s">
        <v>37</v>
      </c>
      <c r="B47" s="8">
        <v>26.0</v>
      </c>
      <c r="C47" s="8">
        <v>31.0</v>
      </c>
      <c r="D47" s="7">
        <f t="shared" si="31"/>
        <v>-5</v>
      </c>
      <c r="E47" s="8">
        <v>5560.0</v>
      </c>
      <c r="F47" s="8">
        <v>5223.0</v>
      </c>
      <c r="G47" s="7">
        <f t="shared" si="32"/>
        <v>337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>
      <c r="A48" s="9" t="s">
        <v>38</v>
      </c>
      <c r="B48" s="8">
        <v>31.0</v>
      </c>
      <c r="C48" s="8">
        <v>42.0</v>
      </c>
      <c r="D48" s="7">
        <f t="shared" si="31"/>
        <v>-11</v>
      </c>
      <c r="E48" s="8">
        <v>6267.0</v>
      </c>
      <c r="F48" s="8">
        <v>6609.0</v>
      </c>
      <c r="G48" s="7">
        <f t="shared" si="32"/>
        <v>-342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>
      <c r="A50" s="4" t="s">
        <v>73</v>
      </c>
      <c r="B50" s="4" t="s">
        <v>80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>
      <c r="A51" s="4" t="s">
        <v>1</v>
      </c>
      <c r="B51" s="4" t="s">
        <v>64</v>
      </c>
      <c r="C51" s="4" t="s">
        <v>65</v>
      </c>
      <c r="D51" s="4" t="s">
        <v>66</v>
      </c>
      <c r="E51" s="4" t="s">
        <v>67</v>
      </c>
      <c r="F51" s="4" t="s">
        <v>68</v>
      </c>
      <c r="G51" s="4" t="s">
        <v>69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>
      <c r="A52" s="9" t="s">
        <v>36</v>
      </c>
      <c r="B52" s="8">
        <v>45.0</v>
      </c>
      <c r="C52" s="8">
        <v>27.0</v>
      </c>
      <c r="D52" s="7">
        <f t="shared" ref="D52:D55" si="33">SUM(B52 - C52)</f>
        <v>18</v>
      </c>
      <c r="E52" s="8">
        <v>7097.0</v>
      </c>
      <c r="F52" s="8">
        <v>4610.0</v>
      </c>
      <c r="G52" s="7">
        <f t="shared" ref="G52:G55" si="34">SUM(E52 - F52)</f>
        <v>2487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>
      <c r="A53" s="9" t="s">
        <v>37</v>
      </c>
      <c r="B53" s="8">
        <v>39.0</v>
      </c>
      <c r="C53" s="8">
        <v>27.0</v>
      </c>
      <c r="D53" s="7">
        <f t="shared" si="33"/>
        <v>12</v>
      </c>
      <c r="E53" s="8">
        <v>6247.0</v>
      </c>
      <c r="F53" s="8">
        <v>4682.0</v>
      </c>
      <c r="G53" s="7">
        <f t="shared" si="34"/>
        <v>1565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>
      <c r="A54" s="9" t="s">
        <v>38</v>
      </c>
      <c r="B54" s="8">
        <v>36.0</v>
      </c>
      <c r="C54" s="8">
        <v>34.0</v>
      </c>
      <c r="D54" s="7">
        <f t="shared" si="33"/>
        <v>2</v>
      </c>
      <c r="E54" s="8">
        <v>6457.0</v>
      </c>
      <c r="F54" s="8">
        <v>4776.0</v>
      </c>
      <c r="G54" s="7">
        <f t="shared" si="34"/>
        <v>1681</v>
      </c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>
      <c r="A55" s="9" t="s">
        <v>95</v>
      </c>
      <c r="B55" s="8">
        <v>31.0</v>
      </c>
      <c r="C55" s="8">
        <v>41.0</v>
      </c>
      <c r="D55" s="7">
        <f t="shared" si="33"/>
        <v>-10</v>
      </c>
      <c r="E55" s="8">
        <v>5807.0</v>
      </c>
      <c r="F55" s="8">
        <v>5999.0</v>
      </c>
      <c r="G55" s="7">
        <f t="shared" si="34"/>
        <v>-192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>
      <c r="A57" s="4" t="s">
        <v>73</v>
      </c>
      <c r="B57" s="4" t="s">
        <v>77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>
      <c r="A58" s="4" t="s">
        <v>1</v>
      </c>
      <c r="B58" s="4" t="s">
        <v>64</v>
      </c>
      <c r="C58" s="4" t="s">
        <v>65</v>
      </c>
      <c r="D58" s="4" t="s">
        <v>66</v>
      </c>
      <c r="E58" s="4" t="s">
        <v>67</v>
      </c>
      <c r="F58" s="4" t="s">
        <v>68</v>
      </c>
      <c r="G58" s="4" t="s">
        <v>69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>
      <c r="A59" s="9" t="s">
        <v>37</v>
      </c>
      <c r="B59" s="8">
        <v>28.0</v>
      </c>
      <c r="C59" s="8">
        <v>27.0</v>
      </c>
      <c r="D59" s="7">
        <f t="shared" ref="D59:D62" si="35">SUM(B59 - C59)</f>
        <v>1</v>
      </c>
      <c r="E59" s="8">
        <v>6064.0</v>
      </c>
      <c r="F59" s="8">
        <v>5149.0</v>
      </c>
      <c r="G59" s="7">
        <f t="shared" ref="G59:G62" si="36">SUM(E59 - F59)</f>
        <v>915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>
      <c r="A60" s="9" t="s">
        <v>36</v>
      </c>
      <c r="B60" s="8">
        <v>29.0</v>
      </c>
      <c r="C60" s="8">
        <v>27.0</v>
      </c>
      <c r="D60" s="7">
        <f t="shared" si="35"/>
        <v>2</v>
      </c>
      <c r="E60" s="8">
        <v>5483.0</v>
      </c>
      <c r="F60" s="8">
        <v>4759.0</v>
      </c>
      <c r="G60" s="7">
        <f t="shared" si="36"/>
        <v>724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>
      <c r="A61" s="9" t="s">
        <v>95</v>
      </c>
      <c r="B61" s="8">
        <v>25.0</v>
      </c>
      <c r="C61" s="8">
        <v>29.0</v>
      </c>
      <c r="D61" s="7">
        <f t="shared" si="35"/>
        <v>-4</v>
      </c>
      <c r="E61" s="8">
        <v>5454.0</v>
      </c>
      <c r="F61" s="8">
        <v>4771.0</v>
      </c>
      <c r="G61" s="7">
        <f t="shared" si="36"/>
        <v>683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>
      <c r="A62" s="9" t="s">
        <v>38</v>
      </c>
      <c r="B62" s="8">
        <v>31.0</v>
      </c>
      <c r="C62" s="8">
        <v>39.0</v>
      </c>
      <c r="D62" s="7">
        <f t="shared" si="35"/>
        <v>-8</v>
      </c>
      <c r="E62" s="8">
        <v>5197.0</v>
      </c>
      <c r="F62" s="8">
        <v>6104.0</v>
      </c>
      <c r="G62" s="7">
        <f t="shared" si="36"/>
        <v>-907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>
      <c r="A64" s="1" t="s">
        <v>71</v>
      </c>
      <c r="B64" s="1" t="s">
        <v>83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>
      <c r="A65" s="4" t="s">
        <v>73</v>
      </c>
      <c r="B65" s="4" t="s">
        <v>86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>
      <c r="A66" s="4" t="s">
        <v>1</v>
      </c>
      <c r="B66" s="4" t="s">
        <v>64</v>
      </c>
      <c r="C66" s="4" t="s">
        <v>65</v>
      </c>
      <c r="D66" s="4" t="s">
        <v>66</v>
      </c>
      <c r="E66" s="4" t="s">
        <v>67</v>
      </c>
      <c r="F66" s="4" t="s">
        <v>68</v>
      </c>
      <c r="G66" s="4" t="s">
        <v>69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>
      <c r="A67" s="9" t="s">
        <v>29</v>
      </c>
      <c r="B67" s="8">
        <v>41.0</v>
      </c>
      <c r="C67" s="8">
        <v>35.0</v>
      </c>
      <c r="D67" s="7">
        <f t="shared" ref="D67:D70" si="37">SUM(B67 - C67)</f>
        <v>6</v>
      </c>
      <c r="E67" s="8">
        <v>7435.0</v>
      </c>
      <c r="F67" s="8">
        <v>5611.0</v>
      </c>
      <c r="G67" s="7">
        <f t="shared" ref="G67:G70" si="38">SUM(E67 - F67)</f>
        <v>1824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>
      <c r="A68" s="9" t="s">
        <v>36</v>
      </c>
      <c r="B68" s="8">
        <v>39.0</v>
      </c>
      <c r="C68" s="8">
        <v>30.0</v>
      </c>
      <c r="D68" s="7">
        <f t="shared" si="37"/>
        <v>9</v>
      </c>
      <c r="E68" s="8">
        <v>6672.0</v>
      </c>
      <c r="F68" s="8">
        <v>4785.0</v>
      </c>
      <c r="G68" s="7">
        <f t="shared" si="38"/>
        <v>1887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>
      <c r="A69" s="9" t="s">
        <v>38</v>
      </c>
      <c r="B69" s="8">
        <v>42.0</v>
      </c>
      <c r="C69" s="8">
        <v>42.0</v>
      </c>
      <c r="D69" s="7">
        <f t="shared" si="37"/>
        <v>0</v>
      </c>
      <c r="E69" s="8">
        <v>6614.0</v>
      </c>
      <c r="F69" s="8">
        <v>6883.0</v>
      </c>
      <c r="G69" s="7">
        <f t="shared" si="38"/>
        <v>-269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>
      <c r="A70" s="9" t="s">
        <v>37</v>
      </c>
      <c r="B70" s="8">
        <v>34.0</v>
      </c>
      <c r="C70" s="8">
        <v>40.0</v>
      </c>
      <c r="D70" s="7">
        <f t="shared" si="37"/>
        <v>-6</v>
      </c>
      <c r="E70" s="8">
        <v>6137.0</v>
      </c>
      <c r="F70" s="8">
        <v>5496.0</v>
      </c>
      <c r="G70" s="7">
        <f t="shared" si="38"/>
        <v>641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>
      <c r="A72" s="4" t="s">
        <v>73</v>
      </c>
      <c r="B72" s="4" t="s">
        <v>80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>
      <c r="A73" s="4" t="s">
        <v>1</v>
      </c>
      <c r="B73" s="4" t="s">
        <v>64</v>
      </c>
      <c r="C73" s="4" t="s">
        <v>65</v>
      </c>
      <c r="D73" s="4" t="s">
        <v>66</v>
      </c>
      <c r="E73" s="4" t="s">
        <v>67</v>
      </c>
      <c r="F73" s="4" t="s">
        <v>68</v>
      </c>
      <c r="G73" s="4" t="s">
        <v>69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>
      <c r="A74" s="9" t="s">
        <v>29</v>
      </c>
      <c r="B74" s="8">
        <v>46.0</v>
      </c>
      <c r="C74" s="8">
        <v>33.0</v>
      </c>
      <c r="D74" s="7">
        <f t="shared" ref="D74:D77" si="39">SUM(B74 - C74)</f>
        <v>13</v>
      </c>
      <c r="E74" s="8">
        <v>6282.0</v>
      </c>
      <c r="F74" s="8">
        <v>5615.0</v>
      </c>
      <c r="G74" s="7">
        <f t="shared" ref="G74:G77" si="40">SUM(E74 - F74)</f>
        <v>667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>
      <c r="A75" s="9" t="s">
        <v>36</v>
      </c>
      <c r="B75" s="8">
        <v>36.0</v>
      </c>
      <c r="C75" s="8">
        <v>32.0</v>
      </c>
      <c r="D75" s="7">
        <f t="shared" si="39"/>
        <v>4</v>
      </c>
      <c r="E75" s="8">
        <v>5933.0</v>
      </c>
      <c r="F75" s="8">
        <v>5023.0</v>
      </c>
      <c r="G75" s="7">
        <f t="shared" si="40"/>
        <v>910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>
      <c r="A76" s="9" t="s">
        <v>37</v>
      </c>
      <c r="B76" s="8">
        <v>33.0</v>
      </c>
      <c r="C76" s="8">
        <v>41.0</v>
      </c>
      <c r="D76" s="7">
        <f t="shared" si="39"/>
        <v>-8</v>
      </c>
      <c r="E76" s="8">
        <v>5913.0</v>
      </c>
      <c r="F76" s="8">
        <v>5930.0</v>
      </c>
      <c r="G76" s="7">
        <f t="shared" si="40"/>
        <v>-17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>
      <c r="A77" s="9" t="s">
        <v>38</v>
      </c>
      <c r="B77" s="8">
        <v>25.0</v>
      </c>
      <c r="C77" s="8">
        <v>46.0</v>
      </c>
      <c r="D77" s="7">
        <f t="shared" si="39"/>
        <v>-21</v>
      </c>
      <c r="E77" s="8">
        <v>5764.0</v>
      </c>
      <c r="F77" s="8">
        <v>6429.0</v>
      </c>
      <c r="G77" s="7">
        <f t="shared" si="40"/>
        <v>-665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>
      <c r="A79" s="4" t="s">
        <v>73</v>
      </c>
      <c r="B79" s="4" t="s">
        <v>89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>
      <c r="A80" s="4" t="s">
        <v>1</v>
      </c>
      <c r="B80" s="4" t="s">
        <v>64</v>
      </c>
      <c r="C80" s="4" t="s">
        <v>65</v>
      </c>
      <c r="D80" s="4" t="s">
        <v>66</v>
      </c>
      <c r="E80" s="4" t="s">
        <v>67</v>
      </c>
      <c r="F80" s="4" t="s">
        <v>68</v>
      </c>
      <c r="G80" s="4" t="s">
        <v>69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>
      <c r="A81" s="9" t="s">
        <v>29</v>
      </c>
      <c r="B81" s="8">
        <v>32.0</v>
      </c>
      <c r="C81" s="8">
        <v>39.0</v>
      </c>
      <c r="D81" s="7">
        <f t="shared" ref="D81:D84" si="41">SUM(B81 - C81)</f>
        <v>-7</v>
      </c>
      <c r="E81" s="8">
        <v>6041.0</v>
      </c>
      <c r="F81" s="8">
        <v>6710.0</v>
      </c>
      <c r="G81" s="7">
        <f t="shared" ref="G81:G84" si="42">SUM(E81 - F81)</f>
        <v>-669</v>
      </c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>
      <c r="A82" s="9" t="s">
        <v>36</v>
      </c>
      <c r="B82" s="8">
        <v>23.0</v>
      </c>
      <c r="C82" s="8">
        <v>40.0</v>
      </c>
      <c r="D82" s="7">
        <f t="shared" si="41"/>
        <v>-17</v>
      </c>
      <c r="E82" s="8">
        <v>6017.0</v>
      </c>
      <c r="F82" s="8">
        <v>5755.0</v>
      </c>
      <c r="G82" s="7">
        <f t="shared" si="42"/>
        <v>262</v>
      </c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>
      <c r="A83" s="9" t="s">
        <v>37</v>
      </c>
      <c r="B83" s="8">
        <v>21.0</v>
      </c>
      <c r="C83" s="8">
        <v>32.0</v>
      </c>
      <c r="D83" s="7">
        <f t="shared" si="41"/>
        <v>-11</v>
      </c>
      <c r="E83" s="8">
        <v>4686.0</v>
      </c>
      <c r="F83" s="8">
        <v>5452.0</v>
      </c>
      <c r="G83" s="7">
        <f t="shared" si="42"/>
        <v>-766</v>
      </c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>
      <c r="A84" s="9" t="s">
        <v>38</v>
      </c>
      <c r="B84" s="8">
        <v>33.0</v>
      </c>
      <c r="C84" s="8">
        <v>49.0</v>
      </c>
      <c r="D84" s="7">
        <f t="shared" si="41"/>
        <v>-16</v>
      </c>
      <c r="E84" s="8">
        <v>5436.0</v>
      </c>
      <c r="F84" s="8">
        <v>7153.0</v>
      </c>
      <c r="G84" s="7">
        <f t="shared" si="42"/>
        <v>-1717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>
      <c r="A86" s="1" t="s">
        <v>71</v>
      </c>
      <c r="B86" s="1" t="s">
        <v>85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>
      <c r="A87" s="4" t="s">
        <v>73</v>
      </c>
      <c r="B87" s="4" t="s">
        <v>86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>
      <c r="A88" s="4" t="s">
        <v>1</v>
      </c>
      <c r="B88" s="4" t="s">
        <v>64</v>
      </c>
      <c r="C88" s="4" t="s">
        <v>65</v>
      </c>
      <c r="D88" s="4" t="s">
        <v>66</v>
      </c>
      <c r="E88" s="4" t="s">
        <v>67</v>
      </c>
      <c r="F88" s="4" t="s">
        <v>68</v>
      </c>
      <c r="G88" s="4" t="s">
        <v>69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>
      <c r="A89" s="9" t="s">
        <v>36</v>
      </c>
      <c r="B89" s="8">
        <v>38.0</v>
      </c>
      <c r="C89" s="8">
        <v>32.0</v>
      </c>
      <c r="D89" s="7">
        <f t="shared" ref="D89:D92" si="43">SUM(B89 - C89)</f>
        <v>6</v>
      </c>
      <c r="E89" s="8">
        <v>6197.0</v>
      </c>
      <c r="F89" s="8">
        <v>5577.0</v>
      </c>
      <c r="G89" s="7">
        <f t="shared" ref="G89:G92" si="44">SUM(E89 - F89)</f>
        <v>620</v>
      </c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>
      <c r="A90" s="9" t="s">
        <v>38</v>
      </c>
      <c r="B90" s="8">
        <v>33.0</v>
      </c>
      <c r="C90" s="8">
        <v>40.0</v>
      </c>
      <c r="D90" s="7">
        <f t="shared" si="43"/>
        <v>-7</v>
      </c>
      <c r="E90" s="8">
        <v>6061.0</v>
      </c>
      <c r="F90" s="8">
        <v>6416.0</v>
      </c>
      <c r="G90" s="7">
        <f t="shared" si="44"/>
        <v>-355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>
      <c r="A91" s="9" t="s">
        <v>37</v>
      </c>
      <c r="B91" s="8">
        <v>30.0</v>
      </c>
      <c r="C91" s="8">
        <v>43.0</v>
      </c>
      <c r="D91" s="7">
        <f t="shared" si="43"/>
        <v>-13</v>
      </c>
      <c r="E91" s="8">
        <v>6135.0</v>
      </c>
      <c r="F91" s="8">
        <v>5818.0</v>
      </c>
      <c r="G91" s="7">
        <f t="shared" si="44"/>
        <v>317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>
      <c r="A92" s="9" t="s">
        <v>49</v>
      </c>
      <c r="B92" s="8">
        <v>28.0</v>
      </c>
      <c r="C92" s="8">
        <v>48.0</v>
      </c>
      <c r="D92" s="7">
        <f t="shared" si="43"/>
        <v>-20</v>
      </c>
      <c r="E92" s="8">
        <v>5222.0</v>
      </c>
      <c r="F92" s="8">
        <v>6216.0</v>
      </c>
      <c r="G92" s="7">
        <f t="shared" si="44"/>
        <v>-994</v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>
      <c r="A94" s="4" t="s">
        <v>73</v>
      </c>
      <c r="B94" s="4" t="s">
        <v>77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>
      <c r="A95" s="4" t="s">
        <v>1</v>
      </c>
      <c r="B95" s="4" t="s">
        <v>64</v>
      </c>
      <c r="C95" s="4" t="s">
        <v>65</v>
      </c>
      <c r="D95" s="4" t="s">
        <v>66</v>
      </c>
      <c r="E95" s="4" t="s">
        <v>67</v>
      </c>
      <c r="F95" s="4" t="s">
        <v>68</v>
      </c>
      <c r="G95" s="4" t="s">
        <v>69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>
      <c r="A96" s="9" t="s">
        <v>36</v>
      </c>
      <c r="B96" s="8">
        <v>17.0</v>
      </c>
      <c r="C96" s="8">
        <v>25.0</v>
      </c>
      <c r="D96" s="7">
        <f t="shared" ref="D96:D99" si="45">SUM(B96 - C96)</f>
        <v>-8</v>
      </c>
      <c r="E96" s="8">
        <v>4565.0</v>
      </c>
      <c r="F96" s="8">
        <v>4072.0</v>
      </c>
      <c r="G96" s="7">
        <f t="shared" ref="G96:G99" si="46">SUM(E96 - F96)</f>
        <v>493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>
      <c r="A97" s="9" t="s">
        <v>38</v>
      </c>
      <c r="B97" s="8">
        <v>13.0</v>
      </c>
      <c r="C97" s="8">
        <v>23.0</v>
      </c>
      <c r="D97" s="7">
        <f t="shared" si="45"/>
        <v>-10</v>
      </c>
      <c r="E97" s="8">
        <v>3659.0</v>
      </c>
      <c r="F97" s="8">
        <v>3726.0</v>
      </c>
      <c r="G97" s="7">
        <f t="shared" si="46"/>
        <v>-67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>
      <c r="A98" s="9" t="s">
        <v>49</v>
      </c>
      <c r="B98" s="8">
        <v>16.0</v>
      </c>
      <c r="C98" s="8">
        <v>32.0</v>
      </c>
      <c r="D98" s="7">
        <f t="shared" si="45"/>
        <v>-16</v>
      </c>
      <c r="E98" s="8">
        <v>3758.0</v>
      </c>
      <c r="F98" s="8">
        <v>4445.0</v>
      </c>
      <c r="G98" s="7">
        <f t="shared" si="46"/>
        <v>-687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>
      <c r="A99" s="9" t="s">
        <v>37</v>
      </c>
      <c r="B99" s="8">
        <v>18.0</v>
      </c>
      <c r="C99" s="8">
        <v>36.0</v>
      </c>
      <c r="D99" s="7">
        <f t="shared" si="45"/>
        <v>-18</v>
      </c>
      <c r="E99" s="8">
        <v>3745.0</v>
      </c>
      <c r="F99" s="8">
        <v>4915.0</v>
      </c>
      <c r="G99" s="7">
        <f t="shared" si="46"/>
        <v>-1170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>
      <c r="A101" s="4" t="s">
        <v>73</v>
      </c>
      <c r="B101" s="4" t="s">
        <v>82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>
      <c r="A102" s="4" t="s">
        <v>1</v>
      </c>
      <c r="B102" s="4" t="s">
        <v>64</v>
      </c>
      <c r="C102" s="4" t="s">
        <v>65</v>
      </c>
      <c r="D102" s="4" t="s">
        <v>66</v>
      </c>
      <c r="E102" s="4" t="s">
        <v>67</v>
      </c>
      <c r="F102" s="4" t="s">
        <v>68</v>
      </c>
      <c r="G102" s="4" t="s">
        <v>69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>
      <c r="A103" s="9" t="s">
        <v>38</v>
      </c>
      <c r="B103" s="8">
        <v>26.0</v>
      </c>
      <c r="C103" s="8">
        <v>24.0</v>
      </c>
      <c r="D103" s="7">
        <f t="shared" ref="D103:D106" si="47">SUM(B103 - C103)</f>
        <v>2</v>
      </c>
      <c r="E103" s="8">
        <v>4472.0</v>
      </c>
      <c r="F103" s="8">
        <v>3698.0</v>
      </c>
      <c r="G103" s="7">
        <f t="shared" ref="G103:G106" si="48">SUM(E103 - F103)</f>
        <v>774</v>
      </c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>
      <c r="A104" s="9" t="s">
        <v>37</v>
      </c>
      <c r="B104" s="8">
        <v>14.0</v>
      </c>
      <c r="C104" s="8">
        <v>31.0</v>
      </c>
      <c r="D104" s="7">
        <f t="shared" si="47"/>
        <v>-17</v>
      </c>
      <c r="E104" s="8">
        <v>3204.0</v>
      </c>
      <c r="F104" s="8">
        <v>4203.0</v>
      </c>
      <c r="G104" s="7">
        <f t="shared" si="48"/>
        <v>-999</v>
      </c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>
      <c r="A105" s="9" t="s">
        <v>36</v>
      </c>
      <c r="B105" s="8">
        <v>9.0</v>
      </c>
      <c r="C105" s="8">
        <v>25.0</v>
      </c>
      <c r="D105" s="7">
        <f t="shared" si="47"/>
        <v>-16</v>
      </c>
      <c r="E105" s="8">
        <v>2560.0</v>
      </c>
      <c r="F105" s="8">
        <v>3911.0</v>
      </c>
      <c r="G105" s="7">
        <f t="shared" si="48"/>
        <v>-1351</v>
      </c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>
      <c r="A106" s="9" t="s">
        <v>49</v>
      </c>
      <c r="B106" s="8">
        <v>13.0</v>
      </c>
      <c r="C106" s="8">
        <v>35.0</v>
      </c>
      <c r="D106" s="7">
        <f t="shared" si="47"/>
        <v>-22</v>
      </c>
      <c r="E106" s="8">
        <v>3057.0</v>
      </c>
      <c r="F106" s="8">
        <v>4909.0</v>
      </c>
      <c r="G106" s="7">
        <f t="shared" si="48"/>
        <v>-1852</v>
      </c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12"/>
    <hyperlink r:id="rId8" ref="A13"/>
    <hyperlink r:id="rId9" ref="A14"/>
    <hyperlink r:id="rId10" ref="A15"/>
    <hyperlink r:id="rId11" ref="A16"/>
    <hyperlink r:id="rId12" ref="A17"/>
    <hyperlink r:id="rId13" ref="A23"/>
    <hyperlink r:id="rId14" ref="A24"/>
    <hyperlink r:id="rId15" ref="A25"/>
    <hyperlink r:id="rId16" ref="A26"/>
    <hyperlink r:id="rId17" ref="A30"/>
    <hyperlink r:id="rId18" ref="A31"/>
    <hyperlink r:id="rId19" ref="A32"/>
    <hyperlink r:id="rId20" ref="A33"/>
    <hyperlink r:id="rId21" ref="A37"/>
    <hyperlink r:id="rId22" ref="A38"/>
    <hyperlink r:id="rId23" ref="A39"/>
    <hyperlink r:id="rId24" ref="A40"/>
    <hyperlink r:id="rId25" ref="A45"/>
    <hyperlink r:id="rId26" ref="A46"/>
    <hyperlink r:id="rId27" ref="A47"/>
    <hyperlink r:id="rId28" ref="A48"/>
    <hyperlink r:id="rId29" ref="A52"/>
    <hyperlink r:id="rId30" ref="A53"/>
    <hyperlink r:id="rId31" ref="A54"/>
    <hyperlink r:id="rId32" ref="A55"/>
    <hyperlink r:id="rId33" ref="A59"/>
    <hyperlink r:id="rId34" ref="A60"/>
    <hyperlink r:id="rId35" ref="A61"/>
    <hyperlink r:id="rId36" ref="A62"/>
    <hyperlink r:id="rId37" ref="A67"/>
    <hyperlink r:id="rId38" ref="A68"/>
    <hyperlink r:id="rId39" ref="A69"/>
    <hyperlink r:id="rId40" ref="A70"/>
    <hyperlink r:id="rId41" ref="A74"/>
    <hyperlink r:id="rId42" ref="A75"/>
    <hyperlink r:id="rId43" ref="A76"/>
    <hyperlink r:id="rId44" ref="A77"/>
    <hyperlink r:id="rId45" ref="A81"/>
    <hyperlink r:id="rId46" ref="A82"/>
    <hyperlink r:id="rId47" ref="A83"/>
    <hyperlink r:id="rId48" ref="A84"/>
    <hyperlink r:id="rId49" ref="A89"/>
    <hyperlink r:id="rId50" ref="A90"/>
    <hyperlink r:id="rId51" ref="A91"/>
    <hyperlink r:id="rId52" ref="A92"/>
    <hyperlink r:id="rId53" ref="A96"/>
    <hyperlink r:id="rId54" ref="A97"/>
    <hyperlink r:id="rId55" ref="A98"/>
    <hyperlink r:id="rId56" ref="A99"/>
    <hyperlink r:id="rId57" ref="A103"/>
    <hyperlink r:id="rId58" ref="A104"/>
    <hyperlink r:id="rId59" ref="A105"/>
    <hyperlink r:id="rId60" ref="A106"/>
  </hyperlinks>
  <drawing r:id="rId61"/>
</worksheet>
</file>