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5\Desktop\NYSE Project_TB\"/>
    </mc:Choice>
  </mc:AlternateContent>
  <xr:revisionPtr revIDLastSave="0" documentId="8_{9C0FD95D-4897-47F1-90C1-E00A899FBC41}" xr6:coauthVersionLast="47" xr6:coauthVersionMax="47" xr10:uidLastSave="{00000000-0000-0000-0000-000000000000}"/>
  <bookViews>
    <workbookView xWindow="28665" yWindow="-135" windowWidth="29070" windowHeight="15750" activeTab="3" xr2:uid="{00000000-000D-0000-FFFF-FFFF00000000}"/>
  </bookViews>
  <sheets>
    <sheet name="projectdata-nyse" sheetId="1" r:id="rId1"/>
    <sheet name="Summary Statistics" sheetId="7" r:id="rId2"/>
    <sheet name="P&amp;L Statement Dashboard" sheetId="4" r:id="rId3"/>
    <sheet name="Forecast Scenarios" sheetId="2" r:id="rId4"/>
  </sheets>
  <definedNames>
    <definedName name="_xlnm._FilterDatabase" localSheetId="0" hidden="1">'projectdata-nyse'!$A$1:$M$1711</definedName>
  </definedNames>
  <calcPr calcId="191029"/>
  <pivotCaches>
    <pivotCache cacheId="1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" l="1"/>
  <c r="F20" i="2"/>
  <c r="G19" i="2"/>
  <c r="F19" i="2"/>
  <c r="G18" i="2"/>
  <c r="F18" i="2"/>
  <c r="F6" i="2" s="1"/>
  <c r="E18" i="2"/>
  <c r="D18" i="2"/>
  <c r="C18" i="2"/>
  <c r="C20" i="2"/>
  <c r="D20" i="2"/>
  <c r="E20" i="2"/>
  <c r="B20" i="2"/>
  <c r="C19" i="2"/>
  <c r="D19" i="2"/>
  <c r="E19" i="2"/>
  <c r="B19" i="2"/>
  <c r="E10" i="4" a="1"/>
  <c r="E10" i="4" s="1"/>
  <c r="E9" i="4" a="1"/>
  <c r="E9" i="4" s="1"/>
  <c r="E8" i="4" a="1"/>
  <c r="E8" i="4" s="1"/>
  <c r="E6" i="4" a="1"/>
  <c r="E6" i="4" s="1"/>
  <c r="E5" i="4" a="1"/>
  <c r="E5" i="4" s="1"/>
  <c r="B5" i="4" a="1"/>
  <c r="B5" i="4" s="1"/>
  <c r="C5" i="4" a="1"/>
  <c r="C5" i="4" s="1"/>
  <c r="G28" i="7"/>
  <c r="G27" i="7"/>
  <c r="G26" i="7"/>
  <c r="G25" i="7"/>
  <c r="G24" i="7"/>
  <c r="G23" i="7"/>
  <c r="G10" i="7"/>
  <c r="G9" i="7"/>
  <c r="G8" i="7"/>
  <c r="G7" i="7"/>
  <c r="G6" i="7"/>
  <c r="G5" i="7"/>
  <c r="C10" i="4" a="1"/>
  <c r="C10" i="4" s="1"/>
  <c r="D10" i="4" a="1"/>
  <c r="D10" i="4" s="1"/>
  <c r="B10" i="4" a="1"/>
  <c r="B10" i="4" s="1"/>
  <c r="C9" i="4" a="1"/>
  <c r="C9" i="4" s="1"/>
  <c r="D9" i="4" a="1"/>
  <c r="D9" i="4" s="1"/>
  <c r="B9" i="4" a="1"/>
  <c r="B9" i="4" s="1"/>
  <c r="C8" i="4" a="1"/>
  <c r="C8" i="4" s="1"/>
  <c r="C11" i="4" s="1"/>
  <c r="D8" i="4" a="1"/>
  <c r="D8" i="4" s="1"/>
  <c r="D11" i="4" s="1"/>
  <c r="B8" i="4" a="1"/>
  <c r="B8" i="4" s="1"/>
  <c r="C6" i="4" a="1"/>
  <c r="C6" i="4" s="1"/>
  <c r="D6" i="4" a="1"/>
  <c r="D6" i="4" s="1"/>
  <c r="B6" i="4" a="1"/>
  <c r="B6" i="4" s="1"/>
  <c r="D5" i="4" a="1"/>
  <c r="D5" i="4" s="1"/>
  <c r="F13" i="2" l="1"/>
  <c r="G6" i="2"/>
  <c r="F8" i="2"/>
  <c r="B11" i="4"/>
  <c r="D7" i="4"/>
  <c r="C7" i="4"/>
  <c r="E7" i="4"/>
  <c r="E11" i="4"/>
  <c r="B7" i="4"/>
  <c r="G8" i="2" l="1"/>
  <c r="G13" i="2"/>
  <c r="B12" i="4"/>
  <c r="C12" i="4"/>
  <c r="D12" i="4"/>
  <c r="E1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<sst xmlns="http://schemas.openxmlformats.org/spreadsheetml/2006/main" count="9086" uniqueCount="614">
  <si>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</si>
  <si>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</si>
  <si>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</si>
  <si>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</si>
  <si>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</si>
  <si>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</si>
  <si>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</si>
  <si>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</si>
  <si>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</si>
  <si>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</si>
  <si>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</si>
  <si>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</si>
  <si>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</si>
  <si>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</si>
  <si>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</si>
  <si>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</si>
  <si>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</si>
  <si>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</si>
  <si>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</si>
  <si>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</si>
  <si>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</si>
  <si>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</si>
  <si>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</si>
  <si>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</si>
  <si>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</si>
  <si>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</si>
  <si>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</si>
  <si>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</si>
  <si>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</si>
  <si>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</si>
  <si>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</si>
  <si>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</si>
  <si>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</si>
  <si>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</si>
  <si>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</si>
  <si>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</si>
  <si>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</si>
  <si>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</si>
  <si>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</si>
  <si>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</si>
  <si>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</si>
  <si>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</si>
  <si>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</si>
  <si>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</si>
  <si>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</si>
  <si>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</si>
  <si>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</si>
  <si>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</si>
  <si>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</si>
  <si>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</si>
  <si>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</si>
  <si>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</si>
  <si>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</si>
  <si>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</si>
  <si>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</si>
  <si>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</si>
  <si>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</si>
  <si>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</si>
  <si>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</si>
  <si>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</si>
  <si>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</si>
  <si>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</si>
  <si>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</si>
  <si>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</si>
  <si>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</si>
  <si>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</si>
  <si>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</si>
  <si>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</si>
  <si>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</si>
  <si>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</si>
  <si>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</si>
  <si>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</si>
  <si>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</si>
  <si>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</si>
  <si>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</si>
  <si>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</si>
  <si>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</si>
  <si>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</si>
  <si>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</si>
  <si>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</si>
  <si>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</si>
  <si>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</si>
  <si>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</si>
  <si>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</si>
  <si>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</si>
  <si>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</si>
  <si>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</si>
  <si>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</si>
  <si>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</si>
  <si>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</si>
  <si>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</si>
  <si>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</si>
  <si>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</si>
  <si>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</si>
  <si>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</si>
  <si>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</si>
  <si>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</si>
  <si>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</si>
  <si>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</si>
  <si>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</si>
  <si>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</si>
  <si>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</si>
  <si>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</si>
  <si>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</si>
  <si>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</si>
  <si>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</si>
  <si>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</si>
  <si>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</si>
  <si>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</si>
  <si>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</si>
  <si>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</si>
  <si>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</si>
  <si>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</si>
  <si>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</si>
  <si>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</si>
  <si>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</si>
  <si>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</si>
  <si>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</si>
  <si>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</si>
  <si>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</si>
  <si>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</si>
  <si>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</si>
  <si>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</si>
  <si>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</si>
  <si>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</si>
  <si>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</si>
  <si>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</si>
  <si>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</si>
  <si>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</si>
  <si>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</si>
  <si>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</si>
  <si>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</si>
  <si>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</si>
  <si>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</si>
  <si>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</si>
  <si>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</si>
  <si>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</si>
  <si>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</si>
  <si>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</si>
  <si>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</si>
  <si>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</si>
  <si>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</si>
  <si>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</si>
  <si>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</si>
  <si>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</si>
  <si>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</si>
  <si>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</si>
  <si>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</si>
  <si>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</si>
  <si>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</si>
  <si>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</si>
  <si>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</si>
  <si>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</si>
  <si>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</si>
  <si>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</si>
  <si>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</si>
  <si>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</si>
  <si>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</si>
  <si>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</si>
  <si>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</si>
  <si>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</si>
  <si>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</si>
  <si>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</si>
  <si>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</si>
  <si>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</si>
  <si>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</si>
  <si>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</si>
  <si>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</si>
  <si>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</si>
  <si>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</si>
  <si>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</si>
  <si>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</si>
  <si>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</si>
  <si>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</si>
  <si>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</si>
  <si>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</si>
  <si>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</si>
  <si>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</si>
  <si>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</si>
  <si>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</si>
  <si>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</si>
  <si>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</si>
  <si>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</si>
  <si>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</si>
  <si>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</si>
  <si>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</si>
  <si>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</si>
  <si>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</si>
  <si>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</si>
  <si>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</si>
  <si>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</si>
  <si>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</si>
  <si>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</si>
  <si>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</si>
  <si>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</si>
  <si>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</si>
  <si>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</si>
  <si>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</si>
  <si>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</si>
  <si>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</si>
  <si>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</si>
  <si>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</si>
  <si>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</si>
  <si>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</si>
  <si>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</si>
  <si>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</si>
  <si>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</si>
  <si>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</si>
  <si>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</si>
  <si>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</si>
  <si>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</si>
  <si>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</si>
  <si>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</si>
  <si>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</si>
  <si>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</si>
  <si>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</si>
  <si>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</si>
  <si>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</si>
  <si>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</si>
  <si>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</si>
  <si>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</si>
  <si>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</si>
  <si>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</si>
  <si>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</si>
  <si>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</si>
  <si>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</si>
  <si>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</si>
  <si>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</si>
  <si>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</si>
  <si>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</si>
  <si>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</si>
  <si>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</si>
  <si>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</si>
  <si>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</si>
  <si>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</si>
  <si>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</si>
  <si>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</si>
  <si>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</si>
  <si>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</si>
  <si>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</si>
  <si>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</si>
  <si>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</si>
  <si>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</si>
  <si>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</si>
  <si>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</si>
  <si>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</si>
  <si>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</si>
  <si>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</si>
  <si>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</si>
  <si>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</si>
  <si>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</si>
  <si>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</si>
  <si>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</si>
  <si>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</si>
  <si>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</si>
  <si>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</si>
  <si>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</si>
  <si>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</si>
  <si>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</si>
  <si>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</si>
  <si>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</si>
  <si>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</si>
  <si>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</si>
  <si>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</si>
  <si>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</si>
  <si>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</si>
  <si>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</si>
  <si>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</si>
  <si>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</si>
  <si>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</si>
  <si>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</si>
  <si>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</si>
  <si>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</si>
  <si>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</si>
  <si>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</si>
  <si>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</si>
  <si>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</si>
  <si>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</si>
  <si>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</si>
  <si>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</si>
  <si>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</si>
  <si>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</si>
  <si>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</si>
  <si>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</si>
  <si>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</si>
  <si>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</si>
  <si>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</si>
  <si>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</si>
  <si>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</si>
  <si>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</si>
  <si>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</si>
  <si>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</si>
  <si>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</si>
  <si>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</si>
  <si>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</si>
  <si>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</si>
  <si>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</si>
  <si>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</si>
  <si>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</si>
  <si>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</si>
  <si>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</si>
  <si>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</si>
  <si>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</si>
  <si>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</si>
  <si>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</si>
  <si>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</si>
  <si>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</si>
  <si>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</si>
  <si>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</si>
  <si>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</si>
  <si>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</si>
  <si>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</si>
  <si>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</si>
  <si>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</si>
  <si>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</si>
  <si>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</si>
  <si>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</si>
  <si>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</si>
  <si>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</si>
  <si>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</si>
  <si>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</si>
  <si>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</si>
  <si>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</si>
  <si>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</si>
  <si>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</si>
  <si>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</si>
  <si>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</si>
  <si>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</si>
  <si>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</si>
  <si>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</si>
  <si>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</si>
  <si>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</si>
  <si>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</si>
  <si>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</si>
  <si>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</si>
  <si>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</si>
  <si>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</si>
  <si>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</si>
  <si>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</si>
  <si>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</si>
  <si>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</si>
  <si>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</si>
  <si>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</si>
  <si>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</si>
  <si>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</si>
  <si>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</si>
  <si>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</si>
  <si>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</si>
  <si>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</si>
  <si>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</si>
  <si>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</si>
  <si>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</si>
  <si>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</si>
  <si>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</si>
  <si>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</si>
  <si>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</si>
  <si>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</si>
  <si>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</si>
  <si>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</si>
  <si>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</si>
  <si>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</si>
  <si>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</si>
  <si>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</si>
  <si>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</si>
  <si>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</si>
  <si>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</si>
  <si>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</si>
  <si>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</si>
  <si>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</si>
  <si>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</si>
  <si>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</si>
  <si>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</si>
  <si>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</si>
  <si>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</si>
  <si>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</si>
  <si>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</si>
  <si>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</si>
  <si>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</si>
  <si>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</si>
  <si>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</si>
  <si>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</si>
  <si>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</si>
  <si>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</si>
  <si>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</si>
  <si>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</si>
  <si>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</si>
  <si>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</si>
  <si>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</si>
  <si>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</si>
  <si>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</si>
  <si>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</si>
  <si>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</si>
  <si>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</si>
  <si>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</si>
  <si>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</si>
  <si>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</si>
  <si>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</si>
  <si>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</si>
  <si>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</si>
  <si>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</si>
  <si>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</si>
  <si>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</si>
  <si>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</si>
  <si>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</si>
  <si>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</si>
  <si>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</si>
  <si>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</si>
  <si>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</si>
  <si>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</si>
  <si>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</si>
  <si>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</si>
  <si>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</si>
  <si>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</si>
  <si>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</si>
  <si>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</si>
  <si>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</si>
  <si>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</si>
  <si>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</si>
  <si>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</si>
  <si>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</si>
  <si>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</si>
  <si>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</si>
  <si>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</si>
  <si>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</si>
  <si>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</si>
  <si>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</si>
  <si>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</si>
  <si>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</si>
  <si>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</si>
  <si>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</si>
  <si>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</si>
  <si>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</si>
  <si>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</si>
  <si>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</si>
  <si>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</si>
  <si>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</si>
  <si>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</si>
  <si>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</si>
  <si>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</si>
  <si>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</si>
  <si>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</si>
  <si>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</si>
  <si>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</si>
  <si>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</si>
  <si>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</si>
  <si>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</si>
  <si>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</si>
  <si>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</si>
  <si>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</si>
  <si>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</si>
  <si>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</si>
  <si>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</si>
  <si>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</si>
  <si>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</si>
  <si>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</si>
  <si>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</si>
  <si>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</si>
  <si>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</si>
  <si>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</si>
  <si>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</si>
  <si>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</si>
  <si>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</si>
  <si>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</si>
  <si>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</si>
  <si>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</si>
  <si>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</si>
  <si>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</si>
  <si>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</si>
  <si>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</si>
  <si>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</si>
  <si>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</si>
  <si>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</si>
  <si>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</si>
  <si>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</si>
  <si>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</si>
  <si>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</si>
  <si>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</si>
  <si>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</si>
  <si>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</si>
  <si>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</si>
  <si>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</si>
  <si>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</si>
  <si>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</si>
  <si>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</si>
  <si>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</si>
  <si>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</si>
  <si>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</si>
  <si>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</si>
  <si>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</si>
  <si>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</si>
  <si>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</si>
  <si>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</si>
  <si>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</si>
  <si>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</si>
  <si>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</si>
  <si>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</si>
  <si>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</si>
  <si>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</si>
  <si>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</si>
  <si>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</si>
  <si>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</si>
  <si>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</si>
  <si>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</si>
  <si>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</si>
  <si>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</si>
  <si>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</si>
  <si>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</si>
  <si>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</si>
  <si>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</si>
  <si>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</si>
  <si>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</si>
  <si>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</si>
  <si>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</si>
  <si>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</si>
  <si>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</si>
  <si>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</si>
  <si>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</si>
  <si>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</si>
  <si>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</si>
  <si>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</si>
  <si>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</si>
  <si>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</si>
  <si>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</si>
  <si>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</si>
  <si>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</si>
  <si>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</si>
  <si>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</si>
  <si>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</si>
  <si>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</si>
  <si>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</si>
  <si>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</si>
  <si>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</si>
  <si>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</si>
  <si>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</si>
  <si>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</si>
  <si>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</si>
  <si>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</si>
  <si>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</si>
  <si>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</si>
  <si>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</si>
  <si>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</si>
  <si>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</si>
  <si>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</si>
  <si>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</si>
  <si>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</si>
  <si>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</si>
  <si>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</si>
  <si>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</si>
  <si>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</si>
  <si>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</si>
  <si>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</si>
  <si>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</si>
  <si>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</si>
  <si>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</si>
  <si>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</si>
  <si>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</si>
  <si>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</si>
  <si>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</si>
  <si>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</si>
  <si>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</si>
  <si>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</si>
  <si>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</si>
  <si>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</si>
  <si>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</si>
  <si>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</si>
  <si>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</si>
  <si>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</si>
  <si>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</si>
  <si>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</si>
  <si>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</si>
  <si>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</si>
  <si>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</si>
  <si>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</si>
  <si>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</si>
  <si>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</si>
  <si>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</si>
  <si>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</si>
  <si>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</si>
  <si>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Total Revenue</t>
  </si>
  <si>
    <t>Cost of Goods Sold (COGS)</t>
  </si>
  <si>
    <t>Gross Profit</t>
  </si>
  <si>
    <t>Selling, General, and Administrative Expenses</t>
  </si>
  <si>
    <t>Total Operating Expenses</t>
  </si>
  <si>
    <t>Operating Income/Operating Profit/EBIT</t>
  </si>
  <si>
    <t>Income Statement</t>
  </si>
  <si>
    <t>Historical</t>
  </si>
  <si>
    <t>Forecast</t>
  </si>
  <si>
    <t>Year 5</t>
  </si>
  <si>
    <t>Year 6</t>
  </si>
  <si>
    <t>Ticker Symbol:</t>
  </si>
  <si>
    <t>Research &amp; Development</t>
  </si>
  <si>
    <t>Other Operating Items</t>
  </si>
  <si>
    <t>Year</t>
  </si>
  <si>
    <t>Weak Case</t>
  </si>
  <si>
    <t>Base Case</t>
  </si>
  <si>
    <t>Strong Case</t>
  </si>
  <si>
    <t>Mean:</t>
  </si>
  <si>
    <t>Median:</t>
  </si>
  <si>
    <t xml:space="preserve">Sum of Cost of Goods Sold </t>
  </si>
  <si>
    <t>Standard Deviation:</t>
  </si>
  <si>
    <t>Max:</t>
  </si>
  <si>
    <t>Min:</t>
  </si>
  <si>
    <t>Range:</t>
  </si>
  <si>
    <t>Total of Cost of Goods Sold (Year 2)</t>
  </si>
  <si>
    <t>Companies under the Semiconductor Industry</t>
  </si>
  <si>
    <t>Companies under the Internet Software &amp; Services Industry</t>
  </si>
  <si>
    <t>-</t>
  </si>
  <si>
    <t>Operating Statistics</t>
  </si>
  <si>
    <t>Revenue Growth (%)</t>
  </si>
  <si>
    <t>Gross Margin</t>
  </si>
  <si>
    <t>Operating Margin</t>
  </si>
  <si>
    <t>Assumptions</t>
  </si>
  <si>
    <t>Operating Scenarios - Sensitivity Analysis</t>
  </si>
  <si>
    <t>Scenario: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</si>
</sst>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9" formatCode="_([$$-409]* #,##0_);_([$$-409]* \(#,##0\);_([$$-409]* &quot;-&quot;??_);_(@_)"/>
    <numFmt numFmtId="170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Aharoni"/>
      <charset val="177"/>
    </font>
    <font>
      <sz val="11"/>
      <color theme="1"/>
      <name val="Skeena"/>
    </font>
    <font>
      <b/>
      <sz val="11"/>
      <color theme="1"/>
      <name val="Skeen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14" fontId="0" fillId="0" borderId="0" xfId="0" applyNumberFormat="1"/>
    <xf numFmtId="6" fontId="0" fillId="0" borderId="0" xfId="0" applyNumberFormat="1"/>
    <xf numFmtId="1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2" applyNumberFormat="1" applyFont="1"/>
    <xf numFmtId="164" fontId="0" fillId="0" borderId="0" xfId="0" applyNumberFormat="1"/>
    <xf numFmtId="164" fontId="16" fillId="33" borderId="10" xfId="0" applyNumberFormat="1" applyFont="1" applyFill="1" applyBorder="1"/>
    <xf numFmtId="0" fontId="16" fillId="0" borderId="0" xfId="0" applyFont="1"/>
    <xf numFmtId="0" fontId="0" fillId="0" borderId="0" xfId="0" applyAlignment="1">
      <alignment horizontal="left" indent="1"/>
    </xf>
    <xf numFmtId="169" fontId="0" fillId="0" borderId="0" xfId="1" applyNumberFormat="1" applyFont="1"/>
    <xf numFmtId="0" fontId="18" fillId="34" borderId="0" xfId="0" applyFont="1" applyFill="1"/>
    <xf numFmtId="164" fontId="18" fillId="34" borderId="0" xfId="2" applyNumberFormat="1" applyFont="1" applyFill="1"/>
    <xf numFmtId="0" fontId="18" fillId="34" borderId="0" xfId="0" applyFont="1" applyFill="1" applyAlignment="1">
      <alignment horizontal="center"/>
    </xf>
    <xf numFmtId="0" fontId="19" fillId="0" borderId="0" xfId="0" applyFont="1"/>
    <xf numFmtId="164" fontId="19" fillId="0" borderId="0" xfId="2" applyNumberFormat="1" applyFont="1" applyAlignment="1">
      <alignment horizontal="center" vertical="center"/>
    </xf>
    <xf numFmtId="0" fontId="0" fillId="0" borderId="0" xfId="0" applyBorder="1"/>
    <xf numFmtId="0" fontId="18" fillId="34" borderId="11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4" borderId="15" xfId="0" applyFont="1" applyFill="1" applyBorder="1" applyAlignment="1">
      <alignment horizontal="center"/>
    </xf>
    <xf numFmtId="0" fontId="18" fillId="34" borderId="17" xfId="0" applyFont="1" applyFill="1" applyBorder="1" applyAlignment="1">
      <alignment horizontal="center"/>
    </xf>
    <xf numFmtId="0" fontId="19" fillId="0" borderId="17" xfId="0" applyFont="1" applyBorder="1"/>
    <xf numFmtId="0" fontId="16" fillId="0" borderId="17" xfId="0" applyFont="1" applyBorder="1"/>
    <xf numFmtId="0" fontId="0" fillId="0" borderId="18" xfId="0" applyBorder="1"/>
    <xf numFmtId="0" fontId="0" fillId="0" borderId="17" xfId="0" applyBorder="1"/>
    <xf numFmtId="0" fontId="16" fillId="0" borderId="19" xfId="0" applyFont="1" applyBorder="1"/>
    <xf numFmtId="0" fontId="0" fillId="0" borderId="22" xfId="0" applyBorder="1"/>
    <xf numFmtId="0" fontId="18" fillId="34" borderId="14" xfId="0" applyFont="1" applyFill="1" applyBorder="1" applyAlignment="1">
      <alignment horizontal="center"/>
    </xf>
    <xf numFmtId="0" fontId="18" fillId="34" borderId="18" xfId="0" applyFont="1" applyFill="1" applyBorder="1" applyAlignment="1">
      <alignment horizontal="center"/>
    </xf>
    <xf numFmtId="0" fontId="18" fillId="34" borderId="23" xfId="0" applyFont="1" applyFill="1" applyBorder="1" applyAlignment="1">
      <alignment horizontal="center"/>
    </xf>
    <xf numFmtId="0" fontId="18" fillId="34" borderId="24" xfId="0" applyFont="1" applyFill="1" applyBorder="1" applyAlignment="1">
      <alignment horizontal="center"/>
    </xf>
    <xf numFmtId="0" fontId="18" fillId="34" borderId="25" xfId="0" applyFont="1" applyFill="1" applyBorder="1" applyAlignment="1">
      <alignment horizontal="center"/>
    </xf>
    <xf numFmtId="164" fontId="19" fillId="0" borderId="14" xfId="2" applyNumberFormat="1" applyFont="1" applyBorder="1" applyAlignment="1">
      <alignment horizontal="center" vertical="center"/>
    </xf>
    <xf numFmtId="164" fontId="19" fillId="0" borderId="0" xfId="2" applyNumberFormat="1" applyFont="1" applyBorder="1" applyAlignment="1">
      <alignment horizontal="center" vertical="center"/>
    </xf>
    <xf numFmtId="164" fontId="19" fillId="0" borderId="16" xfId="2" applyNumberFormat="1" applyFont="1" applyBorder="1" applyAlignment="1">
      <alignment horizontal="center" vertical="center"/>
    </xf>
    <xf numFmtId="164" fontId="19" fillId="0" borderId="18" xfId="2" applyNumberFormat="1" applyFont="1" applyBorder="1" applyAlignment="1">
      <alignment horizontal="center" vertical="center"/>
    </xf>
    <xf numFmtId="164" fontId="0" fillId="0" borderId="14" xfId="2" applyNumberFormat="1" applyFont="1" applyBorder="1" applyAlignment="1">
      <alignment horizontal="center" vertical="center"/>
    </xf>
    <xf numFmtId="164" fontId="0" fillId="0" borderId="21" xfId="2" applyNumberFormat="1" applyFont="1" applyBorder="1" applyAlignment="1">
      <alignment horizontal="center" vertical="center"/>
    </xf>
    <xf numFmtId="164" fontId="0" fillId="0" borderId="14" xfId="2" applyNumberFormat="1" applyFont="1" applyBorder="1" applyAlignment="1">
      <alignment horizontal="left" vertical="center"/>
    </xf>
    <xf numFmtId="164" fontId="0" fillId="0" borderId="0" xfId="2" applyNumberFormat="1" applyFont="1" applyBorder="1" applyAlignment="1">
      <alignment horizontal="left" vertical="center"/>
    </xf>
    <xf numFmtId="164" fontId="0" fillId="0" borderId="16" xfId="2" applyNumberFormat="1" applyFont="1" applyBorder="1" applyAlignment="1">
      <alignment horizontal="left" vertical="center"/>
    </xf>
    <xf numFmtId="164" fontId="0" fillId="0" borderId="21" xfId="2" applyNumberFormat="1" applyFont="1" applyBorder="1" applyAlignment="1">
      <alignment horizontal="left" vertical="center"/>
    </xf>
    <xf numFmtId="164" fontId="0" fillId="0" borderId="20" xfId="2" applyNumberFormat="1" applyFont="1" applyBorder="1" applyAlignment="1">
      <alignment horizontal="left" vertical="center"/>
    </xf>
    <xf numFmtId="0" fontId="0" fillId="0" borderId="19" xfId="0" applyBorder="1"/>
    <xf numFmtId="9" fontId="19" fillId="0" borderId="14" xfId="44" applyFont="1" applyBorder="1" applyAlignment="1">
      <alignment horizontal="center" vertical="center"/>
    </xf>
    <xf numFmtId="9" fontId="19" fillId="0" borderId="0" xfId="44" applyFont="1" applyBorder="1" applyAlignment="1">
      <alignment horizontal="center" vertical="center"/>
    </xf>
    <xf numFmtId="9" fontId="19" fillId="0" borderId="16" xfId="44" applyFont="1" applyBorder="1" applyAlignment="1">
      <alignment horizontal="center" vertical="center"/>
    </xf>
    <xf numFmtId="2" fontId="0" fillId="0" borderId="14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2" fontId="0" fillId="0" borderId="16" xfId="2" applyNumberFormat="1" applyFont="1" applyBorder="1" applyAlignment="1">
      <alignment horizontal="center" vertical="center"/>
    </xf>
    <xf numFmtId="2" fontId="0" fillId="0" borderId="21" xfId="2" applyNumberFormat="1" applyFont="1" applyBorder="1" applyAlignment="1">
      <alignment horizontal="center" vertical="center"/>
    </xf>
    <xf numFmtId="2" fontId="0" fillId="0" borderId="20" xfId="2" applyNumberFormat="1" applyFont="1" applyBorder="1" applyAlignment="1">
      <alignment horizontal="center" vertical="center"/>
    </xf>
    <xf numFmtId="2" fontId="0" fillId="0" borderId="26" xfId="2" applyNumberFormat="1" applyFont="1" applyBorder="1" applyAlignment="1">
      <alignment horizontal="center" vertical="center"/>
    </xf>
    <xf numFmtId="0" fontId="0" fillId="0" borderId="20" xfId="0" applyBorder="1"/>
    <xf numFmtId="170" fontId="0" fillId="0" borderId="0" xfId="44" applyNumberFormat="1" applyFont="1" applyBorder="1"/>
    <xf numFmtId="170" fontId="0" fillId="0" borderId="18" xfId="44" applyNumberFormat="1" applyFont="1" applyBorder="1"/>
    <xf numFmtId="170" fontId="0" fillId="0" borderId="20" xfId="44" applyNumberFormat="1" applyFont="1" applyBorder="1"/>
    <xf numFmtId="170" fontId="0" fillId="0" borderId="22" xfId="44" applyNumberFormat="1" applyFont="1" applyBorder="1"/>
    <xf numFmtId="0" fontId="20" fillId="0" borderId="23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20" fillId="0" borderId="25" xfId="0" applyFont="1" applyBorder="1" applyAlignment="1">
      <alignment horizontal="left"/>
    </xf>
    <xf numFmtId="0" fontId="16" fillId="0" borderId="23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9" fontId="19" fillId="0" borderId="18" xfId="44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164" fontId="0" fillId="0" borderId="18" xfId="2" applyNumberFormat="1" applyFont="1" applyBorder="1" applyAlignment="1">
      <alignment horizontal="center" vertical="center"/>
    </xf>
    <xf numFmtId="164" fontId="0" fillId="0" borderId="22" xfId="2" applyNumberFormat="1" applyFont="1" applyBorder="1" applyAlignment="1">
      <alignment horizontal="center" vertical="center"/>
    </xf>
    <xf numFmtId="0" fontId="13" fillId="34" borderId="12" xfId="0" applyFont="1" applyFill="1" applyBorder="1" applyAlignment="1">
      <alignment horizontal="right"/>
    </xf>
    <xf numFmtId="0" fontId="13" fillId="34" borderId="27" xfId="0" applyFont="1" applyFill="1" applyBorder="1" applyAlignment="1">
      <alignment horizont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keena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Goods</a:t>
            </a:r>
            <a:r>
              <a:rPr lang="en-US" baseline="0"/>
              <a:t> Sold for the Internet Software &amp; Services Industry (Year 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'Summary Statistics'!$D$5:$D$20</c:f>
              <c:strCache>
                <c:ptCount val="16"/>
                <c:pt idx="0">
                  <c:v>FIS</c:v>
                </c:pt>
                <c:pt idx="1">
                  <c:v>NFLX</c:v>
                </c:pt>
                <c:pt idx="2">
                  <c:v>WU</c:v>
                </c:pt>
                <c:pt idx="3">
                  <c:v>FISV</c:v>
                </c:pt>
                <c:pt idx="4">
                  <c:v>NTAP</c:v>
                </c:pt>
                <c:pt idx="5">
                  <c:v>FB</c:v>
                </c:pt>
                <c:pt idx="6">
                  <c:v>V</c:v>
                </c:pt>
                <c:pt idx="7">
                  <c:v>EBAY</c:v>
                </c:pt>
                <c:pt idx="8">
                  <c:v>TSS</c:v>
                </c:pt>
                <c:pt idx="9">
                  <c:v>YHOO</c:v>
                </c:pt>
                <c:pt idx="10">
                  <c:v>CRM</c:v>
                </c:pt>
                <c:pt idx="11">
                  <c:v>CTXS</c:v>
                </c:pt>
                <c:pt idx="12">
                  <c:v>INTU</c:v>
                </c:pt>
                <c:pt idx="13">
                  <c:v>AKAM</c:v>
                </c:pt>
                <c:pt idx="14">
                  <c:v>VRSN</c:v>
                </c:pt>
                <c:pt idx="15">
                  <c:v>MA</c:v>
                </c:pt>
              </c:strCache>
            </c:strRef>
          </c:cat>
          <c:val>
            <c:numRef>
              <c:f>'Summary Statistics'!$E$5:$E$20</c:f>
              <c:numCache>
                <c:formatCode>_("$"* #,##0_);_("$"* \(#,##0\);_("$"* "-"??_);_(@_)</c:formatCode>
                <c:ptCount val="16"/>
                <c:pt idx="0">
                  <c:v>4092700000</c:v>
                </c:pt>
                <c:pt idx="1">
                  <c:v>3752760000</c:v>
                </c:pt>
                <c:pt idx="2">
                  <c:v>3235000000</c:v>
                </c:pt>
                <c:pt idx="3">
                  <c:v>2776000000</c:v>
                </c:pt>
                <c:pt idx="4">
                  <c:v>2406000000</c:v>
                </c:pt>
                <c:pt idx="5">
                  <c:v>2153000000</c:v>
                </c:pt>
                <c:pt idx="6">
                  <c:v>1875000000</c:v>
                </c:pt>
                <c:pt idx="7">
                  <c:v>1663000000</c:v>
                </c:pt>
                <c:pt idx="8">
                  <c:v>1369438000</c:v>
                </c:pt>
                <c:pt idx="9">
                  <c:v>1349380000</c:v>
                </c:pt>
                <c:pt idx="10">
                  <c:v>968428000</c:v>
                </c:pt>
                <c:pt idx="11">
                  <c:v>620219000</c:v>
                </c:pt>
                <c:pt idx="12">
                  <c:v>603000000</c:v>
                </c:pt>
                <c:pt idx="13">
                  <c:v>511087000</c:v>
                </c:pt>
                <c:pt idx="14">
                  <c:v>187013000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47AD-A192-8AB6D90EF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30762527"/>
        <c:axId val="376495007"/>
      </c:barChart>
      <c:catAx>
        <c:axId val="43076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Ticker Symbol (Company)</a:t>
                </a:r>
              </a:p>
            </c:rich>
          </c:tx>
          <c:layout>
            <c:manualLayout>
              <c:xMode val="edge"/>
              <c:yMode val="edge"/>
              <c:x val="0.39465095050456073"/>
              <c:y val="0.881957453587475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95007"/>
        <c:crosses val="autoZero"/>
        <c:auto val="1"/>
        <c:lblAlgn val="ctr"/>
        <c:lblOffset val="100"/>
        <c:noMultiLvlLbl val="0"/>
      </c:catAx>
      <c:valAx>
        <c:axId val="37649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of Goods Sold (In Billions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62527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of Cost of Goods Sold for the Semiconductor Industry (Year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Statistics'!$E$22</c:f>
              <c:strCache>
                <c:ptCount val="1"/>
                <c:pt idx="0">
                  <c:v>Total of Cost of Goods Sold (Year 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'Summary Statistics'!$D$23:$D$35</c:f>
              <c:strCache>
                <c:ptCount val="13"/>
                <c:pt idx="0">
                  <c:v>INTC</c:v>
                </c:pt>
                <c:pt idx="1">
                  <c:v>MU</c:v>
                </c:pt>
                <c:pt idx="2">
                  <c:v>QCOM</c:v>
                </c:pt>
                <c:pt idx="3">
                  <c:v>AVGO</c:v>
                </c:pt>
                <c:pt idx="4">
                  <c:v>TXN</c:v>
                </c:pt>
                <c:pt idx="5">
                  <c:v>FSLR</c:v>
                </c:pt>
                <c:pt idx="6">
                  <c:v>NVDA</c:v>
                </c:pt>
                <c:pt idx="7">
                  <c:v>SWKS</c:v>
                </c:pt>
                <c:pt idx="8">
                  <c:v>ADI</c:v>
                </c:pt>
                <c:pt idx="9">
                  <c:v>QRVO</c:v>
                </c:pt>
                <c:pt idx="10">
                  <c:v>MCHP</c:v>
                </c:pt>
                <c:pt idx="11">
                  <c:v>XLNX</c:v>
                </c:pt>
                <c:pt idx="12">
                  <c:v>LLTC</c:v>
                </c:pt>
              </c:strCache>
            </c:strRef>
          </c:cat>
          <c:val>
            <c:numRef>
              <c:f>'Summary Statistics'!$E$23:$E$35</c:f>
              <c:numCache>
                <c:formatCode>_("$"* #,##0_);_("$"* \(#,##0\);_("$"* "-"??_);_(@_)</c:formatCode>
                <c:ptCount val="13"/>
                <c:pt idx="0">
                  <c:v>20261000000</c:v>
                </c:pt>
                <c:pt idx="1">
                  <c:v>10921000000</c:v>
                </c:pt>
                <c:pt idx="2">
                  <c:v>10686000000</c:v>
                </c:pt>
                <c:pt idx="3">
                  <c:v>7300000000</c:v>
                </c:pt>
                <c:pt idx="4">
                  <c:v>5841000000</c:v>
                </c:pt>
                <c:pt idx="5">
                  <c:v>2444984000</c:v>
                </c:pt>
                <c:pt idx="6">
                  <c:v>1862000000</c:v>
                </c:pt>
                <c:pt idx="7">
                  <c:v>1268800000</c:v>
                </c:pt>
                <c:pt idx="8">
                  <c:v>1034585000</c:v>
                </c:pt>
                <c:pt idx="9">
                  <c:v>1021658000</c:v>
                </c:pt>
                <c:pt idx="10">
                  <c:v>802474000</c:v>
                </c:pt>
                <c:pt idx="11">
                  <c:v>743253000</c:v>
                </c:pt>
                <c:pt idx="12">
                  <c:v>338580000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1-4C97-9EE0-3A76D6814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347924959"/>
        <c:axId val="393468143"/>
      </c:barChart>
      <c:catAx>
        <c:axId val="347924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Ticker</a:t>
                </a:r>
                <a:r>
                  <a:rPr lang="en-US" baseline="0"/>
                  <a:t> Symbol (Company)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023056721523914"/>
              <c:y val="0.893115255586097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68143"/>
        <c:crosses val="autoZero"/>
        <c:auto val="1"/>
        <c:lblAlgn val="ctr"/>
        <c:lblOffset val="100"/>
        <c:noMultiLvlLbl val="0"/>
      </c:catAx>
      <c:valAx>
        <c:axId val="3934681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of Goods Sold (In Billions 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924959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Across</a:t>
            </a:r>
            <a:r>
              <a:rPr lang="en-US" baseline="0"/>
              <a:t> 10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'Forecast Scenarios'!$B$439:$K$439</c:f>
              <c:numCache>
                <c:formatCode>_("$"* #,##0_);_("$"* \(#,##0\);_("$"* "-"??_);_(@_)</c:formatCode>
                <c:ptCount val="10"/>
                <c:pt idx="0">
                  <c:v>1577000</c:v>
                </c:pt>
                <c:pt idx="1">
                  <c:v>1514000</c:v>
                </c:pt>
                <c:pt idx="2">
                  <c:v>79562000</c:v>
                </c:pt>
                <c:pt idx="3">
                  <c:v>99642000</c:v>
                </c:pt>
                <c:pt idx="4">
                  <c:v>4123040240000</c:v>
                </c:pt>
                <c:pt idx="5">
                  <c:v>8548031747000</c:v>
                </c:pt>
                <c:pt idx="6">
                  <c:v>8825571553000</c:v>
                </c:pt>
                <c:pt idx="7">
                  <c:v>8698774191000</c:v>
                </c:pt>
                <c:pt idx="8">
                  <c:v>5234923997000</c:v>
                </c:pt>
                <c:pt idx="9">
                  <c:v>2398373000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5-4F42-8472-C427D45E4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383263"/>
        <c:axId val="529393343"/>
      </c:barChart>
      <c:catAx>
        <c:axId val="529383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93343"/>
        <c:crosses val="autoZero"/>
        <c:auto val="1"/>
        <c:lblAlgn val="ctr"/>
        <c:lblOffset val="100"/>
        <c:noMultiLvlLbl val="0"/>
      </c:catAx>
      <c:valAx>
        <c:axId val="52939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8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</xdr:colOff>
      <xdr:row>2</xdr:row>
      <xdr:rowOff>174308</xdr:rowOff>
    </xdr:from>
    <xdr:to>
      <xdr:col>16</xdr:col>
      <xdr:colOff>38100</xdr:colOff>
      <xdr:row>17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952AD7-5529-2D4C-4A1E-EC314813C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</xdr:colOff>
      <xdr:row>21</xdr:row>
      <xdr:rowOff>2857</xdr:rowOff>
    </xdr:from>
    <xdr:to>
      <xdr:col>15</xdr:col>
      <xdr:colOff>607695</xdr:colOff>
      <xdr:row>36</xdr:row>
      <xdr:rowOff>29527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BB1C12-5CD5-D6A7-53CD-58C2D3DE0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439</xdr:row>
      <xdr:rowOff>171450</xdr:rowOff>
    </xdr:from>
    <xdr:to>
      <xdr:col>10</xdr:col>
      <xdr:colOff>45720</xdr:colOff>
      <xdr:row>456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01AEB-6B32-1D98-69E1-675676458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ra Brunt" refreshedDate="45106.948338773145" createdVersion="8" refreshedVersion="8" minRefreshableVersion="3" recordCount="1710" xr:uid="{00000000-000A-0000-FFFF-FFFF0D000000}">
  <cacheSource type="worksheet">
    <worksheetSource ref="B1:K1711" sheet="projectdata-nyse"/>
  </cacheSource>
  <cacheFields count="13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2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Months (Period Ending)" numFmtId="0" databaseField="0">
      <fieldGroup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Quarters (Period Ending)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 (Period Ending)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x v="0"/>
    <n v="24855000000"/>
    <n v="10499000000"/>
    <n v="12977000000"/>
    <s v=" $-   "/>
    <n v="845000000"/>
    <x v="0"/>
    <x v="0"/>
  </r>
  <r>
    <x v="0"/>
    <x v="1"/>
    <x v="1"/>
    <n v="26743000000"/>
    <n v="11019000000"/>
    <n v="12913000000"/>
    <s v=" $-   "/>
    <n v="853000000"/>
    <x v="0"/>
    <x v="0"/>
  </r>
  <r>
    <x v="0"/>
    <x v="2"/>
    <x v="2"/>
    <n v="42650000000"/>
    <n v="15620000000"/>
    <n v="20686000000"/>
    <s v=" $-   "/>
    <n v="1295000000"/>
    <x v="0"/>
    <x v="0"/>
  </r>
  <r>
    <x v="0"/>
    <x v="3"/>
    <x v="3"/>
    <n v="40990000000"/>
    <n v="11096000000"/>
    <n v="21275000000"/>
    <s v=" $-   "/>
    <n v="1364000000"/>
    <x v="0"/>
    <x v="0"/>
  </r>
  <r>
    <x v="1"/>
    <x v="0"/>
    <x v="4"/>
    <n v="6205003000"/>
    <n v="3106967000"/>
    <n v="2440721000"/>
    <s v=" $-   "/>
    <s v=" $-   "/>
    <x v="1"/>
    <x v="1"/>
  </r>
  <r>
    <x v="1"/>
    <x v="1"/>
    <x v="5"/>
    <n v="6493814000"/>
    <n v="3241668000"/>
    <n v="2591828000"/>
    <s v=" $-   "/>
    <s v=" $-   "/>
    <x v="1"/>
    <x v="1"/>
  </r>
  <r>
    <x v="1"/>
    <x v="2"/>
    <x v="6"/>
    <n v="9843861000"/>
    <n v="5390248000"/>
    <n v="3601903000"/>
    <s v=" $-   "/>
    <s v=" $-   "/>
    <x v="1"/>
    <x v="1"/>
  </r>
  <r>
    <x v="1"/>
    <x v="3"/>
    <x v="7"/>
    <n v="9737018000"/>
    <n v="5314246000"/>
    <n v="3596992000"/>
    <s v=" $-   "/>
    <s v=" $-   "/>
    <x v="1"/>
    <x v="1"/>
  </r>
  <r>
    <x v="2"/>
    <x v="0"/>
    <x v="8"/>
    <n v="170910000000"/>
    <n v="106606000000"/>
    <n v="10830000000"/>
    <n v="4475000000"/>
    <s v=" $-   "/>
    <x v="2"/>
    <x v="2"/>
  </r>
  <r>
    <x v="2"/>
    <x v="1"/>
    <x v="9"/>
    <n v="182795000000"/>
    <n v="112258000000"/>
    <n v="11993000000"/>
    <n v="6041000000"/>
    <s v=" $-   "/>
    <x v="2"/>
    <x v="2"/>
  </r>
  <r>
    <x v="2"/>
    <x v="2"/>
    <x v="10"/>
    <n v="233715000000"/>
    <n v="140089000000"/>
    <n v="14329000000"/>
    <n v="8067000000"/>
    <s v=" $-   "/>
    <x v="2"/>
    <x v="2"/>
  </r>
  <r>
    <x v="2"/>
    <x v="3"/>
    <x v="11"/>
    <n v="215639000000"/>
    <n v="131376000000"/>
    <n v="14194000000"/>
    <n v="10045000000"/>
    <s v=" $-   "/>
    <x v="2"/>
    <x v="2"/>
  </r>
  <r>
    <x v="3"/>
    <x v="0"/>
    <x v="0"/>
    <n v="18380000000"/>
    <n v="4508000000"/>
    <n v="4989000000"/>
    <n v="2778000000"/>
    <s v=" $-   "/>
    <x v="3"/>
    <x v="3"/>
  </r>
  <r>
    <x v="3"/>
    <x v="1"/>
    <x v="1"/>
    <n v="18790000000"/>
    <n v="4581000000"/>
    <n v="5352000000"/>
    <n v="2855000000"/>
    <s v=" $-   "/>
    <x v="3"/>
    <x v="3"/>
  </r>
  <r>
    <x v="3"/>
    <x v="2"/>
    <x v="2"/>
    <n v="19960000000"/>
    <n v="4426000000"/>
    <n v="8474000000"/>
    <n v="3297000000"/>
    <s v=" $-   "/>
    <x v="3"/>
    <x v="3"/>
  </r>
  <r>
    <x v="3"/>
    <x v="3"/>
    <x v="3"/>
    <n v="22859000000"/>
    <n v="4500000000"/>
    <n v="6387000000"/>
    <n v="4285000000"/>
    <s v=" $-   "/>
    <x v="3"/>
    <x v="3"/>
  </r>
  <r>
    <x v="4"/>
    <x v="0"/>
    <x v="12"/>
    <n v="87959167000"/>
    <n v="85451348000"/>
    <n v="1447234000"/>
    <s v=" $-   "/>
    <n v="162186000"/>
    <x v="3"/>
    <x v="4"/>
  </r>
  <r>
    <x v="4"/>
    <x v="1"/>
    <x v="13"/>
    <n v="119569127000"/>
    <n v="116586761000"/>
    <n v="2011595000"/>
    <s v=" $-   "/>
    <n v="188680000"/>
    <x v="3"/>
    <x v="4"/>
  </r>
  <r>
    <x v="4"/>
    <x v="2"/>
    <x v="14"/>
    <n v="135961803000"/>
    <n v="132432490000"/>
    <n v="2858458000"/>
    <s v=" $-   "/>
    <n v="248635000"/>
    <x v="3"/>
    <x v="4"/>
  </r>
  <r>
    <x v="4"/>
    <x v="3"/>
    <x v="15"/>
    <n v="146849686000"/>
    <n v="142577080000"/>
    <n v="2382097000"/>
    <s v=" $-   "/>
    <n v="364735000"/>
    <x v="3"/>
    <x v="4"/>
  </r>
  <r>
    <x v="5"/>
    <x v="0"/>
    <x v="0"/>
    <n v="19050000000"/>
    <n v="8899000000"/>
    <n v="6735000000"/>
    <n v="1461000000"/>
    <n v="595000000"/>
    <x v="3"/>
    <x v="5"/>
  </r>
  <r>
    <x v="5"/>
    <x v="1"/>
    <x v="1"/>
    <n v="19657000000"/>
    <n v="9193000000"/>
    <n v="6372000000"/>
    <n v="1371000000"/>
    <n v="588000000"/>
    <x v="3"/>
    <x v="5"/>
  </r>
  <r>
    <x v="5"/>
    <x v="2"/>
    <x v="2"/>
    <n v="20247000000"/>
    <n v="9218000000"/>
    <n v="6530000000"/>
    <n v="1345000000"/>
    <n v="555000000"/>
    <x v="3"/>
    <x v="5"/>
  </r>
  <r>
    <x v="5"/>
    <x v="3"/>
    <x v="3"/>
    <n v="20405000000"/>
    <n v="8747000000"/>
    <n v="6785000000"/>
    <n v="1405000000"/>
    <n v="601000000"/>
    <x v="3"/>
    <x v="5"/>
  </r>
  <r>
    <x v="6"/>
    <x v="0"/>
    <x v="16"/>
    <n v="4055240000"/>
    <n v="586557000"/>
    <n v="2140578000"/>
    <n v="826631000"/>
    <n v="52254000"/>
    <x v="2"/>
    <x v="6"/>
  </r>
  <r>
    <x v="6"/>
    <x v="1"/>
    <x v="17"/>
    <n v="4147065000"/>
    <n v="622080000"/>
    <n v="2195640000"/>
    <n v="844353000"/>
    <n v="52424000"/>
    <x v="2"/>
    <x v="6"/>
  </r>
  <r>
    <x v="6"/>
    <x v="2"/>
    <x v="18"/>
    <n v="4795511000"/>
    <n v="744317000"/>
    <n v="2215161000"/>
    <n v="862730000"/>
    <n v="68649000"/>
    <x v="2"/>
    <x v="6"/>
  </r>
  <r>
    <x v="6"/>
    <x v="3"/>
    <x v="19"/>
    <n v="5854430000"/>
    <n v="819908000"/>
    <n v="2487907000"/>
    <n v="975987000"/>
    <n v="78534000"/>
    <x v="2"/>
    <x v="6"/>
  </r>
  <r>
    <x v="7"/>
    <x v="0"/>
    <x v="20"/>
    <n v="2633689000"/>
    <n v="941278000"/>
    <n v="396233000"/>
    <n v="513035000"/>
    <n v="220000"/>
    <x v="2"/>
    <x v="7"/>
  </r>
  <r>
    <x v="7"/>
    <x v="1"/>
    <x v="21"/>
    <n v="2864773000"/>
    <n v="1034585000"/>
    <n v="454676000"/>
    <n v="559686000"/>
    <n v="26020000"/>
    <x v="2"/>
    <x v="7"/>
  </r>
  <r>
    <x v="7"/>
    <x v="2"/>
    <x v="22"/>
    <n v="3435092000"/>
    <n v="1175830000"/>
    <n v="702644000"/>
    <n v="637459000"/>
    <n v="88318000"/>
    <x v="2"/>
    <x v="7"/>
  </r>
  <r>
    <x v="7"/>
    <x v="3"/>
    <x v="23"/>
    <n v="3421409000"/>
    <n v="1194236000"/>
    <n v="461438000"/>
    <n v="653816000"/>
    <n v="70123000"/>
    <x v="2"/>
    <x v="7"/>
  </r>
  <r>
    <x v="8"/>
    <x v="0"/>
    <x v="0"/>
    <n v="90559000000"/>
    <n v="86936000000"/>
    <n v="1665000000"/>
    <s v=" $-   "/>
    <s v=" $-   "/>
    <x v="4"/>
    <x v="8"/>
  </r>
  <r>
    <x v="8"/>
    <x v="1"/>
    <x v="1"/>
    <n v="89804000000"/>
    <n v="85915000000"/>
    <n v="1759000000"/>
    <s v=" $-   "/>
    <s v=" $-   "/>
    <x v="4"/>
    <x v="8"/>
  </r>
  <r>
    <x v="8"/>
    <x v="2"/>
    <x v="2"/>
    <n v="81201000000"/>
    <n v="76433000000"/>
    <n v="1907000000"/>
    <s v=" $-   "/>
    <s v=" $-   "/>
    <x v="4"/>
    <x v="8"/>
  </r>
  <r>
    <x v="8"/>
    <x v="3"/>
    <x v="3"/>
    <n v="67702000000"/>
    <n v="63682000000"/>
    <n v="2010000000"/>
    <s v=" $-   "/>
    <s v=" $-   "/>
    <x v="4"/>
    <x v="8"/>
  </r>
  <r>
    <x v="9"/>
    <x v="0"/>
    <x v="0"/>
    <n v="3641390000"/>
    <n v="2392091000"/>
    <n v="108059000"/>
    <s v=" $-   "/>
    <n v="166876000"/>
    <x v="2"/>
    <x v="9"/>
  </r>
  <r>
    <x v="9"/>
    <x v="1"/>
    <x v="1"/>
    <n v="4319063000"/>
    <n v="2894917000"/>
    <n v="109115000"/>
    <s v=" $-   "/>
    <n v="216119000"/>
    <x v="2"/>
    <x v="9"/>
  </r>
  <r>
    <x v="9"/>
    <x v="2"/>
    <x v="2"/>
    <n v="5302940000"/>
    <n v="3643979000"/>
    <n v="247412000"/>
    <s v=" $-   "/>
    <n v="313082000"/>
    <x v="2"/>
    <x v="9"/>
  </r>
  <r>
    <x v="9"/>
    <x v="3"/>
    <x v="3"/>
    <n v="6439746000"/>
    <n v="4482700000"/>
    <n v="203046000"/>
    <s v=" $-   "/>
    <n v="492140000"/>
    <x v="2"/>
    <x v="9"/>
  </r>
  <r>
    <x v="10"/>
    <x v="0"/>
    <x v="24"/>
    <n v="2312200000"/>
    <n v="238500000"/>
    <n v="1081800000"/>
    <n v="600000000"/>
    <n v="42100000"/>
    <x v="2"/>
    <x v="6"/>
  </r>
  <r>
    <x v="10"/>
    <x v="1"/>
    <x v="25"/>
    <n v="2273900000"/>
    <n v="274300000"/>
    <n v="1054400000"/>
    <n v="611100000"/>
    <n v="36500000"/>
    <x v="2"/>
    <x v="6"/>
  </r>
  <r>
    <x v="10"/>
    <x v="2"/>
    <x v="26"/>
    <n v="2512200000"/>
    <n v="342100000"/>
    <n v="1281300000"/>
    <n v="725200000"/>
    <n v="39800000"/>
    <x v="2"/>
    <x v="6"/>
  </r>
  <r>
    <x v="10"/>
    <x v="3"/>
    <x v="27"/>
    <n v="2504100000"/>
    <n v="370700000"/>
    <n v="1308900000"/>
    <n v="790000000"/>
    <n v="33200000"/>
    <x v="2"/>
    <x v="6"/>
  </r>
  <r>
    <x v="11"/>
    <x v="0"/>
    <x v="0"/>
    <n v="5781000000"/>
    <n v="3477000000"/>
    <n v="443000000"/>
    <s v=" $-   "/>
    <n v="673000000"/>
    <x v="5"/>
    <x v="10"/>
  </r>
  <r>
    <x v="11"/>
    <x v="1"/>
    <x v="1"/>
    <n v="5838000000"/>
    <n v="3490000000"/>
    <n v="458000000"/>
    <s v=" $-   "/>
    <n v="706000000"/>
    <x v="5"/>
    <x v="10"/>
  </r>
  <r>
    <x v="11"/>
    <x v="2"/>
    <x v="2"/>
    <n v="6053000000"/>
    <n v="3586000000"/>
    <n v="468000000"/>
    <s v=" $-   "/>
    <n v="745000000"/>
    <x v="5"/>
    <x v="10"/>
  </r>
  <r>
    <x v="11"/>
    <x v="3"/>
    <x v="3"/>
    <n v="6098000000"/>
    <n v="3501000000"/>
    <n v="542000000"/>
    <s v=" $-   "/>
    <n v="796000000"/>
    <x v="5"/>
    <x v="10"/>
  </r>
  <r>
    <x v="12"/>
    <x v="0"/>
    <x v="0"/>
    <n v="14945000000"/>
    <n v="6395000000"/>
    <n v="3812000000"/>
    <s v=" $-   "/>
    <n v="1782000000"/>
    <x v="5"/>
    <x v="11"/>
  </r>
  <r>
    <x v="12"/>
    <x v="1"/>
    <x v="1"/>
    <n v="14813500000"/>
    <n v="6722300000"/>
    <n v="3329800000"/>
    <s v=" $-   "/>
    <n v="1712500000"/>
    <x v="5"/>
    <x v="11"/>
  </r>
  <r>
    <x v="12"/>
    <x v="2"/>
    <x v="2"/>
    <n v="16378600000"/>
    <n v="7685700000"/>
    <n v="3667900000"/>
    <s v=" $-   "/>
    <n v="1897600000"/>
    <x v="5"/>
    <x v="11"/>
  </r>
  <r>
    <x v="12"/>
    <x v="3"/>
    <x v="3"/>
    <n v="16453200000"/>
    <n v="7433500000"/>
    <n v="3676500000"/>
    <s v=" $-   "/>
    <n v="2009700000"/>
    <x v="5"/>
    <x v="11"/>
  </r>
  <r>
    <x v="13"/>
    <x v="0"/>
    <x v="0"/>
    <n v="25364000000"/>
    <n v="17074000000"/>
    <s v=" $-   "/>
    <s v=" $-   "/>
    <n v="3727000000"/>
    <x v="6"/>
    <x v="12"/>
  </r>
  <r>
    <x v="13"/>
    <x v="1"/>
    <x v="1"/>
    <n v="23939000000"/>
    <n v="15341000000"/>
    <s v=" $-   "/>
    <s v=" $-   "/>
    <n v="3489000000"/>
    <x v="6"/>
    <x v="12"/>
  </r>
  <r>
    <x v="13"/>
    <x v="2"/>
    <x v="2"/>
    <n v="22728000000"/>
    <n v="14373000000"/>
    <s v=" $-   "/>
    <s v=" $-   "/>
    <n v="3547000000"/>
    <x v="6"/>
    <x v="12"/>
  </r>
  <r>
    <x v="13"/>
    <x v="3"/>
    <x v="3"/>
    <n v="20872000000"/>
    <n v="13049000000"/>
    <s v=" $-   "/>
    <s v=" $-   "/>
    <n v="3672000000"/>
    <x v="6"/>
    <x v="12"/>
  </r>
  <r>
    <x v="14"/>
    <x v="0"/>
    <x v="0"/>
    <n v="71214000000"/>
    <n v="37745000000"/>
    <n v="21491000000"/>
    <s v=" $-   "/>
    <s v=" $-   "/>
    <x v="6"/>
    <x v="13"/>
  </r>
  <r>
    <x v="14"/>
    <x v="1"/>
    <x v="1"/>
    <n v="68874000000"/>
    <n v="34660000000"/>
    <n v="22005000000"/>
    <s v=" $-   "/>
    <s v=" $-   "/>
    <x v="6"/>
    <x v="13"/>
  </r>
  <r>
    <x v="14"/>
    <x v="2"/>
    <x v="2"/>
    <n v="64406000000"/>
    <n v="33611000000"/>
    <n v="18491000000"/>
    <s v=" $-   "/>
    <s v=" $-   "/>
    <x v="6"/>
    <x v="13"/>
  </r>
  <r>
    <x v="14"/>
    <x v="3"/>
    <x v="3"/>
    <n v="58327000000"/>
    <n v="36581000000"/>
    <n v="16417000000"/>
    <s v=" $-   "/>
    <s v=" $-   "/>
    <x v="6"/>
    <x v="13"/>
  </r>
  <r>
    <x v="15"/>
    <x v="0"/>
    <x v="0"/>
    <n v="958511000"/>
    <n v="386355000"/>
    <n v="61732000"/>
    <s v=" $-   "/>
    <n v="325173000"/>
    <x v="7"/>
    <x v="14"/>
  </r>
  <r>
    <x v="15"/>
    <x v="1"/>
    <x v="1"/>
    <n v="974053000"/>
    <n v="380051000"/>
    <n v="53073000"/>
    <s v=" $-   "/>
    <n v="291910000"/>
    <x v="7"/>
    <x v="14"/>
  </r>
  <r>
    <x v="15"/>
    <x v="2"/>
    <x v="2"/>
    <n v="984363000"/>
    <n v="380964000"/>
    <n v="56621000"/>
    <s v=" $-   "/>
    <n v="282608000"/>
    <x v="7"/>
    <x v="14"/>
  </r>
  <r>
    <x v="15"/>
    <x v="3"/>
    <x v="3"/>
    <n v="981310000"/>
    <n v="365248000"/>
    <n v="53546000"/>
    <s v=" $-   "/>
    <n v="306301000"/>
    <x v="7"/>
    <x v="14"/>
  </r>
  <r>
    <x v="16"/>
    <x v="0"/>
    <x v="1"/>
    <n v="9047657000"/>
    <n v="6709936000"/>
    <s v=" $-   "/>
    <s v=" $-   "/>
    <n v="1470287000"/>
    <x v="6"/>
    <x v="15"/>
  </r>
  <r>
    <x v="16"/>
    <x v="1"/>
    <x v="2"/>
    <n v="10381653000"/>
    <n v="8093563000"/>
    <s v=" $-   "/>
    <s v=" $-   "/>
    <n v="1485558000"/>
    <x v="6"/>
    <x v="15"/>
  </r>
  <r>
    <x v="16"/>
    <x v="2"/>
    <x v="3"/>
    <n v="10325494000"/>
    <n v="8666624000"/>
    <s v=" $-   "/>
    <s v=" $-   "/>
    <n v="1402573000"/>
    <x v="6"/>
    <x v="15"/>
  </r>
  <r>
    <x v="16"/>
    <x v="3"/>
    <x v="28"/>
    <n v="7531780000"/>
    <n v="5251228000"/>
    <s v=" $-   "/>
    <s v=" $-   "/>
    <n v="1351314000"/>
    <x v="6"/>
    <x v="15"/>
  </r>
  <r>
    <x v="17"/>
    <x v="0"/>
    <x v="0"/>
    <n v="1373947000"/>
    <n v="529900000"/>
    <n v="433448000"/>
    <n v="74744000"/>
    <n v="20962000"/>
    <x v="2"/>
    <x v="16"/>
  </r>
  <r>
    <x v="17"/>
    <x v="1"/>
    <x v="1"/>
    <n v="1577922000"/>
    <n v="511087000"/>
    <n v="535598000"/>
    <n v="93879000"/>
    <n v="21547000"/>
    <x v="2"/>
    <x v="16"/>
  </r>
  <r>
    <x v="17"/>
    <x v="2"/>
    <x v="2"/>
    <n v="1963874000"/>
    <n v="610943000"/>
    <n v="704880000"/>
    <n v="125286000"/>
    <n v="32057000"/>
    <x v="2"/>
    <x v="16"/>
  </r>
  <r>
    <x v="17"/>
    <x v="3"/>
    <x v="3"/>
    <n v="2197448000"/>
    <n v="725620000"/>
    <n v="829253000"/>
    <n v="148591000"/>
    <n v="27067000"/>
    <x v="2"/>
    <x v="16"/>
  </r>
  <r>
    <x v="18"/>
    <x v="0"/>
    <x v="0"/>
    <n v="2519154000"/>
    <n v="1620311000"/>
    <n v="308456000"/>
    <n v="78919000"/>
    <s v=" $-   "/>
    <x v="8"/>
    <x v="17"/>
  </r>
  <r>
    <x v="18"/>
    <x v="1"/>
    <x v="1"/>
    <n v="2394270000"/>
    <n v="1543799000"/>
    <n v="158189000"/>
    <n v="82246000"/>
    <s v=" $-   "/>
    <x v="8"/>
    <x v="17"/>
  </r>
  <r>
    <x v="18"/>
    <x v="2"/>
    <x v="2"/>
    <n v="2445548000"/>
    <n v="1674700000"/>
    <n v="355135000"/>
    <n v="88310000"/>
    <s v=" $-   "/>
    <x v="8"/>
    <x v="17"/>
  </r>
  <r>
    <x v="18"/>
    <x v="3"/>
    <x v="3"/>
    <n v="3651335000"/>
    <n v="2454463000"/>
    <n v="512274000"/>
    <n v="102871000"/>
    <s v=" $-   "/>
    <x v="8"/>
    <x v="17"/>
  </r>
  <r>
    <x v="19"/>
    <x v="0"/>
    <x v="0"/>
    <n v="4657000000"/>
    <n v="2319000000"/>
    <n v="1542000000"/>
    <s v=" $-   "/>
    <n v="264000000"/>
    <x v="0"/>
    <x v="0"/>
  </r>
  <r>
    <x v="19"/>
    <x v="1"/>
    <x v="1"/>
    <n v="5156000000"/>
    <n v="2355000000"/>
    <n v="1693000000"/>
    <s v=" $-   "/>
    <n v="270000000"/>
    <x v="0"/>
    <x v="0"/>
  </r>
  <r>
    <x v="19"/>
    <x v="2"/>
    <x v="2"/>
    <n v="5368000000"/>
    <n v="2325000000"/>
    <n v="1817000000"/>
    <s v=" $-   "/>
    <n v="294000000"/>
    <x v="0"/>
    <x v="0"/>
  </r>
  <r>
    <x v="19"/>
    <x v="3"/>
    <x v="3"/>
    <n v="5598000000"/>
    <n v="1935000000"/>
    <n v="2013000000"/>
    <s v=" $-   "/>
    <n v="320000000"/>
    <x v="0"/>
    <x v="0"/>
  </r>
  <r>
    <x v="20"/>
    <x v="0"/>
    <x v="0"/>
    <n v="33315000000"/>
    <n v="21618000000"/>
    <s v=" $-   "/>
    <s v=" $-   "/>
    <n v="8002000000"/>
    <x v="6"/>
    <x v="13"/>
  </r>
  <r>
    <x v="20"/>
    <x v="1"/>
    <x v="1"/>
    <n v="34507000000"/>
    <n v="19828000000"/>
    <n v="1278000000"/>
    <s v=" $-   "/>
    <n v="8389000000"/>
    <x v="6"/>
    <x v="13"/>
  </r>
  <r>
    <x v="20"/>
    <x v="2"/>
    <x v="2"/>
    <n v="35239000000"/>
    <n v="21193000000"/>
    <n v="919000000"/>
    <s v=" $-   "/>
    <n v="8476000000"/>
    <x v="6"/>
    <x v="13"/>
  </r>
  <r>
    <x v="20"/>
    <x v="3"/>
    <x v="3"/>
    <n v="35653000000"/>
    <n v="22837000000"/>
    <n v="761000000"/>
    <s v=" $-   "/>
    <n v="8445000000"/>
    <x v="6"/>
    <x v="13"/>
  </r>
  <r>
    <x v="21"/>
    <x v="0"/>
    <x v="1"/>
    <n v="2069600000"/>
    <n v="1208100000"/>
    <n v="483100000"/>
    <s v=" $-   "/>
    <s v=" $-   "/>
    <x v="0"/>
    <x v="18"/>
  </r>
  <r>
    <x v="21"/>
    <x v="1"/>
    <x v="2"/>
    <n v="2118300000"/>
    <n v="1264600000"/>
    <n v="527400000"/>
    <s v=" $-   "/>
    <s v=" $-   "/>
    <x v="0"/>
    <x v="18"/>
  </r>
  <r>
    <x v="21"/>
    <x v="2"/>
    <x v="3"/>
    <n v="2068100000"/>
    <n v="1199000000"/>
    <n v="510500000"/>
    <s v=" $-   "/>
    <s v=" $-   "/>
    <x v="0"/>
    <x v="18"/>
  </r>
  <r>
    <x v="21"/>
    <x v="3"/>
    <x v="28"/>
    <n v="2238000000"/>
    <n v="1252700000"/>
    <n v="559800000"/>
    <s v=" $-   "/>
    <s v=" $-   "/>
    <x v="0"/>
    <x v="18"/>
  </r>
  <r>
    <x v="22"/>
    <x v="0"/>
    <x v="1"/>
    <n v="1551346000"/>
    <n v="177556000"/>
    <n v="493726000"/>
    <n v="317093000"/>
    <n v="417000"/>
    <x v="3"/>
    <x v="19"/>
  </r>
  <r>
    <x v="22"/>
    <x v="1"/>
    <x v="2"/>
    <n v="2234000000"/>
    <n v="174000000"/>
    <n v="650000000"/>
    <n v="514000000"/>
    <s v=" $-   "/>
    <x v="3"/>
    <x v="19"/>
  </r>
  <r>
    <x v="22"/>
    <x v="2"/>
    <x v="3"/>
    <n v="2604000000"/>
    <n v="233000000"/>
    <n v="927000000"/>
    <n v="709000000"/>
    <n v="117000000"/>
    <x v="3"/>
    <x v="19"/>
  </r>
  <r>
    <x v="22"/>
    <x v="3"/>
    <x v="28"/>
    <n v="3084000000"/>
    <n v="258000000"/>
    <n v="990000000"/>
    <n v="757000000"/>
    <n v="322000000"/>
    <x v="3"/>
    <x v="19"/>
  </r>
  <r>
    <x v="23"/>
    <x v="0"/>
    <x v="29"/>
    <n v="7509000000"/>
    <n v="4518000000"/>
    <n v="898000000"/>
    <n v="1320000000"/>
    <s v=" $-   "/>
    <x v="2"/>
    <x v="20"/>
  </r>
  <r>
    <x v="23"/>
    <x v="1"/>
    <x v="30"/>
    <n v="9072000000"/>
    <n v="5229000000"/>
    <n v="895000000"/>
    <n v="1428000000"/>
    <s v=" $-   "/>
    <x v="2"/>
    <x v="20"/>
  </r>
  <r>
    <x v="23"/>
    <x v="2"/>
    <x v="31"/>
    <n v="9659000000"/>
    <n v="5707000000"/>
    <n v="808000000"/>
    <n v="1451000000"/>
    <s v=" $-   "/>
    <x v="2"/>
    <x v="20"/>
  </r>
  <r>
    <x v="23"/>
    <x v="3"/>
    <x v="32"/>
    <n v="10825000000"/>
    <n v="6314000000"/>
    <n v="819000000"/>
    <n v="1540000000"/>
    <s v=" $-   "/>
    <x v="2"/>
    <x v="20"/>
  </r>
  <r>
    <x v="24"/>
    <x v="0"/>
    <x v="0"/>
    <n v="3334213000"/>
    <n v="2154132000"/>
    <n v="380532000"/>
    <s v=" $-   "/>
    <n v="53677000"/>
    <x v="0"/>
    <x v="21"/>
  </r>
  <r>
    <x v="24"/>
    <x v="1"/>
    <x v="1"/>
    <n v="3594136000"/>
    <n v="2323642000"/>
    <n v="398177000"/>
    <s v=" $-   "/>
    <n v="57238000"/>
    <x v="0"/>
    <x v="21"/>
  </r>
  <r>
    <x v="24"/>
    <x v="2"/>
    <x v="2"/>
    <n v="4021964000"/>
    <n v="2597017000"/>
    <n v="462637000"/>
    <s v=" $-   "/>
    <n v="63724000"/>
    <x v="0"/>
    <x v="21"/>
  </r>
  <r>
    <x v="24"/>
    <x v="3"/>
    <x v="3"/>
    <n v="3974295000"/>
    <n v="2549280000"/>
    <n v="448592000"/>
    <s v=" $-   "/>
    <n v="68707000"/>
    <x v="0"/>
    <x v="21"/>
  </r>
  <r>
    <x v="25"/>
    <x v="0"/>
    <x v="1"/>
    <n v="18676000000"/>
    <n v="3346000000"/>
    <n v="5380000000"/>
    <n v="4083000000"/>
    <s v=" $-   "/>
    <x v="3"/>
    <x v="19"/>
  </r>
  <r>
    <x v="25"/>
    <x v="1"/>
    <x v="2"/>
    <n v="20063000000"/>
    <n v="4422000000"/>
    <n v="5153000000"/>
    <n v="4297000000"/>
    <s v=" $-   "/>
    <x v="3"/>
    <x v="19"/>
  </r>
  <r>
    <x v="25"/>
    <x v="2"/>
    <x v="3"/>
    <n v="21662000000"/>
    <n v="4227000000"/>
    <n v="4895000000"/>
    <n v="4070000000"/>
    <s v=" $-   "/>
    <x v="3"/>
    <x v="19"/>
  </r>
  <r>
    <x v="25"/>
    <x v="3"/>
    <x v="28"/>
    <n v="22991000000"/>
    <n v="4162000000"/>
    <n v="5195000000"/>
    <n v="3840000000"/>
    <s v=" $-   "/>
    <x v="3"/>
    <x v="19"/>
  </r>
  <r>
    <x v="26"/>
    <x v="0"/>
    <x v="0"/>
    <n v="10259000000"/>
    <n v="1899000000"/>
    <n v="3927000000"/>
    <s v=" $-   "/>
    <n v="2877000000"/>
    <x v="6"/>
    <x v="22"/>
  </r>
  <r>
    <x v="26"/>
    <x v="1"/>
    <x v="1"/>
    <n v="11230000000"/>
    <n v="1954000000"/>
    <n v="3862000000"/>
    <s v=" $-   "/>
    <n v="3132000000"/>
    <x v="6"/>
    <x v="22"/>
  </r>
  <r>
    <x v="26"/>
    <x v="2"/>
    <x v="2"/>
    <n v="12296000000"/>
    <n v="1982000000"/>
    <n v="3808000000"/>
    <s v=" $-   "/>
    <n v="3603000000"/>
    <x v="6"/>
    <x v="22"/>
  </r>
  <r>
    <x v="26"/>
    <x v="3"/>
    <x v="3"/>
    <n v="12200000000"/>
    <n v="2261000000"/>
    <n v="3750000000"/>
    <s v=" $-   "/>
    <n v="3630000000"/>
    <x v="6"/>
    <x v="22"/>
  </r>
  <r>
    <x v="27"/>
    <x v="0"/>
    <x v="0"/>
    <n v="2875960000"/>
    <n v="722479000"/>
    <n v="389486000"/>
    <s v=" $-   "/>
    <n v="644276000"/>
    <x v="7"/>
    <x v="23"/>
  </r>
  <r>
    <x v="27"/>
    <x v="1"/>
    <x v="1"/>
    <n v="3361407000"/>
    <n v="859873000"/>
    <n v="487084000"/>
    <s v=" $-   "/>
    <n v="800145000"/>
    <x v="7"/>
    <x v="23"/>
  </r>
  <r>
    <x v="27"/>
    <x v="2"/>
    <x v="2"/>
    <n v="4100048000"/>
    <n v="1094265000"/>
    <n v="515059000"/>
    <s v=" $-   "/>
    <n v="1003802000"/>
    <x v="7"/>
    <x v="23"/>
  </r>
  <r>
    <x v="27"/>
    <x v="3"/>
    <x v="3"/>
    <n v="4771516000"/>
    <n v="1308868000"/>
    <n v="564531000"/>
    <s v=" $-   "/>
    <n v="1285328000"/>
    <x v="7"/>
    <x v="23"/>
  </r>
  <r>
    <x v="28"/>
    <x v="0"/>
    <x v="1"/>
    <n v="74452000000"/>
    <n v="54181000000"/>
    <n v="19526000000"/>
    <s v=" $-   "/>
    <s v=" $-   "/>
    <x v="1"/>
    <x v="24"/>
  </r>
  <r>
    <x v="28"/>
    <x v="1"/>
    <x v="2"/>
    <n v="88988000000"/>
    <n v="62752000000"/>
    <n v="26058000000"/>
    <s v=" $-   "/>
    <s v=" $-   "/>
    <x v="1"/>
    <x v="24"/>
  </r>
  <r>
    <x v="28"/>
    <x v="2"/>
    <x v="3"/>
    <n v="107006000000"/>
    <n v="71651000000"/>
    <n v="33122000000"/>
    <s v=" $-   "/>
    <s v=" $-   "/>
    <x v="1"/>
    <x v="24"/>
  </r>
  <r>
    <x v="28"/>
    <x v="3"/>
    <x v="28"/>
    <n v="135987000000"/>
    <n v="88265000000"/>
    <n v="43536000000"/>
    <s v=" $-   "/>
    <s v=" $-   "/>
    <x v="1"/>
    <x v="24"/>
  </r>
  <r>
    <x v="29"/>
    <x v="0"/>
    <x v="1"/>
    <n v="17517600000"/>
    <n v="14757700000"/>
    <n v="1924300000"/>
    <s v=" $-   "/>
    <n v="95300000"/>
    <x v="1"/>
    <x v="25"/>
  </r>
  <r>
    <x v="29"/>
    <x v="1"/>
    <x v="2"/>
    <n v="19108800000"/>
    <n v="16120100000"/>
    <n v="2061000000"/>
    <s v=" $-   "/>
    <n v="106900000"/>
    <x v="1"/>
    <x v="25"/>
  </r>
  <r>
    <x v="29"/>
    <x v="2"/>
    <x v="3"/>
    <n v="20862000000"/>
    <n v="17600500000"/>
    <n v="2245600000"/>
    <s v=" $-   "/>
    <n v="127400000"/>
    <x v="1"/>
    <x v="25"/>
  </r>
  <r>
    <x v="29"/>
    <x v="3"/>
    <x v="28"/>
    <n v="21609000000"/>
    <n v="18295800000"/>
    <n v="2280300000"/>
    <s v=" $-   "/>
    <n v="143400000"/>
    <x v="1"/>
    <x v="25"/>
  </r>
  <r>
    <x v="30"/>
    <x v="0"/>
    <x v="0"/>
    <n v="61497200000"/>
    <n v="48213600000"/>
    <n v="8680500000"/>
    <s v=" $-   "/>
    <n v="233000000"/>
    <x v="3"/>
    <x v="26"/>
  </r>
  <r>
    <x v="30"/>
    <x v="1"/>
    <x v="1"/>
    <n v="71023500000"/>
    <n v="56237100000"/>
    <n v="9952900000"/>
    <s v=" $-   "/>
    <n v="245300000"/>
    <x v="3"/>
    <x v="26"/>
  </r>
  <r>
    <x v="30"/>
    <x v="2"/>
    <x v="2"/>
    <n v="73874100000"/>
    <n v="56854900000"/>
    <n v="11748400000"/>
    <s v=" $-   "/>
    <n v="220900000"/>
    <x v="3"/>
    <x v="26"/>
  </r>
  <r>
    <x v="30"/>
    <x v="3"/>
    <x v="3"/>
    <n v="79156500000"/>
    <n v="61116900000"/>
    <n v="12534800000"/>
    <s v=" $-   "/>
    <n v="230100000"/>
    <x v="3"/>
    <x v="26"/>
  </r>
  <r>
    <x v="31"/>
    <x v="0"/>
    <x v="0"/>
    <n v="16428000000"/>
    <n v="3079000000"/>
    <n v="1333000000"/>
    <s v=" $-   "/>
    <n v="6881000000"/>
    <x v="9"/>
    <x v="27"/>
  </r>
  <r>
    <x v="31"/>
    <x v="1"/>
    <x v="1"/>
    <n v="14771000000"/>
    <n v="2938000000"/>
    <n v="1286000000"/>
    <s v=" $-   "/>
    <n v="5866000000"/>
    <x v="9"/>
    <x v="27"/>
  </r>
  <r>
    <x v="31"/>
    <x v="2"/>
    <x v="2"/>
    <n v="12691000000"/>
    <n v="2511000000"/>
    <n v="1095000000"/>
    <s v=" $-   "/>
    <n v="9720000000"/>
    <x v="9"/>
    <x v="27"/>
  </r>
  <r>
    <x v="31"/>
    <x v="3"/>
    <x v="3"/>
    <n v="6383000000"/>
    <n v="2065000000"/>
    <n v="791000000"/>
    <s v=" $-   "/>
    <n v="29372000000"/>
    <x v="9"/>
    <x v="27"/>
  </r>
  <r>
    <x v="32"/>
    <x v="0"/>
    <x v="1"/>
    <n v="14581000000"/>
    <n v="2942000000"/>
    <n v="2256000000"/>
    <s v=" $-   "/>
    <n v="3927000000"/>
    <x v="9"/>
    <x v="27"/>
  </r>
  <r>
    <x v="32"/>
    <x v="1"/>
    <x v="2"/>
    <n v="18470000000"/>
    <n v="3317000000"/>
    <n v="2725000000"/>
    <s v=" $-   "/>
    <n v="4550000000"/>
    <x v="9"/>
    <x v="27"/>
  </r>
  <r>
    <x v="32"/>
    <x v="2"/>
    <x v="3"/>
    <n v="8698000000"/>
    <n v="3185000000"/>
    <n v="2000000000"/>
    <s v=" $-   "/>
    <n v="4603000000"/>
    <x v="9"/>
    <x v="27"/>
  </r>
  <r>
    <x v="32"/>
    <x v="3"/>
    <x v="28"/>
    <n v="7869000000"/>
    <n v="2900000000"/>
    <n v="2094000000"/>
    <s v=" $-   "/>
    <n v="4301000000"/>
    <x v="9"/>
    <x v="27"/>
  </r>
  <r>
    <x v="33"/>
    <x v="0"/>
    <x v="12"/>
    <n v="10180400000"/>
    <n v="7472100000"/>
    <n v="1018600000"/>
    <n v="133700000"/>
    <s v=" $-   "/>
    <x v="8"/>
    <x v="28"/>
  </r>
  <r>
    <x v="33"/>
    <x v="1"/>
    <x v="13"/>
    <n v="10439000000"/>
    <n v="7629900000"/>
    <n v="1007400000"/>
    <n v="139800000"/>
    <s v=" $-   "/>
    <x v="8"/>
    <x v="28"/>
  </r>
  <r>
    <x v="33"/>
    <x v="2"/>
    <x v="14"/>
    <n v="9894900000"/>
    <n v="6939000000"/>
    <n v="895300000"/>
    <n v="137100000"/>
    <s v=" $-   "/>
    <x v="8"/>
    <x v="28"/>
  </r>
  <r>
    <x v="33"/>
    <x v="3"/>
    <x v="15"/>
    <n v="9524400000"/>
    <n v="6402700000"/>
    <n v="797600000"/>
    <n v="132000000"/>
    <s v=" $-   "/>
    <x v="8"/>
    <x v="28"/>
  </r>
  <r>
    <x v="34"/>
    <x v="0"/>
    <x v="0"/>
    <n v="4292100000"/>
    <n v="2948900000"/>
    <n v="512900000"/>
    <s v=" $-   "/>
    <s v=" $-   "/>
    <x v="2"/>
    <x v="29"/>
  </r>
  <r>
    <x v="34"/>
    <x v="1"/>
    <x v="1"/>
    <n v="4614700000"/>
    <n v="3163900000"/>
    <n v="548000000"/>
    <s v=" $-   "/>
    <s v=" $-   "/>
    <x v="2"/>
    <x v="29"/>
  </r>
  <r>
    <x v="34"/>
    <x v="2"/>
    <x v="2"/>
    <n v="5345500000"/>
    <n v="3651700000"/>
    <n v="645100000"/>
    <s v=" $-   "/>
    <s v=" $-   "/>
    <x v="2"/>
    <x v="29"/>
  </r>
  <r>
    <x v="34"/>
    <x v="3"/>
    <x v="3"/>
    <n v="5568700000"/>
    <n v="3789200000"/>
    <n v="669100000"/>
    <s v=" $-   "/>
    <s v=" $-   "/>
    <x v="2"/>
    <x v="29"/>
  </r>
  <r>
    <x v="35"/>
    <x v="0"/>
    <x v="0"/>
    <n v="23700000000"/>
    <n v="20401000000"/>
    <n v="997000000"/>
    <n v="197000000"/>
    <n v="1460000000"/>
    <x v="0"/>
    <x v="30"/>
  </r>
  <r>
    <x v="35"/>
    <x v="1"/>
    <x v="1"/>
    <n v="23032000000"/>
    <n v="19286000000"/>
    <n v="1008000000"/>
    <n v="192000000"/>
    <n v="1421000000"/>
    <x v="0"/>
    <x v="30"/>
  </r>
  <r>
    <x v="35"/>
    <x v="2"/>
    <x v="2"/>
    <n v="23906000000"/>
    <n v="19137000000"/>
    <n v="995000000"/>
    <n v="218000000"/>
    <n v="1371000000"/>
    <x v="0"/>
    <x v="30"/>
  </r>
  <r>
    <x v="35"/>
    <x v="3"/>
    <x v="3"/>
    <n v="22534000000"/>
    <n v="18069000000"/>
    <n v="979000000"/>
    <n v="238000000"/>
    <n v="1280000000"/>
    <x v="0"/>
    <x v="30"/>
  </r>
  <r>
    <x v="36"/>
    <x v="0"/>
    <x v="0"/>
    <n v="4856000000"/>
    <n v="1662000000"/>
    <n v="1139000000"/>
    <n v="604000000"/>
    <s v=" $-   "/>
    <x v="2"/>
    <x v="31"/>
  </r>
  <r>
    <x v="36"/>
    <x v="1"/>
    <x v="1"/>
    <n v="4583000000"/>
    <n v="1531000000"/>
    <n v="1096000000"/>
    <n v="584000000"/>
    <s v=" $-   "/>
    <x v="2"/>
    <x v="31"/>
  </r>
  <r>
    <x v="36"/>
    <x v="2"/>
    <x v="2"/>
    <n v="4408000000"/>
    <n v="1525000000"/>
    <n v="1129000000"/>
    <n v="571000000"/>
    <s v=" $-   "/>
    <x v="2"/>
    <x v="31"/>
  </r>
  <r>
    <x v="36"/>
    <x v="3"/>
    <x v="3"/>
    <n v="4664000000"/>
    <n v="1585000000"/>
    <n v="1114000000"/>
    <n v="646000000"/>
    <s v=" $-   "/>
    <x v="2"/>
    <x v="31"/>
  </r>
  <r>
    <x v="37"/>
    <x v="0"/>
    <x v="33"/>
    <n v="6824000000"/>
    <n v="3271000000"/>
    <n v="486000000"/>
    <n v="1049000000"/>
    <n v="249000000"/>
    <x v="2"/>
    <x v="7"/>
  </r>
  <r>
    <x v="37"/>
    <x v="1"/>
    <x v="32"/>
    <n v="13240000000"/>
    <n v="7300000000"/>
    <n v="806000000"/>
    <n v="2674000000"/>
    <n v="1873000000"/>
    <x v="2"/>
    <x v="7"/>
  </r>
  <r>
    <x v="38"/>
    <x v="0"/>
    <x v="0"/>
    <n v="5863500000"/>
    <n v="4335300000"/>
    <n v="1148900000"/>
    <s v=" $-   "/>
    <s v=" $-   "/>
    <x v="8"/>
    <x v="32"/>
  </r>
  <r>
    <x v="38"/>
    <x v="1"/>
    <x v="5"/>
    <n v="6140000000"/>
    <n v="4502300000"/>
    <n v="1174200000"/>
    <s v=" $-   "/>
    <s v=" $-   "/>
    <x v="8"/>
    <x v="32"/>
  </r>
  <r>
    <x v="38"/>
    <x v="2"/>
    <x v="6"/>
    <n v="6330300000"/>
    <n v="4679100000"/>
    <n v="1158900000"/>
    <s v=" $-   "/>
    <s v=" $-   "/>
    <x v="8"/>
    <x v="32"/>
  </r>
  <r>
    <x v="38"/>
    <x v="3"/>
    <x v="7"/>
    <n v="5966900000"/>
    <n v="4321100000"/>
    <n v="1108100000"/>
    <s v=" $-   "/>
    <s v=" $-   "/>
    <x v="8"/>
    <x v="32"/>
  </r>
  <r>
    <x v="39"/>
    <x v="0"/>
    <x v="0"/>
    <n v="2853926000"/>
    <n v="1329500000"/>
    <n v="220758000"/>
    <s v=" $-   "/>
    <n v="380402000"/>
    <x v="5"/>
    <x v="33"/>
  </r>
  <r>
    <x v="39"/>
    <x v="1"/>
    <x v="1"/>
    <n v="2879000000"/>
    <n v="1289000000"/>
    <n v="234000000"/>
    <s v=" $-   "/>
    <n v="407000000"/>
    <x v="5"/>
    <x v="33"/>
  </r>
  <r>
    <x v="39"/>
    <x v="2"/>
    <x v="2"/>
    <n v="3011000000"/>
    <n v="1350000000"/>
    <n v="236000000"/>
    <s v=" $-   "/>
    <n v="424000000"/>
    <x v="5"/>
    <x v="33"/>
  </r>
  <r>
    <x v="39"/>
    <x v="3"/>
    <x v="3"/>
    <n v="3159000000"/>
    <n v="1404000000"/>
    <n v="243000000"/>
    <s v=" $-   "/>
    <n v="440000000"/>
    <x v="5"/>
    <x v="33"/>
  </r>
  <r>
    <x v="40"/>
    <x v="0"/>
    <x v="0"/>
    <n v="33781000000"/>
    <n v="480000000"/>
    <n v="23392000000"/>
    <s v=" $-   "/>
    <n v="1712000000"/>
    <x v="6"/>
    <x v="34"/>
  </r>
  <r>
    <x v="40"/>
    <x v="1"/>
    <x v="1"/>
    <n v="34828000000"/>
    <n v="442000000"/>
    <n v="23150000000"/>
    <s v=" $-   "/>
    <n v="1832000000"/>
    <x v="6"/>
    <x v="34"/>
  </r>
  <r>
    <x v="40"/>
    <x v="2"/>
    <x v="2"/>
    <n v="35895000000"/>
    <n v="373000000"/>
    <n v="23153000000"/>
    <s v=" $-   "/>
    <n v="2044000000"/>
    <x v="6"/>
    <x v="34"/>
  </r>
  <r>
    <x v="40"/>
    <x v="3"/>
    <x v="3"/>
    <n v="34441000000"/>
    <n v="475000000"/>
    <n v="22892000000"/>
    <s v=" $-   "/>
    <n v="1988000000"/>
    <x v="6"/>
    <x v="34"/>
  </r>
  <r>
    <x v="41"/>
    <x v="0"/>
    <x v="34"/>
    <n v="2089100000"/>
    <n v="1251500000"/>
    <n v="607600000"/>
    <s v=" $-   "/>
    <s v=" $-   "/>
    <x v="0"/>
    <x v="21"/>
  </r>
  <r>
    <x v="41"/>
    <x v="1"/>
    <x v="35"/>
    <n v="2393500000"/>
    <n v="1414300000"/>
    <n v="680300000"/>
    <s v=" $-   "/>
    <s v=" $-   "/>
    <x v="0"/>
    <x v="21"/>
  </r>
  <r>
    <x v="41"/>
    <x v="2"/>
    <x v="36"/>
    <n v="2706700000"/>
    <n v="1561100000"/>
    <n v="756900000"/>
    <s v=" $-   "/>
    <s v=" $-   "/>
    <x v="0"/>
    <x v="21"/>
  </r>
  <r>
    <x v="41"/>
    <x v="3"/>
    <x v="37"/>
    <n v="3291300000"/>
    <n v="1855100000"/>
    <n v="946000000"/>
    <s v=" $-   "/>
    <s v=" $-   "/>
    <x v="0"/>
    <x v="21"/>
  </r>
  <r>
    <x v="42"/>
    <x v="0"/>
    <x v="34"/>
    <n v="9147530000"/>
    <n v="4406595000"/>
    <n v="2967837000"/>
    <s v=" $-   "/>
    <s v=" $-   "/>
    <x v="1"/>
    <x v="25"/>
  </r>
  <r>
    <x v="42"/>
    <x v="1"/>
    <x v="38"/>
    <n v="9475313000"/>
    <n v="4540406000"/>
    <n v="3104684000"/>
    <s v=" $-   "/>
    <s v=" $-   "/>
    <x v="1"/>
    <x v="25"/>
  </r>
  <r>
    <x v="42"/>
    <x v="2"/>
    <x v="39"/>
    <n v="10187340000"/>
    <n v="4860309000"/>
    <n v="3373980000"/>
    <s v=" $-   "/>
    <s v=" $-   "/>
    <x v="1"/>
    <x v="25"/>
  </r>
  <r>
    <x v="42"/>
    <x v="3"/>
    <x v="40"/>
    <n v="10635676000"/>
    <n v="5026940000"/>
    <n v="3548341000"/>
    <s v=" $-   "/>
    <s v=" $-   "/>
    <x v="1"/>
    <x v="25"/>
  </r>
  <r>
    <x v="43"/>
    <x v="0"/>
    <x v="1"/>
    <n v="86623000000"/>
    <n v="73268000000"/>
    <n v="3742000000"/>
    <n v="3071000000"/>
    <s v=" $-   "/>
    <x v="0"/>
    <x v="30"/>
  </r>
  <r>
    <x v="43"/>
    <x v="1"/>
    <x v="2"/>
    <n v="90762000000"/>
    <n v="76752000000"/>
    <n v="3480000000"/>
    <n v="3047000000"/>
    <s v=" $-   "/>
    <x v="0"/>
    <x v="30"/>
  </r>
  <r>
    <x v="43"/>
    <x v="2"/>
    <x v="3"/>
    <n v="96114000000"/>
    <n v="82088000000"/>
    <n v="3251000000"/>
    <n v="3331000000"/>
    <s v=" $-   "/>
    <x v="0"/>
    <x v="30"/>
  </r>
  <r>
    <x v="43"/>
    <x v="3"/>
    <x v="28"/>
    <n v="94571000000"/>
    <n v="80790000000"/>
    <n v="3313000000"/>
    <n v="4627000000"/>
    <s v=" $-   "/>
    <x v="0"/>
    <x v="30"/>
  </r>
  <r>
    <x v="44"/>
    <x v="0"/>
    <x v="0"/>
    <n v="100078000000"/>
    <n v="3753000000"/>
    <n v="70829000000"/>
    <s v=" $-   "/>
    <n v="9433000000"/>
    <x v="6"/>
    <x v="35"/>
  </r>
  <r>
    <x v="44"/>
    <x v="1"/>
    <x v="1"/>
    <n v="101697000000"/>
    <n v="3034000000"/>
    <n v="68128000000"/>
    <s v=" $-   "/>
    <n v="4642000000"/>
    <x v="6"/>
    <x v="35"/>
  </r>
  <r>
    <x v="44"/>
    <x v="2"/>
    <x v="2"/>
    <n v="95181000000"/>
    <n v="2656000000"/>
    <n v="74181000000"/>
    <s v=" $-   "/>
    <n v="3211000000"/>
    <x v="6"/>
    <x v="35"/>
  </r>
  <r>
    <x v="44"/>
    <x v="3"/>
    <x v="3"/>
    <n v="93056000000"/>
    <n v="2204000000"/>
    <n v="56358000000"/>
    <s v=" $-   "/>
    <n v="3995000000"/>
    <x v="6"/>
    <x v="35"/>
  </r>
  <r>
    <x v="45"/>
    <x v="0"/>
    <x v="0"/>
    <n v="13936000000"/>
    <n v="6802000000"/>
    <n v="3283000000"/>
    <n v="1081000000"/>
    <s v=" $-   "/>
    <x v="3"/>
    <x v="5"/>
  </r>
  <r>
    <x v="45"/>
    <x v="1"/>
    <x v="1"/>
    <n v="9413000000"/>
    <n v="5251000000"/>
    <n v="3084000000"/>
    <n v="582000000"/>
    <s v=" $-   "/>
    <x v="3"/>
    <x v="5"/>
  </r>
  <r>
    <x v="45"/>
    <x v="2"/>
    <x v="2"/>
    <n v="10719000000"/>
    <n v="6138000000"/>
    <n v="3315000000"/>
    <n v="610000000"/>
    <s v=" $-   "/>
    <x v="3"/>
    <x v="5"/>
  </r>
  <r>
    <x v="45"/>
    <x v="3"/>
    <x v="3"/>
    <n v="9968000000"/>
    <n v="5822000000"/>
    <n v="3094000000"/>
    <n v="603000000"/>
    <s v=" $-   "/>
    <x v="3"/>
    <x v="5"/>
  </r>
  <r>
    <x v="46"/>
    <x v="0"/>
    <x v="41"/>
    <n v="10914585000"/>
    <n v="6525830000"/>
    <n v="2750537000"/>
    <s v=" $-   "/>
    <s v=" $-   "/>
    <x v="1"/>
    <x v="25"/>
  </r>
  <r>
    <x v="46"/>
    <x v="1"/>
    <x v="42"/>
    <n v="11503963000"/>
    <n v="6938381000"/>
    <n v="2950995000"/>
    <s v=" $-   "/>
    <s v=" $-   "/>
    <x v="1"/>
    <x v="25"/>
  </r>
  <r>
    <x v="46"/>
    <x v="2"/>
    <x v="43"/>
    <n v="11881176000"/>
    <n v="7261397000"/>
    <n v="3065486000"/>
    <s v=" $-   "/>
    <s v=" $-   "/>
    <x v="1"/>
    <x v="25"/>
  </r>
  <r>
    <x v="46"/>
    <x v="3"/>
    <x v="44"/>
    <n v="12103887000"/>
    <n v="7483577000"/>
    <n v="3205407000"/>
    <s v=" $-   "/>
    <s v=" $-   "/>
    <x v="1"/>
    <x v="25"/>
  </r>
  <r>
    <x v="47"/>
    <x v="0"/>
    <x v="0"/>
    <n v="10737000000"/>
    <n v="429000000"/>
    <n v="5650000000"/>
    <s v=" $-   "/>
    <n v="1167000000"/>
    <x v="6"/>
    <x v="35"/>
  </r>
  <r>
    <x v="47"/>
    <x v="1"/>
    <x v="1"/>
    <n v="10543000000"/>
    <n v="301000000"/>
    <n v="5625000000"/>
    <s v=" $-   "/>
    <n v="698000000"/>
    <x v="6"/>
    <x v="35"/>
  </r>
  <r>
    <x v="47"/>
    <x v="2"/>
    <x v="2"/>
    <n v="9998000000"/>
    <n v="239000000"/>
    <n v="5715000000"/>
    <s v=" $-   "/>
    <n v="342000000"/>
    <x v="6"/>
    <x v="35"/>
  </r>
  <r>
    <x v="47"/>
    <x v="3"/>
    <x v="3"/>
    <n v="10346000000"/>
    <n v="233000000"/>
    <n v="5996000000"/>
    <s v=" $-   "/>
    <n v="533000000"/>
    <x v="6"/>
    <x v="35"/>
  </r>
  <r>
    <x v="48"/>
    <x v="0"/>
    <x v="45"/>
    <n v="45457000000"/>
    <n v="34473000000"/>
    <n v="8755000000"/>
    <s v=" $-   "/>
    <s v=" $-   "/>
    <x v="1"/>
    <x v="36"/>
  </r>
  <r>
    <x v="48"/>
    <x v="1"/>
    <x v="46"/>
    <n v="40611000000"/>
    <n v="31212000000"/>
    <n v="8106000000"/>
    <s v=" $-   "/>
    <s v=" $-   "/>
    <x v="1"/>
    <x v="36"/>
  </r>
  <r>
    <x v="48"/>
    <x v="2"/>
    <x v="26"/>
    <n v="40339000000"/>
    <n v="31292000000"/>
    <n v="7592000000"/>
    <s v=" $-   "/>
    <s v=" $-   "/>
    <x v="1"/>
    <x v="36"/>
  </r>
  <r>
    <x v="48"/>
    <x v="3"/>
    <x v="47"/>
    <n v="39528000000"/>
    <n v="30337000000"/>
    <n v="7618000000"/>
    <s v=" $-   "/>
    <s v=" $-   "/>
    <x v="1"/>
    <x v="36"/>
  </r>
  <r>
    <x v="49"/>
    <x v="0"/>
    <x v="1"/>
    <n v="3049500000"/>
    <n v="1194400000"/>
    <n v="920300000"/>
    <n v="295700000"/>
    <s v=" $-   "/>
    <x v="3"/>
    <x v="5"/>
  </r>
  <r>
    <x v="49"/>
    <x v="1"/>
    <x v="2"/>
    <n v="3323600000"/>
    <n v="1258600000"/>
    <n v="981500000"/>
    <n v="302000000"/>
    <s v=" $-   "/>
    <x v="3"/>
    <x v="5"/>
  </r>
  <r>
    <x v="49"/>
    <x v="2"/>
    <x v="3"/>
    <n v="3416000000"/>
    <n v="1301200000"/>
    <n v="1012100000"/>
    <n v="259200000"/>
    <s v=" $-   "/>
    <x v="3"/>
    <x v="5"/>
  </r>
  <r>
    <x v="49"/>
    <x v="3"/>
    <x v="28"/>
    <n v="3714000000"/>
    <n v="1371700000"/>
    <n v="1101900000"/>
    <n v="292800000"/>
    <s v=" $-   "/>
    <x v="3"/>
    <x v="5"/>
  </r>
  <r>
    <x v="50"/>
    <x v="0"/>
    <x v="12"/>
    <n v="8054000000"/>
    <n v="3883000000"/>
    <n v="2422000000"/>
    <n v="494000000"/>
    <s v=" $-   "/>
    <x v="3"/>
    <x v="5"/>
  </r>
  <r>
    <x v="50"/>
    <x v="1"/>
    <x v="13"/>
    <n v="8446000000"/>
    <n v="4145000000"/>
    <n v="2145000000"/>
    <n v="550000000"/>
    <s v=" $-   "/>
    <x v="3"/>
    <x v="5"/>
  </r>
  <r>
    <x v="50"/>
    <x v="2"/>
    <x v="14"/>
    <n v="10282000000"/>
    <n v="5587000000"/>
    <n v="2563000000"/>
    <n v="632000000"/>
    <s v=" $-   "/>
    <x v="3"/>
    <x v="5"/>
  </r>
  <r>
    <x v="50"/>
    <x v="3"/>
    <x v="15"/>
    <n v="12483000000"/>
    <n v="6492000000"/>
    <n v="3005000000"/>
    <n v="828000000"/>
    <s v=" $-   "/>
    <x v="3"/>
    <x v="5"/>
  </r>
  <r>
    <x v="51"/>
    <x v="0"/>
    <x v="1"/>
    <n v="22364000000"/>
    <n v="18553000000"/>
    <n v="1306000000"/>
    <n v="556000000"/>
    <s v=" $-   "/>
    <x v="9"/>
    <x v="37"/>
  </r>
  <r>
    <x v="51"/>
    <x v="1"/>
    <x v="2"/>
    <n v="24551000000"/>
    <n v="19746000000"/>
    <n v="1333000000"/>
    <n v="613000000"/>
    <s v=" $-   "/>
    <x v="9"/>
    <x v="37"/>
  </r>
  <r>
    <x v="51"/>
    <x v="2"/>
    <x v="3"/>
    <n v="15742000000"/>
    <n v="14415000000"/>
    <n v="969000000"/>
    <n v="466000000"/>
    <s v=" $-   "/>
    <x v="9"/>
    <x v="37"/>
  </r>
  <r>
    <x v="51"/>
    <x v="3"/>
    <x v="28"/>
    <n v="9841000000"/>
    <n v="9973000000"/>
    <n v="815000000"/>
    <n v="384000000"/>
    <s v=" $-   "/>
    <x v="9"/>
    <x v="37"/>
  </r>
  <r>
    <x v="52"/>
    <x v="0"/>
    <x v="1"/>
    <n v="6932200000"/>
    <n v="857700000"/>
    <n v="1797000000"/>
    <n v="1444100000"/>
    <n v="342900000"/>
    <x v="3"/>
    <x v="19"/>
  </r>
  <r>
    <x v="52"/>
    <x v="1"/>
    <x v="2"/>
    <n v="9703300000"/>
    <n v="1171000000"/>
    <n v="2193400000"/>
    <n v="1893400000"/>
    <n v="489800000"/>
    <x v="3"/>
    <x v="19"/>
  </r>
  <r>
    <x v="52"/>
    <x v="2"/>
    <x v="3"/>
    <n v="10763800000"/>
    <n v="1240400000"/>
    <n v="2143600000"/>
    <n v="2012800000"/>
    <n v="382600000"/>
    <x v="3"/>
    <x v="19"/>
  </r>
  <r>
    <x v="52"/>
    <x v="3"/>
    <x v="28"/>
    <n v="11448800000"/>
    <n v="1478700000"/>
    <n v="1972900000"/>
    <n v="1973300000"/>
    <n v="385600000"/>
    <x v="3"/>
    <x v="19"/>
  </r>
  <r>
    <x v="53"/>
    <x v="0"/>
    <x v="0"/>
    <n v="8735700000"/>
    <n v="7174000000"/>
    <n v="488300000"/>
    <s v=" $-   "/>
    <n v="282900000"/>
    <x v="8"/>
    <x v="38"/>
  </r>
  <r>
    <x v="53"/>
    <x v="1"/>
    <x v="1"/>
    <n v="8468100000"/>
    <n v="6875400000"/>
    <n v="497400000"/>
    <s v=" $-   "/>
    <n v="299900000"/>
    <x v="8"/>
    <x v="38"/>
  </r>
  <r>
    <x v="53"/>
    <x v="2"/>
    <x v="2"/>
    <n v="8570000000"/>
    <n v="6903500000"/>
    <n v="547000000"/>
    <s v=" $-   "/>
    <n v="280900000"/>
    <x v="8"/>
    <x v="38"/>
  </r>
  <r>
    <x v="53"/>
    <x v="3"/>
    <x v="3"/>
    <n v="7997000000"/>
    <n v="6460300000"/>
    <n v="646000000"/>
    <s v=" $-   "/>
    <n v="285500000"/>
    <x v="8"/>
    <x v="38"/>
  </r>
  <r>
    <x v="54"/>
    <x v="0"/>
    <x v="0"/>
    <n v="17621000000"/>
    <n v="4610000000"/>
    <n v="5017000000"/>
    <n v="3904000000"/>
    <s v=" $-   "/>
    <x v="3"/>
    <x v="4"/>
  </r>
  <r>
    <x v="54"/>
    <x v="1"/>
    <x v="1"/>
    <n v="16385000000"/>
    <n v="4619000000"/>
    <n v="4939000000"/>
    <n v="3731000000"/>
    <s v=" $-   "/>
    <x v="3"/>
    <x v="4"/>
  </r>
  <r>
    <x v="54"/>
    <x v="2"/>
    <x v="2"/>
    <n v="15879000000"/>
    <n v="3932000000"/>
    <n v="4822000000"/>
    <n v="4534000000"/>
    <s v=" $-   "/>
    <x v="3"/>
    <x v="4"/>
  </r>
  <r>
    <x v="54"/>
    <x v="3"/>
    <x v="3"/>
    <n v="16560000000"/>
    <n v="3909000000"/>
    <n v="4841000000"/>
    <n v="5920000000"/>
    <s v=" $-   "/>
    <x v="3"/>
    <x v="4"/>
  </r>
  <r>
    <x v="55"/>
    <x v="0"/>
    <x v="0"/>
    <n v="7249000000"/>
    <n v="2349000000"/>
    <n v="2529000000"/>
    <n v="886000000"/>
    <n v="395000000"/>
    <x v="3"/>
    <x v="5"/>
  </r>
  <r>
    <x v="55"/>
    <x v="1"/>
    <x v="1"/>
    <n v="7143000000"/>
    <n v="2174000000"/>
    <n v="2678000000"/>
    <n v="861000000"/>
    <n v="410000000"/>
    <x v="3"/>
    <x v="5"/>
  </r>
  <r>
    <x v="55"/>
    <x v="2"/>
    <x v="2"/>
    <n v="7380000000"/>
    <n v="2210000000"/>
    <n v="2817000000"/>
    <n v="817000000"/>
    <n v="438000000"/>
    <x v="3"/>
    <x v="5"/>
  </r>
  <r>
    <x v="55"/>
    <x v="3"/>
    <x v="3"/>
    <n v="7477000000"/>
    <n v="2173000000"/>
    <n v="2996000000"/>
    <n v="876000000"/>
    <n v="495000000"/>
    <x v="3"/>
    <x v="5"/>
  </r>
  <r>
    <x v="56"/>
    <x v="0"/>
    <x v="1"/>
    <n v="7436600000"/>
    <n v="5879100000"/>
    <n v="702300000"/>
    <s v=" $-   "/>
    <s v=" $-   "/>
    <x v="1"/>
    <x v="39"/>
  </r>
  <r>
    <x v="56"/>
    <x v="1"/>
    <x v="2"/>
    <n v="8305100000"/>
    <n v="6548700000"/>
    <n v="792700000"/>
    <s v=" $-   "/>
    <s v=" $-   "/>
    <x v="1"/>
    <x v="39"/>
  </r>
  <r>
    <x v="56"/>
    <x v="2"/>
    <x v="3"/>
    <n v="8023200000"/>
    <n v="6320100000"/>
    <n v="763400000"/>
    <s v=" $-   "/>
    <s v=" $-   "/>
    <x v="1"/>
    <x v="39"/>
  </r>
  <r>
    <x v="56"/>
    <x v="3"/>
    <x v="28"/>
    <n v="9071000000"/>
    <n v="7137900000"/>
    <n v="1707200000"/>
    <s v=" $-   "/>
    <s v=" $-   "/>
    <x v="1"/>
    <x v="39"/>
  </r>
  <r>
    <x v="57"/>
    <x v="0"/>
    <x v="0"/>
    <n v="1847186000"/>
    <n v="667208000"/>
    <n v="93782000"/>
    <s v=" $-   "/>
    <n v="445875000"/>
    <x v="7"/>
    <x v="14"/>
  </r>
  <r>
    <x v="57"/>
    <x v="1"/>
    <x v="1"/>
    <n v="2135539000"/>
    <n v="771403000"/>
    <n v="117073000"/>
    <s v=" $-   "/>
    <n v="560637000"/>
    <x v="7"/>
    <x v="14"/>
  </r>
  <r>
    <x v="57"/>
    <x v="2"/>
    <x v="2"/>
    <n v="2396998000"/>
    <n v="864526000"/>
    <n v="102077000"/>
    <s v=" $-   "/>
    <n v="628573000"/>
    <x v="7"/>
    <x v="14"/>
  </r>
  <r>
    <x v="57"/>
    <x v="3"/>
    <x v="3"/>
    <n v="2490821000"/>
    <n v="904336000"/>
    <n v="97578000"/>
    <s v=" $-   "/>
    <n v="639542000"/>
    <x v="7"/>
    <x v="14"/>
  </r>
  <r>
    <x v="58"/>
    <x v="0"/>
    <x v="48"/>
    <n v="13469300000"/>
    <n v="10104400000"/>
    <n v="2065900000"/>
    <s v=" $-   "/>
    <s v=" $-   "/>
    <x v="4"/>
    <x v="40"/>
  </r>
  <r>
    <x v="58"/>
    <x v="1"/>
    <x v="49"/>
    <n v="11838200000"/>
    <n v="8910800000"/>
    <n v="1778900000"/>
    <s v=" $-   "/>
    <s v=" $-   "/>
    <x v="4"/>
    <x v="40"/>
  </r>
  <r>
    <x v="58"/>
    <x v="2"/>
    <x v="50"/>
    <n v="11937000000"/>
    <n v="9061400000"/>
    <n v="1545300000"/>
    <s v=" $-   "/>
    <s v=" $-   "/>
    <x v="4"/>
    <x v="40"/>
  </r>
  <r>
    <x v="58"/>
    <x v="3"/>
    <x v="51"/>
    <n v="11642900000"/>
    <n v="8552100000"/>
    <n v="2209400000"/>
    <s v=" $-   "/>
    <s v=" $-   "/>
    <x v="4"/>
    <x v="40"/>
  </r>
  <r>
    <x v="59"/>
    <x v="0"/>
    <x v="52"/>
    <n v="101093000000"/>
    <n v="96172000000"/>
    <n v="2875000000"/>
    <s v=" $-   "/>
    <n v="158000000"/>
    <x v="3"/>
    <x v="4"/>
  </r>
  <r>
    <x v="59"/>
    <x v="1"/>
    <x v="53"/>
    <n v="91084000000"/>
    <n v="85923000000"/>
    <n v="3028000000"/>
    <s v=" $-   "/>
    <n v="223000000"/>
    <x v="3"/>
    <x v="4"/>
  </r>
  <r>
    <x v="59"/>
    <x v="2"/>
    <x v="54"/>
    <n v="102531000000"/>
    <n v="96819000000"/>
    <n v="3240000000"/>
    <s v=" $-   "/>
    <n v="281000000"/>
    <x v="3"/>
    <x v="4"/>
  </r>
  <r>
    <x v="59"/>
    <x v="3"/>
    <x v="55"/>
    <n v="121546000000"/>
    <n v="115003000000"/>
    <n v="3648000000"/>
    <s v=" $-   "/>
    <n v="459000000"/>
    <x v="3"/>
    <x v="4"/>
  </r>
  <r>
    <x v="60"/>
    <x v="0"/>
    <x v="1"/>
    <n v="55656000000"/>
    <n v="41454000000"/>
    <n v="6528000000"/>
    <n v="2046000000"/>
    <s v=" $-   "/>
    <x v="0"/>
    <x v="41"/>
  </r>
  <r>
    <x v="60"/>
    <x v="1"/>
    <x v="2"/>
    <n v="55184000000"/>
    <n v="41342000000"/>
    <n v="8148000000"/>
    <n v="2380000000"/>
    <s v=" $-   "/>
    <x v="0"/>
    <x v="41"/>
  </r>
  <r>
    <x v="60"/>
    <x v="2"/>
    <x v="3"/>
    <n v="47011000000"/>
    <n v="34133000000"/>
    <n v="6974000000"/>
    <n v="2119000000"/>
    <s v=" $-   "/>
    <x v="0"/>
    <x v="41"/>
  </r>
  <r>
    <x v="60"/>
    <x v="3"/>
    <x v="28"/>
    <n v="38537000000"/>
    <n v="28905000000"/>
    <n v="6588000000"/>
    <n v="1951000000"/>
    <s v=" $-   "/>
    <x v="0"/>
    <x v="41"/>
  </r>
  <r>
    <x v="61"/>
    <x v="0"/>
    <x v="0"/>
    <n v="17936000000"/>
    <n v="12620000000"/>
    <n v="2096000000"/>
    <s v=" $-   "/>
    <n v="-6000000"/>
    <x v="6"/>
    <x v="13"/>
  </r>
  <r>
    <x v="61"/>
    <x v="1"/>
    <x v="1"/>
    <n v="19261000000"/>
    <n v="12522000000"/>
    <n v="2211000000"/>
    <s v=" $-   "/>
    <n v="15000000"/>
    <x v="6"/>
    <x v="13"/>
  </r>
  <r>
    <x v="61"/>
    <x v="2"/>
    <x v="2"/>
    <n v="19171000000"/>
    <n v="13241000000"/>
    <n v="2245000000"/>
    <s v=" $-   "/>
    <n v="-82000000"/>
    <x v="6"/>
    <x v="13"/>
  </r>
  <r>
    <x v="61"/>
    <x v="3"/>
    <x v="3"/>
    <n v="18987000000"/>
    <n v="12968000000"/>
    <n v="2270000000"/>
    <s v=" $-   "/>
    <n v="120000000"/>
    <x v="6"/>
    <x v="13"/>
  </r>
  <r>
    <x v="62"/>
    <x v="0"/>
    <x v="0"/>
    <n v="6514099000"/>
    <n v="5745428000"/>
    <s v=" $-   "/>
    <s v=" $-   "/>
    <n v="169645000"/>
    <x v="7"/>
    <x v="42"/>
  </r>
  <r>
    <x v="62"/>
    <x v="1"/>
    <x v="1"/>
    <n v="7184794000"/>
    <n v="6293699000"/>
    <s v=" $-   "/>
    <s v=" $-   "/>
    <n v="190390000"/>
    <x v="7"/>
    <x v="42"/>
  </r>
  <r>
    <x v="62"/>
    <x v="2"/>
    <x v="2"/>
    <n v="9049918000"/>
    <n v="8050222000"/>
    <s v=" $-   "/>
    <s v=" $-   "/>
    <n v="265101000"/>
    <x v="7"/>
    <x v="42"/>
  </r>
  <r>
    <x v="62"/>
    <x v="3"/>
    <x v="3"/>
    <n v="10855810000"/>
    <n v="9716541000"/>
    <s v=" $-   "/>
    <s v=" $-   "/>
    <n v="314096000"/>
    <x v="7"/>
    <x v="42"/>
  </r>
  <r>
    <x v="63"/>
    <x v="0"/>
    <x v="0"/>
    <n v="2432680000"/>
    <n v="728989000"/>
    <n v="212572000"/>
    <s v=" $-   "/>
    <n v="622592000"/>
    <x v="7"/>
    <x v="14"/>
  </r>
  <r>
    <x v="63"/>
    <x v="1"/>
    <x v="1"/>
    <n v="2865751000"/>
    <n v="991017000"/>
    <n v="213519000"/>
    <s v=" $-   "/>
    <n v="741342000"/>
    <x v="7"/>
    <x v="14"/>
  </r>
  <r>
    <x v="63"/>
    <x v="2"/>
    <x v="2"/>
    <n v="3538756000"/>
    <n v="1306606000"/>
    <n v="257296000"/>
    <s v=" $-   "/>
    <n v="985781000"/>
    <x v="7"/>
    <x v="14"/>
  </r>
  <r>
    <x v="63"/>
    <x v="3"/>
    <x v="3"/>
    <n v="3663851000"/>
    <n v="1321426000"/>
    <n v="310921000"/>
    <s v=" $-   "/>
    <n v="1036178000"/>
    <x v="7"/>
    <x v="14"/>
  </r>
  <r>
    <x v="64"/>
    <x v="0"/>
    <x v="56"/>
    <n v="15456000000"/>
    <n v="10645000000"/>
    <n v="1879000000"/>
    <s v=" $-   "/>
    <n v="1590000000"/>
    <x v="1"/>
    <x v="43"/>
  </r>
  <r>
    <x v="64"/>
    <x v="1"/>
    <x v="57"/>
    <n v="15884000000"/>
    <n v="10421000000"/>
    <n v="2054000000"/>
    <s v=" $-   "/>
    <n v="1637000000"/>
    <x v="1"/>
    <x v="43"/>
  </r>
  <r>
    <x v="64"/>
    <x v="2"/>
    <x v="58"/>
    <n v="15714000000"/>
    <n v="9447000000"/>
    <n v="2067000000"/>
    <s v=" $-   "/>
    <n v="1626000000"/>
    <x v="1"/>
    <x v="43"/>
  </r>
  <r>
    <x v="64"/>
    <x v="3"/>
    <x v="59"/>
    <n v="16389000000"/>
    <n v="9383000000"/>
    <n v="2197000000"/>
    <s v=" $-   "/>
    <n v="1738000000"/>
    <x v="1"/>
    <x v="43"/>
  </r>
  <r>
    <x v="65"/>
    <x v="0"/>
    <x v="1"/>
    <n v="6493900000"/>
    <n v="340400000"/>
    <n v="1684500000"/>
    <n v="2226200000"/>
    <n v="262800000"/>
    <x v="3"/>
    <x v="19"/>
  </r>
  <r>
    <x v="65"/>
    <x v="1"/>
    <x v="2"/>
    <n v="7670400000"/>
    <n v="385900000"/>
    <n v="2027900000"/>
    <n v="2430600000"/>
    <n v="258300000"/>
    <x v="3"/>
    <x v="19"/>
  </r>
  <r>
    <x v="65"/>
    <x v="2"/>
    <x v="3"/>
    <n v="9256000000"/>
    <n v="420100000"/>
    <n v="2305400000"/>
    <n v="3697300000"/>
    <n v="279000000"/>
    <x v="3"/>
    <x v="19"/>
  </r>
  <r>
    <x v="65"/>
    <x v="3"/>
    <x v="28"/>
    <n v="11229200000"/>
    <n v="438000000"/>
    <n v="2657700000"/>
    <n v="4470100000"/>
    <n v="459000000"/>
    <x v="3"/>
    <x v="19"/>
  </r>
  <r>
    <x v="66"/>
    <x v="0"/>
    <x v="5"/>
    <n v="2910748000"/>
    <n v="514722000"/>
    <n v="1468434000"/>
    <n v="338786000"/>
    <n v="12794000"/>
    <x v="3"/>
    <x v="44"/>
  </r>
  <r>
    <x v="66"/>
    <x v="1"/>
    <x v="6"/>
    <n v="3402703000"/>
    <n v="604377000"/>
    <n v="1628961000"/>
    <n v="392805000"/>
    <n v="13476000"/>
    <x v="3"/>
    <x v="44"/>
  </r>
  <r>
    <x v="66"/>
    <x v="2"/>
    <x v="7"/>
    <n v="4425267000"/>
    <n v="750781000"/>
    <n v="2262024000"/>
    <n v="539799000"/>
    <n v="91527000"/>
    <x v="3"/>
    <x v="44"/>
  </r>
  <r>
    <x v="66"/>
    <x v="3"/>
    <x v="28"/>
    <n v="4796473000"/>
    <n v="779116000"/>
    <n v="2464380000"/>
    <n v="551418000"/>
    <n v="90546000"/>
    <x v="3"/>
    <x v="44"/>
  </r>
  <r>
    <x v="67"/>
    <x v="0"/>
    <x v="0"/>
    <n v="6104000000"/>
    <n v="2990700000"/>
    <n v="200900000"/>
    <s v=" $-   "/>
    <s v=" $-   "/>
    <x v="8"/>
    <x v="45"/>
  </r>
  <r>
    <x v="67"/>
    <x v="1"/>
    <x v="1"/>
    <n v="5474700000"/>
    <n v="2954500000"/>
    <n v="150200000"/>
    <s v=" $-   "/>
    <s v=" $-   "/>
    <x v="8"/>
    <x v="45"/>
  </r>
  <r>
    <x v="67"/>
    <x v="2"/>
    <x v="2"/>
    <n v="4743200000"/>
    <n v="2964700000"/>
    <n v="205200000"/>
    <s v=" $-   "/>
    <s v=" $-   "/>
    <x v="8"/>
    <x v="45"/>
  </r>
  <r>
    <x v="67"/>
    <x v="3"/>
    <x v="3"/>
    <n v="4308300000"/>
    <n v="2761200000"/>
    <n v="319000000"/>
    <s v=" $-   "/>
    <s v=" $-   "/>
    <x v="8"/>
    <x v="45"/>
  </r>
  <r>
    <x v="68"/>
    <x v="0"/>
    <x v="0"/>
    <n v="5513000000"/>
    <n v="375000000"/>
    <n v="3380000000"/>
    <s v=" $-   "/>
    <n v="490000000"/>
    <x v="6"/>
    <x v="46"/>
  </r>
  <r>
    <x v="68"/>
    <x v="1"/>
    <x v="1"/>
    <n v="5133000000"/>
    <n v="216000000"/>
    <n v="3142000000"/>
    <s v=" $-   "/>
    <n v="581000000"/>
    <x v="6"/>
    <x v="46"/>
  </r>
  <r>
    <x v="68"/>
    <x v="2"/>
    <x v="2"/>
    <n v="5342000000"/>
    <n v="160000000"/>
    <n v="3247000000"/>
    <s v=" $-   "/>
    <n v="464000000"/>
    <x v="6"/>
    <x v="46"/>
  </r>
  <r>
    <x v="68"/>
    <x v="3"/>
    <x v="3"/>
    <n v="5276000000"/>
    <n v="237000000"/>
    <n v="3113000000"/>
    <s v=" $-   "/>
    <n v="448000000"/>
    <x v="6"/>
    <x v="46"/>
  </r>
  <r>
    <x v="69"/>
    <x v="0"/>
    <x v="0"/>
    <n v="2921900000"/>
    <n v="1630500000"/>
    <n v="746300000"/>
    <s v=" $-   "/>
    <s v=" $-   "/>
    <x v="4"/>
    <x v="47"/>
  </r>
  <r>
    <x v="69"/>
    <x v="1"/>
    <x v="1"/>
    <n v="3194300000"/>
    <n v="1756300000"/>
    <n v="815800000"/>
    <s v=" $-   "/>
    <s v=" $-   "/>
    <x v="4"/>
    <x v="47"/>
  </r>
  <r>
    <x v="69"/>
    <x v="2"/>
    <x v="2"/>
    <n v="3297600000"/>
    <n v="1844700000"/>
    <n v="811700000"/>
    <s v=" $-   "/>
    <s v=" $-   "/>
    <x v="4"/>
    <x v="47"/>
  </r>
  <r>
    <x v="69"/>
    <x v="3"/>
    <x v="3"/>
    <n v="3394800000"/>
    <n v="1883000000"/>
    <n v="837600000"/>
    <s v=" $-   "/>
    <s v=" $-   "/>
    <x v="4"/>
    <x v="47"/>
  </r>
  <r>
    <x v="70"/>
    <x v="0"/>
    <x v="0"/>
    <n v="12316000000"/>
    <n v="7081000000"/>
    <n v="723000000"/>
    <s v=" $-   "/>
    <n v="2811000000"/>
    <x v="9"/>
    <x v="48"/>
  </r>
  <r>
    <x v="70"/>
    <x v="1"/>
    <x v="1"/>
    <n v="19080000000"/>
    <n v="12930000000"/>
    <n v="686000000"/>
    <s v=" $-   "/>
    <n v="2903000000"/>
    <x v="9"/>
    <x v="48"/>
  </r>
  <r>
    <x v="70"/>
    <x v="2"/>
    <x v="2"/>
    <n v="23125000000"/>
    <n v="16049000000"/>
    <n v="554000000"/>
    <s v=" $-   "/>
    <n v="2915000000"/>
    <x v="9"/>
    <x v="48"/>
  </r>
  <r>
    <x v="70"/>
    <x v="3"/>
    <x v="3"/>
    <n v="12764000000"/>
    <n v="10295000000"/>
    <n v="334000000"/>
    <s v=" $-   "/>
    <n v="2229000000"/>
    <x v="9"/>
    <x v="48"/>
  </r>
  <r>
    <x v="71"/>
    <x v="0"/>
    <x v="0"/>
    <n v="11359113000"/>
    <n v="9641542000"/>
    <n v="1042251000"/>
    <s v=" $-   "/>
    <s v=" $-   "/>
    <x v="0"/>
    <x v="49"/>
  </r>
  <r>
    <x v="71"/>
    <x v="1"/>
    <x v="1"/>
    <n v="12752076000"/>
    <n v="10915981000"/>
    <n v="1153445000"/>
    <s v=" $-   "/>
    <s v=" $-   "/>
    <x v="0"/>
    <x v="49"/>
  </r>
  <r>
    <x v="71"/>
    <x v="2"/>
    <x v="2"/>
    <n v="13470067000"/>
    <n v="11462415000"/>
    <n v="1259234000"/>
    <s v=" $-   "/>
    <s v=" $-   "/>
    <x v="0"/>
    <x v="49"/>
  </r>
  <r>
    <x v="71"/>
    <x v="3"/>
    <x v="3"/>
    <n v="13476084000"/>
    <n v="11207604000"/>
    <n v="1410170000"/>
    <s v=" $-   "/>
    <s v=" $-   "/>
    <x v="0"/>
    <x v="49"/>
  </r>
  <r>
    <x v="72"/>
    <x v="0"/>
    <x v="1"/>
    <n v="8155000000"/>
    <n v="5345000000"/>
    <n v="47000000"/>
    <s v=" $-   "/>
    <n v="1854000000"/>
    <x v="1"/>
    <x v="50"/>
  </r>
  <r>
    <x v="72"/>
    <x v="1"/>
    <x v="2"/>
    <n v="9108000000"/>
    <n v="5973000000"/>
    <n v="62000000"/>
    <s v=" $-   "/>
    <n v="2102000000"/>
    <x v="1"/>
    <x v="50"/>
  </r>
  <r>
    <x v="72"/>
    <x v="2"/>
    <x v="3"/>
    <n v="9754000000"/>
    <n v="6426000000"/>
    <n v="89000000"/>
    <s v=" $-   "/>
    <n v="2125000000"/>
    <x v="1"/>
    <x v="50"/>
  </r>
  <r>
    <x v="72"/>
    <x v="3"/>
    <x v="28"/>
    <n v="29003000000"/>
    <n v="18655000000"/>
    <n v="86000000"/>
    <s v=" $-   "/>
    <n v="6907000000"/>
    <x v="1"/>
    <x v="50"/>
  </r>
  <r>
    <x v="73"/>
    <x v="0"/>
    <x v="0"/>
    <n v="29119000000"/>
    <n v="17900000000"/>
    <s v=" $-   "/>
    <s v=" $-   "/>
    <n v="8742000000"/>
    <x v="3"/>
    <x v="26"/>
  </r>
  <r>
    <x v="73"/>
    <x v="1"/>
    <x v="1"/>
    <n v="32380000000"/>
    <n v="20865000000"/>
    <s v=" $-   "/>
    <s v=" $-   "/>
    <n v="9339000000"/>
    <x v="3"/>
    <x v="26"/>
  </r>
  <r>
    <x v="73"/>
    <x v="2"/>
    <x v="2"/>
    <n v="34914000000"/>
    <n v="21334000000"/>
    <s v=" $-   "/>
    <s v=" $-   "/>
    <n v="10276000000"/>
    <x v="3"/>
    <x v="26"/>
  </r>
  <r>
    <x v="73"/>
    <x v="3"/>
    <x v="3"/>
    <n v="37876000000"/>
    <n v="23290000000"/>
    <s v=" $-   "/>
    <s v=" $-   "/>
    <n v="11259000000"/>
    <x v="3"/>
    <x v="26"/>
  </r>
  <r>
    <x v="74"/>
    <x v="0"/>
    <x v="0"/>
    <n v="4111000000"/>
    <n v="3477000000"/>
    <s v=" $-   "/>
    <s v=" $-   "/>
    <n v="14000000"/>
    <x v="6"/>
    <x v="13"/>
  </r>
  <r>
    <x v="74"/>
    <x v="1"/>
    <x v="1"/>
    <n v="4531000000"/>
    <n v="3748000000"/>
    <s v=" $-   "/>
    <s v=" $-   "/>
    <n v="15000000"/>
    <x v="6"/>
    <x v="13"/>
  </r>
  <r>
    <x v="74"/>
    <x v="2"/>
    <x v="2"/>
    <n v="4945000000"/>
    <n v="4157000000"/>
    <s v=" $-   "/>
    <s v=" $-   "/>
    <n v="14000000"/>
    <x v="6"/>
    <x v="13"/>
  </r>
  <r>
    <x v="74"/>
    <x v="3"/>
    <x v="3"/>
    <n v="5142000000"/>
    <n v="4195000000"/>
    <s v=" $-   "/>
    <s v=" $-   "/>
    <n v="13000000"/>
    <x v="6"/>
    <x v="13"/>
  </r>
  <r>
    <x v="75"/>
    <x v="0"/>
    <x v="0"/>
    <n v="17085000000"/>
    <n v="7153000000"/>
    <n v="6043000000"/>
    <s v=" $-   "/>
    <s v=" $-   "/>
    <x v="4"/>
    <x v="47"/>
  </r>
  <r>
    <x v="75"/>
    <x v="1"/>
    <x v="1"/>
    <n v="17420000000"/>
    <n v="7219000000"/>
    <n v="6645000000"/>
    <s v=" $-   "/>
    <s v=" $-   "/>
    <x v="4"/>
    <x v="47"/>
  </r>
  <r>
    <x v="75"/>
    <x v="2"/>
    <x v="2"/>
    <n v="17277000000"/>
    <n v="7168000000"/>
    <n v="6552000000"/>
    <s v=" $-   "/>
    <s v=" $-   "/>
    <x v="4"/>
    <x v="47"/>
  </r>
  <r>
    <x v="75"/>
    <x v="3"/>
    <x v="3"/>
    <n v="16034000000"/>
    <n v="6635000000"/>
    <n v="6610000000"/>
    <s v=" $-   "/>
    <s v=" $-   "/>
    <x v="4"/>
    <x v="47"/>
  </r>
  <r>
    <x v="76"/>
    <x v="0"/>
    <x v="52"/>
    <n v="5533000000"/>
    <n v="3142000000"/>
    <n v="1291000000"/>
    <n v="130000000"/>
    <s v=" $-   "/>
    <x v="4"/>
    <x v="47"/>
  </r>
  <r>
    <x v="76"/>
    <x v="1"/>
    <x v="53"/>
    <n v="5514000000"/>
    <n v="3158000000"/>
    <n v="1254000000"/>
    <n v="125000000"/>
    <s v=" $-   "/>
    <x v="4"/>
    <x v="47"/>
  </r>
  <r>
    <x v="76"/>
    <x v="2"/>
    <x v="54"/>
    <n v="5655000000"/>
    <n v="3190000000"/>
    <n v="1321000000"/>
    <n v="136000000"/>
    <s v=" $-   "/>
    <x v="4"/>
    <x v="47"/>
  </r>
  <r>
    <x v="76"/>
    <x v="3"/>
    <x v="55"/>
    <n v="5761000000"/>
    <n v="3163000000"/>
    <n v="1393000000"/>
    <n v="141000000"/>
    <s v=" $-   "/>
    <x v="4"/>
    <x v="47"/>
  </r>
  <r>
    <x v="77"/>
    <x v="0"/>
    <x v="1"/>
    <n v="2666000000"/>
    <n v="55000000"/>
    <n v="1670000000"/>
    <s v=" $-   "/>
    <n v="46000000"/>
    <x v="6"/>
    <x v="46"/>
  </r>
  <r>
    <x v="77"/>
    <x v="1"/>
    <x v="2"/>
    <n v="2607000000"/>
    <n v="45000000"/>
    <n v="1611000000"/>
    <s v=" $-   "/>
    <n v="27000000"/>
    <x v="6"/>
    <x v="46"/>
  </r>
  <r>
    <x v="77"/>
    <x v="2"/>
    <x v="3"/>
    <n v="2819000000"/>
    <n v="43000000"/>
    <n v="1859000000"/>
    <s v=" $-   "/>
    <n v="147000000"/>
    <x v="6"/>
    <x v="46"/>
  </r>
  <r>
    <x v="77"/>
    <x v="3"/>
    <x v="28"/>
    <n v="2960000000"/>
    <n v="40000000"/>
    <n v="1836000000"/>
    <s v=" $-   "/>
    <n v="248000000"/>
    <x v="6"/>
    <x v="46"/>
  </r>
  <r>
    <x v="78"/>
    <x v="0"/>
    <x v="1"/>
    <n v="3214591000"/>
    <n v="2359822000"/>
    <n v="203733000"/>
    <s v=" $-   "/>
    <n v="96054000"/>
    <x v="1"/>
    <x v="51"/>
  </r>
  <r>
    <x v="78"/>
    <x v="1"/>
    <x v="2"/>
    <n v="4108269000"/>
    <n v="2990513000"/>
    <n v="273897000"/>
    <s v=" $-   "/>
    <n v="110474000"/>
    <x v="1"/>
    <x v="51"/>
  </r>
  <r>
    <x v="78"/>
    <x v="2"/>
    <x v="3"/>
    <n v="4501223000"/>
    <n v="3326936000"/>
    <n v="250214000"/>
    <s v=" $-   "/>
    <n v="130368000"/>
    <x v="1"/>
    <x v="51"/>
  </r>
  <r>
    <x v="78"/>
    <x v="3"/>
    <x v="28"/>
    <n v="3904384000"/>
    <n v="3406170000"/>
    <n v="276240000"/>
    <s v=" $-   "/>
    <n v="146368000"/>
    <x v="1"/>
    <x v="51"/>
  </r>
  <r>
    <x v="79"/>
    <x v="0"/>
    <x v="1"/>
    <n v="17301000000"/>
    <n v="13021000000"/>
    <n v="1827000000"/>
    <n v="713000000"/>
    <s v=" $-   "/>
    <x v="0"/>
    <x v="52"/>
  </r>
  <r>
    <x v="79"/>
    <x v="1"/>
    <x v="2"/>
    <n v="19221000000"/>
    <n v="14360000000"/>
    <n v="2112000000"/>
    <n v="754000000"/>
    <s v=" $-   "/>
    <x v="0"/>
    <x v="52"/>
  </r>
  <r>
    <x v="79"/>
    <x v="2"/>
    <x v="3"/>
    <n v="19110000000"/>
    <n v="14163000000"/>
    <n v="2169000000"/>
    <n v="735000000"/>
    <s v=" $-   "/>
    <x v="0"/>
    <x v="52"/>
  </r>
  <r>
    <x v="79"/>
    <x v="3"/>
    <x v="28"/>
    <n v="17509000000"/>
    <n v="13057000000"/>
    <n v="2189000000"/>
    <n v="636000000"/>
    <s v=" $-   "/>
    <x v="0"/>
    <x v="52"/>
  </r>
  <r>
    <x v="80"/>
    <x v="0"/>
    <x v="1"/>
    <n v="6566000000"/>
    <n v="4562000000"/>
    <n v="234000000"/>
    <s v=" $-   "/>
    <n v="628000000"/>
    <x v="5"/>
    <x v="10"/>
  </r>
  <r>
    <x v="80"/>
    <x v="1"/>
    <x v="2"/>
    <n v="7179000000"/>
    <n v="5090000000"/>
    <n v="252000000"/>
    <s v=" $-   "/>
    <n v="685000000"/>
    <x v="5"/>
    <x v="10"/>
  </r>
  <r>
    <x v="80"/>
    <x v="2"/>
    <x v="3"/>
    <n v="6456000000"/>
    <n v="4281000000"/>
    <n v="262000000"/>
    <s v=" $-   "/>
    <n v="750000000"/>
    <x v="5"/>
    <x v="10"/>
  </r>
  <r>
    <x v="80"/>
    <x v="3"/>
    <x v="28"/>
    <n v="6399000000"/>
    <n v="4010000000"/>
    <n v="281000000"/>
    <s v=" $-   "/>
    <n v="811000000"/>
    <x v="5"/>
    <x v="10"/>
  </r>
  <r>
    <x v="81"/>
    <x v="0"/>
    <x v="0"/>
    <n v="8110000000"/>
    <n v="6781000000"/>
    <n v="1105000000"/>
    <s v=" $-   "/>
    <n v="88000000"/>
    <x v="3"/>
    <x v="26"/>
  </r>
  <r>
    <x v="81"/>
    <x v="1"/>
    <x v="1"/>
    <n v="10863000000"/>
    <n v="8995000000"/>
    <n v="1264000000"/>
    <s v=" $-   "/>
    <n v="327000000"/>
    <x v="3"/>
    <x v="26"/>
  </r>
  <r>
    <x v="81"/>
    <x v="2"/>
    <x v="2"/>
    <n v="16560000000"/>
    <n v="12678000000"/>
    <n v="2012000000"/>
    <s v=" $-   "/>
    <n v="1406000000"/>
    <x v="3"/>
    <x v="26"/>
  </r>
  <r>
    <x v="81"/>
    <x v="3"/>
    <x v="3"/>
    <n v="22760000000"/>
    <n v="17242000000"/>
    <n v="2977000000"/>
    <s v=" $-   "/>
    <n v="1836000000"/>
    <x v="3"/>
    <x v="26"/>
  </r>
  <r>
    <x v="82"/>
    <x v="0"/>
    <x v="0"/>
    <n v="7452000000"/>
    <n v="4747000000"/>
    <n v="365000000"/>
    <s v=" $-   "/>
    <n v="1050000000"/>
    <x v="5"/>
    <x v="10"/>
  </r>
  <r>
    <x v="82"/>
    <x v="1"/>
    <x v="1"/>
    <n v="8106000000"/>
    <n v="5755000000"/>
    <n v="387000000"/>
    <s v=" $-   "/>
    <n v="954000000"/>
    <x v="5"/>
    <x v="10"/>
  </r>
  <r>
    <x v="82"/>
    <x v="2"/>
    <x v="2"/>
    <n v="9226000000"/>
    <n v="6890000000"/>
    <n v="388000000"/>
    <s v=" $-   "/>
    <n v="1013000000"/>
    <x v="5"/>
    <x v="10"/>
  </r>
  <r>
    <x v="82"/>
    <x v="3"/>
    <x v="3"/>
    <n v="7386000000"/>
    <n v="5109000000"/>
    <n v="374000000"/>
    <s v=" $-   "/>
    <n v="970000000"/>
    <x v="5"/>
    <x v="10"/>
  </r>
  <r>
    <x v="83"/>
    <x v="0"/>
    <x v="0"/>
    <n v="23771000000"/>
    <n v="1403000000"/>
    <n v="11188000000"/>
    <s v=" $-   "/>
    <n v="5024000000"/>
    <x v="6"/>
    <x v="34"/>
  </r>
  <r>
    <x v="83"/>
    <x v="1"/>
    <x v="1"/>
    <n v="24176000000"/>
    <n v="1241000000"/>
    <n v="11682000000"/>
    <s v=" $-   "/>
    <n v="4124000000"/>
    <x v="6"/>
    <x v="34"/>
  </r>
  <r>
    <x v="83"/>
    <x v="2"/>
    <x v="2"/>
    <n v="23869000000"/>
    <n v="1088000000"/>
    <n v="11648000000"/>
    <s v=" $-   "/>
    <n v="4073000000"/>
    <x v="6"/>
    <x v="34"/>
  </r>
  <r>
    <x v="83"/>
    <x v="3"/>
    <x v="3"/>
    <n v="25038000000"/>
    <n v="1091000000"/>
    <n v="12566000000"/>
    <s v=" $-   "/>
    <n v="4966000000"/>
    <x v="6"/>
    <x v="34"/>
  </r>
  <r>
    <x v="84"/>
    <x v="0"/>
    <x v="0"/>
    <n v="1204546000"/>
    <n v="290054000"/>
    <n v="170113000"/>
    <s v=" $-   "/>
    <n v="451405000"/>
    <x v="9"/>
    <x v="27"/>
  </r>
  <r>
    <x v="84"/>
    <x v="1"/>
    <x v="1"/>
    <n v="1746278000"/>
    <n v="400281000"/>
    <n v="147651000"/>
    <s v=" $-   "/>
    <n v="651052000"/>
    <x v="9"/>
    <x v="27"/>
  </r>
  <r>
    <x v="84"/>
    <x v="2"/>
    <x v="2"/>
    <n v="2173011000"/>
    <n v="524880000"/>
    <n v="129602000"/>
    <s v=" $-   "/>
    <n v="632760000"/>
    <x v="9"/>
    <x v="27"/>
  </r>
  <r>
    <x v="84"/>
    <x v="3"/>
    <x v="3"/>
    <n v="1357150000"/>
    <n v="580994000"/>
    <n v="112253000"/>
    <s v=" $-   "/>
    <n v="622211000"/>
    <x v="9"/>
    <x v="27"/>
  </r>
  <r>
    <x v="85"/>
    <x v="0"/>
    <x v="12"/>
    <n v="4474000000"/>
    <n v="3103000000"/>
    <n v="495000000"/>
    <s v=" $-   "/>
    <s v=" $-   "/>
    <x v="0"/>
    <x v="53"/>
  </r>
  <r>
    <x v="85"/>
    <x v="1"/>
    <x v="13"/>
    <n v="4979000000"/>
    <n v="3469000000"/>
    <n v="594000000"/>
    <s v=" $-   "/>
    <s v=" $-   "/>
    <x v="0"/>
    <x v="53"/>
  </r>
  <r>
    <x v="85"/>
    <x v="2"/>
    <x v="14"/>
    <n v="5244000000"/>
    <n v="3630000000"/>
    <n v="606000000"/>
    <s v=" $-   "/>
    <s v=" $-   "/>
    <x v="0"/>
    <x v="53"/>
  </r>
  <r>
    <x v="85"/>
    <x v="3"/>
    <x v="15"/>
    <n v="5259000000"/>
    <n v="3642000000"/>
    <n v="638000000"/>
    <s v=" $-   "/>
    <s v=" $-   "/>
    <x v="0"/>
    <x v="53"/>
  </r>
  <r>
    <x v="86"/>
    <x v="0"/>
    <x v="60"/>
    <n v="1587725000"/>
    <n v="560917000"/>
    <n v="610735000"/>
    <n v="58827000"/>
    <n v="30239000"/>
    <x v="3"/>
    <x v="54"/>
  </r>
  <r>
    <x v="86"/>
    <x v="1"/>
    <x v="61"/>
    <n v="1717776000"/>
    <n v="626206000"/>
    <n v="683115000"/>
    <n v="66259000"/>
    <n v="35710000"/>
    <x v="3"/>
    <x v="54"/>
  </r>
  <r>
    <x v="86"/>
    <x v="2"/>
    <x v="22"/>
    <n v="1797060000"/>
    <n v="726798000"/>
    <n v="712543000"/>
    <n v="69589000"/>
    <n v="51459000"/>
    <x v="3"/>
    <x v="54"/>
  </r>
  <r>
    <x v="86"/>
    <x v="3"/>
    <x v="62"/>
    <n v="1966814000"/>
    <n v="793735000"/>
    <n v="722798000"/>
    <n v="65411000"/>
    <n v="60790000"/>
    <x v="3"/>
    <x v="54"/>
  </r>
  <r>
    <x v="87"/>
    <x v="0"/>
    <x v="63"/>
    <n v="105156000000"/>
    <n v="91948000000"/>
    <n v="10104000000"/>
    <s v=" $-   "/>
    <s v=" $-   "/>
    <x v="4"/>
    <x v="55"/>
  </r>
  <r>
    <x v="87"/>
    <x v="1"/>
    <x v="35"/>
    <n v="112640000000"/>
    <n v="98458000000"/>
    <n v="10899000000"/>
    <s v=" $-   "/>
    <s v=" $-   "/>
    <x v="4"/>
    <x v="55"/>
  </r>
  <r>
    <x v="87"/>
    <x v="2"/>
    <x v="64"/>
    <n v="116199000000"/>
    <n v="101065000000"/>
    <n v="11445000000"/>
    <s v=" $-   "/>
    <s v=" $-   "/>
    <x v="4"/>
    <x v="55"/>
  </r>
  <r>
    <x v="87"/>
    <x v="3"/>
    <x v="65"/>
    <n v="118719000000"/>
    <n v="102901000000"/>
    <n v="12068000000"/>
    <s v=" $-   "/>
    <s v=" $-   "/>
    <x v="4"/>
    <x v="55"/>
  </r>
  <r>
    <x v="88"/>
    <x v="0"/>
    <x v="66"/>
    <n v="1577000"/>
    <n v="258000"/>
    <n v="2410000"/>
    <n v="65000"/>
    <s v=" $-   "/>
    <x v="4"/>
    <x v="56"/>
  </r>
  <r>
    <x v="88"/>
    <x v="1"/>
    <x v="67"/>
    <n v="1514000"/>
    <n v="142000"/>
    <n v="3940000"/>
    <n v="30000"/>
    <n v="163000"/>
    <x v="4"/>
    <x v="56"/>
  </r>
  <r>
    <x v="88"/>
    <x v="2"/>
    <x v="68"/>
    <n v="79562000"/>
    <n v="75508000"/>
    <n v="15359000"/>
    <s v=" $-   "/>
    <s v=" $-   "/>
    <x v="4"/>
    <x v="56"/>
  </r>
  <r>
    <x v="88"/>
    <x v="3"/>
    <x v="69"/>
    <n v="99642000"/>
    <n v="84477000"/>
    <n v="25853000"/>
    <s v=" $-   "/>
    <s v=" $-   "/>
    <x v="4"/>
    <x v="56"/>
  </r>
  <r>
    <x v="89"/>
    <x v="0"/>
    <x v="70"/>
    <n v="8052000000"/>
    <n v="5140000000"/>
    <n v="1653000000"/>
    <n v="128000000"/>
    <s v=" $-   "/>
    <x v="4"/>
    <x v="40"/>
  </r>
  <r>
    <x v="89"/>
    <x v="1"/>
    <x v="71"/>
    <n v="8268000000"/>
    <n v="5297000000"/>
    <n v="1527000000"/>
    <n v="122000000"/>
    <s v=" $-   "/>
    <x v="4"/>
    <x v="40"/>
  </r>
  <r>
    <x v="89"/>
    <x v="2"/>
    <x v="72"/>
    <n v="8082000000"/>
    <n v="5300000000"/>
    <n v="1509000000"/>
    <n v="117000000"/>
    <s v=" $-   "/>
    <x v="4"/>
    <x v="40"/>
  </r>
  <r>
    <x v="89"/>
    <x v="3"/>
    <x v="73"/>
    <n v="7961000000"/>
    <n v="5181000000"/>
    <n v="1665000000"/>
    <n v="124000000"/>
    <s v=" $-   "/>
    <x v="4"/>
    <x v="40"/>
  </r>
  <r>
    <x v="90"/>
    <x v="0"/>
    <x v="24"/>
    <n v="3050195000"/>
    <n v="683579000"/>
    <n v="2047847000"/>
    <n v="429479000"/>
    <s v=" $-   "/>
    <x v="2"/>
    <x v="16"/>
  </r>
  <r>
    <x v="90"/>
    <x v="1"/>
    <x v="25"/>
    <n v="4071003000"/>
    <n v="968428000"/>
    <n v="2764851000"/>
    <n v="623798000"/>
    <s v=" $-   "/>
    <x v="2"/>
    <x v="16"/>
  </r>
  <r>
    <x v="90"/>
    <x v="2"/>
    <x v="26"/>
    <n v="5373586000"/>
    <n v="1289270000"/>
    <n v="3437032000"/>
    <n v="792917000"/>
    <s v=" $-   "/>
    <x v="2"/>
    <x v="16"/>
  </r>
  <r>
    <x v="90"/>
    <x v="3"/>
    <x v="27"/>
    <n v="6667216000"/>
    <n v="1654548000"/>
    <n v="3951445000"/>
    <n v="946300000"/>
    <s v=" $-   "/>
    <x v="2"/>
    <x v="16"/>
  </r>
  <r>
    <x v="91"/>
    <x v="0"/>
    <x v="74"/>
    <n v="48607000000"/>
    <n v="19167000000"/>
    <n v="11802000000"/>
    <n v="5942000000"/>
    <n v="395000000"/>
    <x v="2"/>
    <x v="57"/>
  </r>
  <r>
    <x v="91"/>
    <x v="1"/>
    <x v="75"/>
    <n v="47142000000"/>
    <n v="19373000000"/>
    <n v="11437000000"/>
    <n v="6294000000"/>
    <n v="275000000"/>
    <x v="2"/>
    <x v="57"/>
  </r>
  <r>
    <x v="91"/>
    <x v="2"/>
    <x v="76"/>
    <n v="49161000000"/>
    <n v="19480000000"/>
    <n v="11861000000"/>
    <n v="6207000000"/>
    <n v="359000000"/>
    <x v="2"/>
    <x v="57"/>
  </r>
  <r>
    <x v="91"/>
    <x v="3"/>
    <x v="77"/>
    <n v="49247000000"/>
    <n v="18287000000"/>
    <n v="11433000000"/>
    <n v="6296000000"/>
    <n v="303000000"/>
    <x v="2"/>
    <x v="57"/>
  </r>
  <r>
    <x v="92"/>
    <x v="0"/>
    <x v="78"/>
    <n v="4069746000"/>
    <n v="3282301000"/>
    <n v="194207000"/>
    <s v=" $-   "/>
    <n v="137058000"/>
    <x v="2"/>
    <x v="58"/>
  </r>
  <r>
    <x v="92"/>
    <x v="1"/>
    <x v="79"/>
    <n v="4250447000"/>
    <n v="3575631000"/>
    <n v="187244000"/>
    <s v=" $-   "/>
    <n v="182242000"/>
    <x v="2"/>
    <x v="58"/>
  </r>
  <r>
    <x v="93"/>
    <x v="0"/>
    <x v="1"/>
    <n v="12026000000"/>
    <n v="3931000000"/>
    <n v="3518000000"/>
    <s v=" $-   "/>
    <n v="1104000000"/>
    <x v="0"/>
    <x v="59"/>
  </r>
  <r>
    <x v="93"/>
    <x v="1"/>
    <x v="80"/>
    <n v="12669000000"/>
    <n v="4100000000"/>
    <n v="3805000000"/>
    <s v=" $-   "/>
    <n v="1151000000"/>
    <x v="0"/>
    <x v="59"/>
  </r>
  <r>
    <x v="93"/>
    <x v="2"/>
    <x v="81"/>
    <n v="11811000000"/>
    <n v="3293000000"/>
    <n v="3726000000"/>
    <s v=" $-   "/>
    <n v="1208000000"/>
    <x v="0"/>
    <x v="59"/>
  </r>
  <r>
    <x v="93"/>
    <x v="3"/>
    <x v="82"/>
    <n v="11069000000"/>
    <n v="2782000000"/>
    <n v="3597000000"/>
    <s v=" $-   "/>
    <n v="1301000000"/>
    <x v="0"/>
    <x v="59"/>
  </r>
  <r>
    <x v="94"/>
    <x v="0"/>
    <x v="83"/>
    <n v="4245964000"/>
    <n v="2492655000"/>
    <n v="1187331000"/>
    <s v=" $-   "/>
    <s v=" $-   "/>
    <x v="0"/>
    <x v="60"/>
  </r>
  <r>
    <x v="94"/>
    <x v="1"/>
    <x v="84"/>
    <n v="4193844000"/>
    <n v="2444085000"/>
    <n v="1147039000"/>
    <s v=" $-   "/>
    <s v=" $-   "/>
    <x v="0"/>
    <x v="60"/>
  </r>
  <r>
    <x v="94"/>
    <x v="2"/>
    <x v="50"/>
    <n v="4476886000"/>
    <n v="2555549000"/>
    <n v="1224930000"/>
    <s v=" $-   "/>
    <s v=" $-   "/>
    <x v="0"/>
    <x v="60"/>
  </r>
  <r>
    <x v="94"/>
    <x v="3"/>
    <x v="85"/>
    <n v="4905458000"/>
    <n v="2775588000"/>
    <n v="1348122000"/>
    <s v=" $-   "/>
    <s v=" $-   "/>
    <x v="0"/>
    <x v="60"/>
  </r>
  <r>
    <x v="95"/>
    <x v="0"/>
    <x v="0"/>
    <n v="18376000000"/>
    <n v="7639000000"/>
    <n v="3244000000"/>
    <s v=" $-   "/>
    <n v="4780000000"/>
    <x v="10"/>
    <x v="61"/>
  </r>
  <r>
    <x v="95"/>
    <x v="1"/>
    <x v="1"/>
    <n v="18095000000"/>
    <n v="7507000000"/>
    <n v="3502000000"/>
    <s v=" $-   "/>
    <n v="4541000000"/>
    <x v="10"/>
    <x v="61"/>
  </r>
  <r>
    <x v="95"/>
    <x v="2"/>
    <x v="2"/>
    <n v="18031000000"/>
    <n v="7846000000"/>
    <n v="3347000000"/>
    <s v=" $-   "/>
    <n v="4428000000"/>
    <x v="10"/>
    <x v="61"/>
  </r>
  <r>
    <x v="95"/>
    <x v="3"/>
    <x v="3"/>
    <n v="17900000000"/>
    <n v="7778000000"/>
    <n v="3328000000"/>
    <s v=" $-   "/>
    <n v="4189000000"/>
    <x v="10"/>
    <x v="61"/>
  </r>
  <r>
    <x v="96"/>
    <x v="0"/>
    <x v="0"/>
    <n v="7346472000"/>
    <n v="4278241000"/>
    <n v="1557646000"/>
    <s v=" $-   "/>
    <n v="149089000"/>
    <x v="2"/>
    <x v="58"/>
  </r>
  <r>
    <x v="96"/>
    <x v="1"/>
    <x v="1"/>
    <n v="8843200000"/>
    <n v="5265500000"/>
    <n v="1727600000"/>
    <s v=" $-   "/>
    <n v="172200000"/>
    <x v="2"/>
    <x v="58"/>
  </r>
  <r>
    <x v="96"/>
    <x v="2"/>
    <x v="2"/>
    <n v="10262700000"/>
    <n v="6141100000"/>
    <n v="2037000000"/>
    <s v=" $-   "/>
    <n v="199700000"/>
    <x v="2"/>
    <x v="58"/>
  </r>
  <r>
    <x v="96"/>
    <x v="3"/>
    <x v="3"/>
    <n v="12416000000"/>
    <n v="7440200000"/>
    <n v="2508600000"/>
    <s v=" $-   "/>
    <n v="325200000"/>
    <x v="2"/>
    <x v="58"/>
  </r>
  <r>
    <x v="97"/>
    <x v="0"/>
    <x v="1"/>
    <n v="2918434000"/>
    <n v="502795000"/>
    <n v="1476916000"/>
    <n v="516338000"/>
    <n v="41668000"/>
    <x v="2"/>
    <x v="16"/>
  </r>
  <r>
    <x v="97"/>
    <x v="1"/>
    <x v="2"/>
    <n v="3142856000"/>
    <n v="620219000"/>
    <n v="1600187000"/>
    <n v="553817000"/>
    <n v="39577000"/>
    <x v="2"/>
    <x v="16"/>
  </r>
  <r>
    <x v="97"/>
    <x v="2"/>
    <x v="3"/>
    <n v="3275594000"/>
    <n v="614364000"/>
    <n v="1538027000"/>
    <n v="563975000"/>
    <n v="41595000"/>
    <x v="2"/>
    <x v="16"/>
  </r>
  <r>
    <x v="97"/>
    <x v="3"/>
    <x v="28"/>
    <n v="3418265000"/>
    <n v="559541000"/>
    <n v="1620006000"/>
    <n v="489265000"/>
    <n v="29173000"/>
    <x v="2"/>
    <x v="16"/>
  </r>
  <r>
    <x v="98"/>
    <x v="0"/>
    <x v="1"/>
    <n v="126761000000"/>
    <n v="102978000000"/>
    <s v=" $-   "/>
    <s v=" $-   "/>
    <s v=" $-   "/>
    <x v="4"/>
    <x v="62"/>
  </r>
  <r>
    <x v="98"/>
    <x v="1"/>
    <x v="2"/>
    <n v="139367000000"/>
    <n v="114000000000"/>
    <s v=" $-   "/>
    <s v=" $-   "/>
    <s v=" $-   "/>
    <x v="4"/>
    <x v="62"/>
  </r>
  <r>
    <x v="98"/>
    <x v="2"/>
    <x v="3"/>
    <n v="153290000000"/>
    <n v="126762000000"/>
    <s v=" $-   "/>
    <s v=" $-   "/>
    <s v=" $-   "/>
    <x v="4"/>
    <x v="62"/>
  </r>
  <r>
    <x v="98"/>
    <x v="3"/>
    <x v="28"/>
    <n v="177526000000"/>
    <n v="148669000000"/>
    <s v=" $-   "/>
    <s v=" $-   "/>
    <s v=" $-   "/>
    <x v="4"/>
    <x v="62"/>
  </r>
  <r>
    <x v="99"/>
    <x v="0"/>
    <x v="0"/>
    <n v="230590000000"/>
    <n v="163336000000"/>
    <n v="17100000000"/>
    <s v=" $-   "/>
    <n v="13413000000"/>
    <x v="9"/>
    <x v="48"/>
  </r>
  <r>
    <x v="99"/>
    <x v="1"/>
    <x v="1"/>
    <n v="220156000000"/>
    <n v="159323000000"/>
    <n v="17573000000"/>
    <s v=" $-   "/>
    <n v="14186000000"/>
    <x v="9"/>
    <x v="48"/>
  </r>
  <r>
    <x v="99"/>
    <x v="2"/>
    <x v="2"/>
    <n v="200494000000"/>
    <n v="144956000000"/>
    <n v="17034000000"/>
    <s v=" $-   "/>
    <n v="16793000000"/>
    <x v="9"/>
    <x v="48"/>
  </r>
  <r>
    <x v="99"/>
    <x v="3"/>
    <x v="3"/>
    <n v="129925000000"/>
    <n v="92785000000"/>
    <n v="16473000000"/>
    <s v=" $-   "/>
    <n v="21037000000"/>
    <x v="9"/>
    <x v="48"/>
  </r>
  <r>
    <x v="100"/>
    <x v="0"/>
    <x v="0"/>
    <n v="1819814000"/>
    <n v="343743000"/>
    <n v="133796000"/>
    <s v=" $-   "/>
    <n v="579315000"/>
    <x v="9"/>
    <x v="27"/>
  </r>
  <r>
    <x v="100"/>
    <x v="1"/>
    <x v="1"/>
    <n v="2319919000"/>
    <n v="455436000"/>
    <n v="169815000"/>
    <s v=" $-   "/>
    <n v="778655000"/>
    <x v="9"/>
    <x v="27"/>
  </r>
  <r>
    <x v="100"/>
    <x v="2"/>
    <x v="2"/>
    <n v="2660147000"/>
    <n v="538374000"/>
    <n v="204161000"/>
    <s v=" $-   "/>
    <n v="986812000"/>
    <x v="9"/>
    <x v="27"/>
  </r>
  <r>
    <x v="100"/>
    <x v="3"/>
    <x v="3"/>
    <n v="1803573000"/>
    <n v="541359000"/>
    <n v="230734000"/>
    <s v=" $-   "/>
    <n v="1230853000"/>
    <x v="9"/>
    <x v="27"/>
  </r>
  <r>
    <x v="101"/>
    <x v="0"/>
    <x v="0"/>
    <n v="12835000000"/>
    <n v="8300000000"/>
    <n v="550000000"/>
    <s v=" $-   "/>
    <n v="1127000000"/>
    <x v="5"/>
    <x v="11"/>
  </r>
  <r>
    <x v="101"/>
    <x v="1"/>
    <x v="1"/>
    <n v="13120000000"/>
    <n v="8033000000"/>
    <n v="563000000"/>
    <s v=" $-   "/>
    <n v="1208000000"/>
    <x v="5"/>
    <x v="11"/>
  </r>
  <r>
    <x v="101"/>
    <x v="2"/>
    <x v="2"/>
    <n v="12436000000"/>
    <n v="7881000000"/>
    <n v="542000000"/>
    <s v=" $-   "/>
    <n v="1292000000"/>
    <x v="5"/>
    <x v="11"/>
  </r>
  <r>
    <x v="101"/>
    <x v="3"/>
    <x v="3"/>
    <n v="11683000000"/>
    <n v="6201000000"/>
    <n v="551000000"/>
    <s v=" $-   "/>
    <n v="1395000000"/>
    <x v="5"/>
    <x v="11"/>
  </r>
  <r>
    <x v="102"/>
    <x v="0"/>
    <x v="1"/>
    <n v="37773000000"/>
    <n v="20964000000"/>
    <n v="11349000000"/>
    <s v=" $-   "/>
    <n v="1658000000"/>
    <x v="0"/>
    <x v="0"/>
  </r>
  <r>
    <x v="102"/>
    <x v="1"/>
    <x v="2"/>
    <n v="40362000000"/>
    <n v="22967000000"/>
    <n v="12702000000"/>
    <s v=" $-   "/>
    <n v="1771000000"/>
    <x v="0"/>
    <x v="0"/>
  </r>
  <r>
    <x v="102"/>
    <x v="2"/>
    <x v="3"/>
    <n v="40704000000"/>
    <n v="17096000000"/>
    <n v="13936000000"/>
    <s v=" $-   "/>
    <n v="1835000000"/>
    <x v="0"/>
    <x v="0"/>
  </r>
  <r>
    <x v="102"/>
    <x v="3"/>
    <x v="28"/>
    <n v="39639000000"/>
    <n v="15940000000"/>
    <n v="14845000000"/>
    <s v=" $-   "/>
    <n v="1902000000"/>
    <x v="0"/>
    <x v="0"/>
  </r>
  <r>
    <x v="103"/>
    <x v="0"/>
    <x v="1"/>
    <n v="28998000000"/>
    <n v="17642000000"/>
    <n v="6564000000"/>
    <n v="2037000000"/>
    <s v=" $-   "/>
    <x v="8"/>
    <x v="63"/>
  </r>
  <r>
    <x v="103"/>
    <x v="1"/>
    <x v="2"/>
    <n v="28406000000"/>
    <n v="17023000000"/>
    <n v="5536000000"/>
    <n v="1958000000"/>
    <s v=" $-   "/>
    <x v="8"/>
    <x v="63"/>
  </r>
  <r>
    <x v="103"/>
    <x v="2"/>
    <x v="3"/>
    <n v="25130000000"/>
    <n v="15112000000"/>
    <n v="5074000000"/>
    <n v="1898000000"/>
    <s v=" $-   "/>
    <x v="8"/>
    <x v="63"/>
  </r>
  <r>
    <x v="103"/>
    <x v="3"/>
    <x v="28"/>
    <n v="24594000000"/>
    <n v="14469000000"/>
    <n v="5005000000"/>
    <n v="1641000000"/>
    <s v=" $-   "/>
    <x v="8"/>
    <x v="63"/>
  </r>
  <r>
    <x v="104"/>
    <x v="0"/>
    <x v="60"/>
    <n v="37795400000"/>
    <n v="25667300000"/>
    <n v="4426100000"/>
    <n v="1477300000"/>
    <s v=" $-   "/>
    <x v="0"/>
    <x v="41"/>
  </r>
  <r>
    <x v="104"/>
    <x v="1"/>
    <x v="61"/>
    <n v="36066900000"/>
    <n v="24775800000"/>
    <n v="4377700000"/>
    <n v="1452000000"/>
    <s v=" $-   "/>
    <x v="0"/>
    <x v="41"/>
  </r>
  <r>
    <x v="104"/>
    <x v="2"/>
    <x v="22"/>
    <n v="28862800000"/>
    <n v="20143200000"/>
    <n v="3834400000"/>
    <n v="1425100000"/>
    <s v=" $-   "/>
    <x v="0"/>
    <x v="41"/>
  </r>
  <r>
    <x v="104"/>
    <x v="3"/>
    <x v="62"/>
    <n v="26644000000"/>
    <n v="18248900000"/>
    <n v="4018300000"/>
    <n v="1389100000"/>
    <s v=" $-   "/>
    <x v="0"/>
    <x v="41"/>
  </r>
  <r>
    <x v="105"/>
    <x v="0"/>
    <x v="86"/>
    <n v="8984000000"/>
    <n v="845000000"/>
    <n v="3052000000"/>
    <s v=" $-   "/>
    <n v="848000000"/>
    <x v="6"/>
    <x v="34"/>
  </r>
  <r>
    <x v="105"/>
    <x v="1"/>
    <x v="1"/>
    <n v="9370000000"/>
    <n v="698000000"/>
    <n v="3194000000"/>
    <s v=" $-   "/>
    <n v="1086000000"/>
    <x v="6"/>
    <x v="34"/>
  </r>
  <r>
    <x v="105"/>
    <x v="2"/>
    <x v="2"/>
    <n v="9611000000"/>
    <n v="614000000"/>
    <n v="3340000000"/>
    <s v=" $-   "/>
    <n v="1443000000"/>
    <x v="6"/>
    <x v="34"/>
  </r>
  <r>
    <x v="105"/>
    <x v="3"/>
    <x v="3"/>
    <n v="10002000000"/>
    <n v="623000000"/>
    <n v="3615000000"/>
    <s v=" $-   "/>
    <n v="1512000000"/>
    <x v="6"/>
    <x v="34"/>
  </r>
  <r>
    <x v="106"/>
    <x v="0"/>
    <x v="87"/>
    <n v="16022128000"/>
    <n v="10936727000"/>
    <n v="3430125000"/>
    <s v=" $-   "/>
    <s v=" $-   "/>
    <x v="1"/>
    <x v="64"/>
  </r>
  <r>
    <x v="106"/>
    <x v="1"/>
    <x v="25"/>
    <n v="17504167000"/>
    <n v="12068425000"/>
    <n v="3699557000"/>
    <s v=" $-   "/>
    <s v=" $-   "/>
    <x v="1"/>
    <x v="64"/>
  </r>
  <r>
    <x v="106"/>
    <x v="2"/>
    <x v="88"/>
    <n v="18909588000"/>
    <n v="13107081000"/>
    <n v="4033414000"/>
    <s v=" $-   "/>
    <s v=" $-   "/>
    <x v="1"/>
    <x v="64"/>
  </r>
  <r>
    <x v="106"/>
    <x v="3"/>
    <x v="89"/>
    <n v="20368562000"/>
    <n v="14062471000"/>
    <n v="4365797000"/>
    <s v=" $-   "/>
    <s v=" $-   "/>
    <x v="1"/>
    <x v="64"/>
  </r>
  <r>
    <x v="107"/>
    <x v="0"/>
    <x v="0"/>
    <n v="7383000000"/>
    <n v="4365000000"/>
    <n v="1742000000"/>
    <s v=" $-   "/>
    <n v="75000000"/>
    <x v="3"/>
    <x v="65"/>
  </r>
  <r>
    <x v="107"/>
    <x v="1"/>
    <x v="1"/>
    <n v="7146000000"/>
    <n v="4326000000"/>
    <n v="1740000000"/>
    <s v=" $-   "/>
    <n v="79000000"/>
    <x v="3"/>
    <x v="65"/>
  </r>
  <r>
    <x v="107"/>
    <x v="2"/>
    <x v="2"/>
    <n v="7435000000"/>
    <n v="4637000000"/>
    <n v="1721000000"/>
    <s v=" $-   "/>
    <n v="94000000"/>
    <x v="3"/>
    <x v="65"/>
  </r>
  <r>
    <x v="107"/>
    <x v="3"/>
    <x v="3"/>
    <n v="7493000000"/>
    <n v="4657000000"/>
    <n v="1356000000"/>
    <s v=" $-   "/>
    <n v="81000000"/>
    <x v="3"/>
    <x v="65"/>
  </r>
  <r>
    <x v="108"/>
    <x v="0"/>
    <x v="12"/>
    <n v="6259300000"/>
    <n v="4853500000"/>
    <n v="649900000"/>
    <s v=" $-   "/>
    <s v=" $-   "/>
    <x v="1"/>
    <x v="66"/>
  </r>
  <r>
    <x v="108"/>
    <x v="1"/>
    <x v="13"/>
    <n v="8024900000"/>
    <n v="6268600000"/>
    <n v="826900000"/>
    <s v=" $-   "/>
    <s v=" $-   "/>
    <x v="1"/>
    <x v="66"/>
  </r>
  <r>
    <x v="108"/>
    <x v="2"/>
    <x v="14"/>
    <n v="10824000000"/>
    <n v="8535700000"/>
    <n v="1003000000"/>
    <s v=" $-   "/>
    <s v=" $-   "/>
    <x v="1"/>
    <x v="66"/>
  </r>
  <r>
    <x v="108"/>
    <x v="3"/>
    <x v="15"/>
    <n v="12157400000"/>
    <n v="9502600000"/>
    <n v="1100300000"/>
    <s v=" $-   "/>
    <s v=" $-   "/>
    <x v="1"/>
    <x v="66"/>
  </r>
  <r>
    <x v="109"/>
    <x v="0"/>
    <x v="0"/>
    <n v="18260400000"/>
    <n v="8846100000"/>
    <n v="5181200000"/>
    <n v="1137900000"/>
    <s v=" $-   "/>
    <x v="0"/>
    <x v="53"/>
  </r>
  <r>
    <x v="109"/>
    <x v="1"/>
    <x v="1"/>
    <n v="18283100000"/>
    <n v="8941100000"/>
    <n v="5117100000"/>
    <n v="1104400000"/>
    <s v=" $-   "/>
    <x v="0"/>
    <x v="53"/>
  </r>
  <r>
    <x v="109"/>
    <x v="2"/>
    <x v="2"/>
    <n v="19154000000"/>
    <n v="9261400000"/>
    <n v="5389000000"/>
    <n v="1157000000"/>
    <s v=" $-   "/>
    <x v="0"/>
    <x v="53"/>
  </r>
  <r>
    <x v="109"/>
    <x v="3"/>
    <x v="3"/>
    <n v="20563100000"/>
    <n v="9800600000"/>
    <n v="6054300000"/>
    <n v="1239100000"/>
    <s v=" $-   "/>
    <x v="0"/>
    <x v="53"/>
  </r>
  <r>
    <x v="110"/>
    <x v="0"/>
    <x v="8"/>
    <n v="45041000000"/>
    <n v="25034000000"/>
    <n v="8365000000"/>
    <s v=" $-   "/>
    <n v="2192000000"/>
    <x v="1"/>
    <x v="67"/>
  </r>
  <r>
    <x v="110"/>
    <x v="1"/>
    <x v="9"/>
    <n v="48813000000"/>
    <n v="26420000000"/>
    <n v="8565000000"/>
    <s v=" $-   "/>
    <n v="2288000000"/>
    <x v="1"/>
    <x v="67"/>
  </r>
  <r>
    <x v="110"/>
    <x v="2"/>
    <x v="90"/>
    <n v="52465000000"/>
    <n v="28364000000"/>
    <n v="8523000000"/>
    <s v=" $-   "/>
    <n v="2354000000"/>
    <x v="1"/>
    <x v="67"/>
  </r>
  <r>
    <x v="110"/>
    <x v="3"/>
    <x v="91"/>
    <n v="55632000000"/>
    <n v="29993000000"/>
    <n v="8754000000"/>
    <s v=" $-   "/>
    <n v="2527000000"/>
    <x v="1"/>
    <x v="67"/>
  </r>
  <r>
    <x v="111"/>
    <x v="0"/>
    <x v="1"/>
    <n v="5535000000"/>
    <n v="1689000000"/>
    <n v="1598000000"/>
    <s v=" $-   "/>
    <n v="276000000"/>
    <x v="1"/>
    <x v="50"/>
  </r>
  <r>
    <x v="111"/>
    <x v="1"/>
    <x v="2"/>
    <n v="6265000000"/>
    <n v="2124000000"/>
    <n v="1692000000"/>
    <s v=" $-   "/>
    <n v="329000000"/>
    <x v="1"/>
    <x v="50"/>
  </r>
  <r>
    <x v="111"/>
    <x v="2"/>
    <x v="3"/>
    <n v="6394000000"/>
    <n v="2343000000"/>
    <n v="1669000000"/>
    <s v=" $-   "/>
    <n v="330000000"/>
    <x v="1"/>
    <x v="50"/>
  </r>
  <r>
    <x v="111"/>
    <x v="3"/>
    <x v="28"/>
    <n v="6497000000"/>
    <n v="2432000000"/>
    <n v="1690000000"/>
    <s v=" $-   "/>
    <n v="322000000"/>
    <x v="1"/>
    <x v="50"/>
  </r>
  <r>
    <x v="112"/>
    <x v="0"/>
    <x v="1"/>
    <n v="5535000000"/>
    <n v="1689000000"/>
    <n v="1598000000"/>
    <s v=" $-   "/>
    <n v="276000000"/>
    <x v="1"/>
    <x v="50"/>
  </r>
  <r>
    <x v="112"/>
    <x v="1"/>
    <x v="2"/>
    <n v="6265000000"/>
    <n v="2124000000"/>
    <n v="1692000000"/>
    <s v=" $-   "/>
    <n v="329000000"/>
    <x v="1"/>
    <x v="50"/>
  </r>
  <r>
    <x v="112"/>
    <x v="2"/>
    <x v="3"/>
    <n v="6394000000"/>
    <n v="2343000000"/>
    <n v="1669000000"/>
    <s v=" $-   "/>
    <n v="330000000"/>
    <x v="1"/>
    <x v="50"/>
  </r>
  <r>
    <x v="112"/>
    <x v="3"/>
    <x v="28"/>
    <n v="6497000000"/>
    <n v="2432000000"/>
    <n v="1690000000"/>
    <s v=" $-   "/>
    <n v="322000000"/>
    <x v="1"/>
    <x v="50"/>
  </r>
  <r>
    <x v="113"/>
    <x v="0"/>
    <x v="1"/>
    <n v="15051000000"/>
    <n v="12274000000"/>
    <n v="916000000"/>
    <s v=" $-   "/>
    <n v="97000000"/>
    <x v="1"/>
    <x v="39"/>
  </r>
  <r>
    <x v="113"/>
    <x v="1"/>
    <x v="2"/>
    <n v="15499000000"/>
    <n v="12471000000"/>
    <n v="1036000000"/>
    <s v=" $-   "/>
    <n v="94000000"/>
    <x v="1"/>
    <x v="39"/>
  </r>
  <r>
    <x v="113"/>
    <x v="2"/>
    <x v="3"/>
    <n v="15165000000"/>
    <n v="12155000000"/>
    <n v="1017000000"/>
    <s v=" $-   "/>
    <n v="93000000"/>
    <x v="1"/>
    <x v="39"/>
  </r>
  <r>
    <x v="113"/>
    <x v="3"/>
    <x v="28"/>
    <n v="16661000000"/>
    <n v="13107000000"/>
    <n v="1145000000"/>
    <s v=" $-   "/>
    <n v="134000000"/>
    <x v="1"/>
    <x v="39"/>
  </r>
  <r>
    <x v="114"/>
    <x v="0"/>
    <x v="0"/>
    <n v="1279067000"/>
    <n v="461898000"/>
    <n v="68538000"/>
    <s v=" $-   "/>
    <n v="382553000"/>
    <x v="7"/>
    <x v="23"/>
  </r>
  <r>
    <x v="114"/>
    <x v="1"/>
    <x v="1"/>
    <n v="1482259000"/>
    <n v="555660000"/>
    <n v="69323000"/>
    <s v=" $-   "/>
    <n v="475464000"/>
    <x v="7"/>
    <x v="23"/>
  </r>
  <r>
    <x v="114"/>
    <x v="2"/>
    <x v="2"/>
    <n v="1616438000"/>
    <n v="603321000"/>
    <n v="89468000"/>
    <s v=" $-   "/>
    <n v="538513000"/>
    <x v="7"/>
    <x v="23"/>
  </r>
  <r>
    <x v="114"/>
    <x v="3"/>
    <x v="3"/>
    <n v="1763336000"/>
    <n v="651282000"/>
    <n v="139616000"/>
    <s v=" $-   "/>
    <n v="570527000"/>
    <x v="7"/>
    <x v="23"/>
  </r>
  <r>
    <x v="115"/>
    <x v="0"/>
    <x v="92"/>
    <n v="7394500000"/>
    <n v="4741800000"/>
    <n v="1732600000"/>
    <s v=" $-   "/>
    <s v=" $-   "/>
    <x v="1"/>
    <x v="64"/>
  </r>
  <r>
    <x v="115"/>
    <x v="1"/>
    <x v="46"/>
    <n v="7840300000"/>
    <n v="5050500000"/>
    <n v="1819500000"/>
    <s v=" $-   "/>
    <s v=" $-   "/>
    <x v="1"/>
    <x v="64"/>
  </r>
  <r>
    <x v="115"/>
    <x v="2"/>
    <x v="26"/>
    <n v="8602200000"/>
    <n v="5568200000"/>
    <n v="1993800000"/>
    <s v=" $-   "/>
    <s v=" $-   "/>
    <x v="1"/>
    <x v="64"/>
  </r>
  <r>
    <x v="115"/>
    <x v="3"/>
    <x v="47"/>
    <n v="15498400000"/>
    <n v="10841700000"/>
    <n v="3607000000"/>
    <s v=" $-   "/>
    <s v=" $-   "/>
    <x v="1"/>
    <x v="64"/>
  </r>
  <r>
    <x v="116"/>
    <x v="0"/>
    <x v="0"/>
    <n v="1663000000"/>
    <s v=" $-   "/>
    <n v="1123200000"/>
    <s v=" $-   "/>
    <n v="78300000"/>
    <x v="0"/>
    <x v="68"/>
  </r>
  <r>
    <x v="116"/>
    <x v="1"/>
    <x v="1"/>
    <n v="1558400000"/>
    <s v=" $-   "/>
    <n v="1058000000"/>
    <s v=" $-   "/>
    <n v="60400000"/>
    <x v="0"/>
    <x v="68"/>
  </r>
  <r>
    <x v="116"/>
    <x v="2"/>
    <x v="2"/>
    <n v="1584500000"/>
    <s v=" $-   "/>
    <n v="1105700000"/>
    <s v=" $-   "/>
    <n v="52500000"/>
    <x v="0"/>
    <x v="68"/>
  </r>
  <r>
    <x v="116"/>
    <x v="3"/>
    <x v="3"/>
    <n v="1637100000"/>
    <s v=" $-   "/>
    <n v="1209100000"/>
    <s v=" $-   "/>
    <n v="58700000"/>
    <x v="0"/>
    <x v="68"/>
  </r>
  <r>
    <x v="117"/>
    <x v="0"/>
    <x v="1"/>
    <n v="7155096000"/>
    <n v="4376505000"/>
    <n v="1616921000"/>
    <s v=" $-   "/>
    <s v=" $-   "/>
    <x v="0"/>
    <x v="52"/>
  </r>
  <r>
    <x v="117"/>
    <x v="1"/>
    <x v="2"/>
    <n v="7752728000"/>
    <n v="4778479000"/>
    <n v="1758765000"/>
    <s v=" $-   "/>
    <s v=" $-   "/>
    <x v="0"/>
    <x v="52"/>
  </r>
  <r>
    <x v="117"/>
    <x v="2"/>
    <x v="3"/>
    <n v="6956311000"/>
    <n v="4388167000"/>
    <n v="1647382000"/>
    <s v=" $-   "/>
    <s v=" $-   "/>
    <x v="0"/>
    <x v="52"/>
  </r>
  <r>
    <x v="117"/>
    <x v="3"/>
    <x v="28"/>
    <n v="6794342000"/>
    <n v="4322373000"/>
    <n v="1757523000"/>
    <s v=" $-   "/>
    <s v=" $-   "/>
    <x v="0"/>
    <x v="52"/>
  </r>
  <r>
    <x v="118"/>
    <x v="0"/>
    <x v="1"/>
    <n v="5997000000"/>
    <n v="2499000000"/>
    <n v="2337000000"/>
    <s v=" $-   "/>
    <n v="115000000"/>
    <x v="4"/>
    <x v="69"/>
  </r>
  <r>
    <x v="118"/>
    <x v="1"/>
    <x v="2"/>
    <n v="6121000000"/>
    <n v="2491000000"/>
    <n v="2335000000"/>
    <s v=" $-   "/>
    <n v="115000000"/>
    <x v="4"/>
    <x v="69"/>
  </r>
  <r>
    <x v="118"/>
    <x v="2"/>
    <x v="3"/>
    <n v="6282000000"/>
    <n v="2559000000"/>
    <n v="2320000000"/>
    <s v=" $-   "/>
    <n v="105000000"/>
    <x v="4"/>
    <x v="69"/>
  </r>
  <r>
    <x v="118"/>
    <x v="3"/>
    <x v="28"/>
    <n v="6440000000"/>
    <n v="2582000000"/>
    <n v="2326000000"/>
    <s v=" $-   "/>
    <n v="99000000"/>
    <x v="4"/>
    <x v="69"/>
  </r>
  <r>
    <x v="119"/>
    <x v="0"/>
    <x v="48"/>
    <n v="5921000000"/>
    <n v="4616600000"/>
    <n v="625200000"/>
    <s v=" $-   "/>
    <n v="278300000"/>
    <x v="1"/>
    <x v="51"/>
  </r>
  <r>
    <x v="119"/>
    <x v="1"/>
    <x v="49"/>
    <n v="6285600000"/>
    <n v="4990500000"/>
    <n v="665400000"/>
    <s v=" $-   "/>
    <n v="304400000"/>
    <x v="1"/>
    <x v="51"/>
  </r>
  <r>
    <x v="119"/>
    <x v="2"/>
    <x v="50"/>
    <n v="6764000000"/>
    <n v="5341500000"/>
    <n v="673500000"/>
    <s v=" $-   "/>
    <n v="319300000"/>
    <x v="1"/>
    <x v="51"/>
  </r>
  <r>
    <x v="119"/>
    <x v="3"/>
    <x v="51"/>
    <n v="6933500000"/>
    <n v="5392400000"/>
    <n v="622900000"/>
    <s v=" $-   "/>
    <n v="290200000"/>
    <x v="1"/>
    <x v="51"/>
  </r>
  <r>
    <x v="120"/>
    <x v="0"/>
    <x v="0"/>
    <n v="17912000000"/>
    <n v="11235000000"/>
    <n v="965000000"/>
    <s v=" $-   "/>
    <n v="2145000000"/>
    <x v="5"/>
    <x v="11"/>
  </r>
  <r>
    <x v="120"/>
    <x v="1"/>
    <x v="1"/>
    <n v="22756000000"/>
    <n v="13545000000"/>
    <n v="1274000000"/>
    <s v=" $-   "/>
    <n v="2668000000"/>
    <x v="5"/>
    <x v="11"/>
  </r>
  <r>
    <x v="120"/>
    <x v="2"/>
    <x v="2"/>
    <n v="23925000000"/>
    <n v="14323000000"/>
    <n v="1213000000"/>
    <s v=" $-   "/>
    <n v="3066000000"/>
    <x v="5"/>
    <x v="11"/>
  </r>
  <r>
    <x v="120"/>
    <x v="3"/>
    <x v="3"/>
    <n v="23459000000"/>
    <n v="13728000000"/>
    <n v="1135000000"/>
    <s v=" $-   "/>
    <n v="3144000000"/>
    <x v="5"/>
    <x v="11"/>
  </r>
  <r>
    <x v="121"/>
    <x v="0"/>
    <x v="0"/>
    <n v="8186280000"/>
    <n v="5583549000"/>
    <n v="889879000"/>
    <s v=" $-   "/>
    <n v="341969000"/>
    <x v="3"/>
    <x v="65"/>
  </r>
  <r>
    <x v="121"/>
    <x v="1"/>
    <x v="1"/>
    <n v="11764050000"/>
    <n v="8198377000"/>
    <n v="1516508000"/>
    <s v=" $-   "/>
    <n v="528737000"/>
    <x v="3"/>
    <x v="65"/>
  </r>
  <r>
    <x v="121"/>
    <x v="2"/>
    <x v="2"/>
    <n v="12795106000"/>
    <n v="9119305000"/>
    <n v="1278506000"/>
    <s v=" $-   "/>
    <n v="590935000"/>
    <x v="3"/>
    <x v="65"/>
  </r>
  <r>
    <x v="121"/>
    <x v="3"/>
    <x v="3"/>
    <n v="13781837000"/>
    <n v="9824834000"/>
    <n v="1947135000"/>
    <s v=" $-   "/>
    <n v="638024000"/>
    <x v="3"/>
    <x v="65"/>
  </r>
  <r>
    <x v="122"/>
    <x v="0"/>
    <x v="1"/>
    <n v="10397000000"/>
    <n v="2268000000"/>
    <n v="2743000000"/>
    <s v=" $-   "/>
    <n v="2780000000"/>
    <x v="9"/>
    <x v="27"/>
  </r>
  <r>
    <x v="122"/>
    <x v="1"/>
    <x v="2"/>
    <n v="20638000000"/>
    <n v="2332000000"/>
    <n v="8290000000"/>
    <s v=" $-   "/>
    <n v="3319000000"/>
    <x v="9"/>
    <x v="27"/>
  </r>
  <r>
    <x v="122"/>
    <x v="2"/>
    <x v="3"/>
    <n v="13145000000"/>
    <n v="2104000000"/>
    <n v="7741000000"/>
    <s v=" $-   "/>
    <n v="3129000000"/>
    <x v="9"/>
    <x v="27"/>
  </r>
  <r>
    <x v="122"/>
    <x v="3"/>
    <x v="28"/>
    <n v="12197000000"/>
    <n v="1582000000"/>
    <n v="6476000000"/>
    <s v=" $-   "/>
    <n v="1792000000"/>
    <x v="9"/>
    <x v="27"/>
  </r>
  <r>
    <x v="123"/>
    <x v="0"/>
    <x v="93"/>
    <n v="3797000000"/>
    <n v="1388000000"/>
    <n v="1078000000"/>
    <n v="1153000000"/>
    <n v="30000000"/>
    <x v="2"/>
    <x v="31"/>
  </r>
  <r>
    <x v="123"/>
    <x v="1"/>
    <x v="94"/>
    <n v="3575000000"/>
    <n v="1347000000"/>
    <n v="1055000000"/>
    <n v="1125000000"/>
    <n v="16000000"/>
    <x v="2"/>
    <x v="31"/>
  </r>
  <r>
    <x v="123"/>
    <x v="2"/>
    <x v="95"/>
    <n v="4515000000"/>
    <n v="1429000000"/>
    <n v="1030000000"/>
    <n v="1094000000"/>
    <n v="14000000"/>
    <x v="2"/>
    <x v="31"/>
  </r>
  <r>
    <x v="123"/>
    <x v="3"/>
    <x v="96"/>
    <n v="4396000000"/>
    <n v="1354000000"/>
    <n v="1028000000"/>
    <n v="1109000000"/>
    <n v="7000000"/>
    <x v="2"/>
    <x v="31"/>
  </r>
  <r>
    <x v="124"/>
    <x v="0"/>
    <x v="1"/>
    <n v="8257000000"/>
    <n v="1492000000"/>
    <n v="3260000000"/>
    <n v="915000000"/>
    <n v="136000000"/>
    <x v="2"/>
    <x v="16"/>
  </r>
  <r>
    <x v="124"/>
    <x v="1"/>
    <x v="2"/>
    <n v="8790000000"/>
    <n v="1663000000"/>
    <n v="3593000000"/>
    <n v="983000000"/>
    <n v="75000000"/>
    <x v="2"/>
    <x v="16"/>
  </r>
  <r>
    <x v="124"/>
    <x v="2"/>
    <x v="3"/>
    <n v="8592000000"/>
    <n v="1771000000"/>
    <n v="3660000000"/>
    <n v="923000000"/>
    <n v="41000000"/>
    <x v="2"/>
    <x v="16"/>
  </r>
  <r>
    <x v="124"/>
    <x v="3"/>
    <x v="28"/>
    <n v="8979000000"/>
    <n v="2007000000"/>
    <n v="3499000000"/>
    <n v="1114000000"/>
    <n v="34000000"/>
    <x v="2"/>
    <x v="16"/>
  </r>
  <r>
    <x v="125"/>
    <x v="0"/>
    <x v="0"/>
    <n v="11838700000"/>
    <n v="6385400000"/>
    <n v="4018300000"/>
    <s v=" $-   "/>
    <s v=" $-   "/>
    <x v="8"/>
    <x v="17"/>
  </r>
  <r>
    <x v="125"/>
    <x v="1"/>
    <x v="1"/>
    <n v="13253400000"/>
    <n v="7161200000"/>
    <n v="4360300000"/>
    <s v=" $-   "/>
    <s v=" $-   "/>
    <x v="8"/>
    <x v="17"/>
  </r>
  <r>
    <x v="125"/>
    <x v="2"/>
    <x v="2"/>
    <n v="14280500000"/>
    <n v="7679100000"/>
    <n v="4577600000"/>
    <s v=" $-   "/>
    <s v=" $-   "/>
    <x v="8"/>
    <x v="17"/>
  </r>
  <r>
    <x v="125"/>
    <x v="3"/>
    <x v="3"/>
    <n v="13545100000"/>
    <n v="7223500000"/>
    <n v="4345500000"/>
    <s v=" $-   "/>
    <s v=" $-   "/>
    <x v="8"/>
    <x v="17"/>
  </r>
  <r>
    <x v="126"/>
    <x v="0"/>
    <x v="1"/>
    <n v="12354000000"/>
    <n v="7191000000"/>
    <n v="1895000000"/>
    <s v=" $-   "/>
    <n v="1024000000"/>
    <x v="5"/>
    <x v="11"/>
  </r>
  <r>
    <x v="126"/>
    <x v="1"/>
    <x v="2"/>
    <n v="12919000000"/>
    <n v="7807000000"/>
    <n v="1877000000"/>
    <s v=" $-   "/>
    <n v="1071000000"/>
    <x v="5"/>
    <x v="11"/>
  </r>
  <r>
    <x v="126"/>
    <x v="2"/>
    <x v="3"/>
    <n v="12554000000"/>
    <n v="7060000000"/>
    <n v="1937000000"/>
    <s v=" $-   "/>
    <n v="1130000000"/>
    <x v="5"/>
    <x v="11"/>
  </r>
  <r>
    <x v="126"/>
    <x v="3"/>
    <x v="28"/>
    <n v="12075000000"/>
    <n v="6357000000"/>
    <n v="2031000000"/>
    <s v=" $-   "/>
    <n v="1216000000"/>
    <x v="5"/>
    <x v="11"/>
  </r>
  <r>
    <x v="127"/>
    <x v="0"/>
    <x v="0"/>
    <n v="2073000000"/>
    <n v="759500000"/>
    <n v="673500000"/>
    <s v=" $-   "/>
    <n v="160000000"/>
    <x v="0"/>
    <x v="68"/>
  </r>
  <r>
    <x v="127"/>
    <x v="1"/>
    <x v="1"/>
    <n v="2303900000"/>
    <n v="787300000"/>
    <n v="715800000"/>
    <s v=" $-   "/>
    <n v="189600000"/>
    <x v="0"/>
    <x v="68"/>
  </r>
  <r>
    <x v="127"/>
    <x v="2"/>
    <x v="2"/>
    <n v="2436400000"/>
    <n v="844700000"/>
    <n v="751700000"/>
    <s v=" $-   "/>
    <n v="201800000"/>
    <x v="0"/>
    <x v="68"/>
  </r>
  <r>
    <x v="127"/>
    <x v="3"/>
    <x v="3"/>
    <n v="2663600000"/>
    <n v="887400000"/>
    <n v="884300000"/>
    <s v=" $-   "/>
    <n v="198000000"/>
    <x v="0"/>
    <x v="68"/>
  </r>
  <r>
    <x v="128"/>
    <x v="0"/>
    <x v="0"/>
    <n v="11862000000"/>
    <n v="7747000000"/>
    <n v="296000000"/>
    <s v=" $-   "/>
    <n v="1562000000"/>
    <x v="5"/>
    <x v="11"/>
  </r>
  <r>
    <x v="128"/>
    <x v="1"/>
    <x v="1"/>
    <n v="12581000000"/>
    <n v="8364000000"/>
    <n v="309000000"/>
    <s v=" $-   "/>
    <n v="1622000000"/>
    <x v="5"/>
    <x v="11"/>
  </r>
  <r>
    <x v="128"/>
    <x v="2"/>
    <x v="2"/>
    <n v="13413000000"/>
    <n v="8742000000"/>
    <n v="322000000"/>
    <s v=" $-   "/>
    <n v="1720000000"/>
    <x v="5"/>
    <x v="11"/>
  </r>
  <r>
    <x v="128"/>
    <x v="3"/>
    <x v="3"/>
    <n v="11524000000"/>
    <n v="7256000000"/>
    <n v="336000000"/>
    <s v=" $-   "/>
    <n v="1919000000"/>
    <x v="5"/>
    <x v="11"/>
  </r>
  <r>
    <x v="129"/>
    <x v="0"/>
    <x v="52"/>
    <n v="10181700000"/>
    <n v="2025900000"/>
    <n v="6597000000"/>
    <s v=" $-   "/>
    <s v=" $-   "/>
    <x v="4"/>
    <x v="56"/>
  </r>
  <r>
    <x v="129"/>
    <x v="1"/>
    <x v="53"/>
    <n v="10968800000"/>
    <n v="2158200000"/>
    <n v="6985900000"/>
    <s v=" $-   "/>
    <s v=" $-   "/>
    <x v="4"/>
    <x v="56"/>
  </r>
  <r>
    <x v="129"/>
    <x v="2"/>
    <x v="54"/>
    <n v="10780400000"/>
    <n v="2100600000"/>
    <n v="7073500000"/>
    <s v=" $-   "/>
    <s v=" $-   "/>
    <x v="4"/>
    <x v="56"/>
  </r>
  <r>
    <x v="129"/>
    <x v="3"/>
    <x v="55"/>
    <n v="11262300000"/>
    <n v="2181100000"/>
    <n v="7337800000"/>
    <s v=" $-   "/>
    <s v=" $-   "/>
    <x v="4"/>
    <x v="56"/>
  </r>
  <r>
    <x v="130"/>
    <x v="0"/>
    <x v="0"/>
    <n v="8102000000"/>
    <n v="6340000000"/>
    <n v="644000000"/>
    <n v="198000000"/>
    <s v=" $-   "/>
    <x v="8"/>
    <x v="63"/>
  </r>
  <r>
    <x v="130"/>
    <x v="1"/>
    <x v="1"/>
    <n v="9350000000"/>
    <n v="6574000000"/>
    <n v="645000000"/>
    <n v="193000000"/>
    <s v=" $-   "/>
    <x v="8"/>
    <x v="63"/>
  </r>
  <r>
    <x v="130"/>
    <x v="2"/>
    <x v="2"/>
    <n v="9527000000"/>
    <n v="7306000000"/>
    <n v="755000000"/>
    <n v="227000000"/>
    <s v=" $-   "/>
    <x v="8"/>
    <x v="63"/>
  </r>
  <r>
    <x v="130"/>
    <x v="3"/>
    <x v="3"/>
    <n v="9648000000"/>
    <n v="7068000000"/>
    <n v="762000000"/>
    <n v="251000000"/>
    <s v=" $-   "/>
    <x v="8"/>
    <x v="63"/>
  </r>
  <r>
    <x v="131"/>
    <x v="0"/>
    <x v="12"/>
    <n v="24669000000"/>
    <n v="14717000000"/>
    <n v="6010000000"/>
    <s v=" $-   "/>
    <s v=" $-   "/>
    <x v="0"/>
    <x v="53"/>
  </r>
  <r>
    <x v="131"/>
    <x v="1"/>
    <x v="13"/>
    <n v="17733000000"/>
    <n v="9971000000"/>
    <n v="4375000000"/>
    <s v=" $-   "/>
    <s v=" $-   "/>
    <x v="0"/>
    <x v="53"/>
  </r>
  <r>
    <x v="131"/>
    <x v="2"/>
    <x v="14"/>
    <n v="16249000000"/>
    <n v="9241000000"/>
    <n v="4065000000"/>
    <s v=" $-   "/>
    <s v=" $-   "/>
    <x v="0"/>
    <x v="53"/>
  </r>
  <r>
    <x v="131"/>
    <x v="3"/>
    <x v="15"/>
    <n v="14522000000"/>
    <n v="8260000000"/>
    <n v="3758000000"/>
    <s v=" $-   "/>
    <s v=" $-   "/>
    <x v="0"/>
    <x v="53"/>
  </r>
  <r>
    <x v="132"/>
    <x v="0"/>
    <x v="0"/>
    <n v="11682636000"/>
    <n v="1699428000"/>
    <n v="3862434000"/>
    <s v=" $-   "/>
    <n v="3169703000"/>
    <x v="9"/>
    <x v="27"/>
  </r>
  <r>
    <x v="132"/>
    <x v="1"/>
    <x v="1"/>
    <n v="14487118000"/>
    <n v="2066893000"/>
    <n v="4621096000"/>
    <s v=" $-   "/>
    <n v="3600976000"/>
    <x v="9"/>
    <x v="27"/>
  </r>
  <r>
    <x v="132"/>
    <x v="2"/>
    <x v="2"/>
    <n v="18035340000"/>
    <n v="2534389000"/>
    <n v="5285634000"/>
    <s v=" $-   "/>
    <n v="3997041000"/>
    <x v="9"/>
    <x v="27"/>
  </r>
  <r>
    <x v="132"/>
    <x v="3"/>
    <x v="3"/>
    <n v="8757428000"/>
    <n v="2177757000"/>
    <n v="3174320000"/>
    <s v=" $-   "/>
    <n v="3313644000"/>
    <x v="9"/>
    <x v="27"/>
  </r>
  <r>
    <x v="133"/>
    <x v="0"/>
    <x v="0"/>
    <n v="1887376000"/>
    <n v="944617000"/>
    <n v="531180000"/>
    <s v=" $-   "/>
    <s v=" $-   "/>
    <x v="7"/>
    <x v="14"/>
  </r>
  <r>
    <x v="133"/>
    <x v="1"/>
    <x v="1"/>
    <n v="2152766000"/>
    <n v="1064403000"/>
    <n v="621413000"/>
    <s v=" $-   "/>
    <s v=" $-   "/>
    <x v="7"/>
    <x v="14"/>
  </r>
  <r>
    <x v="133"/>
    <x v="2"/>
    <x v="2"/>
    <n v="2443776000"/>
    <n v="1197885000"/>
    <n v="734119000"/>
    <s v=" $-   "/>
    <s v=" $-   "/>
    <x v="7"/>
    <x v="14"/>
  </r>
  <r>
    <x v="133"/>
    <x v="3"/>
    <x v="3"/>
    <n v="2725867000"/>
    <n v="1291506000"/>
    <n v="825296000"/>
    <s v=" $-   "/>
    <s v=" $-   "/>
    <x v="7"/>
    <x v="14"/>
  </r>
  <r>
    <x v="134"/>
    <x v="0"/>
    <x v="0"/>
    <n v="1747502000"/>
    <n v="625507000"/>
    <n v="47233000"/>
    <s v=" $-   "/>
    <n v="560669000"/>
    <x v="7"/>
    <x v="14"/>
  </r>
  <r>
    <x v="134"/>
    <x v="1"/>
    <x v="1"/>
    <n v="2387702000"/>
    <n v="834228000"/>
    <n v="62179000"/>
    <s v=" $-   "/>
    <n v="978973000"/>
    <x v="7"/>
    <x v="14"/>
  </r>
  <r>
    <x v="134"/>
    <x v="2"/>
    <x v="2"/>
    <n v="2614748000"/>
    <n v="883564000"/>
    <n v="50948000"/>
    <s v=" $-   "/>
    <n v="758861000"/>
    <x v="7"/>
    <x v="14"/>
  </r>
  <r>
    <x v="134"/>
    <x v="3"/>
    <x v="3"/>
    <n v="2744965000"/>
    <n v="905168000"/>
    <n v="65082000"/>
    <s v=" $-   "/>
    <n v="765895000"/>
    <x v="7"/>
    <x v="14"/>
  </r>
  <r>
    <x v="135"/>
    <x v="0"/>
    <x v="1"/>
    <n v="1859177000"/>
    <n v="354561000"/>
    <n v="200849000"/>
    <s v=" $-   "/>
    <n v="653132000"/>
    <x v="9"/>
    <x v="27"/>
  </r>
  <r>
    <x v="135"/>
    <x v="1"/>
    <x v="2"/>
    <n v="2388768000"/>
    <n v="443974000"/>
    <n v="238134000"/>
    <s v=" $-   "/>
    <n v="679298000"/>
    <x v="9"/>
    <x v="27"/>
  </r>
  <r>
    <x v="135"/>
    <x v="2"/>
    <x v="3"/>
    <n v="1954000000"/>
    <n v="523043000"/>
    <n v="249925000"/>
    <s v=" $-   "/>
    <n v="819216000"/>
    <x v="9"/>
    <x v="27"/>
  </r>
  <r>
    <x v="135"/>
    <x v="3"/>
    <x v="28"/>
    <n v="1857339000"/>
    <n v="613909000"/>
    <n v="272747000"/>
    <s v=" $-   "/>
    <n v="927920000"/>
    <x v="9"/>
    <x v="27"/>
  </r>
  <r>
    <x v="136"/>
    <x v="0"/>
    <x v="0"/>
    <n v="6273787000"/>
    <n v="3667434000"/>
    <n v="747356000"/>
    <s v=" $-   "/>
    <n v="740791000"/>
    <x v="5"/>
    <x v="10"/>
  </r>
  <r>
    <x v="136"/>
    <x v="1"/>
    <x v="1"/>
    <n v="7301204000"/>
    <n v="3997940000"/>
    <n v="914149000"/>
    <s v=" $-   "/>
    <n v="859680000"/>
    <x v="5"/>
    <x v="10"/>
  </r>
  <r>
    <x v="136"/>
    <x v="2"/>
    <x v="2"/>
    <n v="7741856000"/>
    <n v="4449139000"/>
    <n v="1034507000"/>
    <s v=" $-   "/>
    <n v="625361000"/>
    <x v="5"/>
    <x v="10"/>
  </r>
  <r>
    <x v="136"/>
    <x v="3"/>
    <x v="3"/>
    <n v="7954827000"/>
    <n v="4416194000"/>
    <n v="1086274000"/>
    <s v=" $-   "/>
    <n v="688195000"/>
    <x v="5"/>
    <x v="10"/>
  </r>
  <r>
    <x v="137"/>
    <x v="0"/>
    <x v="0"/>
    <n v="535153000"/>
    <n v="172167000"/>
    <n v="24573000"/>
    <s v=" $-   "/>
    <n v="169173000"/>
    <x v="7"/>
    <x v="70"/>
  </r>
  <r>
    <x v="137"/>
    <x v="1"/>
    <x v="1"/>
    <n v="610590000"/>
    <n v="197336000"/>
    <n v="26684000"/>
    <s v=" $-   "/>
    <n v="192420000"/>
    <x v="7"/>
    <x v="70"/>
  </r>
  <r>
    <x v="137"/>
    <x v="2"/>
    <x v="2"/>
    <n v="970938000"/>
    <n v="312546000"/>
    <n v="40878000"/>
    <s v=" $-   "/>
    <n v="360592000"/>
    <x v="7"/>
    <x v="70"/>
  </r>
  <r>
    <x v="137"/>
    <x v="3"/>
    <x v="3"/>
    <n v="1194407000"/>
    <n v="363508000"/>
    <n v="40090000"/>
    <s v=" $-   "/>
    <n v="453423000"/>
    <x v="7"/>
    <x v="70"/>
  </r>
  <r>
    <x v="138"/>
    <x v="0"/>
    <x v="0"/>
    <n v="1365000000"/>
    <s v=" $-   "/>
    <n v="921000000"/>
    <s v=" $-   "/>
    <n v="471000000"/>
    <x v="6"/>
    <x v="71"/>
  </r>
  <r>
    <x v="138"/>
    <x v="1"/>
    <x v="1"/>
    <n v="1466000000"/>
    <s v=" $-   "/>
    <n v="888000000"/>
    <s v=" $-   "/>
    <n v="256000000"/>
    <x v="6"/>
    <x v="71"/>
  </r>
  <r>
    <x v="138"/>
    <x v="2"/>
    <x v="2"/>
    <n v="1665000000"/>
    <s v=" $-   "/>
    <n v="958000000"/>
    <s v=" $-   "/>
    <n v="136000000"/>
    <x v="6"/>
    <x v="71"/>
  </r>
  <r>
    <x v="138"/>
    <x v="3"/>
    <x v="3"/>
    <n v="1403000000"/>
    <s v=" $-   "/>
    <n v="1048000000"/>
    <s v=" $-   "/>
    <n v="61000000"/>
    <x v="6"/>
    <x v="71"/>
  </r>
  <r>
    <x v="139"/>
    <x v="0"/>
    <x v="0"/>
    <n v="16311000000"/>
    <n v="11448000000"/>
    <n v="2894000000"/>
    <n v="439000000"/>
    <s v=" $-   "/>
    <x v="0"/>
    <x v="53"/>
  </r>
  <r>
    <x v="139"/>
    <x v="1"/>
    <x v="1"/>
    <n v="22046000000"/>
    <n v="15369000000"/>
    <n v="3886000000"/>
    <n v="644000000"/>
    <s v=" $-   "/>
    <x v="0"/>
    <x v="53"/>
  </r>
  <r>
    <x v="139"/>
    <x v="2"/>
    <x v="2"/>
    <n v="22552000000"/>
    <n v="15646000000"/>
    <n v="3810000000"/>
    <n v="647000000"/>
    <s v=" $-   "/>
    <x v="0"/>
    <x v="53"/>
  </r>
  <r>
    <x v="139"/>
    <x v="3"/>
    <x v="3"/>
    <n v="20855000000"/>
    <n v="14292000000"/>
    <n v="3596000000"/>
    <n v="625000000"/>
    <s v=" $-   "/>
    <x v="0"/>
    <x v="53"/>
  </r>
  <r>
    <x v="140"/>
    <x v="0"/>
    <x v="0"/>
    <n v="10302079000"/>
    <n v="6583627000"/>
    <n v="917162000"/>
    <s v=" $-   "/>
    <n v="1144585000"/>
    <x v="5"/>
    <x v="11"/>
  </r>
  <r>
    <x v="140"/>
    <x v="1"/>
    <x v="1"/>
    <n v="11390947000"/>
    <n v="7588885000"/>
    <n v="888051000"/>
    <s v=" $-   "/>
    <n v="1261044000"/>
    <x v="5"/>
    <x v="11"/>
  </r>
  <r>
    <x v="140"/>
    <x v="2"/>
    <x v="2"/>
    <n v="12494921000"/>
    <n v="8126187000"/>
    <n v="863455000"/>
    <s v=" $-   "/>
    <n v="1318638000"/>
    <x v="5"/>
    <x v="11"/>
  </r>
  <r>
    <x v="140"/>
    <x v="3"/>
    <x v="3"/>
    <n v="11513251000"/>
    <n v="7449273000"/>
    <n v="1074998000"/>
    <s v=" $-   "/>
    <n v="1337276000"/>
    <x v="5"/>
    <x v="11"/>
  </r>
  <r>
    <x v="141"/>
    <x v="0"/>
    <x v="0"/>
    <n v="1899600000"/>
    <n v="491000000"/>
    <n v="697400000"/>
    <n v="291300000"/>
    <s v=" $-   "/>
    <x v="3"/>
    <x v="5"/>
  </r>
  <r>
    <x v="141"/>
    <x v="1"/>
    <x v="1"/>
    <n v="2045500000"/>
    <n v="516600000"/>
    <n v="749700000"/>
    <n v="323000000"/>
    <s v=" $-   "/>
    <x v="3"/>
    <x v="5"/>
  </r>
  <r>
    <x v="141"/>
    <x v="2"/>
    <x v="2"/>
    <n v="2322900000"/>
    <n v="625600000"/>
    <n v="928700000"/>
    <n v="346500000"/>
    <s v=" $-   "/>
    <x v="3"/>
    <x v="5"/>
  </r>
  <r>
    <x v="141"/>
    <x v="3"/>
    <x v="3"/>
    <n v="2493700000"/>
    <n v="617200000"/>
    <n v="850700000"/>
    <n v="383100000"/>
    <s v=" $-   "/>
    <x v="3"/>
    <x v="5"/>
  </r>
  <r>
    <x v="142"/>
    <x v="0"/>
    <x v="1"/>
    <n v="24888000000"/>
    <n v="17994000000"/>
    <n v="1095000000"/>
    <s v=" $-   "/>
    <n v="2153000000"/>
    <x v="5"/>
    <x v="10"/>
  </r>
  <r>
    <x v="142"/>
    <x v="1"/>
    <x v="2"/>
    <n v="27429000000"/>
    <n v="21571000000"/>
    <n v="1154000000"/>
    <s v=" $-   "/>
    <n v="2314000000"/>
    <x v="5"/>
    <x v="10"/>
  </r>
  <r>
    <x v="142"/>
    <x v="2"/>
    <x v="3"/>
    <n v="29447000000"/>
    <n v="21406000000"/>
    <n v="1200000000"/>
    <s v=" $-   "/>
    <n v="2450000000"/>
    <x v="5"/>
    <x v="10"/>
  </r>
  <r>
    <x v="142"/>
    <x v="3"/>
    <x v="28"/>
    <n v="31360000000"/>
    <n v="22688000000"/>
    <n v="1576000000"/>
    <s v=" $-   "/>
    <n v="3936000000"/>
    <x v="5"/>
    <x v="10"/>
  </r>
  <r>
    <x v="143"/>
    <x v="0"/>
    <x v="0"/>
    <n v="5992215000"/>
    <n v="4156845000"/>
    <n v="1264632000"/>
    <s v=" $-   "/>
    <n v="39940000"/>
    <x v="0"/>
    <x v="49"/>
  </r>
  <r>
    <x v="143"/>
    <x v="1"/>
    <x v="1"/>
    <n v="6080257000"/>
    <n v="4197404000"/>
    <n v="1282709000"/>
    <s v=" $-   "/>
    <n v="48071000"/>
    <x v="0"/>
    <x v="49"/>
  </r>
  <r>
    <x v="143"/>
    <x v="2"/>
    <x v="2"/>
    <n v="6564721000"/>
    <n v="4583294000"/>
    <n v="1337487000"/>
    <s v=" $-   "/>
    <n v="49292000"/>
    <x v="0"/>
    <x v="49"/>
  </r>
  <r>
    <x v="143"/>
    <x v="3"/>
    <x v="3"/>
    <n v="6616632000"/>
    <n v="4428855000"/>
    <n v="1420281000"/>
    <s v=" $-   "/>
    <n v="46012000"/>
    <x v="0"/>
    <x v="49"/>
  </r>
  <r>
    <x v="144"/>
    <x v="0"/>
    <x v="1"/>
    <n v="4771259000"/>
    <n v="1038034000"/>
    <n v="3151043000"/>
    <s v=" $-   "/>
    <n v="71731000"/>
    <x v="1"/>
    <x v="24"/>
  </r>
  <r>
    <x v="144"/>
    <x v="1"/>
    <x v="2"/>
    <n v="5763485000"/>
    <n v="1179081000"/>
    <n v="3919856000"/>
    <s v=" $-   "/>
    <n v="76773000"/>
    <x v="1"/>
    <x v="24"/>
  </r>
  <r>
    <x v="144"/>
    <x v="2"/>
    <x v="3"/>
    <n v="6672317000"/>
    <n v="1309559000"/>
    <n v="4785243000"/>
    <s v=" $-   "/>
    <n v="156458000"/>
    <x v="1"/>
    <x v="24"/>
  </r>
  <r>
    <x v="144"/>
    <x v="3"/>
    <x v="28"/>
    <n v="8773564000"/>
    <n v="1596698000"/>
    <n v="6280728000"/>
    <s v=" $-   "/>
    <n v="317141000"/>
    <x v="1"/>
    <x v="24"/>
  </r>
  <r>
    <x v="145"/>
    <x v="0"/>
    <x v="0"/>
    <n v="409396000"/>
    <n v="114028000"/>
    <n v="58323000"/>
    <s v=" $-   "/>
    <n v="74453000"/>
    <x v="7"/>
    <x v="23"/>
  </r>
  <r>
    <x v="145"/>
    <x v="1"/>
    <x v="1"/>
    <n v="520613000"/>
    <n v="140012000"/>
    <n v="63268000"/>
    <s v=" $-   "/>
    <n v="95232000"/>
    <x v="7"/>
    <x v="23"/>
  </r>
  <r>
    <x v="145"/>
    <x v="2"/>
    <x v="2"/>
    <n v="647155000"/>
    <n v="172416000"/>
    <n v="71369000"/>
    <s v=" $-   "/>
    <n v="115076000"/>
    <x v="7"/>
    <x v="23"/>
  </r>
  <r>
    <x v="145"/>
    <x v="3"/>
    <x v="3"/>
    <n v="782270000"/>
    <n v="203965000"/>
    <n v="80791000"/>
    <s v=" $-   "/>
    <n v="133457000"/>
    <x v="7"/>
    <x v="23"/>
  </r>
  <r>
    <x v="146"/>
    <x v="0"/>
    <x v="1"/>
    <n v="146917000000"/>
    <n v="123050000000"/>
    <n v="10850000000"/>
    <s v=" $-   "/>
    <s v=" $-   "/>
    <x v="1"/>
    <x v="72"/>
  </r>
  <r>
    <x v="146"/>
    <x v="1"/>
    <x v="2"/>
    <n v="144077000000"/>
    <n v="131903000000"/>
    <n v="11842000000"/>
    <s v=" $-   "/>
    <s v=" $-   "/>
    <x v="1"/>
    <x v="72"/>
  </r>
  <r>
    <x v="146"/>
    <x v="2"/>
    <x v="3"/>
    <n v="149558000000"/>
    <n v="131409000000"/>
    <n v="10502000000"/>
    <s v=" $-   "/>
    <s v=" $-   "/>
    <x v="1"/>
    <x v="72"/>
  </r>
  <r>
    <x v="146"/>
    <x v="3"/>
    <x v="28"/>
    <n v="151800000000"/>
    <n v="135488000000"/>
    <n v="12196000000"/>
    <s v=" $-   "/>
    <s v=" $-   "/>
    <x v="1"/>
    <x v="72"/>
  </r>
  <r>
    <x v="147"/>
    <x v="0"/>
    <x v="1"/>
    <n v="3326106000"/>
    <n v="1606661000"/>
    <n v="1007431000"/>
    <s v=" $-   "/>
    <s v=" $-   "/>
    <x v="0"/>
    <x v="18"/>
  </r>
  <r>
    <x v="147"/>
    <x v="1"/>
    <x v="2"/>
    <n v="3733507000"/>
    <n v="1836105000"/>
    <n v="1110776000"/>
    <s v=" $-   "/>
    <s v=" $-   "/>
    <x v="0"/>
    <x v="18"/>
  </r>
  <r>
    <x v="147"/>
    <x v="2"/>
    <x v="3"/>
    <n v="3869187000"/>
    <n v="1920253000"/>
    <n v="1121590000"/>
    <s v=" $-   "/>
    <s v=" $-   "/>
    <x v="0"/>
    <x v="18"/>
  </r>
  <r>
    <x v="147"/>
    <x v="3"/>
    <x v="28"/>
    <n v="3962036000"/>
    <n v="1997259000"/>
    <n v="1169470000"/>
    <s v=" $-   "/>
    <s v=" $-   "/>
    <x v="0"/>
    <x v="18"/>
  </r>
  <r>
    <x v="148"/>
    <x v="0"/>
    <x v="1"/>
    <n v="7872000000"/>
    <n v="1875000000"/>
    <n v="1778000000"/>
    <n v="1415000000"/>
    <s v=" $-   "/>
    <x v="2"/>
    <x v="16"/>
  </r>
  <r>
    <x v="148"/>
    <x v="1"/>
    <x v="2"/>
    <n v="12466000000"/>
    <n v="2153000000"/>
    <n v="2653000000"/>
    <n v="2666000000"/>
    <s v=" $-   "/>
    <x v="2"/>
    <x v="16"/>
  </r>
  <r>
    <x v="148"/>
    <x v="2"/>
    <x v="3"/>
    <n v="17928000000"/>
    <n v="2867000000"/>
    <n v="4020000000"/>
    <n v="4816000000"/>
    <s v=" $-   "/>
    <x v="2"/>
    <x v="16"/>
  </r>
  <r>
    <x v="148"/>
    <x v="3"/>
    <x v="28"/>
    <n v="27638000000"/>
    <n v="3789000000"/>
    <n v="5503000000"/>
    <n v="5919000000"/>
    <s v=" $-   "/>
    <x v="2"/>
    <x v="16"/>
  </r>
  <r>
    <x v="149"/>
    <x v="0"/>
    <x v="0"/>
    <n v="3134800000"/>
    <n v="2093200000"/>
    <n v="873100000"/>
    <s v=" $-   "/>
    <n v="7400000"/>
    <x v="0"/>
    <x v="18"/>
  </r>
  <r>
    <x v="149"/>
    <x v="1"/>
    <x v="1"/>
    <n v="3703600000"/>
    <n v="2408500000"/>
    <n v="938700000"/>
    <s v=" $-   "/>
    <n v="9400000"/>
    <x v="0"/>
    <x v="18"/>
  </r>
  <r>
    <x v="149"/>
    <x v="2"/>
    <x v="2"/>
    <n v="4013600000"/>
    <n v="2646700000"/>
    <n v="943300000"/>
    <s v=" $-   "/>
    <n v="13100000"/>
    <x v="0"/>
    <x v="18"/>
  </r>
  <r>
    <x v="149"/>
    <x v="3"/>
    <x v="3"/>
    <n v="4579400000"/>
    <n v="2997500000"/>
    <n v="1047600000"/>
    <s v=" $-   "/>
    <n v="21600000"/>
    <x v="0"/>
    <x v="18"/>
  </r>
  <r>
    <x v="150"/>
    <x v="0"/>
    <x v="0"/>
    <n v="18010000000"/>
    <n v="11561000000"/>
    <n v="431000000"/>
    <n v="285000000"/>
    <s v=" $-   "/>
    <x v="8"/>
    <x v="73"/>
  </r>
  <r>
    <x v="150"/>
    <x v="1"/>
    <x v="1"/>
    <n v="20921000000"/>
    <n v="14637000000"/>
    <n v="657000000"/>
    <n v="210000000"/>
    <s v=" $-   "/>
    <x v="8"/>
    <x v="73"/>
  </r>
  <r>
    <x v="150"/>
    <x v="2"/>
    <x v="2"/>
    <n v="21438000000"/>
    <n v="19504000000"/>
    <n v="592000000"/>
    <n v="126000000"/>
    <s v=" $-   "/>
    <x v="8"/>
    <x v="73"/>
  </r>
  <r>
    <x v="150"/>
    <x v="3"/>
    <x v="3"/>
    <n v="15877000000"/>
    <n v="28524000000"/>
    <n v="569000000"/>
    <n v="127000000"/>
    <s v=" $-   "/>
    <x v="8"/>
    <x v="73"/>
  </r>
  <r>
    <x v="151"/>
    <x v="0"/>
    <x v="83"/>
    <n v="44287000000"/>
    <n v="16448000000"/>
    <n v="20359000000"/>
    <s v=" $-   "/>
    <n v="2386000000"/>
    <x v="0"/>
    <x v="49"/>
  </r>
  <r>
    <x v="151"/>
    <x v="1"/>
    <x v="84"/>
    <n v="45567000000"/>
    <n v="17052000000"/>
    <n v="22113000000"/>
    <s v=" $-   "/>
    <n v="2587000000"/>
    <x v="0"/>
    <x v="49"/>
  </r>
  <r>
    <x v="151"/>
    <x v="2"/>
    <x v="50"/>
    <n v="47453000000"/>
    <n v="16984000000"/>
    <n v="25715000000"/>
    <s v=" $-   "/>
    <n v="2611000000"/>
    <x v="0"/>
    <x v="49"/>
  </r>
  <r>
    <x v="151"/>
    <x v="3"/>
    <x v="85"/>
    <n v="50365000000"/>
    <n v="17327000000"/>
    <n v="27330000000"/>
    <s v=" $-   "/>
    <n v="2631000000"/>
    <x v="0"/>
    <x v="49"/>
  </r>
  <r>
    <x v="152"/>
    <x v="0"/>
    <x v="0"/>
    <n v="15255000000"/>
    <n v="6717000000"/>
    <n v="5353000000"/>
    <s v=" $-   "/>
    <n v="1051000000"/>
    <x v="5"/>
    <x v="11"/>
  </r>
  <r>
    <x v="152"/>
    <x v="1"/>
    <x v="1"/>
    <n v="14892000000"/>
    <n v="6459000000"/>
    <n v="4315000000"/>
    <s v=" $-   "/>
    <n v="1741000000"/>
    <x v="5"/>
    <x v="11"/>
  </r>
  <r>
    <x v="152"/>
    <x v="2"/>
    <x v="2"/>
    <n v="15049000000"/>
    <n v="6996000000"/>
    <n v="5759000000"/>
    <s v=" $-   "/>
    <n v="1232000000"/>
    <x v="5"/>
    <x v="11"/>
  </r>
  <r>
    <x v="152"/>
    <x v="3"/>
    <x v="3"/>
    <n v="15026000000"/>
    <n v="6173000000"/>
    <n v="4969000000"/>
    <s v=" $-   "/>
    <n v="1550000000"/>
    <x v="5"/>
    <x v="11"/>
  </r>
  <r>
    <x v="153"/>
    <x v="0"/>
    <x v="12"/>
    <n v="1481314000"/>
    <n v="253047000"/>
    <n v="587835000"/>
    <n v="209614000"/>
    <s v=" $-   "/>
    <x v="2"/>
    <x v="57"/>
  </r>
  <r>
    <x v="153"/>
    <x v="1"/>
    <x v="13"/>
    <n v="1732046000"/>
    <n v="309959000"/>
    <n v="664738000"/>
    <n v="263792000"/>
    <s v=" $-   "/>
    <x v="2"/>
    <x v="57"/>
  </r>
  <r>
    <x v="153"/>
    <x v="2"/>
    <x v="14"/>
    <n v="1919823000"/>
    <n v="332261000"/>
    <n v="738080000"/>
    <n v="296583000"/>
    <s v=" $-   "/>
    <x v="2"/>
    <x v="57"/>
  </r>
  <r>
    <x v="153"/>
    <x v="3"/>
    <x v="15"/>
    <n v="1995034000"/>
    <n v="337205000"/>
    <n v="767174000"/>
    <n v="334227000"/>
    <s v=" $-   "/>
    <x v="2"/>
    <x v="57"/>
  </r>
  <r>
    <x v="154"/>
    <x v="0"/>
    <x v="0"/>
    <n v="5795800000"/>
    <n v="3956200000"/>
    <n v="763300000"/>
    <s v=" $-   "/>
    <s v=" $-   "/>
    <x v="2"/>
    <x v="16"/>
  </r>
  <r>
    <x v="154"/>
    <x v="1"/>
    <x v="1"/>
    <n v="6063400000"/>
    <n v="4092700000"/>
    <n v="907800000"/>
    <s v=" $-   "/>
    <s v=" $-   "/>
    <x v="2"/>
    <x v="16"/>
  </r>
  <r>
    <x v="154"/>
    <x v="2"/>
    <x v="2"/>
    <n v="6413800000"/>
    <n v="4328300000"/>
    <n v="814900000"/>
    <s v=" $-   "/>
    <s v=" $-   "/>
    <x v="2"/>
    <x v="16"/>
  </r>
  <r>
    <x v="154"/>
    <x v="3"/>
    <x v="3"/>
    <n v="6595200000"/>
    <n v="4393200000"/>
    <n v="1102800000"/>
    <s v=" $-   "/>
    <s v=" $-   "/>
    <x v="2"/>
    <x v="16"/>
  </r>
  <r>
    <x v="155"/>
    <x v="0"/>
    <x v="0"/>
    <n v="4436000000"/>
    <n v="2564000000"/>
    <n v="824000000"/>
    <s v=" $-   "/>
    <s v=" $-   "/>
    <x v="2"/>
    <x v="16"/>
  </r>
  <r>
    <x v="155"/>
    <x v="1"/>
    <x v="1"/>
    <n v="4814000000"/>
    <n v="2776000000"/>
    <n v="977000000"/>
    <s v=" $-   "/>
    <s v=" $-   "/>
    <x v="2"/>
    <x v="16"/>
  </r>
  <r>
    <x v="155"/>
    <x v="2"/>
    <x v="2"/>
    <n v="5066000000"/>
    <n v="2881000000"/>
    <n v="975000000"/>
    <s v=" $-   "/>
    <s v=" $-   "/>
    <x v="2"/>
    <x v="16"/>
  </r>
  <r>
    <x v="155"/>
    <x v="3"/>
    <x v="3"/>
    <n v="5254000000"/>
    <n v="2909000000"/>
    <n v="1034000000"/>
    <s v=" $-   "/>
    <s v=" $-   "/>
    <x v="2"/>
    <x v="16"/>
  </r>
  <r>
    <x v="156"/>
    <x v="0"/>
    <x v="92"/>
    <n v="6182000000"/>
    <n v="4148000000"/>
    <n v="1294000000"/>
    <s v=" $-   "/>
    <n v="118000000"/>
    <x v="1"/>
    <x v="74"/>
  </r>
  <r>
    <x v="156"/>
    <x v="1"/>
    <x v="46"/>
    <n v="6505000000"/>
    <n v="4372000000"/>
    <n v="1334000000"/>
    <s v=" $-   "/>
    <n v="133000000"/>
    <x v="1"/>
    <x v="74"/>
  </r>
  <r>
    <x v="156"/>
    <x v="2"/>
    <x v="26"/>
    <n v="7151000000"/>
    <n v="4777000000"/>
    <n v="1426000000"/>
    <s v=" $-   "/>
    <n v="139000000"/>
    <x v="1"/>
    <x v="74"/>
  </r>
  <r>
    <x v="156"/>
    <x v="3"/>
    <x v="47"/>
    <n v="7412000000"/>
    <n v="4907000000"/>
    <n v="1415000000"/>
    <s v=" $-   "/>
    <n v="148000000"/>
    <x v="1"/>
    <x v="74"/>
  </r>
  <r>
    <x v="157"/>
    <x v="0"/>
    <x v="0"/>
    <n v="1405358000"/>
    <n v="670174000"/>
    <n v="292500000"/>
    <n v="137354000"/>
    <s v=" $-   "/>
    <x v="2"/>
    <x v="75"/>
  </r>
  <r>
    <x v="157"/>
    <x v="1"/>
    <x v="1"/>
    <n v="1496372000"/>
    <n v="759362000"/>
    <n v="322739000"/>
    <n v="147696000"/>
    <s v=" $-   "/>
    <x v="2"/>
    <x v="75"/>
  </r>
  <r>
    <x v="157"/>
    <x v="2"/>
    <x v="2"/>
    <n v="1530654000"/>
    <n v="780281000"/>
    <n v="331995000"/>
    <n v="142751000"/>
    <s v=" $-   "/>
    <x v="2"/>
    <x v="75"/>
  </r>
  <r>
    <x v="157"/>
    <x v="3"/>
    <x v="3"/>
    <n v="1557067000"/>
    <n v="803506000"/>
    <n v="313544000"/>
    <n v="132892000"/>
    <s v=" $-   "/>
    <x v="2"/>
    <x v="75"/>
  </r>
  <r>
    <x v="158"/>
    <x v="0"/>
    <x v="1"/>
    <n v="27351573000"/>
    <n v="25986382000"/>
    <n v="175148000"/>
    <s v=" $-   "/>
    <s v=" $-   "/>
    <x v="0"/>
    <x v="76"/>
  </r>
  <r>
    <x v="158"/>
    <x v="1"/>
    <x v="2"/>
    <n v="21531577000"/>
    <n v="20132544000"/>
    <n v="182711000"/>
    <s v=" $-   "/>
    <s v=" $-   "/>
    <x v="0"/>
    <x v="76"/>
  </r>
  <r>
    <x v="158"/>
    <x v="2"/>
    <x v="3"/>
    <n v="18114048000"/>
    <n v="17019352000"/>
    <n v="408225000"/>
    <s v=" $-   "/>
    <s v=" $-   "/>
    <x v="0"/>
    <x v="76"/>
  </r>
  <r>
    <x v="158"/>
    <x v="3"/>
    <x v="28"/>
    <n v="19036525000"/>
    <n v="18246209000"/>
    <n v="191073000"/>
    <s v=" $-   "/>
    <s v=" $-   "/>
    <x v="0"/>
    <x v="76"/>
  </r>
  <r>
    <x v="159"/>
    <x v="0"/>
    <x v="1"/>
    <n v="4954619000"/>
    <n v="3266524000"/>
    <n v="966829000"/>
    <s v=" $-   "/>
    <s v=" $-   "/>
    <x v="0"/>
    <x v="52"/>
  </r>
  <r>
    <x v="159"/>
    <x v="1"/>
    <x v="2"/>
    <n v="4877885000"/>
    <n v="3163268000"/>
    <n v="936900000"/>
    <s v=" $-   "/>
    <s v=" $-   "/>
    <x v="0"/>
    <x v="52"/>
  </r>
  <r>
    <x v="159"/>
    <x v="2"/>
    <x v="3"/>
    <n v="4561030000"/>
    <n v="3073712000"/>
    <n v="971611000"/>
    <s v=" $-   "/>
    <s v=" $-   "/>
    <x v="0"/>
    <x v="52"/>
  </r>
  <r>
    <x v="159"/>
    <x v="3"/>
    <x v="28"/>
    <n v="3991462000"/>
    <n v="2759908000"/>
    <n v="965322000"/>
    <s v=" $-   "/>
    <s v=" $-   "/>
    <x v="0"/>
    <x v="52"/>
  </r>
  <r>
    <x v="160"/>
    <x v="0"/>
    <x v="0"/>
    <n v="3409900000"/>
    <n v="2141600000"/>
    <n v="489700000"/>
    <n v="112000000"/>
    <s v=" $-   "/>
    <x v="8"/>
    <x v="63"/>
  </r>
  <r>
    <x v="160"/>
    <x v="1"/>
    <x v="1"/>
    <n v="3130700000"/>
    <n v="1929800000"/>
    <n v="496100000"/>
    <n v="115600000"/>
    <s v=" $-   "/>
    <x v="8"/>
    <x v="63"/>
  </r>
  <r>
    <x v="160"/>
    <x v="2"/>
    <x v="2"/>
    <n v="3258700000"/>
    <n v="2047800000"/>
    <n v="589800000"/>
    <n v="126300000"/>
    <s v=" $-   "/>
    <x v="8"/>
    <x v="63"/>
  </r>
  <r>
    <x v="160"/>
    <x v="3"/>
    <x v="3"/>
    <n v="3276500000"/>
    <n v="2201100000"/>
    <n v="737900000"/>
    <n v="143700000"/>
    <s v=" $-   "/>
    <x v="8"/>
    <x v="63"/>
  </r>
  <r>
    <x v="161"/>
    <x v="0"/>
    <x v="1"/>
    <n v="637413000"/>
    <n v="190454000"/>
    <n v="31970000"/>
    <s v=" $-   "/>
    <n v="160828000"/>
    <x v="7"/>
    <x v="77"/>
  </r>
  <r>
    <x v="161"/>
    <x v="1"/>
    <x v="2"/>
    <n v="686090000"/>
    <n v="211923000"/>
    <n v="32316000"/>
    <s v=" $-   "/>
    <n v="170814000"/>
    <x v="7"/>
    <x v="77"/>
  </r>
  <r>
    <x v="161"/>
    <x v="2"/>
    <x v="3"/>
    <n v="744012000"/>
    <n v="233417000"/>
    <n v="35645000"/>
    <s v=" $-   "/>
    <n v="174796000"/>
    <x v="7"/>
    <x v="77"/>
  </r>
  <r>
    <x v="161"/>
    <x v="3"/>
    <x v="28"/>
    <n v="801591000"/>
    <n v="253612000"/>
    <n v="33399000"/>
    <s v=" $-   "/>
    <n v="193585000"/>
    <x v="7"/>
    <x v="77"/>
  </r>
  <r>
    <x v="162"/>
    <x v="0"/>
    <x v="0"/>
    <n v="3368545000"/>
    <n v="2515796000"/>
    <n v="280928000"/>
    <n v="132460000"/>
    <s v=" $-   "/>
    <x v="2"/>
    <x v="7"/>
  </r>
  <r>
    <x v="162"/>
    <x v="1"/>
    <x v="1"/>
    <n v="3309616000"/>
    <n v="2444984000"/>
    <n v="270261000"/>
    <n v="134300000"/>
    <s v=" $-   "/>
    <x v="2"/>
    <x v="7"/>
  </r>
  <r>
    <x v="162"/>
    <x v="2"/>
    <x v="2"/>
    <n v="3391187000"/>
    <n v="2566246000"/>
    <n v="253827000"/>
    <n v="143969000"/>
    <s v=" $-   "/>
    <x v="2"/>
    <x v="7"/>
  </r>
  <r>
    <x v="162"/>
    <x v="3"/>
    <x v="3"/>
    <n v="3578995000"/>
    <n v="2659728000"/>
    <n v="255192000"/>
    <n v="130593000"/>
    <s v=" $-   "/>
    <x v="2"/>
    <x v="7"/>
  </r>
  <r>
    <x v="163"/>
    <x v="0"/>
    <x v="0"/>
    <n v="5011853000"/>
    <s v=" $-   "/>
    <n v="2676141000"/>
    <s v=" $-   "/>
    <n v="1266807000"/>
    <x v="10"/>
    <x v="61"/>
  </r>
  <r>
    <x v="163"/>
    <x v="1"/>
    <x v="1"/>
    <n v="4762000000"/>
    <s v=" $-   "/>
    <n v="2616000000"/>
    <s v=" $-   "/>
    <n v="1170000000"/>
    <x v="10"/>
    <x v="61"/>
  </r>
  <r>
    <x v="163"/>
    <x v="2"/>
    <x v="2"/>
    <n v="4772000000"/>
    <s v=" $-   "/>
    <n v="2671000000"/>
    <s v=" $-   "/>
    <n v="1139000000"/>
    <x v="10"/>
    <x v="61"/>
  </r>
  <r>
    <x v="163"/>
    <x v="3"/>
    <x v="3"/>
    <n v="5576000000"/>
    <s v=" $-   "/>
    <n v="3275000000"/>
    <s v=" $-   "/>
    <n v="1320000000"/>
    <x v="10"/>
    <x v="61"/>
  </r>
  <r>
    <x v="164"/>
    <x v="0"/>
    <x v="1"/>
    <n v="30930000000"/>
    <n v="25202000000"/>
    <n v="2039000000"/>
    <s v=" $-   "/>
    <s v=" $-   "/>
    <x v="0"/>
    <x v="30"/>
  </r>
  <r>
    <x v="164"/>
    <x v="1"/>
    <x v="2"/>
    <n v="30852000000"/>
    <n v="24979000000"/>
    <n v="1984000000"/>
    <s v=" $-   "/>
    <s v=" $-   "/>
    <x v="0"/>
    <x v="30"/>
  </r>
  <r>
    <x v="164"/>
    <x v="2"/>
    <x v="3"/>
    <n v="31469000000"/>
    <n v="25339000000"/>
    <n v="1952000000"/>
    <s v=" $-   "/>
    <s v=" $-   "/>
    <x v="0"/>
    <x v="30"/>
  </r>
  <r>
    <x v="164"/>
    <x v="3"/>
    <x v="28"/>
    <n v="31353000000"/>
    <n v="25104000000"/>
    <n v="1940000000"/>
    <s v=" $-   "/>
    <s v=" $-   "/>
    <x v="0"/>
    <x v="30"/>
  </r>
  <r>
    <x v="165"/>
    <x v="0"/>
    <x v="0"/>
    <n v="2426301000"/>
    <n v="800336000"/>
    <n v="72163000"/>
    <s v=" $-   "/>
    <n v="768820000"/>
    <x v="7"/>
    <x v="77"/>
  </r>
  <r>
    <x v="165"/>
    <x v="1"/>
    <x v="1"/>
    <n v="2486017000"/>
    <n v="815095000"/>
    <n v="76864000"/>
    <s v=" $-   "/>
    <n v="749722000"/>
    <x v="7"/>
    <x v="77"/>
  </r>
  <r>
    <x v="165"/>
    <x v="2"/>
    <x v="2"/>
    <n v="2535559000"/>
    <n v="783602000"/>
    <n v="88705000"/>
    <s v=" $-   "/>
    <n v="708406000"/>
    <x v="7"/>
    <x v="77"/>
  </r>
  <r>
    <x v="165"/>
    <x v="3"/>
    <x v="3"/>
    <n v="2403906000"/>
    <n v="747276000"/>
    <n v="72363000"/>
    <s v=" $-   "/>
    <n v="643689000"/>
    <x v="7"/>
    <x v="77"/>
  </r>
  <r>
    <x v="166"/>
    <x v="0"/>
    <x v="0"/>
    <n v="9702000000"/>
    <n v="2471000000"/>
    <n v="1461000000"/>
    <n v="1760000000"/>
    <s v=" $-   "/>
    <x v="3"/>
    <x v="19"/>
  </r>
  <r>
    <x v="166"/>
    <x v="1"/>
    <x v="1"/>
    <n v="11202000000"/>
    <n v="2859000000"/>
    <n v="1699000000"/>
    <n v="2120000000"/>
    <s v=" $-   "/>
    <x v="3"/>
    <x v="19"/>
  </r>
  <r>
    <x v="166"/>
    <x v="2"/>
    <x v="2"/>
    <n v="24890000000"/>
    <n v="3788000000"/>
    <n v="2983000000"/>
    <n v="2854000000"/>
    <s v=" $-   "/>
    <x v="3"/>
    <x v="19"/>
  </r>
  <r>
    <x v="166"/>
    <x v="3"/>
    <x v="3"/>
    <n v="32639000000"/>
    <n v="4006000000"/>
    <n v="3426000000"/>
    <n v="3014000000"/>
    <s v=" $-   "/>
    <x v="3"/>
    <x v="19"/>
  </r>
  <r>
    <x v="167"/>
    <x v="0"/>
    <x v="48"/>
    <n v="17774100000"/>
    <n v="11350200000"/>
    <n v="3552300000"/>
    <s v=" $-   "/>
    <s v=" $-   "/>
    <x v="4"/>
    <x v="40"/>
  </r>
  <r>
    <x v="167"/>
    <x v="1"/>
    <x v="49"/>
    <n v="17909600000"/>
    <n v="11539800000"/>
    <n v="3474300000"/>
    <s v=" $-   "/>
    <s v=" $-   "/>
    <x v="4"/>
    <x v="40"/>
  </r>
  <r>
    <x v="167"/>
    <x v="2"/>
    <x v="50"/>
    <n v="17630300000"/>
    <n v="11681100000"/>
    <n v="3328000000"/>
    <s v=" $-   "/>
    <s v=" $-   "/>
    <x v="4"/>
    <x v="40"/>
  </r>
  <r>
    <x v="167"/>
    <x v="3"/>
    <x v="51"/>
    <n v="16563100000"/>
    <n v="10733600000"/>
    <n v="3118900000"/>
    <s v=" $-   "/>
    <s v=" $-   "/>
    <x v="4"/>
    <x v="40"/>
  </r>
  <r>
    <x v="168"/>
    <x v="0"/>
    <x v="1"/>
    <n v="7819000000"/>
    <n v="4495000000"/>
    <n v="1126000000"/>
    <n v="710000000"/>
    <n v="31000000"/>
    <x v="2"/>
    <x v="29"/>
  </r>
  <r>
    <x v="168"/>
    <x v="1"/>
    <x v="2"/>
    <n v="9715000000"/>
    <n v="5663000000"/>
    <n v="1202000000"/>
    <n v="815000000"/>
    <n v="33000000"/>
    <x v="2"/>
    <x v="29"/>
  </r>
  <r>
    <x v="168"/>
    <x v="2"/>
    <x v="3"/>
    <n v="9111000000"/>
    <n v="5458000000"/>
    <n v="1508000000"/>
    <n v="769000000"/>
    <n v="54000000"/>
    <x v="2"/>
    <x v="29"/>
  </r>
  <r>
    <x v="168"/>
    <x v="3"/>
    <x v="28"/>
    <n v="9390000000"/>
    <n v="5644000000"/>
    <n v="1472000000"/>
    <n v="742000000"/>
    <n v="64000000"/>
    <x v="2"/>
    <x v="29"/>
  </r>
  <r>
    <x v="169"/>
    <x v="0"/>
    <x v="1"/>
    <n v="155427000000"/>
    <n v="137373000000"/>
    <n v="12382000000"/>
    <s v=" $-   "/>
    <s v=" $-   "/>
    <x v="1"/>
    <x v="72"/>
  </r>
  <r>
    <x v="169"/>
    <x v="1"/>
    <x v="2"/>
    <n v="155929000000"/>
    <n v="142121000000"/>
    <n v="12158000000"/>
    <s v=" $-   "/>
    <s v=" $-   "/>
    <x v="1"/>
    <x v="72"/>
  </r>
  <r>
    <x v="169"/>
    <x v="2"/>
    <x v="3"/>
    <n v="152356000000"/>
    <n v="134054000000"/>
    <n v="13405000000"/>
    <s v=" $-   "/>
    <s v=" $-   "/>
    <x v="1"/>
    <x v="72"/>
  </r>
  <r>
    <x v="169"/>
    <x v="3"/>
    <x v="28"/>
    <n v="166380000000"/>
    <n v="145125000000"/>
    <n v="11710000000"/>
    <s v=" $-   "/>
    <s v=" $-   "/>
    <x v="1"/>
    <x v="72"/>
  </r>
  <r>
    <x v="170"/>
    <x v="0"/>
    <x v="0"/>
    <n v="13013868000"/>
    <n v="9235777000"/>
    <n v="2656530000"/>
    <s v=" $-   "/>
    <n v="98383000"/>
    <x v="1"/>
    <x v="25"/>
  </r>
  <r>
    <x v="170"/>
    <x v="1"/>
    <x v="1"/>
    <n v="14077843000"/>
    <n v="9857923000"/>
    <n v="3028028000"/>
    <s v=" $-   "/>
    <n v="133957000"/>
    <x v="1"/>
    <x v="25"/>
  </r>
  <r>
    <x v="170"/>
    <x v="2"/>
    <x v="2"/>
    <n v="15341647000"/>
    <n v="10747886000"/>
    <n v="3314030000"/>
    <s v=" $-   "/>
    <n v="148313000"/>
    <x v="1"/>
    <x v="25"/>
  </r>
  <r>
    <x v="170"/>
    <x v="3"/>
    <x v="3"/>
    <n v="15280044000"/>
    <n v="10724192000"/>
    <n v="3277390000"/>
    <s v=" $-   "/>
    <n v="141675000"/>
    <x v="1"/>
    <x v="25"/>
  </r>
  <r>
    <x v="171"/>
    <x v="0"/>
    <x v="83"/>
    <n v="2375923000"/>
    <n v="862075000"/>
    <n v="1156635000"/>
    <s v=" $-   "/>
    <s v=" $-   "/>
    <x v="2"/>
    <x v="9"/>
  </r>
  <r>
    <x v="171"/>
    <x v="1"/>
    <x v="84"/>
    <n v="2554236000"/>
    <n v="952225000"/>
    <n v="1196512000"/>
    <s v=" $-   "/>
    <s v=" $-   "/>
    <x v="2"/>
    <x v="9"/>
  </r>
  <r>
    <x v="171"/>
    <x v="2"/>
    <x v="50"/>
    <n v="2773718000"/>
    <n v="1022107000"/>
    <n v="1295014000"/>
    <s v=" $-   "/>
    <s v=" $-   "/>
    <x v="2"/>
    <x v="9"/>
  </r>
  <r>
    <x v="171"/>
    <x v="3"/>
    <x v="85"/>
    <n v="2898150000"/>
    <n v="1147639000"/>
    <n v="1325567000"/>
    <s v=" $-   "/>
    <s v=" $-   "/>
    <x v="2"/>
    <x v="9"/>
  </r>
  <r>
    <x v="172"/>
    <x v="0"/>
    <x v="92"/>
    <n v="15651000000"/>
    <n v="9480000000"/>
    <s v=" $-   "/>
    <s v=" $-   "/>
    <s v=" $-   "/>
    <x v="1"/>
    <x v="74"/>
  </r>
  <r>
    <x v="172"/>
    <x v="1"/>
    <x v="46"/>
    <n v="16148000000"/>
    <n v="9855000000"/>
    <s v=" $-   "/>
    <s v=" $-   "/>
    <s v=" $-   "/>
    <x v="1"/>
    <x v="74"/>
  </r>
  <r>
    <x v="172"/>
    <x v="2"/>
    <x v="26"/>
    <n v="16435000000"/>
    <n v="10146000000"/>
    <s v=" $-   "/>
    <s v=" $-   "/>
    <s v=" $-   "/>
    <x v="1"/>
    <x v="74"/>
  </r>
  <r>
    <x v="172"/>
    <x v="3"/>
    <x v="47"/>
    <n v="15797000000"/>
    <n v="10077000000"/>
    <s v=" $-   "/>
    <s v=" $-   "/>
    <s v=" $-   "/>
    <x v="1"/>
    <x v="74"/>
  </r>
  <r>
    <x v="173"/>
    <x v="0"/>
    <x v="4"/>
    <n v="2715675000"/>
    <n v="1277195000"/>
    <n v="508547000"/>
    <n v="325773000"/>
    <s v=" $-   "/>
    <x v="1"/>
    <x v="78"/>
  </r>
  <r>
    <x v="173"/>
    <x v="1"/>
    <x v="5"/>
    <n v="2631851000"/>
    <n v="1224551000"/>
    <n v="468345000"/>
    <n v="364923000"/>
    <s v=" $-   "/>
    <x v="1"/>
    <x v="78"/>
  </r>
  <r>
    <x v="173"/>
    <x v="2"/>
    <x v="97"/>
    <n v="2870658000"/>
    <n v="1266246000"/>
    <n v="518665000"/>
    <n v="395121000"/>
    <s v=" $-   "/>
    <x v="1"/>
    <x v="78"/>
  </r>
  <r>
    <x v="173"/>
    <x v="3"/>
    <x v="98"/>
    <n v="2820270000"/>
    <n v="1281566000"/>
    <n v="562080000"/>
    <n v="427043000"/>
    <s v=" $-   "/>
    <x v="1"/>
    <x v="78"/>
  </r>
  <r>
    <x v="174"/>
    <x v="0"/>
    <x v="1"/>
    <n v="19540000000"/>
    <n v="15422000000"/>
    <n v="2816000000"/>
    <s v=" $-   "/>
    <s v=" $-   "/>
    <x v="1"/>
    <x v="79"/>
  </r>
  <r>
    <x v="174"/>
    <x v="1"/>
    <x v="2"/>
    <n v="18138000000"/>
    <n v="13906000000"/>
    <n v="2815000000"/>
    <s v=" $-   "/>
    <s v=" $-   "/>
    <x v="1"/>
    <x v="79"/>
  </r>
  <r>
    <x v="174"/>
    <x v="2"/>
    <x v="3"/>
    <n v="16443000000"/>
    <n v="12164000000"/>
    <n v="2728000000"/>
    <s v=" $-   "/>
    <s v=" $-   "/>
    <x v="1"/>
    <x v="79"/>
  </r>
  <r>
    <x v="174"/>
    <x v="3"/>
    <x v="28"/>
    <n v="15158000000"/>
    <n v="10972000000"/>
    <n v="2617000000"/>
    <s v=" $-   "/>
    <s v=" $-   "/>
    <x v="1"/>
    <x v="79"/>
  </r>
  <r>
    <x v="175"/>
    <x v="0"/>
    <x v="0"/>
    <n v="8950045000"/>
    <n v="5033885000"/>
    <n v="2785035000"/>
    <s v=" $-   "/>
    <s v=" $-   "/>
    <x v="0"/>
    <x v="80"/>
  </r>
  <r>
    <x v="175"/>
    <x v="1"/>
    <x v="1"/>
    <n v="9437758000"/>
    <n v="5301275000"/>
    <n v="2839629000"/>
    <s v=" $-   "/>
    <s v=" $-   "/>
    <x v="0"/>
    <x v="80"/>
  </r>
  <r>
    <x v="175"/>
    <x v="2"/>
    <x v="2"/>
    <n v="9964953000"/>
    <n v="5650711000"/>
    <n v="2967125000"/>
    <s v=" $-   "/>
    <s v=" $-   "/>
    <x v="0"/>
    <x v="80"/>
  </r>
  <r>
    <x v="175"/>
    <x v="3"/>
    <x v="3"/>
    <n v="9973384000"/>
    <n v="5741956000"/>
    <n v="2931108000"/>
    <s v=" $-   "/>
    <s v=" $-   "/>
    <x v="0"/>
    <x v="80"/>
  </r>
  <r>
    <x v="176"/>
    <x v="0"/>
    <x v="1"/>
    <n v="29402000000"/>
    <n v="24931000000"/>
    <n v="1333000000"/>
    <s v=" $-   "/>
    <s v=" $-   "/>
    <x v="9"/>
    <x v="37"/>
  </r>
  <r>
    <x v="176"/>
    <x v="1"/>
    <x v="2"/>
    <n v="32870000000"/>
    <n v="27334000000"/>
    <n v="293000000"/>
    <s v=" $-   "/>
    <s v=" $-   "/>
    <x v="9"/>
    <x v="37"/>
  </r>
  <r>
    <x v="176"/>
    <x v="2"/>
    <x v="3"/>
    <n v="23633000000"/>
    <n v="21113000000"/>
    <n v="200000000"/>
    <s v=" $-   "/>
    <s v=" $-   "/>
    <x v="9"/>
    <x v="37"/>
  </r>
  <r>
    <x v="176"/>
    <x v="3"/>
    <x v="28"/>
    <n v="15887000000"/>
    <n v="15023000000"/>
    <n v="228000000"/>
    <s v=" $-   "/>
    <s v=" $-   "/>
    <x v="9"/>
    <x v="37"/>
  </r>
  <r>
    <x v="177"/>
    <x v="0"/>
    <x v="52"/>
    <n v="4297842000"/>
    <n v="3193722000"/>
    <n v="902869000"/>
    <s v=" $-   "/>
    <s v=" $-   "/>
    <x v="1"/>
    <x v="78"/>
  </r>
  <r>
    <x v="177"/>
    <x v="1"/>
    <x v="53"/>
    <n v="5348483000"/>
    <n v="3891816000"/>
    <n v="1126940000"/>
    <s v=" $-   "/>
    <s v=" $-   "/>
    <x v="1"/>
    <x v="78"/>
  </r>
  <r>
    <x v="177"/>
    <x v="2"/>
    <x v="54"/>
    <n v="6155297000"/>
    <n v="4338193000"/>
    <n v="1347510000"/>
    <s v=" $-   "/>
    <s v=" $-   "/>
    <x v="1"/>
    <x v="78"/>
  </r>
  <r>
    <x v="177"/>
    <x v="3"/>
    <x v="55"/>
    <n v="6911676000"/>
    <n v="4818585000"/>
    <n v="1513064000"/>
    <s v=" $-   "/>
    <s v=" $-   "/>
    <x v="1"/>
    <x v="78"/>
  </r>
  <r>
    <x v="178"/>
    <x v="0"/>
    <x v="0"/>
    <n v="4088983000"/>
    <n v="1671980000"/>
    <n v="1269586000"/>
    <n v="201197000"/>
    <n v="92369000"/>
    <x v="1"/>
    <x v="81"/>
  </r>
  <r>
    <x v="178"/>
    <x v="1"/>
    <x v="99"/>
    <n v="4082157000"/>
    <n v="1672901000"/>
    <n v="1269777000"/>
    <n v="207591000"/>
    <n v="125876000"/>
    <x v="1"/>
    <x v="81"/>
  </r>
  <r>
    <x v="178"/>
    <x v="2"/>
    <x v="100"/>
    <n v="4277207000"/>
    <n v="1698372000"/>
    <n v="1315793000"/>
    <n v="222556000"/>
    <n v="99794000"/>
    <x v="1"/>
    <x v="81"/>
  </r>
  <r>
    <x v="178"/>
    <x v="3"/>
    <x v="101"/>
    <n v="4447509000"/>
    <n v="1677033000"/>
    <n v="1370183000"/>
    <n v="242944000"/>
    <n v="86171000"/>
    <x v="1"/>
    <x v="81"/>
  </r>
  <r>
    <x v="179"/>
    <x v="0"/>
    <x v="0"/>
    <n v="3036584000"/>
    <n v="162167000"/>
    <n v="1789327000"/>
    <s v=" $-   "/>
    <n v="193937000"/>
    <x v="6"/>
    <x v="35"/>
  </r>
  <r>
    <x v="179"/>
    <x v="1"/>
    <x v="1"/>
    <n v="2872833000"/>
    <n v="116241000"/>
    <n v="1716639000"/>
    <s v=" $-   "/>
    <n v="131409000"/>
    <x v="6"/>
    <x v="35"/>
  </r>
  <r>
    <x v="179"/>
    <x v="2"/>
    <x v="2"/>
    <n v="2955641000"/>
    <n v="86453000"/>
    <n v="1843069000"/>
    <s v=" $-   "/>
    <n v="120266000"/>
    <x v="6"/>
    <x v="35"/>
  </r>
  <r>
    <x v="179"/>
    <x v="3"/>
    <x v="3"/>
    <n v="3153251000"/>
    <n v="82175000"/>
    <n v="1948041000"/>
    <s v=" $-   "/>
    <n v="127821000"/>
    <x v="6"/>
    <x v="35"/>
  </r>
  <r>
    <x v="180"/>
    <x v="0"/>
    <x v="5"/>
    <n v="4627802000"/>
    <n v="3016109000"/>
    <n v="1096507000"/>
    <s v=" $-   "/>
    <s v=" $-   "/>
    <x v="1"/>
    <x v="82"/>
  </r>
  <r>
    <x v="180"/>
    <x v="1"/>
    <x v="6"/>
    <n v="5324746000"/>
    <n v="3420339000"/>
    <n v="1340453000"/>
    <s v=" $-   "/>
    <s v=" $-   "/>
    <x v="1"/>
    <x v="82"/>
  </r>
  <r>
    <x v="180"/>
    <x v="2"/>
    <x v="7"/>
    <n v="5731549000"/>
    <n v="3595217000"/>
    <n v="1541214000"/>
    <s v=" $-   "/>
    <s v=" $-   "/>
    <x v="1"/>
    <x v="82"/>
  </r>
  <r>
    <x v="180"/>
    <x v="3"/>
    <x v="28"/>
    <n v="6028199000"/>
    <n v="3752151000"/>
    <n v="1500399000"/>
    <s v=" $-   "/>
    <s v=" $-   "/>
    <x v="1"/>
    <x v="82"/>
  </r>
  <r>
    <x v="181"/>
    <x v="0"/>
    <x v="0"/>
    <n v="33013000000"/>
    <n v="5717000000"/>
    <n v="20801000000"/>
    <s v=" $-   "/>
    <n v="1679000000"/>
    <x v="3"/>
    <x v="65"/>
  </r>
  <r>
    <x v="181"/>
    <x v="1"/>
    <x v="1"/>
    <n v="34182000000"/>
    <n v="5970000000"/>
    <n v="21667000000"/>
    <s v=" $-   "/>
    <n v="1753000000"/>
    <x v="3"/>
    <x v="65"/>
  </r>
  <r>
    <x v="181"/>
    <x v="2"/>
    <x v="2"/>
    <n v="36918000000"/>
    <n v="6262000000"/>
    <n v="23271000000"/>
    <s v=" $-   "/>
    <n v="1820000000"/>
    <x v="3"/>
    <x v="65"/>
  </r>
  <r>
    <x v="181"/>
    <x v="3"/>
    <x v="3"/>
    <n v="39678000000"/>
    <n v="6638000000"/>
    <n v="25171000000"/>
    <s v=" $-   "/>
    <n v="1904000000"/>
    <x v="3"/>
    <x v="65"/>
  </r>
  <r>
    <x v="182"/>
    <x v="0"/>
    <x v="0"/>
    <n v="1765979000"/>
    <n v="567989000"/>
    <n v="158950000"/>
    <s v=" $-   "/>
    <n v="506220000"/>
    <x v="7"/>
    <x v="14"/>
  </r>
  <r>
    <x v="182"/>
    <x v="1"/>
    <x v="1"/>
    <n v="2847945000"/>
    <n v="1206813000"/>
    <n v="241719000"/>
    <s v=" $-   "/>
    <n v="865800000"/>
    <x v="7"/>
    <x v="14"/>
  </r>
  <r>
    <x v="182"/>
    <x v="2"/>
    <x v="2"/>
    <n v="3305879000"/>
    <n v="1403358000"/>
    <n v="212481000"/>
    <s v=" $-   "/>
    <n v="844130000"/>
    <x v="7"/>
    <x v="14"/>
  </r>
  <r>
    <x v="182"/>
    <x v="3"/>
    <x v="3"/>
    <n v="3775685000"/>
    <n v="1622257000"/>
    <n v="258342000"/>
    <s v=" $-   "/>
    <n v="826240000"/>
    <x v="7"/>
    <x v="14"/>
  </r>
  <r>
    <x v="183"/>
    <x v="0"/>
    <x v="1"/>
    <n v="2013719000"/>
    <s v=" $-   "/>
    <n v="401324000"/>
    <s v=" $-   "/>
    <n v="423312000"/>
    <x v="7"/>
    <x v="14"/>
  </r>
  <r>
    <x v="183"/>
    <x v="1"/>
    <x v="2"/>
    <n v="1563210000"/>
    <s v=" $-   "/>
    <n v="463059000"/>
    <s v=" $-   "/>
    <n v="455016000"/>
    <x v="7"/>
    <x v="14"/>
  </r>
  <r>
    <x v="183"/>
    <x v="2"/>
    <x v="3"/>
    <n v="1828305000"/>
    <s v=" $-   "/>
    <n v="706644000"/>
    <s v=" $-   "/>
    <n v="504905000"/>
    <x v="7"/>
    <x v="14"/>
  </r>
  <r>
    <x v="183"/>
    <x v="3"/>
    <x v="28"/>
    <n v="2040486000"/>
    <s v=" $-   "/>
    <n v="842010000"/>
    <s v=" $-   "/>
    <n v="568108000"/>
    <x v="7"/>
    <x v="14"/>
  </r>
  <r>
    <x v="184"/>
    <x v="0"/>
    <x v="102"/>
    <n v="74754000000"/>
    <n v="48912000000"/>
    <n v="16508000000"/>
    <s v=" $-   "/>
    <n v="1568000000"/>
    <x v="1"/>
    <x v="83"/>
  </r>
  <r>
    <x v="184"/>
    <x v="1"/>
    <x v="103"/>
    <n v="78812000000"/>
    <n v="51897000000"/>
    <n v="16122000000"/>
    <s v=" $-   "/>
    <n v="1627000000"/>
    <x v="1"/>
    <x v="83"/>
  </r>
  <r>
    <x v="184"/>
    <x v="2"/>
    <x v="104"/>
    <n v="83176000000"/>
    <n v="54787000000"/>
    <n v="16280000000"/>
    <s v=" $-   "/>
    <n v="1640000000"/>
    <x v="1"/>
    <x v="83"/>
  </r>
  <r>
    <x v="184"/>
    <x v="3"/>
    <x v="27"/>
    <n v="88519000000"/>
    <n v="58254000000"/>
    <n v="16801000000"/>
    <s v=" $-   "/>
    <n v="1690000000"/>
    <x v="1"/>
    <x v="83"/>
  </r>
  <r>
    <x v="185"/>
    <x v="0"/>
    <x v="0"/>
    <n v="12245000000"/>
    <n v="3535000000"/>
    <n v="1126000000"/>
    <s v=" $-   "/>
    <n v="2866000000"/>
    <x v="9"/>
    <x v="48"/>
  </r>
  <r>
    <x v="185"/>
    <x v="1"/>
    <x v="1"/>
    <n v="11905000000"/>
    <n v="3969000000"/>
    <n v="1045000000"/>
    <s v=" $-   "/>
    <n v="2687000000"/>
    <x v="9"/>
    <x v="48"/>
  </r>
  <r>
    <x v="185"/>
    <x v="2"/>
    <x v="2"/>
    <n v="10737000000"/>
    <n v="3753000000"/>
    <n v="863000000"/>
    <s v=" $-   "/>
    <n v="3224000000"/>
    <x v="9"/>
    <x v="48"/>
  </r>
  <r>
    <x v="185"/>
    <x v="3"/>
    <x v="3"/>
    <n v="6636000000"/>
    <n v="3323000000"/>
    <n v="703000000"/>
    <s v=" $-   "/>
    <n v="3955000000"/>
    <x v="9"/>
    <x v="48"/>
  </r>
  <r>
    <x v="186"/>
    <x v="0"/>
    <x v="0"/>
    <n v="22086000000"/>
    <n v="13195000000"/>
    <s v=" $-   "/>
    <s v=" $-   "/>
    <n v="7080000000"/>
    <x v="6"/>
    <x v="13"/>
  </r>
  <r>
    <x v="186"/>
    <x v="1"/>
    <x v="1"/>
    <n v="20673000000"/>
    <n v="11048000000"/>
    <s v=" $-   "/>
    <s v=" $-   "/>
    <n v="5970000000"/>
    <x v="6"/>
    <x v="13"/>
  </r>
  <r>
    <x v="186"/>
    <x v="2"/>
    <x v="2"/>
    <n v="18614000000"/>
    <n v="10805000000"/>
    <s v=" $-   "/>
    <s v=" $-   "/>
    <n v="5757000000"/>
    <x v="6"/>
    <x v="13"/>
  </r>
  <r>
    <x v="186"/>
    <x v="3"/>
    <x v="3"/>
    <n v="18377000000"/>
    <n v="10775000000"/>
    <s v=" $-   "/>
    <s v=" $-   "/>
    <n v="5274000000"/>
    <x v="6"/>
    <x v="13"/>
  </r>
  <r>
    <x v="187"/>
    <x v="0"/>
    <x v="0"/>
    <n v="5580506000"/>
    <n v="3440623000"/>
    <n v="1111232000"/>
    <s v=" $-   "/>
    <s v=" $-   "/>
    <x v="1"/>
    <x v="84"/>
  </r>
  <r>
    <x v="187"/>
    <x v="1"/>
    <x v="1"/>
    <n v="5899872000"/>
    <n v="3621417000"/>
    <n v="1124753000"/>
    <s v=" $-   "/>
    <s v=" $-   "/>
    <x v="1"/>
    <x v="84"/>
  </r>
  <r>
    <x v="187"/>
    <x v="2"/>
    <x v="2"/>
    <n v="6228508000"/>
    <n v="3788023000"/>
    <n v="1159502000"/>
    <s v=" $-   "/>
    <s v=" $-   "/>
    <x v="1"/>
    <x v="84"/>
  </r>
  <r>
    <x v="187"/>
    <x v="3"/>
    <x v="3"/>
    <n v="5995402000"/>
    <n v="3619612000"/>
    <n v="1220095000"/>
    <s v=" $-   "/>
    <s v=" $-   "/>
    <x v="1"/>
    <x v="84"/>
  </r>
  <r>
    <x v="188"/>
    <x v="0"/>
    <x v="8"/>
    <n v="2492300000"/>
    <n v="1330900000"/>
    <n v="661100000"/>
    <n v="197600000"/>
    <n v="112600000"/>
    <x v="3"/>
    <x v="5"/>
  </r>
  <r>
    <x v="188"/>
    <x v="1"/>
    <x v="9"/>
    <n v="2530700000"/>
    <n v="1285200000"/>
    <n v="591500000"/>
    <n v="203200000"/>
    <n v="113800000"/>
    <x v="3"/>
    <x v="5"/>
  </r>
  <r>
    <x v="188"/>
    <x v="2"/>
    <x v="10"/>
    <n v="2705000000"/>
    <n v="1272300000"/>
    <n v="624000000"/>
    <n v="214900000"/>
    <n v="110200000"/>
    <x v="3"/>
    <x v="5"/>
  </r>
  <r>
    <x v="188"/>
    <x v="3"/>
    <x v="11"/>
    <n v="2832700000"/>
    <n v="1269400000"/>
    <n v="682400000"/>
    <n v="232100000"/>
    <n v="89700000"/>
    <x v="3"/>
    <x v="5"/>
  </r>
  <r>
    <x v="189"/>
    <x v="0"/>
    <x v="1"/>
    <n v="39055000000"/>
    <n v="28364000000"/>
    <n v="5190000000"/>
    <s v=" $-   "/>
    <s v=" $-   "/>
    <x v="0"/>
    <x v="53"/>
  </r>
  <r>
    <x v="189"/>
    <x v="1"/>
    <x v="2"/>
    <n v="40306000000"/>
    <n v="28957000000"/>
    <n v="5518000000"/>
    <s v=" $-   "/>
    <s v=" $-   "/>
    <x v="0"/>
    <x v="53"/>
  </r>
  <r>
    <x v="189"/>
    <x v="2"/>
    <x v="3"/>
    <n v="38581000000"/>
    <n v="26747000000"/>
    <n v="5006000000"/>
    <s v=" $-   "/>
    <s v=" $-   "/>
    <x v="0"/>
    <x v="53"/>
  </r>
  <r>
    <x v="189"/>
    <x v="3"/>
    <x v="28"/>
    <n v="39302000000"/>
    <n v="27150000000"/>
    <n v="5469000000"/>
    <s v=" $-   "/>
    <s v=" $-   "/>
    <x v="0"/>
    <x v="53"/>
  </r>
  <r>
    <x v="190"/>
    <x v="0"/>
    <x v="12"/>
    <n v="3387614000"/>
    <n v="1852768000"/>
    <n v="126250000"/>
    <n v="15235000"/>
    <n v="455623000"/>
    <x v="9"/>
    <x v="85"/>
  </r>
  <r>
    <x v="190"/>
    <x v="1"/>
    <x v="13"/>
    <n v="3715968000"/>
    <n v="2006715000"/>
    <n v="116190000"/>
    <n v="15905000"/>
    <n v="523984000"/>
    <x v="9"/>
    <x v="85"/>
  </r>
  <r>
    <x v="190"/>
    <x v="2"/>
    <x v="14"/>
    <n v="3161702000"/>
    <n v="1703476000"/>
    <n v="122878000"/>
    <n v="16104000"/>
    <n v="608039000"/>
    <x v="9"/>
    <x v="85"/>
  </r>
  <r>
    <x v="190"/>
    <x v="3"/>
    <x v="15"/>
    <n v="1624232000"/>
    <n v="898805000"/>
    <n v="136287000"/>
    <n v="10269000"/>
    <n v="598587000"/>
    <x v="9"/>
    <x v="85"/>
  </r>
  <r>
    <x v="191"/>
    <x v="0"/>
    <x v="61"/>
    <n v="55123000000"/>
    <n v="39486000000"/>
    <n v="8717000000"/>
    <n v="2197000000"/>
    <n v="906000000"/>
    <x v="2"/>
    <x v="86"/>
  </r>
  <r>
    <x v="191"/>
    <x v="1"/>
    <x v="22"/>
    <n v="52107000000"/>
    <n v="37168000000"/>
    <n v="9047000000"/>
    <n v="2338000000"/>
    <n v="852000000"/>
    <x v="2"/>
    <x v="86"/>
  </r>
  <r>
    <x v="191"/>
    <x v="2"/>
    <x v="62"/>
    <n v="50123000000"/>
    <n v="35507000000"/>
    <n v="8419000000"/>
    <n v="2298000000"/>
    <n v="755000000"/>
    <x v="2"/>
    <x v="86"/>
  </r>
  <r>
    <x v="192"/>
    <x v="0"/>
    <x v="60"/>
    <n v="112298000000"/>
    <n v="86380000000"/>
    <n v="13267000000"/>
    <n v="3135000000"/>
    <n v="1373000000"/>
    <x v="2"/>
    <x v="2"/>
  </r>
  <r>
    <x v="192"/>
    <x v="1"/>
    <x v="61"/>
    <n v="56651000000"/>
    <n v="45431000000"/>
    <n v="5361000000"/>
    <n v="1298000000"/>
    <n v="129000000"/>
    <x v="2"/>
    <x v="2"/>
  </r>
  <r>
    <x v="192"/>
    <x v="2"/>
    <x v="22"/>
    <n v="51463000000"/>
    <n v="41524000000"/>
    <n v="4663000000"/>
    <n v="1191000000"/>
    <n v="102000000"/>
    <x v="2"/>
    <x v="2"/>
  </r>
  <r>
    <x v="192"/>
    <x v="3"/>
    <x v="62"/>
    <n v="48238000000"/>
    <n v="39240000000"/>
    <n v="4019000000"/>
    <n v="1209000000"/>
    <n v="16000000"/>
    <x v="2"/>
    <x v="2"/>
  </r>
  <r>
    <x v="193"/>
    <x v="0"/>
    <x v="105"/>
    <n v="2807114000"/>
    <n v="1123773000"/>
    <n v="828095000"/>
    <s v=" $-   "/>
    <n v="92407000"/>
    <x v="6"/>
    <x v="34"/>
  </r>
  <r>
    <x v="193"/>
    <x v="1"/>
    <x v="106"/>
    <n v="3024295000"/>
    <n v="1179405000"/>
    <n v="830789000"/>
    <s v=" $-   "/>
    <n v="115604000"/>
    <x v="6"/>
    <x v="34"/>
  </r>
  <r>
    <x v="193"/>
    <x v="2"/>
    <x v="107"/>
    <n v="3078658000"/>
    <n v="1231104000"/>
    <n v="818091000"/>
    <s v=" $-   "/>
    <n v="159804000"/>
    <x v="6"/>
    <x v="34"/>
  </r>
  <r>
    <x v="193"/>
    <x v="3"/>
    <x v="108"/>
    <n v="3038153000"/>
    <n v="1250320000"/>
    <n v="905648000"/>
    <s v=" $-   "/>
    <n v="173598000"/>
    <x v="6"/>
    <x v="34"/>
  </r>
  <r>
    <x v="194"/>
    <x v="0"/>
    <x v="29"/>
    <n v="8751654000"/>
    <n v="7338838000"/>
    <n v="627340000"/>
    <s v=" $-   "/>
    <s v=" $-   "/>
    <x v="4"/>
    <x v="40"/>
  </r>
  <r>
    <x v="194"/>
    <x v="1"/>
    <x v="30"/>
    <n v="9316256000"/>
    <n v="7751273000"/>
    <n v="650948000"/>
    <s v=" $-   "/>
    <s v=" $-   "/>
    <x v="4"/>
    <x v="40"/>
  </r>
  <r>
    <x v="194"/>
    <x v="2"/>
    <x v="22"/>
    <n v="9263863000"/>
    <n v="7455282000"/>
    <n v="743611000"/>
    <s v=" $-   "/>
    <s v=" $-   "/>
    <x v="4"/>
    <x v="40"/>
  </r>
  <r>
    <x v="194"/>
    <x v="3"/>
    <x v="32"/>
    <n v="9523224000"/>
    <n v="7365049000"/>
    <n v="871974000"/>
    <s v=" $-   "/>
    <s v=" $-   "/>
    <x v="4"/>
    <x v="40"/>
  </r>
  <r>
    <x v="195"/>
    <x v="0"/>
    <x v="109"/>
    <n v="5112000000"/>
    <n v="3385000000"/>
    <n v="914000000"/>
    <s v=" $-   "/>
    <s v=" $-   "/>
    <x v="2"/>
    <x v="87"/>
  </r>
  <r>
    <x v="195"/>
    <x v="1"/>
    <x v="110"/>
    <n v="5012000000"/>
    <n v="3310000000"/>
    <n v="820000000"/>
    <s v=" $-   "/>
    <s v=" $-   "/>
    <x v="2"/>
    <x v="87"/>
  </r>
  <r>
    <x v="195"/>
    <x v="2"/>
    <x v="111"/>
    <n v="5083000000"/>
    <n v="3348000000"/>
    <n v="976000000"/>
    <s v=" $-   "/>
    <s v=" $-   "/>
    <x v="2"/>
    <x v="87"/>
  </r>
  <r>
    <x v="195"/>
    <x v="3"/>
    <x v="112"/>
    <n v="7467000000"/>
    <n v="5132000000"/>
    <n v="1186000000"/>
    <s v=" $-   "/>
    <s v=" $-   "/>
    <x v="2"/>
    <x v="87"/>
  </r>
  <r>
    <x v="196"/>
    <x v="0"/>
    <x v="4"/>
    <n v="8939967000"/>
    <n v="6432454000"/>
    <n v="1873360000"/>
    <s v=" $-   "/>
    <s v=" $-   "/>
    <x v="3"/>
    <x v="4"/>
  </r>
  <r>
    <x v="196"/>
    <x v="1"/>
    <x v="5"/>
    <n v="9560647000"/>
    <n v="6904633000"/>
    <n v="1978960000"/>
    <s v=" $-   "/>
    <s v=" $-   "/>
    <x v="3"/>
    <x v="4"/>
  </r>
  <r>
    <x v="196"/>
    <x v="2"/>
    <x v="97"/>
    <n v="10371390000"/>
    <n v="7460075000"/>
    <n v="2196173000"/>
    <s v=" $-   "/>
    <s v=" $-   "/>
    <x v="3"/>
    <x v="4"/>
  </r>
  <r>
    <x v="196"/>
    <x v="3"/>
    <x v="98"/>
    <n v="10629719000"/>
    <n v="7617460000"/>
    <n v="2243356000"/>
    <s v=" $-   "/>
    <s v=" $-   "/>
    <x v="3"/>
    <x v="4"/>
  </r>
  <r>
    <x v="197"/>
    <x v="0"/>
    <x v="0"/>
    <n v="5059000000"/>
    <n v="1885000000"/>
    <n v="2101000000"/>
    <s v=" $-   "/>
    <n v="722000000"/>
    <x v="7"/>
    <x v="14"/>
  </r>
  <r>
    <x v="197"/>
    <x v="1"/>
    <x v="1"/>
    <n v="5166000000"/>
    <n v="1989000000"/>
    <n v="1968000000"/>
    <s v=" $-   "/>
    <n v="697000000"/>
    <x v="7"/>
    <x v="14"/>
  </r>
  <r>
    <x v="197"/>
    <x v="2"/>
    <x v="2"/>
    <n v="5354000000"/>
    <n v="2033000000"/>
    <n v="1920000000"/>
    <s v=" $-   "/>
    <n v="701000000"/>
    <x v="7"/>
    <x v="14"/>
  </r>
  <r>
    <x v="197"/>
    <x v="3"/>
    <x v="3"/>
    <n v="5387000000"/>
    <n v="2012000000"/>
    <n v="2011000000"/>
    <s v=" $-   "/>
    <n v="716000000"/>
    <x v="7"/>
    <x v="14"/>
  </r>
  <r>
    <x v="198"/>
    <x v="0"/>
    <x v="0"/>
    <n v="6644252000"/>
    <n v="3784370000"/>
    <n v="1703796000"/>
    <s v=" $-   "/>
    <s v=" $-   "/>
    <x v="4"/>
    <x v="40"/>
  </r>
  <r>
    <x v="198"/>
    <x v="1"/>
    <x v="1"/>
    <n v="7146079000"/>
    <n v="3865231000"/>
    <n v="1924132000"/>
    <s v=" $-   "/>
    <s v=" $-   "/>
    <x v="4"/>
    <x v="40"/>
  </r>
  <r>
    <x v="198"/>
    <x v="2"/>
    <x v="2"/>
    <n v="7421768000"/>
    <n v="4085602000"/>
    <n v="1898284000"/>
    <s v=" $-   "/>
    <s v=" $-   "/>
    <x v="4"/>
    <x v="40"/>
  </r>
  <r>
    <x v="198"/>
    <x v="3"/>
    <x v="3"/>
    <n v="7386626000"/>
    <n v="4003951000"/>
    <n v="1969308000"/>
    <s v=" $-   "/>
    <s v=" $-   "/>
    <x v="4"/>
    <x v="40"/>
  </r>
  <r>
    <x v="199"/>
    <x v="0"/>
    <x v="1"/>
    <n v="41313000000"/>
    <n v="32564000000"/>
    <s v=" $-   "/>
    <s v=" $-   "/>
    <n v="6688000000"/>
    <x v="3"/>
    <x v="26"/>
  </r>
  <r>
    <x v="199"/>
    <x v="1"/>
    <x v="2"/>
    <n v="48500000000"/>
    <n v="38166000000"/>
    <s v=" $-   "/>
    <s v=" $-   "/>
    <n v="7972000000"/>
    <x v="3"/>
    <x v="26"/>
  </r>
  <r>
    <x v="199"/>
    <x v="2"/>
    <x v="3"/>
    <n v="54289000000"/>
    <n v="44269000000"/>
    <s v=" $-   "/>
    <s v=" $-   "/>
    <n v="7673000000"/>
    <x v="3"/>
    <x v="26"/>
  </r>
  <r>
    <x v="199"/>
    <x v="3"/>
    <x v="28"/>
    <n v="54379000000"/>
    <n v="45007000000"/>
    <s v=" $-   "/>
    <s v=" $-   "/>
    <n v="7631000000"/>
    <x v="3"/>
    <x v="26"/>
  </r>
  <r>
    <x v="200"/>
    <x v="0"/>
    <x v="0"/>
    <n v="102874000000"/>
    <n v="52513000000"/>
    <n v="22389000000"/>
    <n v="5816000000"/>
    <s v=" $-   "/>
    <x v="2"/>
    <x v="58"/>
  </r>
  <r>
    <x v="200"/>
    <x v="1"/>
    <x v="1"/>
    <n v="98367000000"/>
    <n v="49683000000"/>
    <n v="22629000000"/>
    <n v="5743000000"/>
    <s v=" $-   "/>
    <x v="2"/>
    <x v="58"/>
  </r>
  <r>
    <x v="200"/>
    <x v="2"/>
    <x v="2"/>
    <n v="92793000000"/>
    <n v="46386000000"/>
    <n v="22438000000"/>
    <n v="5437000000"/>
    <s v=" $-   "/>
    <x v="2"/>
    <x v="58"/>
  </r>
  <r>
    <x v="200"/>
    <x v="3"/>
    <x v="3"/>
    <n v="81741000000"/>
    <n v="41057000000"/>
    <n v="19748000000"/>
    <n v="5247000000"/>
    <s v=" $-   "/>
    <x v="2"/>
    <x v="58"/>
  </r>
  <r>
    <x v="201"/>
    <x v="0"/>
    <x v="0"/>
    <n v="1293338000"/>
    <n v="594190000"/>
    <n v="354571000"/>
    <n v="82014000"/>
    <s v=" $-   "/>
    <x v="3"/>
    <x v="5"/>
  </r>
  <r>
    <x v="201"/>
    <x v="1"/>
    <x v="1"/>
    <n v="1377058000"/>
    <n v="620940000"/>
    <n v="401353000"/>
    <n v="88003000"/>
    <s v=" $-   "/>
    <x v="3"/>
    <x v="5"/>
  </r>
  <r>
    <x v="201"/>
    <x v="2"/>
    <x v="2"/>
    <n v="1485807000"/>
    <n v="669691000"/>
    <n v="457598000"/>
    <n v="98263000"/>
    <s v=" $-   "/>
    <x v="3"/>
    <x v="5"/>
  </r>
  <r>
    <x v="201"/>
    <x v="3"/>
    <x v="3"/>
    <n v="1601892000"/>
    <n v="711622000"/>
    <n v="482465000"/>
    <n v="99681000"/>
    <s v=" $-   "/>
    <x v="3"/>
    <x v="5"/>
  </r>
  <r>
    <x v="202"/>
    <x v="0"/>
    <x v="0"/>
    <n v="2821446000"/>
    <n v="1645912000"/>
    <n v="453535000"/>
    <n v="233713000"/>
    <s v=" $-   "/>
    <x v="8"/>
    <x v="17"/>
  </r>
  <r>
    <x v="202"/>
    <x v="1"/>
    <x v="1"/>
    <n v="2952896000"/>
    <n v="1668691000"/>
    <n v="505877000"/>
    <n v="259838000"/>
    <s v=" $-   "/>
    <x v="8"/>
    <x v="17"/>
  </r>
  <r>
    <x v="202"/>
    <x v="2"/>
    <x v="2"/>
    <n v="3088533000"/>
    <n v="1726383000"/>
    <n v="514891000"/>
    <n v="253640000"/>
    <s v=" $-   "/>
    <x v="8"/>
    <x v="17"/>
  </r>
  <r>
    <x v="202"/>
    <x v="3"/>
    <x v="3"/>
    <n v="3023189000"/>
    <n v="1671590000"/>
    <n v="509557000"/>
    <n v="246101000"/>
    <s v=" $-   "/>
    <x v="8"/>
    <x v="17"/>
  </r>
  <r>
    <x v="203"/>
    <x v="0"/>
    <x v="99"/>
    <n v="1421178000"/>
    <n v="509291000"/>
    <n v="397285000"/>
    <n v="276743000"/>
    <s v=" $-   "/>
    <x v="3"/>
    <x v="88"/>
  </r>
  <r>
    <x v="203"/>
    <x v="1"/>
    <x v="100"/>
    <n v="1861358000"/>
    <n v="563648000"/>
    <n v="471921000"/>
    <n v="388055000"/>
    <s v=" $-   "/>
    <x v="3"/>
    <x v="88"/>
  </r>
  <r>
    <x v="203"/>
    <x v="2"/>
    <x v="113"/>
    <n v="2219762000"/>
    <n v="670472000"/>
    <n v="522046000"/>
    <n v="401527000"/>
    <s v=" $-   "/>
    <x v="3"/>
    <x v="88"/>
  </r>
  <r>
    <x v="203"/>
    <x v="3"/>
    <x v="114"/>
    <n v="2398373000"/>
    <n v="731925000"/>
    <n v="584491000"/>
    <n v="504415000"/>
    <s v=" $-   "/>
    <x v="3"/>
    <x v="88"/>
  </r>
  <r>
    <x v="204"/>
    <x v="0"/>
    <x v="5"/>
    <n v="52708000000"/>
    <n v="21187000000"/>
    <n v="8088000000"/>
    <n v="10611000000"/>
    <n v="291000000"/>
    <x v="2"/>
    <x v="7"/>
  </r>
  <r>
    <x v="204"/>
    <x v="1"/>
    <x v="97"/>
    <n v="55870000000"/>
    <n v="20261000000"/>
    <n v="8136000000"/>
    <n v="11537000000"/>
    <n v="294000000"/>
    <x v="2"/>
    <x v="7"/>
  </r>
  <r>
    <x v="204"/>
    <x v="2"/>
    <x v="98"/>
    <n v="55355000000"/>
    <n v="20676000000"/>
    <n v="7930000000"/>
    <n v="12128000000"/>
    <n v="265000000"/>
    <x v="2"/>
    <x v="7"/>
  </r>
  <r>
    <x v="204"/>
    <x v="3"/>
    <x v="28"/>
    <n v="59387000000"/>
    <n v="23196000000"/>
    <n v="8397000000"/>
    <n v="12740000000"/>
    <n v="294000000"/>
    <x v="2"/>
    <x v="7"/>
  </r>
  <r>
    <x v="205"/>
    <x v="0"/>
    <x v="115"/>
    <n v="3946000000"/>
    <n v="527000000"/>
    <n v="1534000000"/>
    <n v="647000000"/>
    <n v="30000000"/>
    <x v="2"/>
    <x v="16"/>
  </r>
  <r>
    <x v="205"/>
    <x v="1"/>
    <x v="116"/>
    <n v="4243000000"/>
    <n v="603000000"/>
    <n v="1601000000"/>
    <n v="714000000"/>
    <n v="25000000"/>
    <x v="2"/>
    <x v="16"/>
  </r>
  <r>
    <x v="205"/>
    <x v="2"/>
    <x v="117"/>
    <n v="4192000000"/>
    <n v="695000000"/>
    <n v="1771000000"/>
    <n v="798000000"/>
    <n v="42000000"/>
    <x v="2"/>
    <x v="16"/>
  </r>
  <r>
    <x v="205"/>
    <x v="3"/>
    <x v="73"/>
    <n v="4694000000"/>
    <n v="730000000"/>
    <n v="1807000000"/>
    <n v="881000000"/>
    <n v="34000000"/>
    <x v="2"/>
    <x v="16"/>
  </r>
  <r>
    <x v="206"/>
    <x v="0"/>
    <x v="0"/>
    <n v="21852000000"/>
    <n v="15287000000"/>
    <n v="3303000000"/>
    <s v=" $-   "/>
    <n v="1473000000"/>
    <x v="8"/>
    <x v="32"/>
  </r>
  <r>
    <x v="206"/>
    <x v="1"/>
    <x v="1"/>
    <n v="23483000000"/>
    <n v="16282000000"/>
    <n v="3557000000"/>
    <s v=" $-   "/>
    <n v="1531000000"/>
    <x v="8"/>
    <x v="32"/>
  </r>
  <r>
    <x v="206"/>
    <x v="2"/>
    <x v="2"/>
    <n v="23617000000"/>
    <n v="16254000000"/>
    <n v="3494000000"/>
    <s v=" $-   "/>
    <n v="1406000000"/>
    <x v="8"/>
    <x v="32"/>
  </r>
  <r>
    <x v="206"/>
    <x v="3"/>
    <x v="3"/>
    <n v="22365000000"/>
    <n v="15468000000"/>
    <n v="3219000000"/>
    <s v=" $-   "/>
    <n v="1294000000"/>
    <x v="8"/>
    <x v="32"/>
  </r>
  <r>
    <x v="207"/>
    <x v="0"/>
    <x v="0"/>
    <n v="6956200000"/>
    <s v=" $-   "/>
    <n v="6279100000"/>
    <s v=" $-   "/>
    <s v=" $-   "/>
    <x v="1"/>
    <x v="89"/>
  </r>
  <r>
    <x v="207"/>
    <x v="1"/>
    <x v="1"/>
    <n v="7122300000"/>
    <s v=" $-   "/>
    <n v="6463400000"/>
    <s v=" $-   "/>
    <s v=" $-   "/>
    <x v="1"/>
    <x v="89"/>
  </r>
  <r>
    <x v="207"/>
    <x v="2"/>
    <x v="2"/>
    <n v="7537100000"/>
    <s v=" $-   "/>
    <n v="6748500000"/>
    <s v=" $-   "/>
    <s v=" $-   "/>
    <x v="1"/>
    <x v="89"/>
  </r>
  <r>
    <x v="207"/>
    <x v="3"/>
    <x v="3"/>
    <n v="7613800000"/>
    <s v=" $-   "/>
    <n v="6742700000"/>
    <s v=" $-   "/>
    <s v=" $-   "/>
    <x v="1"/>
    <x v="89"/>
  </r>
  <r>
    <x v="208"/>
    <x v="0"/>
    <x v="0"/>
    <n v="3003955000"/>
    <n v="1277113000"/>
    <n v="850371000"/>
    <s v=" $-   "/>
    <n v="316344000"/>
    <x v="7"/>
    <x v="14"/>
  </r>
  <r>
    <x v="208"/>
    <x v="1"/>
    <x v="1"/>
    <n v="3024623000"/>
    <n v="1288878000"/>
    <n v="924031000"/>
    <s v=" $-   "/>
    <n v="322037000"/>
    <x v="7"/>
    <x v="14"/>
  </r>
  <r>
    <x v="208"/>
    <x v="2"/>
    <x v="2"/>
    <n v="3117693000"/>
    <n v="1344636000"/>
    <n v="869572000"/>
    <s v=" $-   "/>
    <n v="353143000"/>
    <x v="7"/>
    <x v="14"/>
  </r>
  <r>
    <x v="208"/>
    <x v="3"/>
    <x v="3"/>
    <n v="3007976000"/>
    <n v="1290025000"/>
    <n v="844960000"/>
    <s v=" $-   "/>
    <n v="345464000"/>
    <x v="7"/>
    <x v="14"/>
  </r>
  <r>
    <x v="209"/>
    <x v="0"/>
    <x v="1"/>
    <n v="2265100000"/>
    <n v="670900000"/>
    <n v="574000000"/>
    <n v="167700000"/>
    <s v=" $-   "/>
    <x v="3"/>
    <x v="5"/>
  </r>
  <r>
    <x v="209"/>
    <x v="1"/>
    <x v="2"/>
    <n v="2131700000"/>
    <n v="717900000"/>
    <n v="691000000"/>
    <n v="178000000"/>
    <s v=" $-   "/>
    <x v="3"/>
    <x v="5"/>
  </r>
  <r>
    <x v="209"/>
    <x v="2"/>
    <x v="3"/>
    <n v="2384400000"/>
    <n v="806500000"/>
    <n v="640500000"/>
    <n v="197400000"/>
    <s v=" $-   "/>
    <x v="3"/>
    <x v="5"/>
  </r>
  <r>
    <x v="209"/>
    <x v="3"/>
    <x v="28"/>
    <n v="2704400000"/>
    <n v="814300000"/>
    <n v="705300000"/>
    <n v="239600000"/>
    <s v=" $-   "/>
    <x v="3"/>
    <x v="5"/>
  </r>
  <r>
    <x v="210"/>
    <x v="0"/>
    <x v="1"/>
    <n v="14135000000"/>
    <n v="8554000000"/>
    <n v="2815000000"/>
    <s v=" $-   "/>
    <n v="250000000"/>
    <x v="0"/>
    <x v="52"/>
  </r>
  <r>
    <x v="210"/>
    <x v="1"/>
    <x v="2"/>
    <n v="14484000000"/>
    <n v="8673000000"/>
    <n v="2678000000"/>
    <s v=" $-   "/>
    <n v="245000000"/>
    <x v="0"/>
    <x v="52"/>
  </r>
  <r>
    <x v="210"/>
    <x v="2"/>
    <x v="3"/>
    <n v="13405000000"/>
    <n v="7888000000"/>
    <n v="2417000000"/>
    <s v=" $-   "/>
    <n v="233000000"/>
    <x v="0"/>
    <x v="52"/>
  </r>
  <r>
    <x v="210"/>
    <x v="3"/>
    <x v="28"/>
    <n v="13599000000"/>
    <n v="7896000000"/>
    <n v="2415000000"/>
    <s v=" $-   "/>
    <n v="224000000"/>
    <x v="0"/>
    <x v="52"/>
  </r>
  <r>
    <x v="211"/>
    <x v="0"/>
    <x v="0"/>
    <n v="4050400000"/>
    <s v=" $-   "/>
    <n v="3207800000"/>
    <s v=" $-   "/>
    <s v=" $-   "/>
    <x v="6"/>
    <x v="22"/>
  </r>
  <r>
    <x v="211"/>
    <x v="1"/>
    <x v="1"/>
    <n v="4644600000"/>
    <s v=" $-   "/>
    <n v="3524400000"/>
    <s v=" $-   "/>
    <s v=" $-   "/>
    <x v="6"/>
    <x v="22"/>
  </r>
  <r>
    <x v="211"/>
    <x v="2"/>
    <x v="2"/>
    <n v="5147100000"/>
    <s v=" $-   "/>
    <n v="3870200000"/>
    <s v=" $-   "/>
    <s v=" $-   "/>
    <x v="6"/>
    <x v="22"/>
  </r>
  <r>
    <x v="211"/>
    <x v="3"/>
    <x v="3"/>
    <n v="5122900000"/>
    <s v=" $-   "/>
    <n v="3764500000"/>
    <s v=" $-   "/>
    <s v=" $-   "/>
    <x v="6"/>
    <x v="22"/>
  </r>
  <r>
    <x v="212"/>
    <x v="0"/>
    <x v="0"/>
    <n v="5054980000"/>
    <n v="3230857000"/>
    <n v="1064757000"/>
    <s v=" $-   "/>
    <n v="229166000"/>
    <x v="0"/>
    <x v="90"/>
  </r>
  <r>
    <x v="212"/>
    <x v="1"/>
    <x v="1"/>
    <n v="5584571000"/>
    <n v="3570801000"/>
    <n v="1183682000"/>
    <s v=" $-   "/>
    <n v="253380000"/>
    <x v="0"/>
    <x v="90"/>
  </r>
  <r>
    <x v="212"/>
    <x v="2"/>
    <x v="2"/>
    <n v="6165441000"/>
    <n v="3898403000"/>
    <n v="1341000000"/>
    <s v=" $-   "/>
    <n v="294496000"/>
    <x v="0"/>
    <x v="90"/>
  </r>
  <r>
    <x v="212"/>
    <x v="3"/>
    <x v="3"/>
    <n v="6187646000"/>
    <n v="3665578000"/>
    <n v="1466761000"/>
    <s v=" $-   "/>
    <n v="339613000"/>
    <x v="0"/>
    <x v="90"/>
  </r>
  <r>
    <x v="213"/>
    <x v="0"/>
    <x v="118"/>
    <n v="11818376000"/>
    <n v="9976057000"/>
    <n v="1173340000"/>
    <s v=" $-   "/>
    <s v=" $-   "/>
    <x v="0"/>
    <x v="53"/>
  </r>
  <r>
    <x v="213"/>
    <x v="1"/>
    <x v="119"/>
    <n v="12695157000"/>
    <n v="10621373000"/>
    <n v="1545716000"/>
    <s v=" $-   "/>
    <s v=" $-   "/>
    <x v="0"/>
    <x v="53"/>
  </r>
  <r>
    <x v="213"/>
    <x v="2"/>
    <x v="120"/>
    <n v="12114832000"/>
    <n v="10146494000"/>
    <n v="1522811000"/>
    <s v=" $-   "/>
    <s v=" $-   "/>
    <x v="0"/>
    <x v="53"/>
  </r>
  <r>
    <x v="213"/>
    <x v="3"/>
    <x v="15"/>
    <n v="10964157000"/>
    <n v="9196326000"/>
    <n v="1429233000"/>
    <s v=" $-   "/>
    <s v=" $-   "/>
    <x v="0"/>
    <x v="53"/>
  </r>
  <r>
    <x v="214"/>
    <x v="0"/>
    <x v="0"/>
    <n v="4365400000"/>
    <n v="1656600000"/>
    <n v="1252300000"/>
    <n v="1101600000"/>
    <s v=" $-   "/>
    <x v="2"/>
    <x v="57"/>
  </r>
  <r>
    <x v="214"/>
    <x v="1"/>
    <x v="1"/>
    <n v="4669100000"/>
    <n v="1727700000"/>
    <n v="1293200000"/>
    <n v="1043200000"/>
    <s v=" $-   "/>
    <x v="2"/>
    <x v="57"/>
  </r>
  <r>
    <x v="214"/>
    <x v="2"/>
    <x v="2"/>
    <n v="4627100000"/>
    <n v="1768900000"/>
    <n v="1254700000"/>
    <n v="1006200000"/>
    <s v=" $-   "/>
    <x v="2"/>
    <x v="57"/>
  </r>
  <r>
    <x v="214"/>
    <x v="3"/>
    <x v="3"/>
    <n v="4857800000"/>
    <n v="1779200000"/>
    <n v="1172700000"/>
    <n v="994500000"/>
    <s v=" $-   "/>
    <x v="2"/>
    <x v="57"/>
  </r>
  <r>
    <x v="215"/>
    <x v="0"/>
    <x v="0"/>
    <n v="93646000000"/>
    <s v=" $-   "/>
    <n v="64729000000"/>
    <s v=" $-   "/>
    <n v="3385000000"/>
    <x v="6"/>
    <x v="35"/>
  </r>
  <r>
    <x v="215"/>
    <x v="1"/>
    <x v="1"/>
    <n v="97142000000"/>
    <s v=" $-   "/>
    <n v="70467000000"/>
    <s v=" $-   "/>
    <n v="225000000"/>
    <x v="6"/>
    <x v="35"/>
  </r>
  <r>
    <x v="215"/>
    <x v="2"/>
    <x v="2"/>
    <n v="91973000000"/>
    <s v=" $-   "/>
    <n v="61274000000"/>
    <s v=" $-   "/>
    <n v="3139000000"/>
    <x v="6"/>
    <x v="35"/>
  </r>
  <r>
    <x v="215"/>
    <x v="3"/>
    <x v="3"/>
    <n v="89716000000"/>
    <s v=" $-   "/>
    <n v="59014000000"/>
    <s v=" $-   "/>
    <n v="3827000000"/>
    <x v="6"/>
    <x v="35"/>
  </r>
  <r>
    <x v="216"/>
    <x v="0"/>
    <x v="92"/>
    <n v="12134000000"/>
    <n v="7432000000"/>
    <n v="3357000000"/>
    <s v=" $-   "/>
    <s v=" $-   "/>
    <x v="1"/>
    <x v="91"/>
  </r>
  <r>
    <x v="216"/>
    <x v="1"/>
    <x v="46"/>
    <n v="12540000000"/>
    <n v="7737000000"/>
    <n v="3453000000"/>
    <s v=" $-   "/>
    <s v=" $-   "/>
    <x v="1"/>
    <x v="91"/>
  </r>
  <r>
    <x v="216"/>
    <x v="2"/>
    <x v="26"/>
    <n v="13506000000"/>
    <n v="8406000000"/>
    <n v="3777000000"/>
    <s v=" $-   "/>
    <s v=" $-   "/>
    <x v="1"/>
    <x v="91"/>
  </r>
  <r>
    <x v="216"/>
    <x v="3"/>
    <x v="47"/>
    <n v="14437000000"/>
    <n v="9168000000"/>
    <n v="4168000000"/>
    <s v=" $-   "/>
    <s v=" $-   "/>
    <x v="1"/>
    <x v="91"/>
  </r>
  <r>
    <x v="217"/>
    <x v="0"/>
    <x v="4"/>
    <n v="14197000000"/>
    <n v="8763000000"/>
    <n v="3872000000"/>
    <s v=" $-   "/>
    <s v=" $-   "/>
    <x v="4"/>
    <x v="40"/>
  </r>
  <r>
    <x v="217"/>
    <x v="1"/>
    <x v="5"/>
    <n v="14792000000"/>
    <n v="8689000000"/>
    <n v="3266000000"/>
    <s v=" $-   "/>
    <s v=" $-   "/>
    <x v="4"/>
    <x v="40"/>
  </r>
  <r>
    <x v="217"/>
    <x v="2"/>
    <x v="6"/>
    <n v="14580000000"/>
    <n v="9517000000"/>
    <n v="4039000000"/>
    <s v=" $-   "/>
    <s v=" $-   "/>
    <x v="4"/>
    <x v="40"/>
  </r>
  <r>
    <x v="217"/>
    <x v="3"/>
    <x v="7"/>
    <n v="13525000000"/>
    <n v="8844000000"/>
    <n v="3590000000"/>
    <s v=" $-   "/>
    <s v=" $-   "/>
    <x v="4"/>
    <x v="40"/>
  </r>
  <r>
    <x v="218"/>
    <x v="0"/>
    <x v="12"/>
    <n v="1287577000"/>
    <n v="1073447000"/>
    <n v="174085000"/>
    <s v=" $-   "/>
    <n v="12784000"/>
    <x v="6"/>
    <x v="35"/>
  </r>
  <r>
    <x v="218"/>
    <x v="1"/>
    <x v="13"/>
    <n v="1463767000"/>
    <n v="1200308000"/>
    <n v="194491000"/>
    <s v=" $-   "/>
    <n v="13279000"/>
    <x v="6"/>
    <x v="35"/>
  </r>
  <r>
    <x v="218"/>
    <x v="2"/>
    <x v="14"/>
    <n v="1627413000"/>
    <n v="1354969000"/>
    <n v="207519000"/>
    <s v=" $-   "/>
    <n v="13338000"/>
    <x v="6"/>
    <x v="35"/>
  </r>
  <r>
    <x v="218"/>
    <x v="3"/>
    <x v="15"/>
    <n v="1822114000"/>
    <n v="1524907000"/>
    <n v="224088000"/>
    <s v=" $-   "/>
    <n v="13794000"/>
    <x v="6"/>
    <x v="35"/>
  </r>
  <r>
    <x v="219"/>
    <x v="0"/>
    <x v="0"/>
    <n v="793373000"/>
    <n v="206974000"/>
    <n v="123524000"/>
    <s v=" $-   "/>
    <n v="214827000"/>
    <x v="7"/>
    <x v="14"/>
  </r>
  <r>
    <x v="219"/>
    <x v="1"/>
    <x v="1"/>
    <n v="861527000"/>
    <n v="221498000"/>
    <n v="127470000"/>
    <s v=" $-   "/>
    <n v="224713000"/>
    <x v="7"/>
    <x v="14"/>
  </r>
  <r>
    <x v="219"/>
    <x v="2"/>
    <x v="2"/>
    <n v="993897000"/>
    <n v="258617000"/>
    <n v="122201000"/>
    <s v=" $-   "/>
    <n v="258074000"/>
    <x v="7"/>
    <x v="14"/>
  </r>
  <r>
    <x v="219"/>
    <x v="3"/>
    <x v="3"/>
    <n v="1166769000"/>
    <n v="304477000"/>
    <n v="122735000"/>
    <s v=" $-   "/>
    <n v="344527000"/>
    <x v="7"/>
    <x v="14"/>
  </r>
  <r>
    <x v="220"/>
    <x v="0"/>
    <x v="52"/>
    <n v="2842781000"/>
    <n v="1237452000"/>
    <n v="387812000"/>
    <n v="487832000"/>
    <s v=" $-   "/>
    <x v="2"/>
    <x v="20"/>
  </r>
  <r>
    <x v="220"/>
    <x v="1"/>
    <x v="53"/>
    <n v="2929408000"/>
    <n v="1232962000"/>
    <n v="384907000"/>
    <n v="539469000"/>
    <s v=" $-   "/>
    <x v="2"/>
    <x v="20"/>
  </r>
  <r>
    <x v="220"/>
    <x v="2"/>
    <x v="54"/>
    <n v="2814049000"/>
    <n v="1215229000"/>
    <n v="406864000"/>
    <n v="530616000"/>
    <s v=" $-   "/>
    <x v="2"/>
    <x v="20"/>
  </r>
  <r>
    <x v="220"/>
    <x v="3"/>
    <x v="55"/>
    <n v="2984493000"/>
    <n v="1163391000"/>
    <n v="379399000"/>
    <n v="481258000"/>
    <s v=" $-   "/>
    <x v="2"/>
    <x v="20"/>
  </r>
  <r>
    <x v="221"/>
    <x v="0"/>
    <x v="1"/>
    <n v="19561000000"/>
    <n v="12952000000"/>
    <n v="3706000000"/>
    <s v=" $-   "/>
    <s v=" $-   "/>
    <x v="4"/>
    <x v="47"/>
  </r>
  <r>
    <x v="221"/>
    <x v="1"/>
    <x v="2"/>
    <n v="19724000000"/>
    <n v="13041000000"/>
    <n v="4162000000"/>
    <s v=" $-   "/>
    <s v=" $-   "/>
    <x v="4"/>
    <x v="47"/>
  </r>
  <r>
    <x v="221"/>
    <x v="2"/>
    <x v="3"/>
    <n v="18591000000"/>
    <n v="11967000000"/>
    <n v="5011000000"/>
    <s v=" $-   "/>
    <s v=" $-   "/>
    <x v="4"/>
    <x v="47"/>
  </r>
  <r>
    <x v="221"/>
    <x v="3"/>
    <x v="28"/>
    <n v="18202000000"/>
    <n v="11551000000"/>
    <n v="3334000000"/>
    <s v=" $-   "/>
    <s v=" $-   "/>
    <x v="4"/>
    <x v="47"/>
  </r>
  <r>
    <x v="222"/>
    <x v="0"/>
    <x v="1"/>
    <n v="14070000000"/>
    <n v="7365000000"/>
    <n v="1007000000"/>
    <s v=" $-   "/>
    <n v="1806000000"/>
    <x v="9"/>
    <x v="92"/>
  </r>
  <r>
    <x v="222"/>
    <x v="1"/>
    <x v="2"/>
    <n v="16226000000"/>
    <n v="8435000000"/>
    <n v="1029000000"/>
    <s v=" $-   "/>
    <n v="2040000000"/>
    <x v="9"/>
    <x v="92"/>
  </r>
  <r>
    <x v="222"/>
    <x v="2"/>
    <x v="3"/>
    <n v="14403000000"/>
    <n v="6452000000"/>
    <n v="1126000000"/>
    <s v=" $-   "/>
    <n v="2309000000"/>
    <x v="9"/>
    <x v="92"/>
  </r>
  <r>
    <x v="222"/>
    <x v="3"/>
    <x v="28"/>
    <n v="13058000000"/>
    <n v="5801000000"/>
    <n v="1089000000"/>
    <s v=" $-   "/>
    <n v="2209000000"/>
    <x v="9"/>
    <x v="92"/>
  </r>
  <r>
    <x v="223"/>
    <x v="0"/>
    <x v="121"/>
    <n v="10962818000"/>
    <n v="9498456000"/>
    <n v="731767000"/>
    <s v=" $-   "/>
    <s v=" $-   "/>
    <x v="1"/>
    <x v="25"/>
  </r>
  <r>
    <x v="223"/>
    <x v="1"/>
    <x v="122"/>
    <n v="12574299000"/>
    <n v="10925598000"/>
    <n v="819048000"/>
    <s v=" $-   "/>
    <s v=" $-   "/>
    <x v="1"/>
    <x v="25"/>
  </r>
  <r>
    <x v="223"/>
    <x v="2"/>
    <x v="43"/>
    <n v="14268716000"/>
    <n v="12381189000"/>
    <n v="890431000"/>
    <s v=" $-   "/>
    <s v=" $-   "/>
    <x v="1"/>
    <x v="25"/>
  </r>
  <r>
    <x v="223"/>
    <x v="3"/>
    <x v="123"/>
    <n v="15149675000"/>
    <n v="13130915000"/>
    <n v="959899000"/>
    <s v=" $-   "/>
    <s v=" $-   "/>
    <x v="1"/>
    <x v="25"/>
  </r>
  <r>
    <x v="224"/>
    <x v="0"/>
    <x v="0"/>
    <n v="48017000000"/>
    <n v="19053000000"/>
    <n v="18185000000"/>
    <s v=" $-   "/>
    <s v=" $-   "/>
    <x v="4"/>
    <x v="69"/>
  </r>
  <r>
    <x v="224"/>
    <x v="1"/>
    <x v="1"/>
    <n v="46854000000"/>
    <n v="18421000000"/>
    <n v="18205000000"/>
    <s v=" $-   "/>
    <s v=" $-   "/>
    <x v="4"/>
    <x v="69"/>
  </r>
  <r>
    <x v="224"/>
    <x v="2"/>
    <x v="2"/>
    <n v="45998000000"/>
    <n v="17889000000"/>
    <n v="18401000000"/>
    <s v=" $-   "/>
    <s v=" $-   "/>
    <x v="4"/>
    <x v="69"/>
  </r>
  <r>
    <x v="224"/>
    <x v="3"/>
    <x v="3"/>
    <n v="44294000000"/>
    <n v="17482000000"/>
    <n v="18084000000"/>
    <s v=" $-   "/>
    <s v=" $-   "/>
    <x v="4"/>
    <x v="69"/>
  </r>
  <r>
    <x v="225"/>
    <x v="0"/>
    <x v="124"/>
    <n v="2181732000"/>
    <n v="875166000"/>
    <n v="621536000"/>
    <s v=" $-   "/>
    <n v="54291000"/>
    <x v="1"/>
    <x v="82"/>
  </r>
  <r>
    <x v="225"/>
    <x v="1"/>
    <x v="125"/>
    <n v="3310800000"/>
    <n v="1294700000"/>
    <n v="926900000"/>
    <s v=" $-   "/>
    <n v="79700000"/>
    <x v="1"/>
    <x v="82"/>
  </r>
  <r>
    <x v="225"/>
    <x v="2"/>
    <x v="126"/>
    <n v="4371500000"/>
    <n v="1723800000"/>
    <n v="1251500000"/>
    <s v=" $-   "/>
    <n v="138400000"/>
    <x v="1"/>
    <x v="82"/>
  </r>
  <r>
    <x v="225"/>
    <x v="3"/>
    <x v="127"/>
    <n v="4712100000"/>
    <n v="1914900000"/>
    <n v="1428000000"/>
    <s v=" $-   "/>
    <n v="183200000"/>
    <x v="1"/>
    <x v="82"/>
  </r>
  <r>
    <x v="226"/>
    <x v="0"/>
    <x v="92"/>
    <n v="96619000000"/>
    <n v="76726000000"/>
    <n v="15477000000"/>
    <s v=" $-   "/>
    <n v="1652000000"/>
    <x v="4"/>
    <x v="93"/>
  </r>
  <r>
    <x v="226"/>
    <x v="1"/>
    <x v="46"/>
    <n v="98375000000"/>
    <n v="78138000000"/>
    <n v="15809000000"/>
    <s v=" $-   "/>
    <n v="1703000000"/>
    <x v="4"/>
    <x v="93"/>
  </r>
  <r>
    <x v="226"/>
    <x v="2"/>
    <x v="26"/>
    <n v="108465000000"/>
    <n v="85512000000"/>
    <n v="17868000000"/>
    <s v=" $-   "/>
    <n v="1948000000"/>
    <x v="4"/>
    <x v="93"/>
  </r>
  <r>
    <x v="226"/>
    <x v="3"/>
    <x v="47"/>
    <n v="109830000000"/>
    <n v="85496000000"/>
    <n v="18669000000"/>
    <s v=" $-   "/>
    <n v="2089000000"/>
    <x v="4"/>
    <x v="93"/>
  </r>
  <r>
    <x v="227"/>
    <x v="0"/>
    <x v="92"/>
    <n v="19279000000"/>
    <n v="12289000000"/>
    <n v="4267000000"/>
    <s v=" $-   "/>
    <n v="833000000"/>
    <x v="1"/>
    <x v="64"/>
  </r>
  <r>
    <x v="227"/>
    <x v="1"/>
    <x v="46"/>
    <n v="19031000000"/>
    <n v="12087000000"/>
    <n v="4313000000"/>
    <s v=" $-   "/>
    <n v="889000000"/>
    <x v="1"/>
    <x v="64"/>
  </r>
  <r>
    <x v="227"/>
    <x v="2"/>
    <x v="26"/>
    <n v="19023000000"/>
    <n v="12098000000"/>
    <n v="4350000000"/>
    <s v=" $-   "/>
    <n v="886000000"/>
    <x v="1"/>
    <x v="64"/>
  </r>
  <r>
    <x v="227"/>
    <x v="3"/>
    <x v="47"/>
    <n v="19204000000"/>
    <n v="12265000000"/>
    <n v="4452000000"/>
    <s v=" $-   "/>
    <n v="934000000"/>
    <x v="1"/>
    <x v="64"/>
  </r>
  <r>
    <x v="228"/>
    <x v="0"/>
    <x v="1"/>
    <n v="2369300000"/>
    <n v="805300000"/>
    <n v="602100000"/>
    <s v=" $-   "/>
    <n v="223300000"/>
    <x v="0"/>
    <x v="59"/>
  </r>
  <r>
    <x v="228"/>
    <x v="1"/>
    <x v="2"/>
    <n v="2577100000"/>
    <n v="877900000"/>
    <n v="632000000"/>
    <s v=" $-   "/>
    <n v="258100000"/>
    <x v="0"/>
    <x v="59"/>
  </r>
  <r>
    <x v="228"/>
    <x v="2"/>
    <x v="3"/>
    <n v="2418800000"/>
    <n v="759200000"/>
    <n v="571200000"/>
    <s v=" $-   "/>
    <n v="284600000"/>
    <x v="0"/>
    <x v="59"/>
  </r>
  <r>
    <x v="228"/>
    <x v="3"/>
    <x v="28"/>
    <n v="2334200000"/>
    <n v="691100000"/>
    <n v="519600000"/>
    <s v=" $-   "/>
    <n v="305000000"/>
    <x v="0"/>
    <x v="59"/>
  </r>
  <r>
    <x v="229"/>
    <x v="0"/>
    <x v="92"/>
    <n v="10459000000"/>
    <n v="6073000000"/>
    <n v="2720000000"/>
    <s v=" $-   "/>
    <s v=" $-   "/>
    <x v="1"/>
    <x v="74"/>
  </r>
  <r>
    <x v="229"/>
    <x v="1"/>
    <x v="46"/>
    <n v="10773000000"/>
    <n v="6344000000"/>
    <n v="2686000000"/>
    <s v=" $-   "/>
    <s v=" $-   "/>
    <x v="1"/>
    <x v="74"/>
  </r>
  <r>
    <x v="229"/>
    <x v="2"/>
    <x v="26"/>
    <n v="11454000000"/>
    <n v="6646000000"/>
    <n v="2855000000"/>
    <s v=" $-   "/>
    <s v=" $-   "/>
    <x v="1"/>
    <x v="74"/>
  </r>
  <r>
    <x v="229"/>
    <x v="3"/>
    <x v="47"/>
    <n v="12154000000"/>
    <n v="6950000000"/>
    <n v="3012000000"/>
    <s v=" $-   "/>
    <s v=" $-   "/>
    <x v="1"/>
    <x v="74"/>
  </r>
  <r>
    <x v="230"/>
    <x v="0"/>
    <x v="0"/>
    <n v="3414500000"/>
    <n v="2718900000"/>
    <n v="346100000"/>
    <s v=" $-   "/>
    <n v="25100000"/>
    <x v="0"/>
    <x v="53"/>
  </r>
  <r>
    <x v="230"/>
    <x v="1"/>
    <x v="1"/>
    <n v="3477200000"/>
    <n v="2767300000"/>
    <n v="346900000"/>
    <s v=" $-   "/>
    <n v="25400000"/>
    <x v="0"/>
    <x v="53"/>
  </r>
  <r>
    <x v="230"/>
    <x v="2"/>
    <x v="2"/>
    <n v="3782300000"/>
    <n v="2991900000"/>
    <n v="439200000"/>
    <s v=" $-   "/>
    <n v="19700000"/>
    <x v="0"/>
    <x v="53"/>
  </r>
  <r>
    <x v="230"/>
    <x v="3"/>
    <x v="3"/>
    <n v="3917200000"/>
    <n v="2994000000"/>
    <n v="411800000"/>
    <s v=" $-   "/>
    <n v="20800000"/>
    <x v="0"/>
    <x v="53"/>
  </r>
  <r>
    <x v="231"/>
    <x v="0"/>
    <x v="56"/>
    <n v="5935095000"/>
    <n v="4920664000"/>
    <n v="328595000"/>
    <s v=" $-   "/>
    <s v=" $-   "/>
    <x v="1"/>
    <x v="66"/>
  </r>
  <r>
    <x v="231"/>
    <x v="1"/>
    <x v="57"/>
    <n v="7779812000"/>
    <n v="6336272000"/>
    <n v="521502000"/>
    <s v=" $-   "/>
    <s v=" $-   "/>
    <x v="1"/>
    <x v="66"/>
  </r>
  <r>
    <x v="231"/>
    <x v="2"/>
    <x v="58"/>
    <n v="9474008000"/>
    <n v="7757571000"/>
    <n v="630421000"/>
    <s v=" $-   "/>
    <s v=" $-   "/>
    <x v="1"/>
    <x v="66"/>
  </r>
  <r>
    <x v="231"/>
    <x v="3"/>
    <x v="59"/>
    <n v="10949999000"/>
    <n v="8923519000"/>
    <n v="764117000"/>
    <s v=" $-   "/>
    <s v=" $-   "/>
    <x v="1"/>
    <x v="66"/>
  </r>
  <r>
    <x v="232"/>
    <x v="0"/>
    <x v="0"/>
    <n v="5671400000"/>
    <n v="3421700000"/>
    <n v="1114600000"/>
    <s v=" $-   "/>
    <n v="86300000"/>
    <x v="3"/>
    <x v="65"/>
  </r>
  <r>
    <x v="232"/>
    <x v="1"/>
    <x v="1"/>
    <n v="5808300000"/>
    <n v="3585100000"/>
    <n v="1128800000"/>
    <s v=" $-   "/>
    <n v="81700000"/>
    <x v="3"/>
    <x v="65"/>
  </r>
  <r>
    <x v="232"/>
    <x v="2"/>
    <x v="2"/>
    <n v="6011600000"/>
    <n v="3808500000"/>
    <n v="1198200000"/>
    <s v=" $-   "/>
    <n v="76700000"/>
    <x v="3"/>
    <x v="65"/>
  </r>
  <r>
    <x v="232"/>
    <x v="3"/>
    <x v="3"/>
    <n v="8680100000"/>
    <n v="5776800000"/>
    <n v="1622000000"/>
    <s v=" $-   "/>
    <n v="164500000"/>
    <x v="3"/>
    <x v="65"/>
  </r>
  <r>
    <x v="233"/>
    <x v="0"/>
    <x v="0"/>
    <n v="4122930000"/>
    <n v="2398790000"/>
    <n v="1219343000"/>
    <s v=" $-   "/>
    <n v="64093000"/>
    <x v="1"/>
    <x v="94"/>
  </r>
  <r>
    <x v="233"/>
    <x v="1"/>
    <x v="1"/>
    <n v="5062528000"/>
    <n v="2987126000"/>
    <n v="1454080000"/>
    <s v=" $-   "/>
    <n v="80969000"/>
    <x v="1"/>
    <x v="94"/>
  </r>
  <r>
    <x v="233"/>
    <x v="2"/>
    <x v="2"/>
    <n v="6740064000"/>
    <n v="4088151000"/>
    <n v="1866520000"/>
    <s v=" $-   "/>
    <n v="120719000"/>
    <x v="1"/>
    <x v="94"/>
  </r>
  <r>
    <x v="233"/>
    <x v="3"/>
    <x v="3"/>
    <n v="7192633000"/>
    <n v="4359104000"/>
    <n v="1987271000"/>
    <s v=" $-   "/>
    <n v="122120000"/>
    <x v="1"/>
    <x v="94"/>
  </r>
  <r>
    <x v="234"/>
    <x v="0"/>
    <x v="0"/>
    <n v="13107000000"/>
    <n v="11799000000"/>
    <s v=" $-   "/>
    <s v=" $-   "/>
    <s v=" $-   "/>
    <x v="0"/>
    <x v="53"/>
  </r>
  <r>
    <x v="234"/>
    <x v="1"/>
    <x v="1"/>
    <n v="11420000000"/>
    <n v="10303000000"/>
    <s v=" $-   "/>
    <s v=" $-   "/>
    <s v=" $-   "/>
    <x v="0"/>
    <x v="53"/>
  </r>
  <r>
    <x v="234"/>
    <x v="2"/>
    <x v="2"/>
    <n v="10986000000"/>
    <n v="9974000000"/>
    <s v=" $-   "/>
    <s v=" $-   "/>
    <s v=" $-   "/>
    <x v="0"/>
    <x v="53"/>
  </r>
  <r>
    <x v="234"/>
    <x v="3"/>
    <x v="3"/>
    <n v="10466000000"/>
    <n v="9576000000"/>
    <s v=" $-   "/>
    <s v=" $-   "/>
    <s v=" $-   "/>
    <x v="0"/>
    <x v="53"/>
  </r>
  <r>
    <x v="235"/>
    <x v="0"/>
    <x v="52"/>
    <n v="1282236000"/>
    <n v="322516000"/>
    <n v="151382000"/>
    <n v="235184000"/>
    <s v=" $-   "/>
    <x v="2"/>
    <x v="7"/>
  </r>
  <r>
    <x v="235"/>
    <x v="1"/>
    <x v="128"/>
    <n v="1388386000"/>
    <n v="338580000"/>
    <n v="159642000"/>
    <n v="250434000"/>
    <s v=" $-   "/>
    <x v="2"/>
    <x v="7"/>
  </r>
  <r>
    <x v="235"/>
    <x v="2"/>
    <x v="129"/>
    <n v="1475139000"/>
    <n v="355727000"/>
    <n v="169952000"/>
    <n v="266761000"/>
    <s v=" $-   "/>
    <x v="2"/>
    <x v="7"/>
  </r>
  <r>
    <x v="235"/>
    <x v="3"/>
    <x v="130"/>
    <n v="1423936000"/>
    <n v="343801000"/>
    <n v="170120000"/>
    <n v="276462000"/>
    <s v=" $-   "/>
    <x v="2"/>
    <x v="7"/>
  </r>
  <r>
    <x v="236"/>
    <x v="0"/>
    <x v="0"/>
    <n v="22603400000"/>
    <n v="4796500000"/>
    <n v="6839500000"/>
    <n v="5278100000"/>
    <s v=" $-   "/>
    <x v="3"/>
    <x v="3"/>
  </r>
  <r>
    <x v="236"/>
    <x v="1"/>
    <x v="1"/>
    <n v="23113100000"/>
    <n v="4908100000"/>
    <n v="6606700000"/>
    <n v="5531300000"/>
    <s v=" $-   "/>
    <x v="3"/>
    <x v="3"/>
  </r>
  <r>
    <x v="236"/>
    <x v="2"/>
    <x v="2"/>
    <n v="19615600000"/>
    <n v="4932500000"/>
    <n v="6280300000"/>
    <n v="4733600000"/>
    <s v=" $-   "/>
    <x v="3"/>
    <x v="3"/>
  </r>
  <r>
    <x v="236"/>
    <x v="3"/>
    <x v="3"/>
    <n v="19958700000"/>
    <n v="5037200000"/>
    <n v="6432400000"/>
    <n v="4796400000"/>
    <s v=" $-   "/>
    <x v="3"/>
    <x v="3"/>
  </r>
  <r>
    <x v="237"/>
    <x v="0"/>
    <x v="1"/>
    <n v="45358000000"/>
    <n v="41171000000"/>
    <n v="-318000000"/>
    <s v=" $-   "/>
    <s v=" $-   "/>
    <x v="0"/>
    <x v="30"/>
  </r>
  <r>
    <x v="237"/>
    <x v="1"/>
    <x v="2"/>
    <n v="39946000000"/>
    <n v="35263000000"/>
    <n v="-329000000"/>
    <s v=" $-   "/>
    <s v=" $-   "/>
    <x v="0"/>
    <x v="30"/>
  </r>
  <r>
    <x v="237"/>
    <x v="2"/>
    <x v="3"/>
    <n v="40536000000"/>
    <n v="36044000000"/>
    <n v="-220000000"/>
    <s v=" $-   "/>
    <s v=" $-   "/>
    <x v="0"/>
    <x v="30"/>
  </r>
  <r>
    <x v="237"/>
    <x v="3"/>
    <x v="28"/>
    <n v="47248000000"/>
    <n v="42186000000"/>
    <n v="-487000000"/>
    <s v=" $-   "/>
    <s v=" $-   "/>
    <x v="0"/>
    <x v="30"/>
  </r>
  <r>
    <x v="238"/>
    <x v="0"/>
    <x v="0"/>
    <n v="3094500000"/>
    <n v="2144200000"/>
    <n v="98200000"/>
    <s v=" $-   "/>
    <n v="332400000"/>
    <x v="5"/>
    <x v="11"/>
  </r>
  <r>
    <x v="238"/>
    <x v="1"/>
    <x v="1"/>
    <n v="3276800000"/>
    <n v="2272400000"/>
    <n v="99600000"/>
    <s v=" $-   "/>
    <n v="370900000"/>
    <x v="5"/>
    <x v="11"/>
  </r>
  <r>
    <x v="238"/>
    <x v="2"/>
    <x v="2"/>
    <n v="3350300000"/>
    <n v="2317500000"/>
    <n v="101100000"/>
    <s v=" $-   "/>
    <n v="388100000"/>
    <x v="5"/>
    <x v="11"/>
  </r>
  <r>
    <x v="238"/>
    <x v="3"/>
    <x v="3"/>
    <n v="3253600000"/>
    <n v="2171600000"/>
    <n v="103700000"/>
    <s v=" $-   "/>
    <n v="401300000"/>
    <x v="5"/>
    <x v="11"/>
  </r>
  <r>
    <x v="239"/>
    <x v="0"/>
    <x v="87"/>
    <n v="50521000000"/>
    <n v="33194000000"/>
    <n v="12244000000"/>
    <s v=" $-   "/>
    <n v="1523000000"/>
    <x v="1"/>
    <x v="83"/>
  </r>
  <r>
    <x v="239"/>
    <x v="1"/>
    <x v="25"/>
    <n v="53417000000"/>
    <n v="34941000000"/>
    <n v="12865000000"/>
    <s v=" $-   "/>
    <n v="1462000000"/>
    <x v="1"/>
    <x v="83"/>
  </r>
  <r>
    <x v="239"/>
    <x v="2"/>
    <x v="88"/>
    <n v="56223000000"/>
    <n v="36665000000"/>
    <n v="13281000000"/>
    <s v=" $-   "/>
    <n v="1485000000"/>
    <x v="1"/>
    <x v="83"/>
  </r>
  <r>
    <x v="239"/>
    <x v="3"/>
    <x v="89"/>
    <n v="59074000000"/>
    <n v="38504000000"/>
    <n v="14115000000"/>
    <s v=" $-   "/>
    <n v="1484000000"/>
    <x v="1"/>
    <x v="83"/>
  </r>
  <r>
    <x v="240"/>
    <x v="0"/>
    <x v="52"/>
    <n v="3598916000"/>
    <n v="2195857000"/>
    <n v="601300000"/>
    <n v="683688000"/>
    <s v=" $-   "/>
    <x v="2"/>
    <x v="20"/>
  </r>
  <r>
    <x v="240"/>
    <x v="1"/>
    <x v="128"/>
    <n v="4607309000"/>
    <n v="2599828000"/>
    <n v="613341000"/>
    <n v="716471000"/>
    <s v=" $-   "/>
    <x v="2"/>
    <x v="20"/>
  </r>
  <r>
    <x v="240"/>
    <x v="2"/>
    <x v="129"/>
    <n v="5259312000"/>
    <n v="2974976000"/>
    <n v="591611000"/>
    <n v="825242000"/>
    <s v=" $-   "/>
    <x v="2"/>
    <x v="20"/>
  </r>
  <r>
    <x v="240"/>
    <x v="3"/>
    <x v="131"/>
    <n v="5885893000"/>
    <n v="3266971000"/>
    <n v="630954000"/>
    <n v="913712000"/>
    <s v=" $-   "/>
    <x v="2"/>
    <x v="20"/>
  </r>
  <r>
    <x v="241"/>
    <x v="0"/>
    <x v="0"/>
    <n v="7810610000"/>
    <n v="7479746000"/>
    <n v="360586000"/>
    <s v=" $-   "/>
    <n v="116388000"/>
    <x v="6"/>
    <x v="95"/>
  </r>
  <r>
    <x v="241"/>
    <x v="1"/>
    <x v="1"/>
    <n v="9531778000"/>
    <n v="7567707000"/>
    <n v="2177616000"/>
    <s v=" $-   "/>
    <n v="167425000"/>
    <x v="6"/>
    <x v="95"/>
  </r>
  <r>
    <x v="241"/>
    <x v="2"/>
    <x v="2"/>
    <n v="10681897000"/>
    <n v="8024286000"/>
    <n v="2856642000"/>
    <s v=" $-   "/>
    <n v="185993000"/>
    <x v="6"/>
    <x v="95"/>
  </r>
  <r>
    <x v="241"/>
    <x v="3"/>
    <x v="3"/>
    <n v="10116502000"/>
    <n v="7677233000"/>
    <n v="2620072000"/>
    <s v=" $-   "/>
    <n v="224133000"/>
    <x v="6"/>
    <x v="95"/>
  </r>
  <r>
    <x v="242"/>
    <x v="0"/>
    <x v="1"/>
    <n v="17699000000"/>
    <n v="8307000000"/>
    <n v="7161000000"/>
    <s v=" $-   "/>
    <n v="867000000"/>
    <x v="0"/>
    <x v="0"/>
  </r>
  <r>
    <x v="242"/>
    <x v="1"/>
    <x v="2"/>
    <n v="18605000000"/>
    <n v="7677000000"/>
    <n v="7639000000"/>
    <s v=" $-   "/>
    <n v="938000000"/>
    <x v="0"/>
    <x v="0"/>
  </r>
  <r>
    <x v="242"/>
    <x v="2"/>
    <x v="3"/>
    <n v="19820000000"/>
    <n v="6025000000"/>
    <n v="8625000000"/>
    <s v=" $-   "/>
    <n v="1015000000"/>
    <x v="0"/>
    <x v="0"/>
  </r>
  <r>
    <x v="242"/>
    <x v="3"/>
    <x v="28"/>
    <n v="20425000000"/>
    <n v="6132000000"/>
    <n v="9312000000"/>
    <s v=" $-   "/>
    <n v="1221000000"/>
    <x v="0"/>
    <x v="0"/>
  </r>
  <r>
    <x v="243"/>
    <x v="0"/>
    <x v="0"/>
    <n v="6376000000"/>
    <n v="3851000000"/>
    <n v="1201000000"/>
    <s v=" $-   "/>
    <n v="749000000"/>
    <x v="10"/>
    <x v="96"/>
  </r>
  <r>
    <x v="243"/>
    <x v="1"/>
    <x v="1"/>
    <n v="6313000000"/>
    <n v="3685000000"/>
    <n v="1162000000"/>
    <s v=" $-   "/>
    <n v="800000000"/>
    <x v="10"/>
    <x v="96"/>
  </r>
  <r>
    <x v="243"/>
    <x v="2"/>
    <x v="2"/>
    <n v="6777000000"/>
    <n v="3775000000"/>
    <n v="1181000000"/>
    <s v=" $-   "/>
    <n v="808000000"/>
    <x v="10"/>
    <x v="96"/>
  </r>
  <r>
    <x v="243"/>
    <x v="3"/>
    <x v="3"/>
    <n v="8229000000"/>
    <n v="4265000000"/>
    <n v="1467000000"/>
    <s v=" $-   "/>
    <n v="1166000000"/>
    <x v="10"/>
    <x v="96"/>
  </r>
  <r>
    <x v="244"/>
    <x v="0"/>
    <x v="0"/>
    <n v="45352000000"/>
    <n v="39595000000"/>
    <n v="909000000"/>
    <n v="172000000"/>
    <s v=" $-   "/>
    <x v="8"/>
    <x v="63"/>
  </r>
  <r>
    <x v="244"/>
    <x v="1"/>
    <x v="1"/>
    <n v="44062000000"/>
    <n v="37940000000"/>
    <n v="870000000"/>
    <n v="150000000"/>
    <s v=" $-   "/>
    <x v="8"/>
    <x v="63"/>
  </r>
  <r>
    <x v="244"/>
    <x v="2"/>
    <x v="2"/>
    <n v="45608000000"/>
    <n v="38939000000"/>
    <n v="806000000"/>
    <n v="127000000"/>
    <s v=" $-   "/>
    <x v="8"/>
    <x v="63"/>
  </r>
  <r>
    <x v="244"/>
    <x v="3"/>
    <x v="3"/>
    <n v="32735000000"/>
    <n v="25683000000"/>
    <n v="828000000"/>
    <n v="102000000"/>
    <s v=" $-   "/>
    <x v="8"/>
    <x v="63"/>
  </r>
  <r>
    <x v="245"/>
    <x v="0"/>
    <x v="92"/>
    <n v="27686000000"/>
    <n v="16538000000"/>
    <n v="8482000000"/>
    <s v=" $-   "/>
    <s v=" $-   "/>
    <x v="1"/>
    <x v="91"/>
  </r>
  <r>
    <x v="245"/>
    <x v="1"/>
    <x v="46"/>
    <n v="27931000000"/>
    <n v="16725000000"/>
    <n v="8440000000"/>
    <s v=" $-   "/>
    <s v=" $-   "/>
    <x v="1"/>
    <x v="91"/>
  </r>
  <r>
    <x v="245"/>
    <x v="2"/>
    <x v="26"/>
    <n v="28105000000"/>
    <n v="16863000000"/>
    <n v="8355000000"/>
    <s v=" $-   "/>
    <s v=" $-   "/>
    <x v="1"/>
    <x v="91"/>
  </r>
  <r>
    <x v="245"/>
    <x v="3"/>
    <x v="47"/>
    <n v="27079000000"/>
    <n v="16496000000"/>
    <n v="8256000000"/>
    <s v=" $-   "/>
    <s v=" $-   "/>
    <x v="1"/>
    <x v="91"/>
  </r>
  <r>
    <x v="246"/>
    <x v="0"/>
    <x v="1"/>
    <n v="8312000000"/>
    <s v=" $-   "/>
    <n v="3456000000"/>
    <s v=" $-   "/>
    <n v="258000000"/>
    <x v="2"/>
    <x v="16"/>
  </r>
  <r>
    <x v="246"/>
    <x v="1"/>
    <x v="2"/>
    <n v="9441000000"/>
    <s v=" $-   "/>
    <n v="4014000000"/>
    <s v=" $-   "/>
    <n v="321000000"/>
    <x v="2"/>
    <x v="16"/>
  </r>
  <r>
    <x v="246"/>
    <x v="2"/>
    <x v="3"/>
    <n v="9667000000"/>
    <s v=" $-   "/>
    <n v="4162000000"/>
    <s v=" $-   "/>
    <n v="366000000"/>
    <x v="2"/>
    <x v="16"/>
  </r>
  <r>
    <x v="246"/>
    <x v="3"/>
    <x v="28"/>
    <n v="10776000000"/>
    <s v=" $-   "/>
    <n v="4525000000"/>
    <s v=" $-   "/>
    <n v="373000000"/>
    <x v="2"/>
    <x v="16"/>
  </r>
  <r>
    <x v="247"/>
    <x v="0"/>
    <x v="0"/>
    <n v="475888000"/>
    <n v="117275000"/>
    <n v="47115000"/>
    <s v=" $-   "/>
    <n v="121211000"/>
    <x v="7"/>
    <x v="70"/>
  </r>
  <r>
    <x v="247"/>
    <x v="1"/>
    <x v="1"/>
    <n v="635490000"/>
    <n v="172050000"/>
    <n v="43720000"/>
    <s v=" $-   "/>
    <n v="186979000"/>
    <x v="7"/>
    <x v="70"/>
  </r>
  <r>
    <x v="247"/>
    <x v="2"/>
    <x v="2"/>
    <n v="992332000"/>
    <n v="275379000"/>
    <n v="57664000"/>
    <s v=" $-   "/>
    <n v="301812000"/>
    <x v="7"/>
    <x v="70"/>
  </r>
  <r>
    <x v="247"/>
    <x v="3"/>
    <x v="3"/>
    <n v="1042779000"/>
    <n v="280901000"/>
    <n v="53992000"/>
    <s v=" $-   "/>
    <n v="294520000"/>
    <x v="7"/>
    <x v="70"/>
  </r>
  <r>
    <x v="248"/>
    <x v="0"/>
    <x v="0"/>
    <n v="797517000"/>
    <n v="337533000"/>
    <n v="20412000"/>
    <s v=" $-   "/>
    <n v="277621000"/>
    <x v="7"/>
    <x v="77"/>
  </r>
  <r>
    <x v="248"/>
    <x v="1"/>
    <x v="1"/>
    <n v="1029475000"/>
    <n v="423256000"/>
    <n v="27772000"/>
    <s v=" $-   "/>
    <n v="357165000"/>
    <x v="7"/>
    <x v="77"/>
  </r>
  <r>
    <x v="248"/>
    <x v="2"/>
    <x v="2"/>
    <n v="1105247000"/>
    <n v="441929000"/>
    <n v="29412000"/>
    <s v=" $-   "/>
    <n v="378716000"/>
    <x v="7"/>
    <x v="77"/>
  </r>
  <r>
    <x v="248"/>
    <x v="3"/>
    <x v="3"/>
    <n v="1288149000"/>
    <n v="497359000"/>
    <n v="29870000"/>
    <s v=" $-   "/>
    <n v="464472000"/>
    <x v="7"/>
    <x v="77"/>
  </r>
  <r>
    <x v="249"/>
    <x v="0"/>
    <x v="0"/>
    <n v="11814000000"/>
    <n v="10190000000"/>
    <n v="582000000"/>
    <s v=" $-   "/>
    <n v="102000000"/>
    <x v="1"/>
    <x v="43"/>
  </r>
  <r>
    <x v="249"/>
    <x v="1"/>
    <x v="1"/>
    <n v="12784000000"/>
    <n v="11020000000"/>
    <n v="649000000"/>
    <s v=" $-   "/>
    <n v="127000000"/>
    <x v="1"/>
    <x v="43"/>
  </r>
  <r>
    <x v="249"/>
    <x v="2"/>
    <x v="2"/>
    <n v="13796000000"/>
    <n v="11830000000"/>
    <n v="659000000"/>
    <s v=" $-   "/>
    <n v="148000000"/>
    <x v="1"/>
    <x v="43"/>
  </r>
  <r>
    <x v="249"/>
    <x v="3"/>
    <x v="3"/>
    <n v="14486000000"/>
    <n v="12363000000"/>
    <n v="634000000"/>
    <s v=" $-   "/>
    <n v="139000000"/>
    <x v="1"/>
    <x v="43"/>
  </r>
  <r>
    <x v="250"/>
    <x v="0"/>
    <x v="1"/>
    <n v="6761000000"/>
    <n v="4802000000"/>
    <n v="1347000000"/>
    <s v=" $-   "/>
    <s v=" $-   "/>
    <x v="0"/>
    <x v="18"/>
  </r>
  <r>
    <x v="250"/>
    <x v="1"/>
    <x v="2"/>
    <n v="7006000000"/>
    <n v="4946000000"/>
    <n v="1338000000"/>
    <s v=" $-   "/>
    <s v=" $-   "/>
    <x v="0"/>
    <x v="18"/>
  </r>
  <r>
    <x v="250"/>
    <x v="2"/>
    <x v="3"/>
    <n v="7142000000"/>
    <n v="4889000000"/>
    <n v="1339000000"/>
    <s v=" $-   "/>
    <s v=" $-   "/>
    <x v="0"/>
    <x v="18"/>
  </r>
  <r>
    <x v="250"/>
    <x v="3"/>
    <x v="28"/>
    <n v="7357000000"/>
    <n v="4901000000"/>
    <n v="1403000000"/>
    <s v=" $-   "/>
    <s v=" $-   "/>
    <x v="0"/>
    <x v="18"/>
  </r>
  <r>
    <x v="251"/>
    <x v="0"/>
    <x v="0"/>
    <n v="6420881000"/>
    <n v="3011684000"/>
    <n v="2388182000"/>
    <s v=" $-   "/>
    <s v=" $-   "/>
    <x v="1"/>
    <x v="81"/>
  </r>
  <r>
    <x v="251"/>
    <x v="1"/>
    <x v="1"/>
    <n v="6484892000"/>
    <n v="3006009000"/>
    <n v="2310780000"/>
    <s v=" $-   "/>
    <s v=" $-   "/>
    <x v="1"/>
    <x v="81"/>
  </r>
  <r>
    <x v="251"/>
    <x v="2"/>
    <x v="2"/>
    <n v="6023819000"/>
    <n v="3022797000"/>
    <n v="2347308000"/>
    <s v=" $-   "/>
    <s v=" $-   "/>
    <x v="1"/>
    <x v="81"/>
  </r>
  <r>
    <x v="251"/>
    <x v="3"/>
    <x v="3"/>
    <n v="5702613000"/>
    <n v="2896255000"/>
    <n v="2265436000"/>
    <s v=" $-   "/>
    <s v=" $-   "/>
    <x v="1"/>
    <x v="81"/>
  </r>
  <r>
    <x v="252"/>
    <x v="0"/>
    <x v="0"/>
    <n v="27567000000"/>
    <n v="16750700000"/>
    <n v="2211700000"/>
    <s v=" $-   "/>
    <s v=" $-   "/>
    <x v="1"/>
    <x v="51"/>
  </r>
  <r>
    <x v="252"/>
    <x v="1"/>
    <x v="1"/>
    <n v="28105700000"/>
    <n v="17203000000"/>
    <n v="2138400000"/>
    <s v=" $-   "/>
    <s v=" $-   "/>
    <x v="1"/>
    <x v="51"/>
  </r>
  <r>
    <x v="252"/>
    <x v="2"/>
    <x v="2"/>
    <n v="27441300000"/>
    <n v="16985600000"/>
    <n v="2506500000"/>
    <s v=" $-   "/>
    <s v=" $-   "/>
    <x v="1"/>
    <x v="51"/>
  </r>
  <r>
    <x v="252"/>
    <x v="3"/>
    <x v="3"/>
    <n v="25413000000"/>
    <n v="15623800000"/>
    <n v="2643700000"/>
    <s v=" $-   "/>
    <s v=" $-   "/>
    <x v="1"/>
    <x v="51"/>
  </r>
  <r>
    <x v="253"/>
    <x v="0"/>
    <x v="93"/>
    <n v="1581623000"/>
    <n v="743164000"/>
    <n v="261471000"/>
    <n v="254723000"/>
    <n v="111537000"/>
    <x v="2"/>
    <x v="7"/>
  </r>
  <r>
    <x v="253"/>
    <x v="1"/>
    <x v="94"/>
    <n v="1931217000"/>
    <n v="802474000"/>
    <n v="267278000"/>
    <n v="305043000"/>
    <n v="94534000"/>
    <x v="2"/>
    <x v="7"/>
  </r>
  <r>
    <x v="253"/>
    <x v="2"/>
    <x v="95"/>
    <n v="2147036000"/>
    <n v="917472000"/>
    <n v="274815000"/>
    <n v="349543000"/>
    <n v="176746000"/>
    <x v="2"/>
    <x v="7"/>
  </r>
  <r>
    <x v="253"/>
    <x v="3"/>
    <x v="96"/>
    <n v="2173334000"/>
    <n v="967870000"/>
    <n v="301670000"/>
    <n v="372596000"/>
    <n v="174896000"/>
    <x v="2"/>
    <x v="7"/>
  </r>
  <r>
    <x v="254"/>
    <x v="0"/>
    <x v="93"/>
    <n v="122196000000"/>
    <n v="115315000000"/>
    <n v="4110000000"/>
    <n v="433000000"/>
    <s v=" $-   "/>
    <x v="3"/>
    <x v="4"/>
  </r>
  <r>
    <x v="254"/>
    <x v="1"/>
    <x v="94"/>
    <n v="137392000000"/>
    <n v="129040000000"/>
    <n v="5388000000"/>
    <n v="457000000"/>
    <s v=" $-   "/>
    <x v="3"/>
    <x v="4"/>
  </r>
  <r>
    <x v="254"/>
    <x v="2"/>
    <x v="95"/>
    <n v="179045000000"/>
    <n v="167634000000"/>
    <n v="7901000000"/>
    <n v="392000000"/>
    <s v=" $-   "/>
    <x v="3"/>
    <x v="4"/>
  </r>
  <r>
    <x v="254"/>
    <x v="3"/>
    <x v="96"/>
    <n v="190884000000"/>
    <n v="179468000000"/>
    <n v="7276000000"/>
    <n v="392000000"/>
    <s v=" $-   "/>
    <x v="3"/>
    <x v="4"/>
  </r>
  <r>
    <x v="255"/>
    <x v="0"/>
    <x v="0"/>
    <n v="2730300000"/>
    <n v="795000000"/>
    <n v="752200000"/>
    <s v=" $-   "/>
    <n v="93500000"/>
    <x v="6"/>
    <x v="97"/>
  </r>
  <r>
    <x v="255"/>
    <x v="1"/>
    <x v="1"/>
    <n v="2972500000"/>
    <n v="822400000"/>
    <n v="822100000"/>
    <s v=" $-   "/>
    <n v="93400000"/>
    <x v="6"/>
    <x v="97"/>
  </r>
  <r>
    <x v="255"/>
    <x v="2"/>
    <x v="2"/>
    <n v="3334300000"/>
    <n v="930300000"/>
    <n v="869300000"/>
    <s v=" $-   "/>
    <n v="95600000"/>
    <x v="6"/>
    <x v="97"/>
  </r>
  <r>
    <x v="255"/>
    <x v="3"/>
    <x v="3"/>
    <n v="3484500000"/>
    <n v="976300000"/>
    <n v="921300000"/>
    <s v=" $-   "/>
    <n v="113500000"/>
    <x v="6"/>
    <x v="97"/>
  </r>
  <r>
    <x v="256"/>
    <x v="0"/>
    <x v="0"/>
    <n v="35015000000"/>
    <n v="21939000000"/>
    <n v="9176000000"/>
    <s v=" $-   "/>
    <n v="217000000"/>
    <x v="4"/>
    <x v="40"/>
  </r>
  <r>
    <x v="256"/>
    <x v="1"/>
    <x v="1"/>
    <n v="35299000000"/>
    <n v="22189000000"/>
    <n v="8679000000"/>
    <s v=" $-   "/>
    <n v="217000000"/>
    <x v="4"/>
    <x v="40"/>
  </r>
  <r>
    <x v="256"/>
    <x v="2"/>
    <x v="2"/>
    <n v="34244000000"/>
    <n v="21647000000"/>
    <n v="8457000000"/>
    <s v=" $-   "/>
    <n v="206000000"/>
    <x v="4"/>
    <x v="40"/>
  </r>
  <r>
    <x v="256"/>
    <x v="3"/>
    <x v="3"/>
    <n v="29636000000"/>
    <n v="18124000000"/>
    <n v="7577000000"/>
    <s v=" $-   "/>
    <n v="181000000"/>
    <x v="4"/>
    <x v="40"/>
  </r>
  <r>
    <x v="257"/>
    <x v="0"/>
    <x v="0"/>
    <n v="68150000000"/>
    <n v="37987000000"/>
    <n v="9098000000"/>
    <s v=" $-   "/>
    <n v="17755000000"/>
    <x v="6"/>
    <x v="12"/>
  </r>
  <r>
    <x v="257"/>
    <x v="1"/>
    <x v="1"/>
    <n v="68199000000"/>
    <n v="38107000000"/>
    <n v="9438000000"/>
    <s v=" $-   "/>
    <n v="16602000000"/>
    <x v="6"/>
    <x v="12"/>
  </r>
  <r>
    <x v="257"/>
    <x v="2"/>
    <x v="2"/>
    <n v="73316000000"/>
    <n v="39102000000"/>
    <n v="8319000000"/>
    <s v=" $-   "/>
    <n v="17091000000"/>
    <x v="6"/>
    <x v="12"/>
  </r>
  <r>
    <x v="257"/>
    <x v="3"/>
    <x v="3"/>
    <n v="69951000000"/>
    <n v="38714000000"/>
    <n v="6998000000"/>
    <s v=" $-   "/>
    <n v="16769000000"/>
    <x v="6"/>
    <x v="12"/>
  </r>
  <r>
    <x v="258"/>
    <x v="0"/>
    <x v="0"/>
    <n v="5787980000"/>
    <n v="4297922000"/>
    <n v="1110550000"/>
    <s v=" $-   "/>
    <s v=" $-   "/>
    <x v="1"/>
    <x v="98"/>
  </r>
  <r>
    <x v="258"/>
    <x v="1"/>
    <x v="1"/>
    <n v="7348754000"/>
    <n v="5427945000"/>
    <n v="1373878000"/>
    <s v=" $-   "/>
    <s v=" $-   "/>
    <x v="1"/>
    <x v="98"/>
  </r>
  <r>
    <x v="258"/>
    <x v="2"/>
    <x v="2"/>
    <n v="7803446000"/>
    <n v="5649254000"/>
    <n v="1381396000"/>
    <s v=" $-   "/>
    <s v=" $-   "/>
    <x v="1"/>
    <x v="98"/>
  </r>
  <r>
    <x v="258"/>
    <x v="3"/>
    <x v="3"/>
    <n v="8071563000"/>
    <n v="5660877000"/>
    <n v="1573120000"/>
    <s v=" $-   "/>
    <s v=" $-   "/>
    <x v="1"/>
    <x v="98"/>
  </r>
  <r>
    <x v="259"/>
    <x v="0"/>
    <x v="0"/>
    <n v="3901300000"/>
    <n v="1503800000"/>
    <n v="1457300000"/>
    <n v="100100000"/>
    <s v=" $-   "/>
    <x v="4"/>
    <x v="40"/>
  </r>
  <r>
    <x v="259"/>
    <x v="1"/>
    <x v="1"/>
    <n v="4200700000"/>
    <n v="1528500000"/>
    <n v="1548600000"/>
    <n v="100200000"/>
    <s v=" $-   "/>
    <x v="4"/>
    <x v="40"/>
  </r>
  <r>
    <x v="259"/>
    <x v="2"/>
    <x v="2"/>
    <n v="4409300000"/>
    <n v="1700600000"/>
    <n v="1617600000"/>
    <n v="115100000"/>
    <s v=" $-   "/>
    <x v="4"/>
    <x v="40"/>
  </r>
  <r>
    <x v="259"/>
    <x v="3"/>
    <x v="3"/>
    <n v="4071300000"/>
    <n v="1455300000"/>
    <n v="1532400000"/>
    <n v="108400000"/>
    <s v=" $-   "/>
    <x v="4"/>
    <x v="40"/>
  </r>
  <r>
    <x v="260"/>
    <x v="0"/>
    <x v="56"/>
    <n v="4123400000"/>
    <n v="2457600000"/>
    <n v="1090300000"/>
    <s v=" $-   "/>
    <s v=" $-   "/>
    <x v="4"/>
    <x v="40"/>
  </r>
  <r>
    <x v="260"/>
    <x v="1"/>
    <x v="57"/>
    <n v="4243200000"/>
    <n v="2513000000"/>
    <n v="1122000000"/>
    <s v=" $-   "/>
    <s v=" $-   "/>
    <x v="4"/>
    <x v="40"/>
  </r>
  <r>
    <x v="260"/>
    <x v="2"/>
    <x v="58"/>
    <n v="4296300000"/>
    <n v="2559000000"/>
    <n v="1127400000"/>
    <s v=" $-   "/>
    <s v=" $-   "/>
    <x v="4"/>
    <x v="40"/>
  </r>
  <r>
    <x v="260"/>
    <x v="3"/>
    <x v="59"/>
    <n v="4411500000"/>
    <n v="2579800000"/>
    <n v="1175000000"/>
    <s v=" $-   "/>
    <s v=" $-   "/>
    <x v="4"/>
    <x v="40"/>
  </r>
  <r>
    <x v="261"/>
    <x v="0"/>
    <x v="0"/>
    <n v="2031901000"/>
    <n v="1704767000"/>
    <n v="135824000"/>
    <s v=" $-   "/>
    <s v=" $-   "/>
    <x v="8"/>
    <x v="99"/>
  </r>
  <r>
    <x v="261"/>
    <x v="1"/>
    <x v="1"/>
    <n v="2155551000"/>
    <n v="1791594000"/>
    <n v="145298000"/>
    <s v=" $-   "/>
    <s v=" $-   "/>
    <x v="8"/>
    <x v="99"/>
  </r>
  <r>
    <x v="261"/>
    <x v="2"/>
    <x v="2"/>
    <n v="2957951000"/>
    <n v="2435591000"/>
    <n v="164596000"/>
    <s v=" $-   "/>
    <s v=" $-   "/>
    <x v="8"/>
    <x v="99"/>
  </r>
  <r>
    <x v="261"/>
    <x v="3"/>
    <x v="3"/>
    <n v="3539570000"/>
    <n v="2817803000"/>
    <n v="233887000"/>
    <s v=" $-   "/>
    <s v=" $-   "/>
    <x v="8"/>
    <x v="99"/>
  </r>
  <r>
    <x v="262"/>
    <x v="0"/>
    <x v="0"/>
    <n v="11924000000"/>
    <s v=" $-   "/>
    <n v="7134000000"/>
    <s v=" $-   "/>
    <n v="2961000000"/>
    <x v="6"/>
    <x v="100"/>
  </r>
  <r>
    <x v="262"/>
    <x v="1"/>
    <x v="1"/>
    <n v="12261000000"/>
    <s v=" $-   "/>
    <n v="7226000000"/>
    <s v=" $-   "/>
    <n v="2958000000"/>
    <x v="6"/>
    <x v="100"/>
  </r>
  <r>
    <x v="262"/>
    <x v="2"/>
    <x v="2"/>
    <n v="12951000000"/>
    <s v=" $-   "/>
    <n v="7515000000"/>
    <s v=" $-   "/>
    <n v="3135000000"/>
    <x v="6"/>
    <x v="100"/>
  </r>
  <r>
    <x v="262"/>
    <x v="3"/>
    <x v="3"/>
    <n v="12893000000"/>
    <s v=" $-   "/>
    <n v="7334000000"/>
    <s v=" $-   "/>
    <n v="3140000000"/>
    <x v="6"/>
    <x v="100"/>
  </r>
  <r>
    <x v="263"/>
    <x v="0"/>
    <x v="1"/>
    <n v="30871000000"/>
    <n v="16106000000"/>
    <n v="6384000000"/>
    <n v="1715000000"/>
    <s v=" $-   "/>
    <x v="0"/>
    <x v="53"/>
  </r>
  <r>
    <x v="263"/>
    <x v="1"/>
    <x v="2"/>
    <n v="31821000000"/>
    <n v="16447000000"/>
    <n v="6469000000"/>
    <n v="1770000000"/>
    <s v=" $-   "/>
    <x v="0"/>
    <x v="53"/>
  </r>
  <r>
    <x v="263"/>
    <x v="2"/>
    <x v="3"/>
    <n v="30274000000"/>
    <n v="15383000000"/>
    <n v="6182000000"/>
    <n v="1763000000"/>
    <s v=" $-   "/>
    <x v="0"/>
    <x v="53"/>
  </r>
  <r>
    <x v="263"/>
    <x v="3"/>
    <x v="28"/>
    <n v="30109000000"/>
    <n v="15040000000"/>
    <n v="6111000000"/>
    <n v="1735000000"/>
    <s v=" $-   "/>
    <x v="0"/>
    <x v="53"/>
  </r>
  <r>
    <x v="264"/>
    <x v="0"/>
    <x v="0"/>
    <n v="2060702000"/>
    <n v="995046000"/>
    <s v=" $-   "/>
    <s v=" $-   "/>
    <s v=" $-   "/>
    <x v="4"/>
    <x v="69"/>
  </r>
  <r>
    <x v="264"/>
    <x v="1"/>
    <x v="1"/>
    <n v="2246428000"/>
    <n v="1073497000"/>
    <s v=" $-   "/>
    <s v=" $-   "/>
    <s v=" $-   "/>
    <x v="4"/>
    <x v="69"/>
  </r>
  <r>
    <x v="264"/>
    <x v="2"/>
    <x v="2"/>
    <n v="2464867000"/>
    <n v="1125057000"/>
    <s v=" $-   "/>
    <s v=" $-   "/>
    <s v=" $-   "/>
    <x v="4"/>
    <x v="69"/>
  </r>
  <r>
    <x v="264"/>
    <x v="3"/>
    <x v="3"/>
    <n v="2722564000"/>
    <n v="1090263000"/>
    <s v=" $-   "/>
    <s v=" $-   "/>
    <s v=" $-   "/>
    <x v="4"/>
    <x v="69"/>
  </r>
  <r>
    <x v="265"/>
    <x v="0"/>
    <x v="0"/>
    <n v="24618000000"/>
    <n v="15055000000"/>
    <n v="2249000000"/>
    <s v=" $-   "/>
    <s v=" $-   "/>
    <x v="4"/>
    <x v="101"/>
  </r>
  <r>
    <x v="265"/>
    <x v="1"/>
    <x v="1"/>
    <n v="24466000000"/>
    <n v="14009000000"/>
    <n v="2362000000"/>
    <s v=" $-   "/>
    <s v=" $-   "/>
    <x v="4"/>
    <x v="101"/>
  </r>
  <r>
    <x v="265"/>
    <x v="2"/>
    <x v="2"/>
    <n v="24522000000"/>
    <n v="14362000000"/>
    <n v="2541000000"/>
    <s v=" $-   "/>
    <s v=" $-   "/>
    <x v="4"/>
    <x v="101"/>
  </r>
  <r>
    <x v="265"/>
    <x v="3"/>
    <x v="3"/>
    <n v="25434000000"/>
    <n v="14320000000"/>
    <n v="2749000000"/>
    <s v=" $-   "/>
    <s v=" $-   "/>
    <x v="4"/>
    <x v="101"/>
  </r>
  <r>
    <x v="266"/>
    <x v="0"/>
    <x v="34"/>
    <n v="14861000000"/>
    <n v="7208000000"/>
    <n v="2550000000"/>
    <n v="1533000000"/>
    <s v=" $-   "/>
    <x v="8"/>
    <x v="45"/>
  </r>
  <r>
    <x v="266"/>
    <x v="1"/>
    <x v="35"/>
    <n v="15855000000"/>
    <n v="7281000000"/>
    <n v="2774000000"/>
    <n v="1725000000"/>
    <s v=" $-   "/>
    <x v="8"/>
    <x v="45"/>
  </r>
  <r>
    <x v="266"/>
    <x v="2"/>
    <x v="36"/>
    <n v="15001000000"/>
    <n v="6819000000"/>
    <n v="2686000000"/>
    <n v="1580000000"/>
    <s v=" $-   "/>
    <x v="8"/>
    <x v="45"/>
  </r>
  <r>
    <x v="266"/>
    <x v="3"/>
    <x v="37"/>
    <n v="13502000000"/>
    <n v="6485000000"/>
    <n v="2833000000"/>
    <n v="1512000000"/>
    <s v=" $-   "/>
    <x v="8"/>
    <x v="45"/>
  </r>
  <r>
    <x v="267"/>
    <x v="0"/>
    <x v="83"/>
    <n v="9974100000"/>
    <n v="7213900000"/>
    <n v="550600000"/>
    <s v=" $-   "/>
    <s v=" $-   "/>
    <x v="8"/>
    <x v="45"/>
  </r>
  <r>
    <x v="267"/>
    <x v="1"/>
    <x v="2"/>
    <n v="9055800000"/>
    <n v="7129200000"/>
    <n v="505800000"/>
    <s v=" $-   "/>
    <s v=" $-   "/>
    <x v="8"/>
    <x v="45"/>
  </r>
  <r>
    <x v="267"/>
    <x v="2"/>
    <x v="3"/>
    <n v="8895300000"/>
    <n v="7177400000"/>
    <n v="439100000"/>
    <s v=" $-   "/>
    <s v=" $-   "/>
    <x v="8"/>
    <x v="45"/>
  </r>
  <r>
    <x v="267"/>
    <x v="3"/>
    <x v="28"/>
    <n v="7162800000"/>
    <n v="6352800000"/>
    <n v="491000000"/>
    <s v=" $-   "/>
    <s v=" $-   "/>
    <x v="8"/>
    <x v="45"/>
  </r>
  <r>
    <x v="268"/>
    <x v="0"/>
    <x v="0"/>
    <n v="82243000000"/>
    <n v="68948000000"/>
    <n v="7202000000"/>
    <s v=" $-   "/>
    <n v="995000000"/>
    <x v="9"/>
    <x v="92"/>
  </r>
  <r>
    <x v="268"/>
    <x v="1"/>
    <x v="1"/>
    <n v="100160000000"/>
    <n v="87758000000"/>
    <n v="7851000000"/>
    <s v=" $-   "/>
    <n v="1220000000"/>
    <x v="9"/>
    <x v="92"/>
  </r>
  <r>
    <x v="268"/>
    <x v="2"/>
    <x v="2"/>
    <n v="97817000000"/>
    <n v="84275000000"/>
    <n v="8450000000"/>
    <s v=" $-   "/>
    <n v="1326000000"/>
    <x v="9"/>
    <x v="92"/>
  </r>
  <r>
    <x v="268"/>
    <x v="3"/>
    <x v="3"/>
    <n v="72051000000"/>
    <n v="55891000000"/>
    <n v="10029000000"/>
    <s v=" $-   "/>
    <n v="1646000000"/>
    <x v="9"/>
    <x v="92"/>
  </r>
  <r>
    <x v="269"/>
    <x v="0"/>
    <x v="0"/>
    <n v="47267000000"/>
    <n v="16446000000"/>
    <n v="12776000000"/>
    <n v="8168000000"/>
    <s v=" $-   "/>
    <x v="3"/>
    <x v="3"/>
  </r>
  <r>
    <x v="269"/>
    <x v="1"/>
    <x v="1"/>
    <n v="44033000000"/>
    <n v="16954000000"/>
    <n v="11911000000"/>
    <n v="7503000000"/>
    <s v=" $-   "/>
    <x v="3"/>
    <x v="3"/>
  </r>
  <r>
    <x v="269"/>
    <x v="2"/>
    <x v="2"/>
    <n v="42237000000"/>
    <n v="16768000000"/>
    <n v="11606000000"/>
    <n v="7180000000"/>
    <s v=" $-   "/>
    <x v="3"/>
    <x v="3"/>
  </r>
  <r>
    <x v="269"/>
    <x v="3"/>
    <x v="3"/>
    <n v="39498000000"/>
    <n v="14934000000"/>
    <n v="10313000000"/>
    <n v="6704000000"/>
    <s v=" $-   "/>
    <x v="3"/>
    <x v="3"/>
  </r>
  <r>
    <x v="270"/>
    <x v="0"/>
    <x v="0"/>
    <n v="11966000000"/>
    <n v="2079000000"/>
    <n v="4017000000"/>
    <s v=" $-   "/>
    <n v="2008000000"/>
    <x v="9"/>
    <x v="27"/>
  </r>
  <r>
    <x v="270"/>
    <x v="1"/>
    <x v="1"/>
    <n v="11325000000"/>
    <n v="2156000000"/>
    <n v="3469000000"/>
    <s v=" $-   "/>
    <n v="2500000000"/>
    <x v="9"/>
    <x v="27"/>
  </r>
  <r>
    <x v="270"/>
    <x v="2"/>
    <x v="2"/>
    <n v="10846000000"/>
    <n v="2246000000"/>
    <n v="3627000000"/>
    <s v=" $-   "/>
    <n v="2861000000"/>
    <x v="9"/>
    <x v="27"/>
  </r>
  <r>
    <x v="270"/>
    <x v="3"/>
    <x v="3"/>
    <n v="5522000000"/>
    <n v="1694000000"/>
    <n v="1831000000"/>
    <s v=" $-   "/>
    <n v="2957000000"/>
    <x v="9"/>
    <x v="27"/>
  </r>
  <r>
    <x v="271"/>
    <x v="0"/>
    <x v="52"/>
    <n v="77849000000"/>
    <n v="20385000000"/>
    <n v="20289000000"/>
    <n v="10411000000"/>
    <s v=" $-   "/>
    <x v="2"/>
    <x v="102"/>
  </r>
  <r>
    <x v="271"/>
    <x v="1"/>
    <x v="53"/>
    <n v="86833000000"/>
    <n v="27078000000"/>
    <n v="20488000000"/>
    <n v="11381000000"/>
    <s v=" $-   "/>
    <x v="2"/>
    <x v="102"/>
  </r>
  <r>
    <x v="271"/>
    <x v="2"/>
    <x v="54"/>
    <n v="93580000000"/>
    <n v="33038000000"/>
    <n v="20324000000"/>
    <n v="12046000000"/>
    <s v=" $-   "/>
    <x v="2"/>
    <x v="102"/>
  </r>
  <r>
    <x v="271"/>
    <x v="3"/>
    <x v="55"/>
    <n v="85320000000"/>
    <n v="32780000000"/>
    <n v="19260000000"/>
    <n v="11988000000"/>
    <s v=" $-   "/>
    <x v="2"/>
    <x v="102"/>
  </r>
  <r>
    <x v="272"/>
    <x v="0"/>
    <x v="0"/>
    <n v="4608955000"/>
    <n v="116586000"/>
    <n v="2448629000"/>
    <s v=" $-   "/>
    <n v="264631000"/>
    <x v="6"/>
    <x v="35"/>
  </r>
  <r>
    <x v="272"/>
    <x v="1"/>
    <x v="1"/>
    <n v="4822539000"/>
    <n v="83692000"/>
    <n v="2540954000"/>
    <s v=" $-   "/>
    <n v="231912000"/>
    <x v="6"/>
    <x v="35"/>
  </r>
  <r>
    <x v="272"/>
    <x v="2"/>
    <x v="2"/>
    <n v="4736150000"/>
    <n v="63083000"/>
    <n v="2655650000"/>
    <s v=" $-   "/>
    <n v="157824000"/>
    <x v="6"/>
    <x v="35"/>
  </r>
  <r>
    <x v="272"/>
    <x v="3"/>
    <x v="3"/>
    <n v="4995881000"/>
    <n v="73814000"/>
    <n v="2796508000"/>
    <s v=" $-   "/>
    <n v="196424000"/>
    <x v="6"/>
    <x v="35"/>
  </r>
  <r>
    <x v="273"/>
    <x v="0"/>
    <x v="1"/>
    <n v="2378972000"/>
    <n v="1097041000"/>
    <n v="692693000"/>
    <n v="116346000"/>
    <n v="24539000"/>
    <x v="3"/>
    <x v="88"/>
  </r>
  <r>
    <x v="273"/>
    <x v="1"/>
    <x v="2"/>
    <n v="2485983000"/>
    <n v="1127233000"/>
    <n v="728582000"/>
    <n v="123297000"/>
    <n v="29185000"/>
    <x v="3"/>
    <x v="88"/>
  </r>
  <r>
    <x v="273"/>
    <x v="2"/>
    <x v="3"/>
    <n v="2395447000"/>
    <n v="1043454000"/>
    <n v="700810000"/>
    <n v="119076000"/>
    <n v="30951000"/>
    <x v="3"/>
    <x v="88"/>
  </r>
  <r>
    <x v="273"/>
    <x v="3"/>
    <x v="28"/>
    <n v="2508257000"/>
    <n v="1072670000"/>
    <n v="732622000"/>
    <n v="119968000"/>
    <n v="36052000"/>
    <x v="3"/>
    <x v="88"/>
  </r>
  <r>
    <x v="274"/>
    <x v="0"/>
    <x v="132"/>
    <n v="9073000000"/>
    <n v="7226000000"/>
    <n v="554000000"/>
    <n v="931000000"/>
    <s v=" $-   "/>
    <x v="2"/>
    <x v="7"/>
  </r>
  <r>
    <x v="274"/>
    <x v="1"/>
    <x v="133"/>
    <n v="16358000000"/>
    <n v="10921000000"/>
    <n v="939000000"/>
    <n v="1371000000"/>
    <s v=" $-   "/>
    <x v="2"/>
    <x v="7"/>
  </r>
  <r>
    <x v="274"/>
    <x v="2"/>
    <x v="134"/>
    <n v="16192000000"/>
    <n v="10977000000"/>
    <n v="674000000"/>
    <n v="1540000000"/>
    <s v=" $-   "/>
    <x v="2"/>
    <x v="7"/>
  </r>
  <r>
    <x v="274"/>
    <x v="3"/>
    <x v="135"/>
    <n v="12399000000"/>
    <n v="9894000000"/>
    <n v="653000000"/>
    <n v="1617000000"/>
    <s v=" $-   "/>
    <x v="2"/>
    <x v="7"/>
  </r>
  <r>
    <x v="275"/>
    <x v="0"/>
    <x v="0"/>
    <n v="4608563000"/>
    <n v="1079136000"/>
    <n v="285144000"/>
    <s v=" $-   "/>
    <n v="1291456000"/>
    <x v="9"/>
    <x v="48"/>
  </r>
  <r>
    <x v="275"/>
    <x v="1"/>
    <x v="1"/>
    <n v="5312686000"/>
    <n v="1252812000"/>
    <n v="466498000"/>
    <s v=" $-   "/>
    <n v="1602390000"/>
    <x v="9"/>
    <x v="48"/>
  </r>
  <r>
    <x v="275"/>
    <x v="2"/>
    <x v="2"/>
    <n v="5288933000"/>
    <n v="1089888000"/>
    <n v="471219000"/>
    <s v=" $-   "/>
    <n v="1957025000"/>
    <x v="9"/>
    <x v="48"/>
  </r>
  <r>
    <x v="275"/>
    <x v="3"/>
    <x v="3"/>
    <n v="2787116000"/>
    <n v="832306000"/>
    <n v="372457000"/>
    <s v=" $-   "/>
    <n v="1668489000"/>
    <x v="9"/>
    <x v="48"/>
  </r>
  <r>
    <x v="276"/>
    <x v="0"/>
    <x v="2"/>
    <n v="7719600000"/>
    <n v="4191600000"/>
    <n v="1545700000"/>
    <n v="581800000"/>
    <s v=" $-   "/>
    <x v="3"/>
    <x v="3"/>
  </r>
  <r>
    <x v="276"/>
    <x v="1"/>
    <x v="3"/>
    <n v="9429300000"/>
    <n v="5213200000"/>
    <n v="2180700000"/>
    <n v="671900000"/>
    <s v=" $-   "/>
    <x v="3"/>
    <x v="3"/>
  </r>
  <r>
    <x v="277"/>
    <x v="0"/>
    <x v="1"/>
    <n v="5015000000"/>
    <n v="844000000"/>
    <n v="446000000"/>
    <s v=" $-   "/>
    <n v="1568000000"/>
    <x v="9"/>
    <x v="27"/>
  </r>
  <r>
    <x v="277"/>
    <x v="1"/>
    <x v="2"/>
    <n v="5115000000"/>
    <n v="945000000"/>
    <n v="495000000"/>
    <s v=" $-   "/>
    <n v="1759000000"/>
    <x v="9"/>
    <x v="27"/>
  </r>
  <r>
    <x v="277"/>
    <x v="2"/>
    <x v="3"/>
    <n v="3183000000"/>
    <n v="979000000"/>
    <n v="745000000"/>
    <s v=" $-   "/>
    <n v="2131000000"/>
    <x v="9"/>
    <x v="27"/>
  </r>
  <r>
    <x v="277"/>
    <x v="3"/>
    <x v="28"/>
    <n v="3491000000"/>
    <n v="1083000000"/>
    <n v="233000000"/>
    <s v=" $-   "/>
    <n v="2454000000"/>
    <x v="9"/>
    <x v="27"/>
  </r>
  <r>
    <x v="278"/>
    <x v="0"/>
    <x v="0"/>
    <n v="3023000000"/>
    <n v="1446000000"/>
    <n v="832000000"/>
    <s v=" $-   "/>
    <n v="104000000"/>
    <x v="6"/>
    <x v="97"/>
  </r>
  <r>
    <x v="278"/>
    <x v="1"/>
    <x v="1"/>
    <n v="3100000000"/>
    <n v="1316000000"/>
    <n v="1054000000"/>
    <s v=" $-   "/>
    <n v="122000000"/>
    <x v="6"/>
    <x v="97"/>
  </r>
  <r>
    <x v="278"/>
    <x v="2"/>
    <x v="2"/>
    <n v="3383000000"/>
    <n v="1433000000"/>
    <n v="1095000000"/>
    <s v=" $-   "/>
    <n v="137000000"/>
    <x v="6"/>
    <x v="97"/>
  </r>
  <r>
    <x v="278"/>
    <x v="3"/>
    <x v="3"/>
    <n v="3292000000"/>
    <n v="1313000000"/>
    <n v="1050000000"/>
    <s v=" $-   "/>
    <n v="138000000"/>
    <x v="6"/>
    <x v="97"/>
  </r>
  <r>
    <x v="279"/>
    <x v="0"/>
    <x v="0"/>
    <n v="14256000000"/>
    <n v="8276000000"/>
    <n v="1186000000"/>
    <s v=" $-   "/>
    <n v="1518000000"/>
    <x v="5"/>
    <x v="10"/>
  </r>
  <r>
    <x v="279"/>
    <x v="1"/>
    <x v="1"/>
    <n v="15136000000"/>
    <n v="8152000000"/>
    <n v="1280000000"/>
    <s v=" $-   "/>
    <n v="2163000000"/>
    <x v="5"/>
    <x v="10"/>
  </r>
  <r>
    <x v="279"/>
    <x v="2"/>
    <x v="2"/>
    <n v="17021000000"/>
    <n v="8751000000"/>
    <n v="1324000000"/>
    <s v=" $-   "/>
    <n v="2551000000"/>
    <x v="5"/>
    <x v="10"/>
  </r>
  <r>
    <x v="279"/>
    <x v="3"/>
    <x v="3"/>
    <n v="17486000000"/>
    <n v="8596000000"/>
    <n v="1399000000"/>
    <s v=" $-   "/>
    <n v="2831000000"/>
    <x v="5"/>
    <x v="10"/>
  </r>
  <r>
    <x v="280"/>
    <x v="0"/>
    <x v="0"/>
    <n v="9964000000"/>
    <n v="4334000000"/>
    <n v="757000000"/>
    <n v="704000000"/>
    <n v="1032000000"/>
    <x v="8"/>
    <x v="103"/>
  </r>
  <r>
    <x v="280"/>
    <x v="1"/>
    <x v="1"/>
    <n v="8414000000"/>
    <n v="5299000000"/>
    <n v="584000000"/>
    <n v="469000000"/>
    <n v="1362000000"/>
    <x v="8"/>
    <x v="103"/>
  </r>
  <r>
    <x v="280"/>
    <x v="2"/>
    <x v="2"/>
    <n v="7292000000"/>
    <n v="4457000000"/>
    <n v="545000000"/>
    <n v="325000000"/>
    <n v="1229000000"/>
    <x v="8"/>
    <x v="103"/>
  </r>
  <r>
    <x v="280"/>
    <x v="3"/>
    <x v="3"/>
    <n v="7729000000"/>
    <n v="4312000000"/>
    <n v="670000000"/>
    <n v="289000000"/>
    <n v="1239000000"/>
    <x v="8"/>
    <x v="103"/>
  </r>
  <r>
    <x v="281"/>
    <x v="0"/>
    <x v="1"/>
    <n v="4374562000"/>
    <n v="3117203000"/>
    <n v="650243000"/>
    <n v="378769000"/>
    <s v=" $-   "/>
    <x v="2"/>
    <x v="16"/>
  </r>
  <r>
    <x v="281"/>
    <x v="1"/>
    <x v="2"/>
    <n v="5504656000"/>
    <n v="3752760000"/>
    <n v="876927000"/>
    <n v="472321000"/>
    <s v=" $-   "/>
    <x v="2"/>
    <x v="16"/>
  </r>
  <r>
    <x v="281"/>
    <x v="2"/>
    <x v="3"/>
    <n v="6779511000"/>
    <n v="4591476000"/>
    <n v="1231421000"/>
    <n v="650788000"/>
    <s v=" $-   "/>
    <x v="2"/>
    <x v="16"/>
  </r>
  <r>
    <x v="281"/>
    <x v="3"/>
    <x v="28"/>
    <n v="8830669000"/>
    <n v="6029901000"/>
    <n v="1568877000"/>
    <n v="852098000"/>
    <s v=" $-   "/>
    <x v="2"/>
    <x v="16"/>
  </r>
  <r>
    <x v="282"/>
    <x v="0"/>
    <x v="0"/>
    <n v="1562000000"/>
    <n v="413000000"/>
    <n v="311000000"/>
    <s v=" $-   "/>
    <n v="704000000"/>
    <x v="9"/>
    <x v="27"/>
  </r>
  <r>
    <x v="282"/>
    <x v="1"/>
    <x v="1"/>
    <n v="1857000000"/>
    <n v="411000000"/>
    <n v="311000000"/>
    <s v=" $-   "/>
    <n v="685000000"/>
    <x v="9"/>
    <x v="27"/>
  </r>
  <r>
    <x v="282"/>
    <x v="2"/>
    <x v="2"/>
    <n v="2288000000"/>
    <n v="485000000"/>
    <n v="358000000"/>
    <s v=" $-   "/>
    <n v="870000000"/>
    <x v="9"/>
    <x v="27"/>
  </r>
  <r>
    <x v="282"/>
    <x v="3"/>
    <x v="3"/>
    <n v="1557000000"/>
    <n v="497000000"/>
    <n v="5204000000"/>
    <s v=" $-   "/>
    <n v="917000000"/>
    <x v="9"/>
    <x v="27"/>
  </r>
  <r>
    <x v="283"/>
    <x v="0"/>
    <x v="83"/>
    <n v="25313000000"/>
    <n v="14279000000"/>
    <n v="7796000000"/>
    <s v=" $-   "/>
    <s v=" $-   "/>
    <x v="1"/>
    <x v="82"/>
  </r>
  <r>
    <x v="283"/>
    <x v="1"/>
    <x v="84"/>
    <n v="27799000000"/>
    <n v="15353000000"/>
    <n v="8766000000"/>
    <s v=" $-   "/>
    <s v=" $-   "/>
    <x v="1"/>
    <x v="82"/>
  </r>
  <r>
    <x v="283"/>
    <x v="2"/>
    <x v="50"/>
    <n v="30601000000"/>
    <n v="16534000000"/>
    <n v="9892000000"/>
    <s v=" $-   "/>
    <s v=" $-   "/>
    <x v="1"/>
    <x v="82"/>
  </r>
  <r>
    <x v="283"/>
    <x v="3"/>
    <x v="85"/>
    <n v="32376000000"/>
    <n v="17405000000"/>
    <n v="10469000000"/>
    <s v=" $-   "/>
    <s v=" $-   "/>
    <x v="1"/>
    <x v="82"/>
  </r>
  <r>
    <x v="284"/>
    <x v="0"/>
    <x v="1"/>
    <n v="5703000000"/>
    <n v="2398000000"/>
    <n v="1815000000"/>
    <s v=" $-   "/>
    <n v="510000000"/>
    <x v="0"/>
    <x v="68"/>
  </r>
  <r>
    <x v="284"/>
    <x v="1"/>
    <x v="2"/>
    <n v="6288000000"/>
    <n v="2620000000"/>
    <n v="1917000000"/>
    <s v=" $-   "/>
    <n v="573000000"/>
    <x v="0"/>
    <x v="68"/>
  </r>
  <r>
    <x v="284"/>
    <x v="2"/>
    <x v="3"/>
    <n v="6172000000"/>
    <n v="2539000000"/>
    <n v="1915000000"/>
    <s v=" $-   "/>
    <n v="574000000"/>
    <x v="0"/>
    <x v="68"/>
  </r>
  <r>
    <x v="284"/>
    <x v="3"/>
    <x v="28"/>
    <n v="6309000000"/>
    <n v="2607000000"/>
    <n v="1851000000"/>
    <s v=" $-   "/>
    <n v="603000000"/>
    <x v="0"/>
    <x v="68"/>
  </r>
  <r>
    <x v="285"/>
    <x v="0"/>
    <x v="0"/>
    <n v="17194000000"/>
    <n v="12151000000"/>
    <n v="1654000000"/>
    <s v=" $-   "/>
    <s v=" $-   "/>
    <x v="9"/>
    <x v="37"/>
  </r>
  <r>
    <x v="285"/>
    <x v="1"/>
    <x v="1"/>
    <n v="19221000000"/>
    <n v="14117000000"/>
    <n v="1905000000"/>
    <s v=" $-   "/>
    <s v=" $-   "/>
    <x v="9"/>
    <x v="37"/>
  </r>
  <r>
    <x v="285"/>
    <x v="2"/>
    <x v="2"/>
    <n v="21440000000"/>
    <n v="15631000000"/>
    <n v="2092000000"/>
    <s v=" $-   "/>
    <s v=" $-   "/>
    <x v="9"/>
    <x v="37"/>
  </r>
  <r>
    <x v="285"/>
    <x v="3"/>
    <x v="3"/>
    <n v="14757000000"/>
    <n v="11694000000"/>
    <n v="1764000000"/>
    <s v=" $-   "/>
    <s v=" $-   "/>
    <x v="9"/>
    <x v="37"/>
  </r>
  <r>
    <x v="286"/>
    <x v="0"/>
    <x v="1"/>
    <n v="11245000000"/>
    <n v="4070000000"/>
    <n v="3002000000"/>
    <s v=" $-   "/>
    <n v="916000000"/>
    <x v="0"/>
    <x v="59"/>
  </r>
  <r>
    <x v="286"/>
    <x v="1"/>
    <x v="2"/>
    <n v="11624000000"/>
    <n v="4201000000"/>
    <n v="2897000000"/>
    <s v=" $-   "/>
    <n v="951000000"/>
    <x v="0"/>
    <x v="59"/>
  </r>
  <r>
    <x v="286"/>
    <x v="2"/>
    <x v="3"/>
    <n v="10511000000"/>
    <n v="3662000000"/>
    <n v="2911000000"/>
    <s v=" $-   "/>
    <n v="1054000000"/>
    <x v="0"/>
    <x v="59"/>
  </r>
  <r>
    <x v="286"/>
    <x v="3"/>
    <x v="28"/>
    <n v="9888000000"/>
    <n v="3045000000"/>
    <n v="2743000000"/>
    <s v=" $-   "/>
    <n v="1026000000"/>
    <x v="0"/>
    <x v="59"/>
  </r>
  <r>
    <x v="287"/>
    <x v="0"/>
    <x v="136"/>
    <n v="6332400000"/>
    <n v="2571300000"/>
    <n v="2247400000"/>
    <n v="904200000"/>
    <s v=" $-   "/>
    <x v="2"/>
    <x v="16"/>
  </r>
  <r>
    <x v="287"/>
    <x v="1"/>
    <x v="137"/>
    <n v="6325000000"/>
    <n v="2406000000"/>
    <n v="2179000000"/>
    <n v="918000000"/>
    <s v=" $-   "/>
    <x v="2"/>
    <x v="16"/>
  </r>
  <r>
    <x v="287"/>
    <x v="2"/>
    <x v="138"/>
    <n v="6123000000"/>
    <n v="2290000000"/>
    <n v="2197000000"/>
    <n v="920000000"/>
    <s v=" $-   "/>
    <x v="2"/>
    <x v="16"/>
  </r>
  <r>
    <x v="287"/>
    <x v="3"/>
    <x v="139"/>
    <n v="5546000000"/>
    <n v="2173000000"/>
    <n v="2099000000"/>
    <n v="861000000"/>
    <s v=" $-   "/>
    <x v="2"/>
    <x v="16"/>
  </r>
  <r>
    <x v="288"/>
    <x v="0"/>
    <x v="0"/>
    <n v="19429273000"/>
    <n v="17915735000"/>
    <n v="454900000"/>
    <s v=" $-   "/>
    <s v=" $-   "/>
    <x v="8"/>
    <x v="104"/>
  </r>
  <r>
    <x v="288"/>
    <x v="1"/>
    <x v="1"/>
    <n v="19052046000"/>
    <n v="17641421000"/>
    <n v="467904000"/>
    <s v=" $-   "/>
    <s v=" $-   "/>
    <x v="8"/>
    <x v="104"/>
  </r>
  <r>
    <x v="288"/>
    <x v="2"/>
    <x v="2"/>
    <n v="21105141000"/>
    <n v="19198615000"/>
    <n v="520805000"/>
    <s v=" $-   "/>
    <s v=" $-   "/>
    <x v="8"/>
    <x v="104"/>
  </r>
  <r>
    <x v="288"/>
    <x v="3"/>
    <x v="3"/>
    <n v="16439276000"/>
    <n v="14858014000"/>
    <n v="458989000"/>
    <s v=" $-   "/>
    <s v=" $-   "/>
    <x v="8"/>
    <x v="104"/>
  </r>
  <r>
    <x v="289"/>
    <x v="0"/>
    <x v="140"/>
    <n v="4280159000"/>
    <n v="2053816000"/>
    <n v="430822000"/>
    <n v="1147282000"/>
    <s v=" $-   "/>
    <x v="2"/>
    <x v="7"/>
  </r>
  <r>
    <x v="289"/>
    <x v="1"/>
    <x v="141"/>
    <n v="4130000000"/>
    <n v="1862000000"/>
    <n v="436000000"/>
    <n v="1336000000"/>
    <s v=" $-   "/>
    <x v="2"/>
    <x v="7"/>
  </r>
  <r>
    <x v="289"/>
    <x v="2"/>
    <x v="142"/>
    <n v="4682000000"/>
    <n v="2083000000"/>
    <n v="480000000"/>
    <n v="1360000000"/>
    <s v=" $-   "/>
    <x v="2"/>
    <x v="7"/>
  </r>
  <r>
    <x v="289"/>
    <x v="3"/>
    <x v="27"/>
    <n v="5010000000"/>
    <n v="2199000000"/>
    <n v="602000000"/>
    <n v="1331000000"/>
    <s v=" $-   "/>
    <x v="2"/>
    <x v="7"/>
  </r>
  <r>
    <x v="290"/>
    <x v="0"/>
    <x v="0"/>
    <n v="5508500000"/>
    <n v="3414400000"/>
    <n v="1403500000"/>
    <s v=" $-   "/>
    <s v=" $-   "/>
    <x v="1"/>
    <x v="105"/>
  </r>
  <r>
    <x v="290"/>
    <x v="1"/>
    <x v="1"/>
    <n v="5607000000"/>
    <n v="3482100000"/>
    <n v="1399500000"/>
    <s v=" $-   "/>
    <s v=" $-   "/>
    <x v="1"/>
    <x v="105"/>
  </r>
  <r>
    <x v="290"/>
    <x v="2"/>
    <x v="2"/>
    <n v="5727000000"/>
    <n v="3523600000"/>
    <n v="1545900000"/>
    <s v=" $-   "/>
    <s v=" $-   "/>
    <x v="1"/>
    <x v="105"/>
  </r>
  <r>
    <x v="290"/>
    <x v="3"/>
    <x v="3"/>
    <n v="5915700000"/>
    <n v="3611100000"/>
    <n v="1626000000"/>
    <s v=" $-   "/>
    <s v=" $-   "/>
    <x v="1"/>
    <x v="105"/>
  </r>
  <r>
    <x v="291"/>
    <x v="0"/>
    <x v="0"/>
    <n v="484581000"/>
    <n v="21306000"/>
    <n v="38123000"/>
    <s v=" $-   "/>
    <n v="147515000"/>
    <x v="7"/>
    <x v="77"/>
  </r>
  <r>
    <x v="291"/>
    <x v="1"/>
    <x v="1"/>
    <n v="780209000"/>
    <n v="38851000"/>
    <n v="56881000"/>
    <s v=" $-   "/>
    <n v="306769000"/>
    <x v="7"/>
    <x v="77"/>
  </r>
  <r>
    <x v="291"/>
    <x v="2"/>
    <x v="2"/>
    <n v="933505000"/>
    <n v="53871000"/>
    <n v="51085000"/>
    <s v=" $-   "/>
    <n v="374661000"/>
    <x v="7"/>
    <x v="77"/>
  </r>
  <r>
    <x v="291"/>
    <x v="3"/>
    <x v="3"/>
    <n v="1023285000"/>
    <n v="55352000"/>
    <n v="49298000"/>
    <s v=" $-   "/>
    <n v="409215000"/>
    <x v="7"/>
    <x v="77"/>
  </r>
  <r>
    <x v="292"/>
    <x v="0"/>
    <x v="0"/>
    <n v="10184121000"/>
    <n v="8540319000"/>
    <n v="491725000"/>
    <s v=" $-   "/>
    <n v="205334000"/>
    <x v="9"/>
    <x v="27"/>
  </r>
  <r>
    <x v="292"/>
    <x v="1"/>
    <x v="1"/>
    <n v="11871879000"/>
    <n v="10222213000"/>
    <n v="541586000"/>
    <s v=" $-   "/>
    <n v="239343000"/>
    <x v="9"/>
    <x v="27"/>
  </r>
  <r>
    <x v="292"/>
    <x v="2"/>
    <x v="2"/>
    <n v="12195091000"/>
    <n v="10088548000"/>
    <n v="674887000"/>
    <s v=" $-   "/>
    <n v="294684000"/>
    <x v="9"/>
    <x v="27"/>
  </r>
  <r>
    <x v="292"/>
    <x v="3"/>
    <x v="3"/>
    <n v="7763206000"/>
    <n v="5641052000"/>
    <n v="693331000"/>
    <s v=" $-   "/>
    <n v="354620000"/>
    <x v="9"/>
    <x v="27"/>
  </r>
  <r>
    <x v="293"/>
    <x v="0"/>
    <x v="2"/>
    <n v="15317800000"/>
    <n v="12602100000"/>
    <n v="477200000"/>
    <s v=" $-   "/>
    <n v="294400000"/>
    <x v="1"/>
    <x v="89"/>
  </r>
  <r>
    <x v="293"/>
    <x v="1"/>
    <x v="3"/>
    <n v="15134400000"/>
    <n v="12491400000"/>
    <n v="431800000"/>
    <s v=" $-   "/>
    <n v="291100000"/>
    <x v="1"/>
    <x v="89"/>
  </r>
  <r>
    <x v="293"/>
    <x v="2"/>
    <x v="28"/>
    <n v="15416900000"/>
    <n v="12671200000"/>
    <n v="443900000"/>
    <s v=" $-   "/>
    <n v="292900000"/>
    <x v="1"/>
    <x v="89"/>
  </r>
  <r>
    <x v="294"/>
    <x v="0"/>
    <x v="0"/>
    <n v="6182184000"/>
    <n v="3084766000"/>
    <n v="2120025000"/>
    <s v=" $-   "/>
    <s v=" $-   "/>
    <x v="1"/>
    <x v="25"/>
  </r>
  <r>
    <x v="294"/>
    <x v="1"/>
    <x v="1"/>
    <n v="6649237000"/>
    <n v="3280236000"/>
    <n v="2265516000"/>
    <s v=" $-   "/>
    <s v=" $-   "/>
    <x v="1"/>
    <x v="25"/>
  </r>
  <r>
    <x v="294"/>
    <x v="2"/>
    <x v="2"/>
    <n v="7216081000"/>
    <n v="3507180000"/>
    <n v="2438527000"/>
    <s v=" $-   "/>
    <s v=" $-   "/>
    <x v="1"/>
    <x v="25"/>
  </r>
  <r>
    <x v="294"/>
    <x v="3"/>
    <x v="3"/>
    <n v="7966674000"/>
    <n v="3804031000"/>
    <n v="2648622000"/>
    <s v=" $-   "/>
    <s v=" $-   "/>
    <x v="1"/>
    <x v="25"/>
  </r>
  <r>
    <x v="295"/>
    <x v="0"/>
    <x v="0"/>
    <n v="20100000000"/>
    <n v="6530000000"/>
    <n v="1879000000"/>
    <s v=" $-   "/>
    <n v="3585000000"/>
    <x v="9"/>
    <x v="27"/>
  </r>
  <r>
    <x v="295"/>
    <x v="1"/>
    <x v="1"/>
    <n v="20170000000"/>
    <n v="6497000000"/>
    <n v="2108000000"/>
    <s v=" $-   "/>
    <n v="4203000000"/>
    <x v="9"/>
    <x v="27"/>
  </r>
  <r>
    <x v="295"/>
    <x v="2"/>
    <x v="2"/>
    <n v="19312000000"/>
    <n v="6803000000"/>
    <n v="2053000000"/>
    <s v=" $-   "/>
    <n v="4261000000"/>
    <x v="9"/>
    <x v="27"/>
  </r>
  <r>
    <x v="295"/>
    <x v="3"/>
    <x v="3"/>
    <n v="12480000000"/>
    <n v="5804000000"/>
    <n v="1613000000"/>
    <s v=" $-   "/>
    <n v="4544000000"/>
    <x v="9"/>
    <x v="27"/>
  </r>
  <r>
    <x v="296"/>
    <x v="0"/>
    <x v="0"/>
    <n v="1355300000"/>
    <n v="90800000"/>
    <n v="803800000"/>
    <s v=" $-   "/>
    <n v="76000000"/>
    <x v="6"/>
    <x v="106"/>
  </r>
  <r>
    <x v="296"/>
    <x v="1"/>
    <x v="1"/>
    <n v="1346100000"/>
    <n v="81100000"/>
    <n v="812800000"/>
    <s v=" $-   "/>
    <n v="69900000"/>
    <x v="6"/>
    <x v="106"/>
  </r>
  <r>
    <x v="296"/>
    <x v="2"/>
    <x v="2"/>
    <n v="1381400000"/>
    <n v="80900000"/>
    <n v="816700000"/>
    <s v=" $-   "/>
    <n v="65400000"/>
    <x v="6"/>
    <x v="106"/>
  </r>
  <r>
    <x v="296"/>
    <x v="3"/>
    <x v="3"/>
    <n v="1421300000"/>
    <n v="95500000"/>
    <n v="836700000"/>
    <s v=" $-   "/>
    <n v="57300000"/>
    <x v="6"/>
    <x v="106"/>
  </r>
  <r>
    <x v="297"/>
    <x v="0"/>
    <x v="0"/>
    <n v="3823713000"/>
    <n v="1582398000"/>
    <n v="1489735000"/>
    <n v="114250000"/>
    <s v=" $-   "/>
    <x v="0"/>
    <x v="107"/>
  </r>
  <r>
    <x v="297"/>
    <x v="1"/>
    <x v="1"/>
    <n v="3791335000"/>
    <n v="1650622000"/>
    <n v="1420096000"/>
    <n v="110412000"/>
    <s v=" $-   "/>
    <x v="0"/>
    <x v="107"/>
  </r>
  <r>
    <x v="297"/>
    <x v="2"/>
    <x v="2"/>
    <n v="3821504000"/>
    <n v="1680791000"/>
    <n v="1378400000"/>
    <n v="109931000"/>
    <s v=" $-   "/>
    <x v="0"/>
    <x v="107"/>
  </r>
  <r>
    <x v="297"/>
    <x v="3"/>
    <x v="3"/>
    <n v="3578060000"/>
    <n v="1558591000"/>
    <n v="1279961000"/>
    <n v="110156000"/>
    <s v=" $-   "/>
    <x v="0"/>
    <x v="107"/>
  </r>
  <r>
    <x v="298"/>
    <x v="0"/>
    <x v="0"/>
    <n v="16596800000"/>
    <n v="13908300000"/>
    <n v="571600000"/>
    <n v="279300000"/>
    <n v="517400000"/>
    <x v="0"/>
    <x v="41"/>
  </r>
  <r>
    <x v="298"/>
    <x v="1"/>
    <x v="1"/>
    <n v="16661000000"/>
    <n v="13900700000"/>
    <n v="559500000"/>
    <n v="251400000"/>
    <n v="571700000"/>
    <x v="0"/>
    <x v="41"/>
  </r>
  <r>
    <x v="298"/>
    <x v="2"/>
    <x v="2"/>
    <n v="18534400000"/>
    <n v="15481600000"/>
    <n v="561400000"/>
    <n v="215600000"/>
    <n v="588500000"/>
    <x v="0"/>
    <x v="41"/>
  </r>
  <r>
    <x v="298"/>
    <x v="3"/>
    <x v="3"/>
    <n v="18671300000"/>
    <n v="15292100000"/>
    <n v="541500000"/>
    <n v="239800000"/>
    <n v="583700000"/>
    <x v="0"/>
    <x v="41"/>
  </r>
  <r>
    <x v="299"/>
    <x v="0"/>
    <x v="1"/>
    <n v="15598000000"/>
    <n v="11759000000"/>
    <s v=" $-   "/>
    <s v=" $-   "/>
    <n v="2077000000"/>
    <x v="5"/>
    <x v="10"/>
  </r>
  <r>
    <x v="299"/>
    <x v="1"/>
    <x v="2"/>
    <n v="17090000000"/>
    <n v="12207000000"/>
    <s v=" $-   "/>
    <s v=" $-   "/>
    <n v="2433000000"/>
    <x v="5"/>
    <x v="10"/>
  </r>
  <r>
    <x v="299"/>
    <x v="2"/>
    <x v="3"/>
    <n v="16833000000"/>
    <n v="12713000000"/>
    <s v=" $-   "/>
    <s v=" $-   "/>
    <n v="2612000000"/>
    <x v="5"/>
    <x v="10"/>
  </r>
  <r>
    <x v="299"/>
    <x v="3"/>
    <x v="28"/>
    <n v="17666000000"/>
    <n v="12734000000"/>
    <s v=" $-   "/>
    <s v=" $-   "/>
    <n v="2755000000"/>
    <x v="5"/>
    <x v="10"/>
  </r>
  <r>
    <x v="300"/>
    <x v="0"/>
    <x v="0"/>
    <n v="5260956000"/>
    <n v="1177275000"/>
    <n v="2188747000"/>
    <s v=" $-   "/>
    <n v="65141000"/>
    <x v="1"/>
    <x v="24"/>
  </r>
  <r>
    <x v="300"/>
    <x v="1"/>
    <x v="1"/>
    <n v="6793306000"/>
    <n v="1077420000"/>
    <n v="3185497000"/>
    <s v=" $-   "/>
    <n v="117975000"/>
    <x v="1"/>
    <x v="24"/>
  </r>
  <r>
    <x v="300"/>
    <x v="2"/>
    <x v="2"/>
    <n v="8441971000"/>
    <n v="857841000"/>
    <n v="4302998000"/>
    <s v=" $-   "/>
    <n v="207820000"/>
    <x v="1"/>
    <x v="24"/>
  </r>
  <r>
    <x v="300"/>
    <x v="3"/>
    <x v="3"/>
    <n v="9223987000"/>
    <n v="632180000"/>
    <n v="5060406000"/>
    <s v=" $-   "/>
    <n v="272494000"/>
    <x v="1"/>
    <x v="24"/>
  </r>
  <r>
    <x v="301"/>
    <x v="0"/>
    <x v="143"/>
    <n v="3637212000"/>
    <n v="2446443000"/>
    <s v=" $-   "/>
    <s v=" $-   "/>
    <s v=" $-   "/>
    <x v="3"/>
    <x v="54"/>
  </r>
  <r>
    <x v="301"/>
    <x v="1"/>
    <x v="144"/>
    <n v="3585141000"/>
    <n v="2566444000"/>
    <s v=" $-   "/>
    <s v=" $-   "/>
    <s v=" $-   "/>
    <x v="3"/>
    <x v="54"/>
  </r>
  <r>
    <x v="301"/>
    <x v="2"/>
    <x v="145"/>
    <n v="3910865000"/>
    <n v="2850316000"/>
    <s v=" $-   "/>
    <s v=" $-   "/>
    <s v=" $-   "/>
    <x v="3"/>
    <x v="54"/>
  </r>
  <r>
    <x v="301"/>
    <x v="3"/>
    <x v="108"/>
    <n v="5386703000"/>
    <n v="4063955000"/>
    <s v=" $-   "/>
    <s v=" $-   "/>
    <s v=" $-   "/>
    <x v="3"/>
    <x v="54"/>
  </r>
  <r>
    <x v="302"/>
    <x v="0"/>
    <x v="0"/>
    <n v="9781000000"/>
    <n v="6351000000"/>
    <n v="98000000"/>
    <s v=" $-   "/>
    <n v="1054000000"/>
    <x v="5"/>
    <x v="11"/>
  </r>
  <r>
    <x v="302"/>
    <x v="1"/>
    <x v="1"/>
    <n v="9968000000"/>
    <n v="6423000000"/>
    <n v="68000000"/>
    <s v=" $-   "/>
    <n v="1178000000"/>
    <x v="5"/>
    <x v="11"/>
  </r>
  <r>
    <x v="302"/>
    <x v="2"/>
    <x v="2"/>
    <n v="10886000000"/>
    <n v="7036000000"/>
    <s v=" $-   "/>
    <s v=" $-   "/>
    <n v="1227000000"/>
    <x v="5"/>
    <x v="11"/>
  </r>
  <r>
    <x v="302"/>
    <x v="3"/>
    <x v="3"/>
    <n v="10415000000"/>
    <n v="6239000000"/>
    <s v=" $-   "/>
    <s v=" $-   "/>
    <n v="1214000000"/>
    <x v="5"/>
    <x v="11"/>
  </r>
  <r>
    <x v="303"/>
    <x v="0"/>
    <x v="5"/>
    <n v="66415000000"/>
    <n v="31243000000"/>
    <n v="25357000000"/>
    <s v=" $-   "/>
    <n v="110000000"/>
    <x v="4"/>
    <x v="69"/>
  </r>
  <r>
    <x v="303"/>
    <x v="1"/>
    <x v="97"/>
    <n v="66683000000"/>
    <n v="31238000000"/>
    <n v="25772000000"/>
    <s v=" $-   "/>
    <n v="92000000"/>
    <x v="4"/>
    <x v="69"/>
  </r>
  <r>
    <x v="303"/>
    <x v="2"/>
    <x v="98"/>
    <n v="63056000000"/>
    <n v="28731000000"/>
    <n v="24538000000"/>
    <s v=" $-   "/>
    <n v="75000000"/>
    <x v="4"/>
    <x v="69"/>
  </r>
  <r>
    <x v="303"/>
    <x v="3"/>
    <x v="28"/>
    <n v="62799000000"/>
    <n v="28209000000"/>
    <n v="24735000000"/>
    <s v=" $-   "/>
    <n v="70000000"/>
    <x v="4"/>
    <x v="69"/>
  </r>
  <r>
    <x v="304"/>
    <x v="0"/>
    <x v="0"/>
    <n v="54657000000"/>
    <n v="9821000000"/>
    <n v="15171000000"/>
    <n v="7482000000"/>
    <n v="5109000000"/>
    <x v="3"/>
    <x v="3"/>
  </r>
  <r>
    <x v="304"/>
    <x v="1"/>
    <x v="1"/>
    <n v="51584000000"/>
    <n v="9586000000"/>
    <n v="14355000000"/>
    <n v="6678000000"/>
    <n v="4599000000"/>
    <x v="3"/>
    <x v="3"/>
  </r>
  <r>
    <x v="304"/>
    <x v="2"/>
    <x v="2"/>
    <n v="49605000000"/>
    <n v="9577000000"/>
    <n v="14097000000"/>
    <n v="8393000000"/>
    <n v="4039000000"/>
    <x v="3"/>
    <x v="3"/>
  </r>
  <r>
    <x v="304"/>
    <x v="3"/>
    <x v="3"/>
    <n v="48851000000"/>
    <n v="9648000000"/>
    <n v="14809000000"/>
    <n v="7690000000"/>
    <n v="3728000000"/>
    <x v="3"/>
    <x v="3"/>
  </r>
  <r>
    <x v="305"/>
    <x v="0"/>
    <x v="1"/>
    <n v="9289500000"/>
    <n v="4683600000"/>
    <n v="189000000"/>
    <s v=" $-   "/>
    <n v="3292900000"/>
    <x v="6"/>
    <x v="97"/>
  </r>
  <r>
    <x v="305"/>
    <x v="1"/>
    <x v="2"/>
    <n v="10477600000"/>
    <n v="5231000000"/>
    <n v="177400000"/>
    <s v=" $-   "/>
    <n v="3574300000"/>
    <x v="6"/>
    <x v="97"/>
  </r>
  <r>
    <x v="305"/>
    <x v="2"/>
    <x v="3"/>
    <n v="11964400000"/>
    <n v="6697700000"/>
    <n v="163500000"/>
    <s v=" $-   "/>
    <n v="3672400000"/>
    <x v="6"/>
    <x v="97"/>
  </r>
  <r>
    <x v="305"/>
    <x v="3"/>
    <x v="28"/>
    <n v="12394100000"/>
    <n v="6913200000"/>
    <n v="156600000"/>
    <s v=" $-   "/>
    <n v="3732600000"/>
    <x v="6"/>
    <x v="97"/>
  </r>
  <r>
    <x v="306"/>
    <x v="0"/>
    <x v="1"/>
    <n v="2104745000"/>
    <n v="155355000"/>
    <n v="346393000"/>
    <n v="859947000"/>
    <s v=" $-   "/>
    <x v="4"/>
    <x v="56"/>
  </r>
  <r>
    <x v="306"/>
    <x v="1"/>
    <x v="2"/>
    <n v="2819557000"/>
    <n v="205018000"/>
    <n v="519267000"/>
    <n v="1271353000"/>
    <s v=" $-   "/>
    <x v="4"/>
    <x v="56"/>
  </r>
  <r>
    <x v="306"/>
    <x v="2"/>
    <x v="3"/>
    <n v="4103728000"/>
    <n v="392709000"/>
    <n v="838526000"/>
    <n v="1620577000"/>
    <s v=" $-   "/>
    <x v="4"/>
    <x v="56"/>
  </r>
  <r>
    <x v="306"/>
    <x v="3"/>
    <x v="28"/>
    <n v="4860427000"/>
    <n v="299694000"/>
    <n v="1177697000"/>
    <n v="2052295000"/>
    <s v=" $-   "/>
    <x v="4"/>
    <x v="56"/>
  </r>
  <r>
    <x v="307"/>
    <x v="0"/>
    <x v="0"/>
    <n v="17083900000"/>
    <n v="15590900000"/>
    <n v="15400000"/>
    <s v=" $-   "/>
    <n v="36100000"/>
    <x v="6"/>
    <x v="13"/>
  </r>
  <r>
    <x v="307"/>
    <x v="1"/>
    <x v="1"/>
    <n v="18170900000"/>
    <n v="16275100000"/>
    <n v="18800000"/>
    <s v=" $-   "/>
    <n v="38800000"/>
    <x v="6"/>
    <x v="13"/>
  </r>
  <r>
    <x v="307"/>
    <x v="2"/>
    <x v="2"/>
    <n v="19391400000"/>
    <n v="17297300000"/>
    <n v="18900000"/>
    <s v=" $-   "/>
    <n v="50900000"/>
    <x v="6"/>
    <x v="13"/>
  </r>
  <r>
    <x v="307"/>
    <x v="3"/>
    <x v="3"/>
    <n v="20853800000"/>
    <n v="18705900000"/>
    <n v="22800000"/>
    <s v=" $-   "/>
    <n v="77500000"/>
    <x v="6"/>
    <x v="13"/>
  </r>
  <r>
    <x v="308"/>
    <x v="0"/>
    <x v="52"/>
    <n v="13015704000"/>
    <n v="10086675000"/>
    <n v="1554973000"/>
    <s v=" $-   "/>
    <s v=" $-   "/>
    <x v="0"/>
    <x v="53"/>
  </r>
  <r>
    <x v="308"/>
    <x v="1"/>
    <x v="53"/>
    <n v="13215971000"/>
    <n v="10188227000"/>
    <n v="1633992000"/>
    <s v=" $-   "/>
    <s v=" $-   "/>
    <x v="0"/>
    <x v="53"/>
  </r>
  <r>
    <x v="308"/>
    <x v="2"/>
    <x v="54"/>
    <n v="12711744000"/>
    <n v="9655245000"/>
    <n v="1544746000"/>
    <s v=" $-   "/>
    <s v=" $-   "/>
    <x v="0"/>
    <x v="53"/>
  </r>
  <r>
    <x v="308"/>
    <x v="3"/>
    <x v="55"/>
    <n v="11360753000"/>
    <n v="8823384000"/>
    <n v="1359360000"/>
    <s v=" $-   "/>
    <s v=" $-   "/>
    <x v="0"/>
    <x v="53"/>
  </r>
  <r>
    <x v="309"/>
    <x v="0"/>
    <x v="1"/>
    <n v="5679595000"/>
    <n v="4507196000"/>
    <n v="568500000"/>
    <s v=" $-   "/>
    <s v=" $-   "/>
    <x v="1"/>
    <x v="66"/>
  </r>
  <r>
    <x v="309"/>
    <x v="1"/>
    <x v="2"/>
    <n v="5822363000"/>
    <n v="4244479000"/>
    <n v="861390000"/>
    <s v=" $-   "/>
    <s v=" $-   "/>
    <x v="1"/>
    <x v="66"/>
  </r>
  <r>
    <x v="309"/>
    <x v="2"/>
    <x v="3"/>
    <n v="5981964000"/>
    <n v="4353850000"/>
    <n v="794728000"/>
    <s v=" $-   "/>
    <s v=" $-   "/>
    <x v="1"/>
    <x v="66"/>
  </r>
  <r>
    <x v="309"/>
    <x v="3"/>
    <x v="28"/>
    <n v="7668476000"/>
    <n v="5728662000"/>
    <n v="957150000"/>
    <s v=" $-   "/>
    <s v=" $-   "/>
    <x v="1"/>
    <x v="66"/>
  </r>
  <r>
    <x v="310"/>
    <x v="0"/>
    <x v="146"/>
    <n v="2105188000"/>
    <n v="1143659000"/>
    <n v="627370000"/>
    <n v="131835000"/>
    <s v=" $-   "/>
    <x v="3"/>
    <x v="5"/>
  </r>
  <r>
    <x v="310"/>
    <x v="1"/>
    <x v="99"/>
    <n v="2157586000"/>
    <n v="1181444000"/>
    <n v="581898000"/>
    <n v="132400000"/>
    <s v=" $-   "/>
    <x v="3"/>
    <x v="5"/>
  </r>
  <r>
    <x v="310"/>
    <x v="2"/>
    <x v="100"/>
    <n v="2237219000"/>
    <n v="1232611000"/>
    <n v="659335000"/>
    <n v="121141000"/>
    <s v=" $-   "/>
    <x v="3"/>
    <x v="5"/>
  </r>
  <r>
    <x v="310"/>
    <x v="3"/>
    <x v="113"/>
    <n v="2262359000"/>
    <n v="1237859000"/>
    <n v="598848000"/>
    <n v="125928000"/>
    <s v=" $-   "/>
    <x v="3"/>
    <x v="5"/>
  </r>
  <r>
    <x v="311"/>
    <x v="0"/>
    <x v="1"/>
    <n v="80029000000"/>
    <n v="59222000000"/>
    <n v="6890000000"/>
    <s v=" $-   "/>
    <n v="93000000"/>
    <x v="4"/>
    <x v="101"/>
  </r>
  <r>
    <x v="311"/>
    <x v="1"/>
    <x v="2"/>
    <n v="80106000000"/>
    <n v="60775000000"/>
    <n v="7001000000"/>
    <s v=" $-   "/>
    <n v="93000000"/>
    <x v="4"/>
    <x v="101"/>
  </r>
  <r>
    <x v="311"/>
    <x v="2"/>
    <x v="3"/>
    <n v="73908000000"/>
    <n v="56479000000"/>
    <n v="6656000000"/>
    <s v=" $-   "/>
    <n v="82000000"/>
    <x v="4"/>
    <x v="101"/>
  </r>
  <r>
    <x v="311"/>
    <x v="3"/>
    <x v="28"/>
    <n v="74953000000"/>
    <n v="57659000000"/>
    <n v="6405000000"/>
    <s v=" $-   "/>
    <n v="74000000"/>
    <x v="4"/>
    <x v="101"/>
  </r>
  <r>
    <x v="312"/>
    <x v="0"/>
    <x v="0"/>
    <n v="16606000000"/>
    <n v="386000000"/>
    <n v="10486000000"/>
    <s v=" $-   "/>
    <n v="987000000"/>
    <x v="6"/>
    <x v="35"/>
  </r>
  <r>
    <x v="312"/>
    <x v="1"/>
    <x v="1"/>
    <n v="16872000000"/>
    <n v="344000000"/>
    <n v="9681000000"/>
    <s v=" $-   "/>
    <n v="643000000"/>
    <x v="6"/>
    <x v="35"/>
  </r>
  <r>
    <x v="312"/>
    <x v="2"/>
    <x v="2"/>
    <n v="16281000000"/>
    <n v="325000000"/>
    <n v="9488000000"/>
    <s v=" $-   "/>
    <n v="273000000"/>
    <x v="6"/>
    <x v="35"/>
  </r>
  <r>
    <x v="312"/>
    <x v="3"/>
    <x v="3"/>
    <n v="16270000000"/>
    <n v="403000000"/>
    <n v="9463000000"/>
    <s v=" $-   "/>
    <n v="255000000"/>
    <x v="6"/>
    <x v="35"/>
  </r>
  <r>
    <x v="313"/>
    <x v="0"/>
    <x v="0"/>
    <n v="4306800000"/>
    <n v="3040900000"/>
    <n v="1117700000"/>
    <n v="92300000"/>
    <s v=" $-   "/>
    <x v="0"/>
    <x v="52"/>
  </r>
  <r>
    <x v="313"/>
    <x v="1"/>
    <x v="1"/>
    <n v="6999700000"/>
    <n v="4629600000"/>
    <n v="1493700000"/>
    <n v="122800000"/>
    <s v=" $-   "/>
    <x v="0"/>
    <x v="52"/>
  </r>
  <r>
    <x v="313"/>
    <x v="2"/>
    <x v="2"/>
    <n v="7039000000"/>
    <n v="4576000000"/>
    <n v="1493800000"/>
    <n v="117300000"/>
    <s v=" $-   "/>
    <x v="0"/>
    <x v="52"/>
  </r>
  <r>
    <x v="313"/>
    <x v="3"/>
    <x v="3"/>
    <n v="6449000000"/>
    <n v="4263200000"/>
    <n v="1334300000"/>
    <n v="119600000"/>
    <s v=" $-   "/>
    <x v="0"/>
    <x v="52"/>
  </r>
  <r>
    <x v="314"/>
    <x v="0"/>
    <x v="0"/>
    <n v="3301804000"/>
    <n v="1879559000"/>
    <n v="166154000"/>
    <s v=" $-   "/>
    <n v="404336000"/>
    <x v="5"/>
    <x v="10"/>
  </r>
  <r>
    <x v="314"/>
    <x v="1"/>
    <x v="1"/>
    <n v="3454628000"/>
    <n v="2020436000"/>
    <n v="172161000"/>
    <s v=" $-   "/>
    <n v="415708000"/>
    <x v="5"/>
    <x v="10"/>
  </r>
  <r>
    <x v="314"/>
    <x v="2"/>
    <x v="2"/>
    <n v="3491632000"/>
    <n v="2087854000"/>
    <n v="175178000"/>
    <s v=" $-   "/>
    <n v="417358000"/>
    <x v="5"/>
    <x v="10"/>
  </r>
  <r>
    <x v="314"/>
    <x v="3"/>
    <x v="3"/>
    <n v="3495443000"/>
    <n v="1969675000"/>
    <n v="176744000"/>
    <s v=" $-   "/>
    <n v="494422000"/>
    <x v="5"/>
    <x v="10"/>
  </r>
  <r>
    <x v="315"/>
    <x v="0"/>
    <x v="1"/>
    <n v="14265000000"/>
    <n v="8314000000"/>
    <n v="3486000000"/>
    <n v="463000000"/>
    <n v="452000000"/>
    <x v="8"/>
    <x v="63"/>
  </r>
  <r>
    <x v="315"/>
    <x v="1"/>
    <x v="2"/>
    <n v="14791000000"/>
    <n v="8348000000"/>
    <n v="4013000000"/>
    <n v="483000000"/>
    <n v="450000000"/>
    <x v="8"/>
    <x v="63"/>
  </r>
  <r>
    <x v="315"/>
    <x v="2"/>
    <x v="3"/>
    <n v="14766000000"/>
    <n v="8206000000"/>
    <n v="3624000000"/>
    <n v="476000000"/>
    <n v="471000000"/>
    <x v="8"/>
    <x v="63"/>
  </r>
  <r>
    <x v="315"/>
    <x v="3"/>
    <x v="28"/>
    <n v="14751000000"/>
    <n v="8063000000"/>
    <n v="4630000000"/>
    <n v="466000000"/>
    <n v="462000000"/>
    <x v="8"/>
    <x v="63"/>
  </r>
  <r>
    <x v="316"/>
    <x v="0"/>
    <x v="0"/>
    <n v="12132000000"/>
    <n v="4876000000"/>
    <n v="3143000000"/>
    <s v=" $-   "/>
    <n v="1087000000"/>
    <x v="5"/>
    <x v="11"/>
  </r>
  <r>
    <x v="316"/>
    <x v="1"/>
    <x v="1"/>
    <n v="7263000000"/>
    <n v="1751000000"/>
    <n v="2108000000"/>
    <s v=" $-   "/>
    <n v="843000000"/>
    <x v="5"/>
    <x v="11"/>
  </r>
  <r>
    <x v="316"/>
    <x v="2"/>
    <x v="2"/>
    <n v="7852000000"/>
    <n v="1889000000"/>
    <n v="2173000000"/>
    <s v=" $-   "/>
    <n v="923000000"/>
    <x v="5"/>
    <x v="11"/>
  </r>
  <r>
    <x v="316"/>
    <x v="3"/>
    <x v="3"/>
    <n v="7669000000"/>
    <n v="1718000000"/>
    <n v="2237000000"/>
    <s v=" $-   "/>
    <n v="883000000"/>
    <x v="5"/>
    <x v="11"/>
  </r>
  <r>
    <x v="317"/>
    <x v="0"/>
    <x v="0"/>
    <n v="84847000000"/>
    <n v="66635000000"/>
    <n v="17504000000"/>
    <s v=" $-   "/>
    <s v=" $-   "/>
    <x v="6"/>
    <x v="97"/>
  </r>
  <r>
    <x v="317"/>
    <x v="1"/>
    <x v="1"/>
    <n v="41461000000"/>
    <n v="26973000000"/>
    <n v="16172000000"/>
    <s v=" $-   "/>
    <s v=" $-   "/>
    <x v="6"/>
    <x v="97"/>
  </r>
  <r>
    <x v="317"/>
    <x v="2"/>
    <x v="2"/>
    <n v="54105000000"/>
    <n v="33560000000"/>
    <n v="18786000000"/>
    <s v=" $-   "/>
    <s v=" $-   "/>
    <x v="6"/>
    <x v="97"/>
  </r>
  <r>
    <x v="317"/>
    <x v="3"/>
    <x v="3"/>
    <n v="57119000000"/>
    <n v="32747000000"/>
    <n v="16603000000"/>
    <s v=" $-   "/>
    <s v=" $-   "/>
    <x v="6"/>
    <x v="97"/>
  </r>
  <r>
    <x v="318"/>
    <x v="0"/>
    <x v="0"/>
    <n v="179290000000"/>
    <n v="158446000000"/>
    <n v="15443000000"/>
    <s v=" $-   "/>
    <n v="931000000"/>
    <x v="9"/>
    <x v="92"/>
  </r>
  <r>
    <x v="318"/>
    <x v="1"/>
    <x v="1"/>
    <n v="171596000000"/>
    <n v="152451000000"/>
    <n v="15597000000"/>
    <s v=" $-   "/>
    <n v="971000000"/>
    <x v="9"/>
    <x v="92"/>
  </r>
  <r>
    <x v="318"/>
    <x v="2"/>
    <x v="2"/>
    <n v="161212000000"/>
    <n v="140183000000"/>
    <n v="16703000000"/>
    <s v=" $-   "/>
    <n v="1019000000"/>
    <x v="9"/>
    <x v="92"/>
  </r>
  <r>
    <x v="318"/>
    <x v="3"/>
    <x v="3"/>
    <n v="98975000000"/>
    <n v="77693000000"/>
    <n v="15747000000"/>
    <s v=" $-   "/>
    <n v="1099000000"/>
    <x v="9"/>
    <x v="92"/>
  </r>
  <r>
    <x v="319"/>
    <x v="0"/>
    <x v="102"/>
    <n v="6043000000"/>
    <n v="2793800000"/>
    <n v="2594300000"/>
    <s v=" $-   "/>
    <s v=" $-   "/>
    <x v="1"/>
    <x v="82"/>
  </r>
  <r>
    <x v="319"/>
    <x v="1"/>
    <x v="103"/>
    <n v="8186400000"/>
    <n v="3967100000"/>
    <n v="3673500000"/>
    <s v=" $-   "/>
    <s v=" $-   "/>
    <x v="1"/>
    <x v="82"/>
  </r>
  <r>
    <x v="319"/>
    <x v="2"/>
    <x v="104"/>
    <n v="8241200000"/>
    <n v="3914500000"/>
    <n v="3713600000"/>
    <s v=" $-   "/>
    <s v=" $-   "/>
    <x v="1"/>
    <x v="82"/>
  </r>
  <r>
    <x v="319"/>
    <x v="3"/>
    <x v="27"/>
    <n v="8020300000"/>
    <n v="3858700000"/>
    <n v="3417700000"/>
    <s v=" $-   "/>
    <s v=" $-   "/>
    <x v="1"/>
    <x v="82"/>
  </r>
  <r>
    <x v="320"/>
    <x v="0"/>
    <x v="0"/>
    <n v="5920269000"/>
    <n v="4982562000"/>
    <n v="434894000"/>
    <s v=" $-   "/>
    <n v="37691000"/>
    <x v="0"/>
    <x v="53"/>
  </r>
  <r>
    <x v="320"/>
    <x v="1"/>
    <x v="1"/>
    <n v="6411577000"/>
    <n v="5424644000"/>
    <n v="485069000"/>
    <s v=" $-   "/>
    <n v="25865000"/>
    <x v="0"/>
    <x v="53"/>
  </r>
  <r>
    <x v="320"/>
    <x v="2"/>
    <x v="2"/>
    <n v="7747229000"/>
    <n v="6578435000"/>
    <n v="705477000"/>
    <s v=" $-   "/>
    <n v="34257000"/>
    <x v="0"/>
    <x v="53"/>
  </r>
  <r>
    <x v="320"/>
    <x v="3"/>
    <x v="3"/>
    <n v="7572436000"/>
    <n v="6648771000"/>
    <n v="592863000"/>
    <s v=" $-   "/>
    <n v="34848000"/>
    <x v="0"/>
    <x v="53"/>
  </r>
  <r>
    <x v="321"/>
    <x v="0"/>
    <x v="0"/>
    <n v="11224000000"/>
    <n v="6396000000"/>
    <n v="1227000000"/>
    <n v="98000000"/>
    <n v="1001000000"/>
    <x v="8"/>
    <x v="28"/>
  </r>
  <r>
    <x v="321"/>
    <x v="1"/>
    <x v="1"/>
    <n v="11925000000"/>
    <n v="6744000000"/>
    <n v="1349000000"/>
    <n v="98000000"/>
    <n v="1109000000"/>
    <x v="8"/>
    <x v="28"/>
  </r>
  <r>
    <x v="321"/>
    <x v="2"/>
    <x v="2"/>
    <n v="12273000000"/>
    <n v="6962000000"/>
    <n v="1437000000"/>
    <n v="96000000"/>
    <n v="1170000000"/>
    <x v="8"/>
    <x v="28"/>
  </r>
  <r>
    <x v="321"/>
    <x v="3"/>
    <x v="3"/>
    <n v="10776000000"/>
    <n v="5960000000"/>
    <n v="1296000000"/>
    <n v="93000000"/>
    <n v="1106000000"/>
    <x v="8"/>
    <x v="28"/>
  </r>
  <r>
    <x v="322"/>
    <x v="0"/>
    <x v="147"/>
    <n v="24866000000"/>
    <n v="9820000000"/>
    <n v="2849000000"/>
    <n v="4967000000"/>
    <s v=" $-   "/>
    <x v="2"/>
    <x v="7"/>
  </r>
  <r>
    <x v="322"/>
    <x v="1"/>
    <x v="148"/>
    <n v="26487000000"/>
    <n v="10686000000"/>
    <n v="2774000000"/>
    <n v="5477000000"/>
    <s v=" $-   "/>
    <x v="2"/>
    <x v="7"/>
  </r>
  <r>
    <x v="322"/>
    <x v="2"/>
    <x v="149"/>
    <n v="25281000000"/>
    <n v="10378000000"/>
    <n v="3637000000"/>
    <n v="5490000000"/>
    <s v=" $-   "/>
    <x v="2"/>
    <x v="7"/>
  </r>
  <r>
    <x v="322"/>
    <x v="3"/>
    <x v="150"/>
    <n v="23554000000"/>
    <n v="9749000000"/>
    <n v="2159000000"/>
    <n v="5151000000"/>
    <s v=" $-   "/>
    <x v="2"/>
    <x v="7"/>
  </r>
  <r>
    <x v="323"/>
    <x v="0"/>
    <x v="125"/>
    <n v="1148231000"/>
    <n v="743304000"/>
    <n v="180317000"/>
    <n v="197269000"/>
    <s v=" $-   "/>
    <x v="2"/>
    <x v="7"/>
  </r>
  <r>
    <x v="323"/>
    <x v="1"/>
    <x v="126"/>
    <n v="1710966000"/>
    <n v="1021658000"/>
    <n v="309348000"/>
    <n v="257494000"/>
    <s v=" $-   "/>
    <x v="2"/>
    <x v="7"/>
  </r>
  <r>
    <x v="323"/>
    <x v="2"/>
    <x v="127"/>
    <n v="2610726000"/>
    <n v="1561173000"/>
    <n v="588822000"/>
    <n v="448763000"/>
    <s v=" $-   "/>
    <x v="2"/>
    <x v="7"/>
  </r>
  <r>
    <x v="324"/>
    <x v="0"/>
    <x v="1"/>
    <n v="6419285000"/>
    <n v="5099484000"/>
    <n v="922340000"/>
    <s v=" $-   "/>
    <s v=" $-   "/>
    <x v="0"/>
    <x v="53"/>
  </r>
  <r>
    <x v="324"/>
    <x v="1"/>
    <x v="2"/>
    <n v="6638774000"/>
    <n v="5253040000"/>
    <n v="1030014000"/>
    <s v=" $-   "/>
    <s v=" $-   "/>
    <x v="0"/>
    <x v="53"/>
  </r>
  <r>
    <x v="324"/>
    <x v="2"/>
    <x v="3"/>
    <n v="6571893000"/>
    <n v="5086449000"/>
    <n v="961579000"/>
    <s v=" $-   "/>
    <s v=" $-   "/>
    <x v="0"/>
    <x v="53"/>
  </r>
  <r>
    <x v="324"/>
    <x v="3"/>
    <x v="28"/>
    <n v="6786984000"/>
    <n v="5285568000"/>
    <n v="956158000"/>
    <s v=" $-   "/>
    <s v=" $-   "/>
    <x v="0"/>
    <x v="53"/>
  </r>
  <r>
    <x v="325"/>
    <x v="0"/>
    <x v="0"/>
    <n v="7688024000"/>
    <n v="5157434000"/>
    <n v="1011543000"/>
    <s v=" $-   "/>
    <n v="730493000"/>
    <x v="1"/>
    <x v="43"/>
  </r>
  <r>
    <x v="325"/>
    <x v="1"/>
    <x v="1"/>
    <n v="7959894000"/>
    <n v="5305270000"/>
    <n v="1044819000"/>
    <s v=" $-   "/>
    <n v="754711000"/>
    <x v="1"/>
    <x v="43"/>
  </r>
  <r>
    <x v="325"/>
    <x v="2"/>
    <x v="2"/>
    <n v="8073855000"/>
    <n v="5306281000"/>
    <n v="1048952000"/>
    <s v=" $-   "/>
    <n v="772445000"/>
    <x v="1"/>
    <x v="43"/>
  </r>
  <r>
    <x v="325"/>
    <x v="3"/>
    <x v="3"/>
    <n v="8299074000"/>
    <n v="5099393000"/>
    <n v="1086504000"/>
    <s v=" $-   "/>
    <n v="827008000"/>
    <x v="1"/>
    <x v="43"/>
  </r>
  <r>
    <x v="326"/>
    <x v="0"/>
    <x v="1"/>
    <n v="2104745000"/>
    <n v="155355000"/>
    <n v="346393000"/>
    <n v="859947000"/>
    <s v=" $-   "/>
    <x v="3"/>
    <x v="19"/>
  </r>
  <r>
    <x v="326"/>
    <x v="1"/>
    <x v="2"/>
    <n v="2819557000"/>
    <n v="205018000"/>
    <n v="519267000"/>
    <n v="1271353000"/>
    <s v=" $-   "/>
    <x v="3"/>
    <x v="19"/>
  </r>
  <r>
    <x v="326"/>
    <x v="2"/>
    <x v="3"/>
    <n v="4103728000"/>
    <n v="392709000"/>
    <n v="838526000"/>
    <n v="1620577000"/>
    <s v=" $-   "/>
    <x v="3"/>
    <x v="19"/>
  </r>
  <r>
    <x v="326"/>
    <x v="3"/>
    <x v="28"/>
    <n v="4860427000"/>
    <n v="299694000"/>
    <n v="1177697000"/>
    <n v="2052295000"/>
    <s v=" $-   "/>
    <x v="3"/>
    <x v="19"/>
  </r>
  <r>
    <x v="327"/>
    <x v="0"/>
    <x v="1"/>
    <n v="4245895000"/>
    <n v="2522803000"/>
    <n v="1324815000"/>
    <s v=" $-   "/>
    <n v="1700000"/>
    <x v="0"/>
    <x v="108"/>
  </r>
  <r>
    <x v="327"/>
    <x v="1"/>
    <x v="2"/>
    <n v="4695014000"/>
    <n v="2772098000"/>
    <n v="1425734000"/>
    <s v=" $-   "/>
    <n v="557000"/>
    <x v="0"/>
    <x v="108"/>
  </r>
  <r>
    <x v="327"/>
    <x v="2"/>
    <x v="3"/>
    <n v="5094933000"/>
    <n v="2980462000"/>
    <n v="1533799000"/>
    <s v=" $-   "/>
    <n v="192000"/>
    <x v="0"/>
    <x v="108"/>
  </r>
  <r>
    <x v="327"/>
    <x v="3"/>
    <x v="28"/>
    <n v="5250399000"/>
    <n v="3089723000"/>
    <n v="1606217000"/>
    <s v=" $-   "/>
    <n v="1237000"/>
    <x v="0"/>
    <x v="108"/>
  </r>
  <r>
    <x v="328"/>
    <x v="0"/>
    <x v="121"/>
    <n v="1328817000"/>
    <n v="200600000"/>
    <n v="660887000"/>
    <n v="263150000"/>
    <s v=" $-   "/>
    <x v="2"/>
    <x v="102"/>
  </r>
  <r>
    <x v="328"/>
    <x v="1"/>
    <x v="122"/>
    <n v="1534615000"/>
    <n v="232600000"/>
    <n v="750292000"/>
    <n v="317263000"/>
    <s v=" $-   "/>
    <x v="2"/>
    <x v="102"/>
  </r>
  <r>
    <x v="328"/>
    <x v="2"/>
    <x v="43"/>
    <n v="1789489000"/>
    <n v="273199000"/>
    <n v="898440000"/>
    <n v="367856000"/>
    <s v=" $-   "/>
    <x v="2"/>
    <x v="102"/>
  </r>
  <r>
    <x v="328"/>
    <x v="3"/>
    <x v="123"/>
    <n v="2052230000"/>
    <n v="309629000"/>
    <n v="1041231000"/>
    <n v="413322000"/>
    <s v=" $-   "/>
    <x v="2"/>
    <x v="102"/>
  </r>
  <r>
    <x v="329"/>
    <x v="0"/>
    <x v="124"/>
    <n v="6945000000"/>
    <n v="2789000000"/>
    <n v="2971000000"/>
    <s v=" $-   "/>
    <n v="27000000"/>
    <x v="1"/>
    <x v="82"/>
  </r>
  <r>
    <x v="329"/>
    <x v="1"/>
    <x v="125"/>
    <n v="7450000000"/>
    <n v="3140000000"/>
    <n v="3142000000"/>
    <s v=" $-   "/>
    <n v="35000000"/>
    <x v="1"/>
    <x v="82"/>
  </r>
  <r>
    <x v="329"/>
    <x v="2"/>
    <x v="126"/>
    <n v="7620000000"/>
    <n v="3242000000"/>
    <n v="3301000000"/>
    <s v=" $-   "/>
    <n v="25000000"/>
    <x v="1"/>
    <x v="82"/>
  </r>
  <r>
    <x v="329"/>
    <x v="3"/>
    <x v="127"/>
    <n v="7405000000"/>
    <n v="3218000000"/>
    <n v="3389000000"/>
    <s v=" $-   "/>
    <n v="24000000"/>
    <x v="1"/>
    <x v="82"/>
  </r>
  <r>
    <x v="330"/>
    <x v="0"/>
    <x v="12"/>
    <n v="6351900000"/>
    <n v="3778100000"/>
    <n v="1537700000"/>
    <s v=" $-   "/>
    <s v=" $-   "/>
    <x v="0"/>
    <x v="53"/>
  </r>
  <r>
    <x v="330"/>
    <x v="1"/>
    <x v="13"/>
    <n v="6623500000"/>
    <n v="3869600000"/>
    <n v="1570100000"/>
    <s v=" $-   "/>
    <s v=" $-   "/>
    <x v="0"/>
    <x v="53"/>
  </r>
  <r>
    <x v="330"/>
    <x v="2"/>
    <x v="14"/>
    <n v="6307900000"/>
    <n v="3604800000"/>
    <n v="1506400000"/>
    <s v=" $-   "/>
    <s v=" $-   "/>
    <x v="0"/>
    <x v="53"/>
  </r>
  <r>
    <x v="330"/>
    <x v="3"/>
    <x v="15"/>
    <n v="5879500000"/>
    <n v="3404000000"/>
    <n v="1467400000"/>
    <s v=" $-   "/>
    <s v=" $-   "/>
    <x v="0"/>
    <x v="53"/>
  </r>
  <r>
    <x v="331"/>
    <x v="0"/>
    <x v="0"/>
    <n v="2993489000"/>
    <n v="1321772000"/>
    <n v="914130000"/>
    <s v=" $-   "/>
    <s v=" $-   "/>
    <x v="0"/>
    <x v="53"/>
  </r>
  <r>
    <x v="331"/>
    <x v="1"/>
    <x v="1"/>
    <n v="3238128000"/>
    <n v="1355200000"/>
    <n v="1040567000"/>
    <s v=" $-   "/>
    <s v=" $-   "/>
    <x v="0"/>
    <x v="53"/>
  </r>
  <r>
    <x v="331"/>
    <x v="2"/>
    <x v="2"/>
    <n v="3549494000"/>
    <n v="1447595000"/>
    <n v="1102426000"/>
    <s v=" $-   "/>
    <s v=" $-   "/>
    <x v="0"/>
    <x v="53"/>
  </r>
  <r>
    <x v="331"/>
    <x v="3"/>
    <x v="3"/>
    <n v="3582395000"/>
    <n v="1417749000"/>
    <n v="1136728000"/>
    <s v=" $-   "/>
    <s v=" $-   "/>
    <x v="0"/>
    <x v="53"/>
  </r>
  <r>
    <x v="332"/>
    <x v="0"/>
    <x v="92"/>
    <n v="9721065000"/>
    <n v="7011428000"/>
    <n v="1437886000"/>
    <s v=" $-   "/>
    <s v=" $-   "/>
    <x v="1"/>
    <x v="74"/>
  </r>
  <r>
    <x v="332"/>
    <x v="1"/>
    <x v="46"/>
    <n v="10230353000"/>
    <n v="7360924000"/>
    <n v="1526366000"/>
    <s v=" $-   "/>
    <s v=" $-   "/>
    <x v="1"/>
    <x v="74"/>
  </r>
  <r>
    <x v="332"/>
    <x v="2"/>
    <x v="26"/>
    <n v="11041677000"/>
    <n v="7937956000"/>
    <n v="1615371000"/>
    <s v=" $-   "/>
    <s v=" $-   "/>
    <x v="1"/>
    <x v="74"/>
  </r>
  <r>
    <x v="332"/>
    <x v="3"/>
    <x v="47"/>
    <n v="11939999000"/>
    <n v="8576873000"/>
    <n v="1738755000"/>
    <s v=" $-   "/>
    <s v=" $-   "/>
    <x v="1"/>
    <x v="74"/>
  </r>
  <r>
    <x v="333"/>
    <x v="0"/>
    <x v="0"/>
    <n v="1367135000"/>
    <n v="328784000"/>
    <n v="248136000"/>
    <s v=" $-   "/>
    <n v="445228000"/>
    <x v="9"/>
    <x v="27"/>
  </r>
  <r>
    <x v="333"/>
    <x v="1"/>
    <x v="1"/>
    <n v="1832253000"/>
    <n v="516119000"/>
    <n v="391707000"/>
    <s v=" $-   "/>
    <n v="492397000"/>
    <x v="9"/>
    <x v="27"/>
  </r>
  <r>
    <x v="333"/>
    <x v="2"/>
    <x v="2"/>
    <n v="2042537000"/>
    <n v="605752000"/>
    <n v="191802000"/>
    <s v=" $-   "/>
    <n v="551032000"/>
    <x v="9"/>
    <x v="27"/>
  </r>
  <r>
    <x v="333"/>
    <x v="3"/>
    <x v="3"/>
    <n v="1181704000"/>
    <n v="648968000"/>
    <n v="165318000"/>
    <s v=" $-   "/>
    <n v="581155000"/>
    <x v="9"/>
    <x v="27"/>
  </r>
  <r>
    <x v="334"/>
    <x v="0"/>
    <x v="1"/>
    <n v="8417200000"/>
    <n v="5234700000"/>
    <n v="1088100000"/>
    <s v=" $-   "/>
    <n v="877400000"/>
    <x v="0"/>
    <x v="53"/>
  </r>
  <r>
    <x v="334"/>
    <x v="1"/>
    <x v="2"/>
    <n v="8803300000"/>
    <n v="5643100000"/>
    <n v="998400000"/>
    <s v=" $-   "/>
    <n v="906900000"/>
    <x v="0"/>
    <x v="53"/>
  </r>
  <r>
    <x v="334"/>
    <x v="2"/>
    <x v="3"/>
    <n v="9115000000"/>
    <n v="5518600000"/>
    <n v="1067000000"/>
    <s v=" $-   "/>
    <n v="970600000"/>
    <x v="0"/>
    <x v="53"/>
  </r>
  <r>
    <x v="334"/>
    <x v="3"/>
    <x v="28"/>
    <n v="9387700000"/>
    <n v="5764000000"/>
    <n v="1054500000"/>
    <s v=" $-   "/>
    <n v="991100000"/>
    <x v="0"/>
    <x v="53"/>
  </r>
  <r>
    <x v="335"/>
    <x v="0"/>
    <x v="147"/>
    <n v="14866800000"/>
    <n v="6382300000"/>
    <n v="5655800000"/>
    <s v=" $-   "/>
    <n v="621400000"/>
    <x v="1"/>
    <x v="51"/>
  </r>
  <r>
    <x v="335"/>
    <x v="1"/>
    <x v="148"/>
    <n v="16447800000"/>
    <n v="6858800000"/>
    <n v="6086800000"/>
    <s v=" $-   "/>
    <n v="709600000"/>
    <x v="1"/>
    <x v="51"/>
  </r>
  <r>
    <x v="335"/>
    <x v="2"/>
    <x v="149"/>
    <n v="19162700000"/>
    <n v="7787500000"/>
    <n v="7130200000"/>
    <s v=" $-   "/>
    <n v="893900000"/>
    <x v="1"/>
    <x v="51"/>
  </r>
  <r>
    <x v="335"/>
    <x v="3"/>
    <x v="151"/>
    <n v="21315900000"/>
    <n v="8511100000"/>
    <n v="7970300000"/>
    <s v=" $-   "/>
    <n v="980800000"/>
    <x v="1"/>
    <x v="51"/>
  </r>
  <r>
    <x v="336"/>
    <x v="0"/>
    <x v="0"/>
    <n v="4176000000"/>
    <n v="2754000000"/>
    <n v="207000000"/>
    <s v=" $-   "/>
    <n v="356000000"/>
    <x v="5"/>
    <x v="10"/>
  </r>
  <r>
    <x v="336"/>
    <x v="1"/>
    <x v="1"/>
    <n v="4495000000"/>
    <n v="2987000000"/>
    <n v="220000000"/>
    <s v=" $-   "/>
    <n v="378000000"/>
    <x v="5"/>
    <x v="10"/>
  </r>
  <r>
    <x v="336"/>
    <x v="2"/>
    <x v="2"/>
    <n v="4951000000"/>
    <n v="3331000000"/>
    <n v="229000000"/>
    <s v=" $-   "/>
    <n v="384000000"/>
    <x v="5"/>
    <x v="10"/>
  </r>
  <r>
    <x v="336"/>
    <x v="3"/>
    <x v="3"/>
    <n v="4380000000"/>
    <n v="2714000000"/>
    <n v="234000000"/>
    <s v=" $-   "/>
    <n v="358000000"/>
    <x v="5"/>
    <x v="10"/>
  </r>
  <r>
    <x v="337"/>
    <x v="0"/>
    <x v="0"/>
    <n v="5075000000"/>
    <n v="2417000000"/>
    <n v="337000000"/>
    <s v=" $-   "/>
    <n v="746000000"/>
    <x v="9"/>
    <x v="92"/>
  </r>
  <r>
    <x v="337"/>
    <x v="1"/>
    <x v="1"/>
    <n v="5518000000"/>
    <n v="2707000000"/>
    <n v="373000000"/>
    <s v=" $-   "/>
    <n v="772000000"/>
    <x v="9"/>
    <x v="92"/>
  </r>
  <r>
    <x v="337"/>
    <x v="2"/>
    <x v="2"/>
    <n v="5903000000"/>
    <n v="2790000000"/>
    <n v="393000000"/>
    <s v=" $-   "/>
    <n v="796000000"/>
    <x v="9"/>
    <x v="92"/>
  </r>
  <r>
    <x v="337"/>
    <x v="3"/>
    <x v="3"/>
    <n v="5234000000"/>
    <n v="2335000000"/>
    <n v="353000000"/>
    <s v=" $-   "/>
    <n v="764000000"/>
    <x v="9"/>
    <x v="92"/>
  </r>
  <r>
    <x v="338"/>
    <x v="0"/>
    <x v="1"/>
    <n v="7690800000"/>
    <n v="5100900000"/>
    <n v="1788300000"/>
    <s v=" $-   "/>
    <n v="123200000"/>
    <x v="8"/>
    <x v="32"/>
  </r>
  <r>
    <x v="338"/>
    <x v="1"/>
    <x v="2"/>
    <n v="7750500000"/>
    <n v="5062900000"/>
    <n v="1849400000"/>
    <s v=" $-   "/>
    <n v="118900000"/>
    <x v="8"/>
    <x v="32"/>
  </r>
  <r>
    <x v="338"/>
    <x v="2"/>
    <x v="3"/>
    <n v="7031500000"/>
    <n v="4444900000"/>
    <n v="1656200000"/>
    <s v=" $-   "/>
    <n v="88700000"/>
    <x v="8"/>
    <x v="32"/>
  </r>
  <r>
    <x v="338"/>
    <x v="3"/>
    <x v="28"/>
    <n v="6778300000"/>
    <n v="4246700000"/>
    <n v="1604400000"/>
    <s v=" $-   "/>
    <n v="94900000"/>
    <x v="8"/>
    <x v="32"/>
  </r>
  <r>
    <x v="339"/>
    <x v="0"/>
    <x v="0"/>
    <n v="9534462000"/>
    <n v="5328236000"/>
    <n v="3264896000"/>
    <s v=" $-   "/>
    <s v=" $-   "/>
    <x v="8"/>
    <x v="17"/>
  </r>
  <r>
    <x v="339"/>
    <x v="1"/>
    <x v="1"/>
    <n v="10185532000"/>
    <n v="5568966000"/>
    <n v="3470200000"/>
    <s v=" $-   "/>
    <s v=" $-   "/>
    <x v="8"/>
    <x v="17"/>
  </r>
  <r>
    <x v="339"/>
    <x v="2"/>
    <x v="2"/>
    <n v="11129533000"/>
    <n v="5965049000"/>
    <n v="3860448000"/>
    <s v=" $-   "/>
    <s v=" $-   "/>
    <x v="8"/>
    <x v="17"/>
  </r>
  <r>
    <x v="339"/>
    <x v="3"/>
    <x v="3"/>
    <n v="11339304000"/>
    <n v="5780078000"/>
    <n v="3943786000"/>
    <s v=" $-   "/>
    <s v=" $-   "/>
    <x v="8"/>
    <x v="17"/>
  </r>
  <r>
    <x v="340"/>
    <x v="0"/>
    <x v="92"/>
    <n v="3983400000"/>
    <n v="2446000000"/>
    <n v="976900000"/>
    <s v=" $-   "/>
    <s v=" $-   "/>
    <x v="1"/>
    <x v="25"/>
  </r>
  <r>
    <x v="340"/>
    <x v="1"/>
    <x v="46"/>
    <n v="4209200000"/>
    <n v="2628700000"/>
    <n v="1010000000"/>
    <s v=" $-   "/>
    <s v=" $-   "/>
    <x v="1"/>
    <x v="25"/>
  </r>
  <r>
    <x v="340"/>
    <x v="2"/>
    <x v="152"/>
    <n v="5736300000"/>
    <n v="3662100000"/>
    <n v="1497600000"/>
    <s v=" $-   "/>
    <s v=" $-   "/>
    <x v="1"/>
    <x v="25"/>
  </r>
  <r>
    <x v="340"/>
    <x v="3"/>
    <x v="47"/>
    <n v="6550200000"/>
    <n v="4109800000"/>
    <n v="1736700000"/>
    <s v=" $-   "/>
    <s v=" $-   "/>
    <x v="1"/>
    <x v="25"/>
  </r>
  <r>
    <x v="341"/>
    <x v="0"/>
    <x v="105"/>
    <n v="5897700000"/>
    <n v="3870100000"/>
    <n v="1020400000"/>
    <s v=" $-   "/>
    <n v="96800000"/>
    <x v="4"/>
    <x v="40"/>
  </r>
  <r>
    <x v="341"/>
    <x v="1"/>
    <x v="106"/>
    <n v="5610600000"/>
    <n v="3579600000"/>
    <n v="1013100000"/>
    <s v=" $-   "/>
    <n v="98900000"/>
    <x v="4"/>
    <x v="40"/>
  </r>
  <r>
    <x v="341"/>
    <x v="2"/>
    <x v="107"/>
    <n v="5692700000"/>
    <n v="3724000000"/>
    <n v="1085800000"/>
    <s v=" $-   "/>
    <n v="110900000"/>
    <x v="4"/>
    <x v="40"/>
  </r>
  <r>
    <x v="341"/>
    <x v="3"/>
    <x v="108"/>
    <n v="7811200000"/>
    <n v="4843400000"/>
    <n v="1614100000"/>
    <s v=" $-   "/>
    <n v="208400000"/>
    <x v="4"/>
    <x v="40"/>
  </r>
  <r>
    <x v="342"/>
    <x v="0"/>
    <x v="0"/>
    <n v="1290052000"/>
    <n v="470243000"/>
    <n v="120310000"/>
    <s v=" $-   "/>
    <n v="330418000"/>
    <x v="7"/>
    <x v="109"/>
  </r>
  <r>
    <x v="342"/>
    <x v="1"/>
    <x v="1"/>
    <n v="1371065000"/>
    <n v="479665000"/>
    <n v="122128000"/>
    <s v=" $-   "/>
    <n v="340316000"/>
    <x v="7"/>
    <x v="109"/>
  </r>
  <r>
    <x v="342"/>
    <x v="2"/>
    <x v="2"/>
    <n v="1519978000"/>
    <n v="500126000"/>
    <n v="133502000"/>
    <s v=" $-   "/>
    <n v="393987000"/>
    <x v="7"/>
    <x v="109"/>
  </r>
  <r>
    <x v="342"/>
    <x v="3"/>
    <x v="3"/>
    <n v="1662829000"/>
    <n v="534326000"/>
    <n v="139137000"/>
    <s v=" $-   "/>
    <n v="588235000"/>
    <x v="7"/>
    <x v="109"/>
  </r>
  <r>
    <x v="343"/>
    <x v="0"/>
    <x v="1"/>
    <n v="3237500000"/>
    <n v="1638900000"/>
    <n v="1012400000"/>
    <s v=" $-   "/>
    <s v=" $-   "/>
    <x v="1"/>
    <x v="110"/>
  </r>
  <r>
    <x v="343"/>
    <x v="1"/>
    <x v="6"/>
    <n v="3492600000"/>
    <n v="1759200000"/>
    <n v="1048700000"/>
    <s v=" $-   "/>
    <s v=" $-   "/>
    <x v="1"/>
    <x v="110"/>
  </r>
  <r>
    <x v="343"/>
    <x v="2"/>
    <x v="7"/>
    <n v="3593100000"/>
    <n v="1774600000"/>
    <n v="1053700000"/>
    <s v=" $-   "/>
    <s v=" $-   "/>
    <x v="1"/>
    <x v="110"/>
  </r>
  <r>
    <x v="343"/>
    <x v="3"/>
    <x v="28"/>
    <n v="3711800000"/>
    <n v="1803500000"/>
    <n v="1054100000"/>
    <s v=" $-   "/>
    <s v=" $-   "/>
    <x v="1"/>
    <x v="110"/>
  </r>
  <r>
    <x v="344"/>
    <x v="0"/>
    <x v="0"/>
    <n v="2307182000"/>
    <n v="610836000"/>
    <n v="655473000"/>
    <s v=" $-   "/>
    <n v="107591000"/>
    <x v="1"/>
    <x v="67"/>
  </r>
  <r>
    <x v="344"/>
    <x v="1"/>
    <x v="1"/>
    <n v="2530809000"/>
    <n v="699294000"/>
    <n v="729055000"/>
    <s v=" $-   "/>
    <n v="117580000"/>
    <x v="1"/>
    <x v="67"/>
  </r>
  <r>
    <x v="344"/>
    <x v="2"/>
    <x v="2"/>
    <n v="2665456000"/>
    <n v="778896000"/>
    <n v="764799000"/>
    <s v=" $-   "/>
    <n v="128582000"/>
    <x v="1"/>
    <x v="67"/>
  </r>
  <r>
    <x v="344"/>
    <x v="3"/>
    <x v="3"/>
    <n v="3018227000"/>
    <n v="987357000"/>
    <n v="785179000"/>
    <s v=" $-   "/>
    <n v="137596000"/>
    <x v="1"/>
    <x v="67"/>
  </r>
  <r>
    <x v="345"/>
    <x v="0"/>
    <x v="0"/>
    <n v="16537000000"/>
    <n v="9373000000"/>
    <n v="914000000"/>
    <s v=" $-   "/>
    <n v="1787000000"/>
    <x v="5"/>
    <x v="11"/>
  </r>
  <r>
    <x v="345"/>
    <x v="1"/>
    <x v="1"/>
    <n v="17087000000"/>
    <n v="9817000000"/>
    <n v="934000000"/>
    <s v=" $-   "/>
    <n v="1901000000"/>
    <x v="5"/>
    <x v="11"/>
  </r>
  <r>
    <x v="345"/>
    <x v="2"/>
    <x v="2"/>
    <n v="18467000000"/>
    <n v="11031000000"/>
    <n v="981000000"/>
    <s v=" $-   "/>
    <n v="1945000000"/>
    <x v="5"/>
    <x v="11"/>
  </r>
  <r>
    <x v="345"/>
    <x v="3"/>
    <x v="3"/>
    <n v="17489000000"/>
    <n v="9811000000"/>
    <n v="997000000"/>
    <s v=" $-   "/>
    <n v="2034000000"/>
    <x v="5"/>
    <x v="11"/>
  </r>
  <r>
    <x v="346"/>
    <x v="0"/>
    <x v="0"/>
    <n v="4256157000"/>
    <n v="800380000"/>
    <n v="376687000"/>
    <s v=" $-   "/>
    <n v="1068382000"/>
    <x v="7"/>
    <x v="14"/>
  </r>
  <r>
    <x v="346"/>
    <x v="1"/>
    <x v="1"/>
    <n v="4543849000"/>
    <n v="837946000"/>
    <n v="402369000"/>
    <s v=" $-   "/>
    <n v="1107700000"/>
    <x v="7"/>
    <x v="14"/>
  </r>
  <r>
    <x v="346"/>
    <x v="2"/>
    <x v="2"/>
    <n v="4870818000"/>
    <n v="882803000"/>
    <n v="446845000"/>
    <s v=" $-   "/>
    <n v="1143827000"/>
    <x v="7"/>
    <x v="14"/>
  </r>
  <r>
    <x v="346"/>
    <x v="3"/>
    <x v="3"/>
    <n v="5266103000"/>
    <n v="960192000"/>
    <n v="452835000"/>
    <s v=" $-   "/>
    <n v="1177568000"/>
    <x v="7"/>
    <x v="14"/>
  </r>
  <r>
    <x v="347"/>
    <x v="0"/>
    <x v="92"/>
    <n v="24380510000"/>
    <n v="17889249000"/>
    <n v="4884284000"/>
    <s v=" $-   "/>
    <n v="78900000"/>
    <x v="1"/>
    <x v="25"/>
  </r>
  <r>
    <x v="347"/>
    <x v="1"/>
    <x v="46"/>
    <n v="23114000000"/>
    <n v="17082000000"/>
    <n v="4735000000"/>
    <s v=" $-   "/>
    <n v="55000000"/>
    <x v="1"/>
    <x v="25"/>
  </r>
  <r>
    <x v="347"/>
    <x v="2"/>
    <x v="26"/>
    <n v="22492000000"/>
    <n v="16691000000"/>
    <n v="4816000000"/>
    <s v=" $-   "/>
    <n v="62000000"/>
    <x v="1"/>
    <x v="25"/>
  </r>
  <r>
    <x v="347"/>
    <x v="3"/>
    <x v="47"/>
    <n v="21059000000"/>
    <n v="15545000000"/>
    <n v="4600000000"/>
    <s v=" $-   "/>
    <n v="67000000"/>
    <x v="1"/>
    <x v="25"/>
  </r>
  <r>
    <x v="348"/>
    <x v="0"/>
    <x v="0"/>
    <n v="1913149000"/>
    <n v="1055844000"/>
    <n v="356817000"/>
    <s v=" $-   "/>
    <n v="31652000"/>
    <x v="0"/>
    <x v="53"/>
  </r>
  <r>
    <x v="348"/>
    <x v="1"/>
    <x v="1"/>
    <n v="2142807000"/>
    <n v="1178173000"/>
    <n v="390610000"/>
    <s v=" $-   "/>
    <n v="38405000"/>
    <x v="0"/>
    <x v="53"/>
  </r>
  <r>
    <x v="348"/>
    <x v="2"/>
    <x v="2"/>
    <n v="2555601000"/>
    <n v="1461190000"/>
    <n v="489937000"/>
    <s v=" $-   "/>
    <n v="48138000"/>
    <x v="0"/>
    <x v="53"/>
  </r>
  <r>
    <x v="348"/>
    <x v="3"/>
    <x v="3"/>
    <n v="2985908000"/>
    <n v="1719723000"/>
    <n v="712803000"/>
    <s v=" $-   "/>
    <n v="65770000"/>
    <x v="0"/>
    <x v="53"/>
  </r>
  <r>
    <x v="349"/>
    <x v="0"/>
    <x v="0"/>
    <n v="9647000000"/>
    <n v="6646000000"/>
    <n v="359000000"/>
    <s v=" $-   "/>
    <n v="1090000000"/>
    <x v="5"/>
    <x v="10"/>
  </r>
  <r>
    <x v="349"/>
    <x v="1"/>
    <x v="1"/>
    <n v="10557000000"/>
    <n v="7186000000"/>
    <n v="574000000"/>
    <s v=" $-   "/>
    <n v="1113000000"/>
    <x v="5"/>
    <x v="10"/>
  </r>
  <r>
    <x v="349"/>
    <x v="2"/>
    <x v="2"/>
    <n v="11035000000"/>
    <n v="7689000000"/>
    <n v="414000000"/>
    <s v=" $-   "/>
    <n v="1156000000"/>
    <x v="5"/>
    <x v="10"/>
  </r>
  <r>
    <x v="349"/>
    <x v="3"/>
    <x v="3"/>
    <n v="10231000000"/>
    <n v="6648000000"/>
    <n v="397000000"/>
    <s v=" $-   "/>
    <n v="1250000000"/>
    <x v="5"/>
    <x v="10"/>
  </r>
  <r>
    <x v="350"/>
    <x v="0"/>
    <x v="0"/>
    <n v="11240000000"/>
    <n v="429000000"/>
    <n v="6073000000"/>
    <s v=" $-   "/>
    <n v="1441000000"/>
    <x v="6"/>
    <x v="35"/>
  </r>
  <r>
    <x v="350"/>
    <x v="1"/>
    <x v="1"/>
    <n v="8602000000"/>
    <n v="291000000"/>
    <n v="5808000000"/>
    <s v=" $-   "/>
    <n v="576000000"/>
    <x v="6"/>
    <x v="35"/>
  </r>
  <r>
    <x v="350"/>
    <x v="2"/>
    <x v="2"/>
    <n v="8707000000"/>
    <n v="235000000"/>
    <n v="5518000000"/>
    <s v=" $-   "/>
    <n v="367000000"/>
    <x v="6"/>
    <x v="35"/>
  </r>
  <r>
    <x v="350"/>
    <x v="3"/>
    <x v="3"/>
    <n v="8533000000"/>
    <n v="219000000"/>
    <n v="5120000000"/>
    <s v=" $-   "/>
    <n v="205000000"/>
    <x v="6"/>
    <x v="35"/>
  </r>
  <r>
    <x v="351"/>
    <x v="0"/>
    <x v="109"/>
    <n v="14351000000"/>
    <n v="10411000000"/>
    <n v="635000000"/>
    <n v="1133000000"/>
    <n v="79000000"/>
    <x v="2"/>
    <x v="111"/>
  </r>
  <r>
    <x v="351"/>
    <x v="1"/>
    <x v="110"/>
    <n v="13724000000"/>
    <n v="9878000000"/>
    <n v="722000000"/>
    <n v="1226000000"/>
    <n v="98000000"/>
    <x v="2"/>
    <x v="111"/>
  </r>
  <r>
    <x v="351"/>
    <x v="2"/>
    <x v="111"/>
    <n v="13739000000"/>
    <n v="9930000000"/>
    <n v="237000000"/>
    <n v="1353000000"/>
    <n v="129000000"/>
    <x v="2"/>
    <x v="111"/>
  </r>
  <r>
    <x v="351"/>
    <x v="3"/>
    <x v="112"/>
    <n v="11160000000"/>
    <n v="8545000000"/>
    <n v="635000000"/>
    <n v="1237000000"/>
    <n v="123000000"/>
    <x v="2"/>
    <x v="111"/>
  </r>
  <r>
    <x v="352"/>
    <x v="0"/>
    <x v="121"/>
    <n v="2796100000"/>
    <n v="1687800000"/>
    <n v="585400000"/>
    <s v=" $-   "/>
    <s v=" $-   "/>
    <x v="4"/>
    <x v="112"/>
  </r>
  <r>
    <x v="352"/>
    <x v="1"/>
    <x v="122"/>
    <n v="4867700000"/>
    <n v="2876000000"/>
    <n v="895100000"/>
    <s v=" $-   "/>
    <s v=" $-   "/>
    <x v="4"/>
    <x v="112"/>
  </r>
  <r>
    <x v="352"/>
    <x v="2"/>
    <x v="43"/>
    <n v="6028000000"/>
    <n v="3449400000"/>
    <n v="1078400000"/>
    <s v=" $-   "/>
    <s v=" $-   "/>
    <x v="4"/>
    <x v="112"/>
  </r>
  <r>
    <x v="352"/>
    <x v="3"/>
    <x v="123"/>
    <n v="6548400000"/>
    <n v="3606100000"/>
    <n v="1177200000"/>
    <s v=" $-   "/>
    <s v=" $-   "/>
    <x v="4"/>
    <x v="112"/>
  </r>
  <r>
    <x v="353"/>
    <x v="0"/>
    <x v="5"/>
    <n v="10889500000"/>
    <n v="6985800000"/>
    <n v="2960300000"/>
    <s v=" $-   "/>
    <s v=" $-   "/>
    <x v="1"/>
    <x v="110"/>
  </r>
  <r>
    <x v="353"/>
    <x v="1"/>
    <x v="6"/>
    <n v="11338600000"/>
    <n v="7235900000"/>
    <n v="2814600000"/>
    <s v=" $-   "/>
    <s v=" $-   "/>
    <x v="1"/>
    <x v="110"/>
  </r>
  <r>
    <x v="353"/>
    <x v="2"/>
    <x v="7"/>
    <n v="11171800000"/>
    <n v="7099800000"/>
    <n v="2681100000"/>
    <s v=" $-   "/>
    <s v=" $-   "/>
    <x v="1"/>
    <x v="110"/>
  </r>
  <r>
    <x v="353"/>
    <x v="3"/>
    <x v="28"/>
    <n v="11406900000"/>
    <n v="7139700000"/>
    <n v="2798900000"/>
    <s v=" $-   "/>
    <s v=" $-   "/>
    <x v="1"/>
    <x v="110"/>
  </r>
  <r>
    <x v="354"/>
    <x v="0"/>
    <x v="118"/>
    <n v="1792000000"/>
    <n v="1025400000"/>
    <n v="159700000"/>
    <n v="226300000"/>
    <n v="29100000"/>
    <x v="2"/>
    <x v="7"/>
  </r>
  <r>
    <x v="354"/>
    <x v="1"/>
    <x v="153"/>
    <n v="2291500000"/>
    <n v="1268800000"/>
    <n v="179100000"/>
    <n v="252200000"/>
    <n v="25900000"/>
    <x v="2"/>
    <x v="7"/>
  </r>
  <r>
    <x v="354"/>
    <x v="2"/>
    <x v="120"/>
    <n v="3258400000"/>
    <n v="1703900000"/>
    <n v="191300000"/>
    <n v="303200000"/>
    <n v="33500000"/>
    <x v="2"/>
    <x v="7"/>
  </r>
  <r>
    <x v="354"/>
    <x v="3"/>
    <x v="15"/>
    <n v="3289000000"/>
    <n v="1623800000"/>
    <n v="195900000"/>
    <n v="312400000"/>
    <n v="33400000"/>
    <x v="2"/>
    <x v="7"/>
  </r>
  <r>
    <x v="355"/>
    <x v="0"/>
    <x v="0"/>
    <n v="2730000000"/>
    <n v="245000000"/>
    <n v="835000000"/>
    <s v=" $-   "/>
    <n v="811000000"/>
    <x v="9"/>
    <x v="27"/>
  </r>
  <r>
    <x v="355"/>
    <x v="1"/>
    <x v="1"/>
    <n v="3371000000"/>
    <n v="328000000"/>
    <n v="1052000000"/>
    <s v=" $-   "/>
    <n v="787000000"/>
    <x v="9"/>
    <x v="27"/>
  </r>
  <r>
    <x v="355"/>
    <x v="2"/>
    <x v="2"/>
    <n v="4038000000"/>
    <n v="427000000"/>
    <n v="1296000000"/>
    <s v=" $-   "/>
    <n v="942000000"/>
    <x v="9"/>
    <x v="27"/>
  </r>
  <r>
    <x v="355"/>
    <x v="3"/>
    <x v="3"/>
    <n v="3133000000"/>
    <n v="689000000"/>
    <n v="1208000000"/>
    <s v=" $-   "/>
    <n v="1091000000"/>
    <x v="9"/>
    <x v="27"/>
  </r>
  <r>
    <x v="356"/>
    <x v="0"/>
    <x v="0"/>
    <n v="10793000000"/>
    <n v="362000000"/>
    <n v="2123000000"/>
    <s v=" $-   "/>
    <n v="4549000000"/>
    <x v="6"/>
    <x v="34"/>
  </r>
  <r>
    <x v="356"/>
    <x v="1"/>
    <x v="1"/>
    <n v="11813000000"/>
    <n v="374000000"/>
    <n v="2484000000"/>
    <s v=" $-   "/>
    <n v="5445000000"/>
    <x v="6"/>
    <x v="34"/>
  </r>
  <r>
    <x v="356"/>
    <x v="2"/>
    <x v="2"/>
    <n v="12727000000"/>
    <n v="470000000"/>
    <n v="2927000000"/>
    <s v=" $-   "/>
    <n v="5492000000"/>
    <x v="6"/>
    <x v="34"/>
  </r>
  <r>
    <x v="356"/>
    <x v="3"/>
    <x v="3"/>
    <n v="13620000000"/>
    <n v="607000000"/>
    <n v="3264000000"/>
    <s v=" $-   "/>
    <n v="5690000000"/>
    <x v="6"/>
    <x v="34"/>
  </r>
  <r>
    <x v="357"/>
    <x v="0"/>
    <x v="1"/>
    <n v="9021000000"/>
    <n v="3002000000"/>
    <n v="4089000000"/>
    <n v="536000000"/>
    <n v="138000000"/>
    <x v="3"/>
    <x v="5"/>
  </r>
  <r>
    <x v="357"/>
    <x v="1"/>
    <x v="2"/>
    <n v="9675000000"/>
    <n v="3319000000"/>
    <n v="4308000000"/>
    <n v="614000000"/>
    <n v="188000000"/>
    <x v="3"/>
    <x v="5"/>
  </r>
  <r>
    <x v="357"/>
    <x v="2"/>
    <x v="3"/>
    <n v="9946000000"/>
    <n v="3344000000"/>
    <n v="3906000000"/>
    <n v="625000000"/>
    <n v="210000000"/>
    <x v="3"/>
    <x v="5"/>
  </r>
  <r>
    <x v="357"/>
    <x v="3"/>
    <x v="28"/>
    <n v="11325000000"/>
    <n v="3830000000"/>
    <n v="4295000000"/>
    <n v="715000000"/>
    <n v="319000000"/>
    <x v="3"/>
    <x v="5"/>
  </r>
  <r>
    <x v="358"/>
    <x v="0"/>
    <x v="154"/>
    <n v="6906000000"/>
    <n v="1175000000"/>
    <n v="3236000000"/>
    <n v="1026000000"/>
    <n v="286000000"/>
    <x v="2"/>
    <x v="6"/>
  </r>
  <r>
    <x v="358"/>
    <x v="1"/>
    <x v="155"/>
    <n v="4183000000"/>
    <n v="791000000"/>
    <n v="2186000000"/>
    <n v="722000000"/>
    <n v="93000000"/>
    <x v="2"/>
    <x v="6"/>
  </r>
  <r>
    <x v="358"/>
    <x v="2"/>
    <x v="78"/>
    <n v="3956000000"/>
    <n v="727000000"/>
    <n v="2012000000"/>
    <n v="812000000"/>
    <n v="87000000"/>
    <x v="2"/>
    <x v="6"/>
  </r>
  <r>
    <x v="358"/>
    <x v="3"/>
    <x v="79"/>
    <n v="3600000000"/>
    <n v="615000000"/>
    <n v="1587000000"/>
    <n v="748000000"/>
    <n v="57000000"/>
    <x v="2"/>
    <x v="6"/>
  </r>
  <r>
    <x v="359"/>
    <x v="0"/>
    <x v="156"/>
    <n v="44411233000"/>
    <n v="36414626000"/>
    <n v="6338129000"/>
    <s v=" $-   "/>
    <s v=" $-   "/>
    <x v="4"/>
    <x v="113"/>
  </r>
  <r>
    <x v="359"/>
    <x v="1"/>
    <x v="157"/>
    <n v="46516712000"/>
    <n v="38335677000"/>
    <s v=" $-   "/>
    <s v=" $-   "/>
    <s v=" $-   "/>
    <x v="4"/>
    <x v="113"/>
  </r>
  <r>
    <x v="359"/>
    <x v="2"/>
    <x v="158"/>
    <n v="48680752000"/>
    <n v="40129236000"/>
    <s v=" $-   "/>
    <s v=" $-   "/>
    <s v=" $-   "/>
    <x v="4"/>
    <x v="113"/>
  </r>
  <r>
    <x v="359"/>
    <x v="3"/>
    <x v="159"/>
    <n v="50366919000"/>
    <n v="41326447000"/>
    <s v=" $-   "/>
    <s v=" $-   "/>
    <s v=" $-   "/>
    <x v="4"/>
    <x v="113"/>
  </r>
  <r>
    <x v="360"/>
    <x v="0"/>
    <x v="0"/>
    <n v="127434000000"/>
    <n v="55228000000"/>
    <n v="41066000000"/>
    <s v=" $-   "/>
    <n v="18143000000"/>
    <x v="10"/>
    <x v="61"/>
  </r>
  <r>
    <x v="360"/>
    <x v="1"/>
    <x v="1"/>
    <n v="128752000000"/>
    <n v="51191000000"/>
    <n v="28414000000"/>
    <s v=" $-   "/>
    <n v="18395000000"/>
    <x v="10"/>
    <x v="61"/>
  </r>
  <r>
    <x v="360"/>
    <x v="2"/>
    <x v="2"/>
    <n v="132447000000"/>
    <n v="60145000000"/>
    <n v="41817000000"/>
    <s v=" $-   "/>
    <n v="18273000000"/>
    <x v="10"/>
    <x v="61"/>
  </r>
  <r>
    <x v="360"/>
    <x v="3"/>
    <x v="3"/>
    <n v="146801000000"/>
    <n v="67046000000"/>
    <n v="32954000000"/>
    <s v=" $-   "/>
    <n v="22016000000"/>
    <x v="10"/>
    <x v="61"/>
  </r>
  <r>
    <x v="361"/>
    <x v="0"/>
    <x v="1"/>
    <n v="4206100000"/>
    <n v="2545600000"/>
    <n v="1193800000"/>
    <s v=" $-   "/>
    <s v=" $-   "/>
    <x v="4"/>
    <x v="114"/>
  </r>
  <r>
    <x v="361"/>
    <x v="1"/>
    <x v="2"/>
    <n v="4146300000"/>
    <n v="2493300000"/>
    <n v="1163900000"/>
    <s v=" $-   "/>
    <s v=" $-   "/>
    <x v="4"/>
    <x v="114"/>
  </r>
  <r>
    <x v="361"/>
    <x v="2"/>
    <x v="3"/>
    <n v="3567500000"/>
    <n v="2163500000"/>
    <n v="1051800000"/>
    <s v=" $-   "/>
    <s v=" $-   "/>
    <x v="4"/>
    <x v="114"/>
  </r>
  <r>
    <x v="361"/>
    <x v="3"/>
    <x v="28"/>
    <n v="4885000000"/>
    <n v="3003100000"/>
    <n v="1597300000"/>
    <s v=" $-   "/>
    <s v=" $-   "/>
    <x v="4"/>
    <x v="114"/>
  </r>
  <r>
    <x v="362"/>
    <x v="0"/>
    <x v="0"/>
    <n v="2665000000"/>
    <n v="1174000000"/>
    <n v="728000000"/>
    <n v="183000000"/>
    <s v=" $-   "/>
    <x v="2"/>
    <x v="6"/>
  </r>
  <r>
    <x v="362"/>
    <x v="1"/>
    <x v="1"/>
    <n v="2692000000"/>
    <n v="1219000000"/>
    <n v="757000000"/>
    <n v="184000000"/>
    <s v=" $-   "/>
    <x v="2"/>
    <x v="6"/>
  </r>
  <r>
    <x v="362"/>
    <x v="2"/>
    <x v="2"/>
    <n v="2732000000"/>
    <n v="1253000000"/>
    <n v="770000000"/>
    <n v="206000000"/>
    <s v=" $-   "/>
    <x v="2"/>
    <x v="6"/>
  </r>
  <r>
    <x v="362"/>
    <x v="3"/>
    <x v="3"/>
    <n v="2530000000"/>
    <n v="1254000000"/>
    <n v="765000000"/>
    <n v="228000000"/>
    <s v=" $-   "/>
    <x v="2"/>
    <x v="6"/>
  </r>
  <r>
    <x v="363"/>
    <x v="0"/>
    <x v="12"/>
    <n v="1924400000"/>
    <n v="874838000"/>
    <n v="254468000"/>
    <s v=" $-   "/>
    <n v="45639000"/>
    <x v="0"/>
    <x v="30"/>
  </r>
  <r>
    <x v="363"/>
    <x v="1"/>
    <x v="13"/>
    <n v="2372906000"/>
    <n v="1105032000"/>
    <n v="276446000"/>
    <s v=" $-   "/>
    <n v="63608000"/>
    <x v="0"/>
    <x v="30"/>
  </r>
  <r>
    <x v="363"/>
    <x v="2"/>
    <x v="14"/>
    <n v="2707115000"/>
    <n v="1257270000"/>
    <n v="321624000"/>
    <s v=" $-   "/>
    <n v="54219000"/>
    <x v="0"/>
    <x v="30"/>
  </r>
  <r>
    <x v="363"/>
    <x v="3"/>
    <x v="15"/>
    <n v="3171411000"/>
    <n v="1443348000"/>
    <n v="382858000"/>
    <s v=" $-   "/>
    <n v="77445000"/>
    <x v="0"/>
    <x v="30"/>
  </r>
  <r>
    <x v="364"/>
    <x v="0"/>
    <x v="118"/>
    <n v="11390000000"/>
    <n v="7739000000"/>
    <n v="1440000000"/>
    <n v="590000000"/>
    <s v=" $-   "/>
    <x v="2"/>
    <x v="115"/>
  </r>
  <r>
    <x v="364"/>
    <x v="1"/>
    <x v="119"/>
    <n v="11973000000"/>
    <n v="8001000000"/>
    <n v="1534000000"/>
    <n v="583000000"/>
    <s v=" $-   "/>
    <x v="2"/>
    <x v="115"/>
  </r>
  <r>
    <x v="364"/>
    <x v="2"/>
    <x v="160"/>
    <n v="12233000000"/>
    <n v="8146000000"/>
    <n v="1504000000"/>
    <n v="627000000"/>
    <s v=" $-   "/>
    <x v="2"/>
    <x v="115"/>
  </r>
  <r>
    <x v="364"/>
    <x v="3"/>
    <x v="15"/>
    <n v="12238000000"/>
    <n v="8205000000"/>
    <n v="1463000000"/>
    <n v="644000000"/>
    <s v=" $-   "/>
    <x v="2"/>
    <x v="115"/>
  </r>
  <r>
    <x v="365"/>
    <x v="0"/>
    <x v="146"/>
    <n v="5353197000"/>
    <n v="2943847000"/>
    <n v="1303427000"/>
    <s v=" $-   "/>
    <n v="194039000"/>
    <x v="1"/>
    <x v="116"/>
  </r>
  <r>
    <x v="365"/>
    <x v="1"/>
    <x v="99"/>
    <n v="1603123000"/>
    <n v="662769000"/>
    <n v="531932000"/>
    <s v=" $-   "/>
    <n v="74833000"/>
    <x v="1"/>
    <x v="116"/>
  </r>
  <r>
    <x v="365"/>
    <x v="2"/>
    <x v="2"/>
    <n v="2626141000"/>
    <n v="954990000"/>
    <n v="766854000"/>
    <s v=" $-   "/>
    <n v="151837000"/>
    <x v="1"/>
    <x v="116"/>
  </r>
  <r>
    <x v="365"/>
    <x v="3"/>
    <x v="3"/>
    <n v="3050945000"/>
    <n v="923336000"/>
    <n v="1068221000"/>
    <s v=" $-   "/>
    <n v="205087000"/>
    <x v="1"/>
    <x v="116"/>
  </r>
  <r>
    <x v="366"/>
    <x v="0"/>
    <x v="92"/>
    <n v="73301000000"/>
    <n v="50568000000"/>
    <n v="15110000000"/>
    <s v=" $-   "/>
    <n v="2044000000"/>
    <x v="1"/>
    <x v="64"/>
  </r>
  <r>
    <x v="366"/>
    <x v="1"/>
    <x v="46"/>
    <n v="71279000000"/>
    <n v="50039000000"/>
    <n v="14465000000"/>
    <s v=" $-   "/>
    <n v="1996000000"/>
    <x v="1"/>
    <x v="64"/>
  </r>
  <r>
    <x v="366"/>
    <x v="2"/>
    <x v="26"/>
    <n v="72618000000"/>
    <n v="51278000000"/>
    <n v="14676000000"/>
    <s v=" $-   "/>
    <n v="2129000000"/>
    <x v="1"/>
    <x v="64"/>
  </r>
  <r>
    <x v="366"/>
    <x v="3"/>
    <x v="47"/>
    <n v="73785000000"/>
    <n v="51997000000"/>
    <n v="14665000000"/>
    <s v=" $-   "/>
    <n v="2213000000"/>
    <x v="1"/>
    <x v="64"/>
  </r>
  <r>
    <x v="367"/>
    <x v="0"/>
    <x v="24"/>
    <n v="3794249000"/>
    <n v="1630965000"/>
    <n v="1466067000"/>
    <s v=" $-   "/>
    <s v=" $-   "/>
    <x v="1"/>
    <x v="82"/>
  </r>
  <r>
    <x v="367"/>
    <x v="1"/>
    <x v="25"/>
    <n v="4031100000"/>
    <n v="1690700000"/>
    <n v="2036100000"/>
    <s v=" $-   "/>
    <s v=" $-   "/>
    <x v="1"/>
    <x v="82"/>
  </r>
  <r>
    <x v="367"/>
    <x v="2"/>
    <x v="26"/>
    <n v="4249900000"/>
    <n v="1712700000"/>
    <n v="1645800000"/>
    <s v=" $-   "/>
    <s v=" $-   "/>
    <x v="1"/>
    <x v="82"/>
  </r>
  <r>
    <x v="367"/>
    <x v="3"/>
    <x v="27"/>
    <n v="4104900000"/>
    <n v="1613600000"/>
    <n v="1731200000"/>
    <s v=" $-   "/>
    <s v=" $-   "/>
    <x v="1"/>
    <x v="82"/>
  </r>
  <r>
    <x v="368"/>
    <x v="0"/>
    <x v="92"/>
    <n v="25878372000"/>
    <n v="18521400000"/>
    <n v="4250446000"/>
    <s v=" $-   "/>
    <s v=" $-   "/>
    <x v="1"/>
    <x v="74"/>
  </r>
  <r>
    <x v="368"/>
    <x v="1"/>
    <x v="46"/>
    <n v="27422696000"/>
    <n v="19605037000"/>
    <n v="4467089000"/>
    <s v=" $-   "/>
    <s v=" $-   "/>
    <x v="1"/>
    <x v="74"/>
  </r>
  <r>
    <x v="368"/>
    <x v="2"/>
    <x v="26"/>
    <n v="29078407000"/>
    <n v="20776522000"/>
    <n v="4695384000"/>
    <s v=" $-   "/>
    <s v=" $-   "/>
    <x v="1"/>
    <x v="74"/>
  </r>
  <r>
    <x v="368"/>
    <x v="3"/>
    <x v="47"/>
    <n v="30944938000"/>
    <n v="22034523000"/>
    <n v="5205715000"/>
    <s v=" $-   "/>
    <s v=" $-   "/>
    <x v="1"/>
    <x v="74"/>
  </r>
  <r>
    <x v="369"/>
    <x v="0"/>
    <x v="0"/>
    <n v="3589516000"/>
    <n v="1955682000"/>
    <s v=" $-   "/>
    <s v=" $-   "/>
    <n v="787329000"/>
    <x v="6"/>
    <x v="12"/>
  </r>
  <r>
    <x v="369"/>
    <x v="1"/>
    <x v="1"/>
    <n v="3494253000"/>
    <n v="1838766000"/>
    <s v=" $-   "/>
    <s v=" $-   "/>
    <n v="819711000"/>
    <x v="6"/>
    <x v="12"/>
  </r>
  <r>
    <x v="369"/>
    <x v="2"/>
    <x v="2"/>
    <n v="3620095000"/>
    <n v="1903384000"/>
    <s v=" $-   "/>
    <s v=" $-   "/>
    <n v="855908000"/>
    <x v="6"/>
    <x v="12"/>
  </r>
  <r>
    <x v="369"/>
    <x v="3"/>
    <x v="3"/>
    <n v="3766065000"/>
    <n v="2016212000"/>
    <s v=" $-   "/>
    <s v=" $-   "/>
    <n v="907024000"/>
    <x v="6"/>
    <x v="12"/>
  </r>
  <r>
    <x v="370"/>
    <x v="0"/>
    <x v="0"/>
    <n v="12509900000"/>
    <n v="7214400000"/>
    <n v="3354900000"/>
    <n v="376400000"/>
    <s v=" $-   "/>
    <x v="3"/>
    <x v="5"/>
  </r>
  <r>
    <x v="370"/>
    <x v="1"/>
    <x v="1"/>
    <n v="13090300000"/>
    <n v="7561200000"/>
    <n v="3446300000"/>
    <n v="395500000"/>
    <s v=" $-   "/>
    <x v="3"/>
    <x v="5"/>
  </r>
  <r>
    <x v="370"/>
    <x v="2"/>
    <x v="2"/>
    <n v="16889600000"/>
    <n v="9397600000"/>
    <n v="4896100000"/>
    <n v="691100000"/>
    <s v=" $-   "/>
    <x v="3"/>
    <x v="5"/>
  </r>
  <r>
    <x v="370"/>
    <x v="3"/>
    <x v="3"/>
    <n v="16965400000"/>
    <n v="9209500000"/>
    <n v="4612100000"/>
    <n v="692300000"/>
    <s v=" $-   "/>
    <x v="3"/>
    <x v="5"/>
  </r>
  <r>
    <x v="371"/>
    <x v="0"/>
    <x v="0"/>
    <n v="763000000"/>
    <n v="12000000"/>
    <n v="429000000"/>
    <s v=" $-   "/>
    <n v="26000000"/>
    <x v="1"/>
    <x v="24"/>
  </r>
  <r>
    <x v="371"/>
    <x v="1"/>
    <x v="1"/>
    <n v="945000000"/>
    <n v="18000000"/>
    <n v="597000000"/>
    <s v=" $-   "/>
    <n v="36000000"/>
    <x v="1"/>
    <x v="24"/>
  </r>
  <r>
    <x v="371"/>
    <x v="2"/>
    <x v="2"/>
    <n v="1246000000"/>
    <n v="40000000"/>
    <n v="801000000"/>
    <s v=" $-   "/>
    <n v="65000000"/>
    <x v="1"/>
    <x v="24"/>
  </r>
  <r>
    <x v="371"/>
    <x v="3"/>
    <x v="3"/>
    <n v="1492000000"/>
    <n v="58000000"/>
    <n v="1109000000"/>
    <s v=" $-   "/>
    <n v="93000000"/>
    <x v="1"/>
    <x v="24"/>
  </r>
  <r>
    <x v="372"/>
    <x v="0"/>
    <x v="1"/>
    <n v="26191000000"/>
    <n v="13307000000"/>
    <n v="3757000000"/>
    <s v=" $-   "/>
    <n v="3821000000"/>
    <x v="6"/>
    <x v="13"/>
  </r>
  <r>
    <x v="372"/>
    <x v="1"/>
    <x v="2"/>
    <n v="27174000000"/>
    <n v="13870000000"/>
    <n v="3964000000"/>
    <s v=" $-   "/>
    <n v="3882000000"/>
    <x v="6"/>
    <x v="13"/>
  </r>
  <r>
    <x v="372"/>
    <x v="2"/>
    <x v="3"/>
    <n v="26815000000"/>
    <n v="13723000000"/>
    <n v="4094000000"/>
    <s v=" $-   "/>
    <n v="3885000000"/>
    <x v="6"/>
    <x v="13"/>
  </r>
  <r>
    <x v="372"/>
    <x v="3"/>
    <x v="28"/>
    <n v="27625000000"/>
    <n v="15070000000"/>
    <n v="4154000000"/>
    <s v=" $-   "/>
    <n v="3985000000"/>
    <x v="6"/>
    <x v="13"/>
  </r>
  <r>
    <x v="373"/>
    <x v="0"/>
    <x v="4"/>
    <n v="4664120000"/>
    <n v="3098066000"/>
    <n v="1040287000"/>
    <s v=" $-   "/>
    <n v="88975000"/>
    <x v="1"/>
    <x v="117"/>
  </r>
  <r>
    <x v="373"/>
    <x v="1"/>
    <x v="5"/>
    <n v="5164784000"/>
    <n v="3411175000"/>
    <n v="1138934000"/>
    <s v=" $-   "/>
    <n v="100025000"/>
    <x v="1"/>
    <x v="117"/>
  </r>
  <r>
    <x v="373"/>
    <x v="2"/>
    <x v="97"/>
    <n v="5711715000"/>
    <n v="3761300000"/>
    <n v="1246308000"/>
    <s v=" $-   "/>
    <n v="114635000"/>
    <x v="1"/>
    <x v="117"/>
  </r>
  <r>
    <x v="373"/>
    <x v="3"/>
    <x v="98"/>
    <n v="6226507000"/>
    <n v="4083333000"/>
    <n v="1369097000"/>
    <s v=" $-   "/>
    <n v="123569000"/>
    <x v="1"/>
    <x v="117"/>
  </r>
  <r>
    <x v="374"/>
    <x v="0"/>
    <x v="161"/>
    <n v="34374000000"/>
    <n v="32016000000"/>
    <n v="983000000"/>
    <s v=" $-   "/>
    <s v=" $-   "/>
    <x v="4"/>
    <x v="40"/>
  </r>
  <r>
    <x v="374"/>
    <x v="1"/>
    <x v="153"/>
    <n v="37580000000"/>
    <n v="34895000000"/>
    <n v="1255000000"/>
    <s v=" $-   "/>
    <s v=" $-   "/>
    <x v="4"/>
    <x v="40"/>
  </r>
  <r>
    <x v="374"/>
    <x v="2"/>
    <x v="90"/>
    <n v="41373000000"/>
    <n v="37456000000"/>
    <n v="1748000000"/>
    <s v=" $-   "/>
    <s v=" $-   "/>
    <x v="4"/>
    <x v="40"/>
  </r>
  <r>
    <x v="374"/>
    <x v="3"/>
    <x v="91"/>
    <n v="36881000000"/>
    <n v="32184000000"/>
    <n v="1864000000"/>
    <s v=" $-   "/>
    <s v=" $-   "/>
    <x v="4"/>
    <x v="40"/>
  </r>
  <r>
    <x v="375"/>
    <x v="0"/>
    <x v="0"/>
    <n v="29809000000"/>
    <n v="26045000000"/>
    <n v="1702000000"/>
    <s v=" $-   "/>
    <n v="418000000"/>
    <x v="9"/>
    <x v="92"/>
  </r>
  <r>
    <x v="375"/>
    <x v="1"/>
    <x v="1"/>
    <n v="37601000000"/>
    <n v="34085000000"/>
    <n v="2248000000"/>
    <s v=" $-   "/>
    <n v="489000000"/>
    <x v="9"/>
    <x v="92"/>
  </r>
  <r>
    <x v="375"/>
    <x v="2"/>
    <x v="2"/>
    <n v="40633000000"/>
    <n v="35673000000"/>
    <n v="2762000000"/>
    <s v=" $-   "/>
    <n v="562000000"/>
    <x v="9"/>
    <x v="92"/>
  </r>
  <r>
    <x v="375"/>
    <x v="3"/>
    <x v="3"/>
    <n v="28711000000"/>
    <n v="22466000000"/>
    <n v="2620000000"/>
    <s v=" $-   "/>
    <n v="756000000"/>
    <x v="9"/>
    <x v="92"/>
  </r>
  <r>
    <x v="376"/>
    <x v="0"/>
    <x v="0"/>
    <n v="1793557000"/>
    <n v="1189341000"/>
    <n v="247597000"/>
    <s v=" $-   "/>
    <s v=" $-   "/>
    <x v="2"/>
    <x v="16"/>
  </r>
  <r>
    <x v="376"/>
    <x v="1"/>
    <x v="1"/>
    <n v="2064305000"/>
    <n v="1369438000"/>
    <n v="312367000"/>
    <s v=" $-   "/>
    <s v=" $-   "/>
    <x v="2"/>
    <x v="16"/>
  </r>
  <r>
    <x v="376"/>
    <x v="2"/>
    <x v="2"/>
    <n v="2446877000"/>
    <n v="1668892000"/>
    <n v="346345000"/>
    <s v=" $-   "/>
    <s v=" $-   "/>
    <x v="2"/>
    <x v="16"/>
  </r>
  <r>
    <x v="376"/>
    <x v="3"/>
    <x v="3"/>
    <n v="2779541000"/>
    <n v="1855181000"/>
    <n v="390253000"/>
    <s v=" $-   "/>
    <s v=" $-   "/>
    <x v="2"/>
    <x v="16"/>
  </r>
  <r>
    <x v="377"/>
    <x v="0"/>
    <x v="0"/>
    <n v="12825000000"/>
    <n v="6457000000"/>
    <n v="1804000000"/>
    <n v="1877000000"/>
    <s v=" $-   "/>
    <x v="2"/>
    <x v="7"/>
  </r>
  <r>
    <x v="377"/>
    <x v="1"/>
    <x v="1"/>
    <n v="12205000000"/>
    <n v="5841000000"/>
    <n v="1858000000"/>
    <n v="1522000000"/>
    <s v=" $-   "/>
    <x v="2"/>
    <x v="7"/>
  </r>
  <r>
    <x v="377"/>
    <x v="2"/>
    <x v="2"/>
    <n v="13045000000"/>
    <n v="5618000000"/>
    <n v="1843000000"/>
    <n v="1358000000"/>
    <s v=" $-   "/>
    <x v="2"/>
    <x v="7"/>
  </r>
  <r>
    <x v="377"/>
    <x v="3"/>
    <x v="3"/>
    <n v="13000000000"/>
    <n v="5440000000"/>
    <n v="1748000000"/>
    <n v="1280000000"/>
    <s v=" $-   "/>
    <x v="2"/>
    <x v="7"/>
  </r>
  <r>
    <x v="378"/>
    <x v="0"/>
    <x v="4"/>
    <n v="12237000000"/>
    <n v="10019000000"/>
    <n v="1165000000"/>
    <s v=" $-   "/>
    <s v=" $-   "/>
    <x v="0"/>
    <x v="53"/>
  </r>
  <r>
    <x v="378"/>
    <x v="1"/>
    <x v="5"/>
    <n v="12104000000"/>
    <n v="10131000000"/>
    <n v="1126000000"/>
    <s v=" $-   "/>
    <s v=" $-   "/>
    <x v="0"/>
    <x v="53"/>
  </r>
  <r>
    <x v="378"/>
    <x v="2"/>
    <x v="6"/>
    <n v="13878000000"/>
    <n v="11421000000"/>
    <n v="1361000000"/>
    <s v=" $-   "/>
    <s v=" $-   "/>
    <x v="0"/>
    <x v="53"/>
  </r>
  <r>
    <x v="378"/>
    <x v="3"/>
    <x v="7"/>
    <n v="13423000000"/>
    <n v="10979000000"/>
    <n v="1304000000"/>
    <s v=" $-   "/>
    <s v=" $-   "/>
    <x v="0"/>
    <x v="53"/>
  </r>
  <r>
    <x v="379"/>
    <x v="0"/>
    <x v="0"/>
    <n v="1834921000"/>
    <n v="955624000"/>
    <n v="670602000"/>
    <s v=" $-   "/>
    <s v=" $-   "/>
    <x v="1"/>
    <x v="82"/>
  </r>
  <r>
    <x v="379"/>
    <x v="1"/>
    <x v="1"/>
    <n v="2332051000"/>
    <n v="1195381000"/>
    <n v="871572000"/>
    <s v=" $-   "/>
    <s v=" $-   "/>
    <x v="1"/>
    <x v="82"/>
  </r>
  <r>
    <x v="379"/>
    <x v="2"/>
    <x v="2"/>
    <n v="3084370000"/>
    <n v="1572164000"/>
    <n v="1158251000"/>
    <s v=" $-   "/>
    <s v=" $-   "/>
    <x v="1"/>
    <x v="82"/>
  </r>
  <r>
    <x v="379"/>
    <x v="3"/>
    <x v="3"/>
    <n v="3963313000"/>
    <n v="2057766000"/>
    <n v="1497000000"/>
    <s v=" $-   "/>
    <s v=" $-   "/>
    <x v="1"/>
    <x v="82"/>
  </r>
  <r>
    <x v="380"/>
    <x v="0"/>
    <x v="0"/>
    <n v="1834921000"/>
    <n v="955624000"/>
    <n v="670602000"/>
    <s v=" $-   "/>
    <s v=" $-   "/>
    <x v="1"/>
    <x v="82"/>
  </r>
  <r>
    <x v="380"/>
    <x v="1"/>
    <x v="1"/>
    <n v="2332051000"/>
    <n v="1195381000"/>
    <n v="871572000"/>
    <s v=" $-   "/>
    <s v=" $-   "/>
    <x v="1"/>
    <x v="82"/>
  </r>
  <r>
    <x v="380"/>
    <x v="2"/>
    <x v="2"/>
    <n v="3084370000"/>
    <n v="1572164000"/>
    <n v="1158251000"/>
    <s v=" $-   "/>
    <s v=" $-   "/>
    <x v="1"/>
    <x v="82"/>
  </r>
  <r>
    <x v="380"/>
    <x v="3"/>
    <x v="3"/>
    <n v="3963313000"/>
    <n v="2057766000"/>
    <n v="1497000000"/>
    <s v=" $-   "/>
    <s v=" $-   "/>
    <x v="1"/>
    <x v="82"/>
  </r>
  <r>
    <x v="381"/>
    <x v="0"/>
    <x v="0"/>
    <n v="37152000000"/>
    <n v="17820000000"/>
    <n v="16448000000"/>
    <s v=" $-   "/>
    <n v="1522000000"/>
    <x v="0"/>
    <x v="0"/>
  </r>
  <r>
    <x v="381"/>
    <x v="1"/>
    <x v="1"/>
    <n v="38279000000"/>
    <n v="17192000000"/>
    <n v="17629000000"/>
    <s v=" $-   "/>
    <n v="1689000000"/>
    <x v="0"/>
    <x v="0"/>
  </r>
  <r>
    <x v="381"/>
    <x v="2"/>
    <x v="2"/>
    <n v="38901000000"/>
    <n v="16611000000"/>
    <n v="17795000000"/>
    <s v=" $-   "/>
    <n v="1679000000"/>
    <x v="0"/>
    <x v="0"/>
  </r>
  <r>
    <x v="381"/>
    <x v="3"/>
    <x v="3"/>
    <n v="37864000000"/>
    <n v="12130000000"/>
    <n v="18423000000"/>
    <s v=" $-   "/>
    <n v="1819000000"/>
    <x v="0"/>
    <x v="0"/>
  </r>
  <r>
    <x v="382"/>
    <x v="0"/>
    <x v="0"/>
    <n v="716612000"/>
    <n v="245316000"/>
    <n v="58005000"/>
    <s v=" $-   "/>
    <n v="346031000"/>
    <x v="7"/>
    <x v="70"/>
  </r>
  <r>
    <x v="382"/>
    <x v="1"/>
    <x v="1"/>
    <n v="758926000"/>
    <n v="258612000"/>
    <n v="37121000"/>
    <s v=" $-   "/>
    <n v="346273000"/>
    <x v="7"/>
    <x v="70"/>
  </r>
  <r>
    <x v="382"/>
    <x v="2"/>
    <x v="2"/>
    <n v="818046000"/>
    <n v="270741000"/>
    <n v="56612000"/>
    <s v=" $-   "/>
    <n v="363929000"/>
    <x v="7"/>
    <x v="70"/>
  </r>
  <r>
    <x v="382"/>
    <x v="3"/>
    <x v="3"/>
    <n v="894638000"/>
    <n v="282037000"/>
    <n v="71733000"/>
    <s v=" $-   "/>
    <n v="381277000"/>
    <x v="7"/>
    <x v="70"/>
  </r>
  <r>
    <x v="383"/>
    <x v="0"/>
    <x v="92"/>
    <n v="2220256000"/>
    <n v="1436582000"/>
    <n v="488880000"/>
    <s v=" $-   "/>
    <s v=" $-   "/>
    <x v="1"/>
    <x v="25"/>
  </r>
  <r>
    <x v="383"/>
    <x v="1"/>
    <x v="103"/>
    <n v="2670573000"/>
    <n v="1729325000"/>
    <n v="596390000"/>
    <s v=" $-   "/>
    <s v=" $-   "/>
    <x v="1"/>
    <x v="25"/>
  </r>
  <r>
    <x v="383"/>
    <x v="2"/>
    <x v="26"/>
    <n v="3241369000"/>
    <n v="2104582000"/>
    <n v="712006000"/>
    <s v=" $-   "/>
    <s v=" $-   "/>
    <x v="1"/>
    <x v="25"/>
  </r>
  <r>
    <x v="383"/>
    <x v="3"/>
    <x v="27"/>
    <n v="3924116000"/>
    <n v="2539783000"/>
    <n v="863354000"/>
    <s v=" $-   "/>
    <s v=" $-   "/>
    <x v="1"/>
    <x v="25"/>
  </r>
  <r>
    <x v="384"/>
    <x v="0"/>
    <x v="1"/>
    <n v="122489000000"/>
    <n v="89659000000"/>
    <s v=" $-   "/>
    <s v=" $-   "/>
    <n v="23207000000"/>
    <x v="3"/>
    <x v="26"/>
  </r>
  <r>
    <x v="384"/>
    <x v="1"/>
    <x v="2"/>
    <n v="130474000000"/>
    <n v="93633000000"/>
    <s v=" $-   "/>
    <s v=" $-   "/>
    <n v="26567000000"/>
    <x v="3"/>
    <x v="26"/>
  </r>
  <r>
    <x v="384"/>
    <x v="2"/>
    <x v="3"/>
    <n v="157107000000"/>
    <n v="103875000000"/>
    <s v=" $-   "/>
    <s v=" $-   "/>
    <n v="42211000000"/>
    <x v="3"/>
    <x v="26"/>
  </r>
  <r>
    <x v="384"/>
    <x v="3"/>
    <x v="28"/>
    <n v="184840000000"/>
    <n v="117038000000"/>
    <s v=" $-   "/>
    <s v=" $-   "/>
    <n v="54872000000"/>
    <x v="3"/>
    <x v="26"/>
  </r>
  <r>
    <x v="385"/>
    <x v="0"/>
    <x v="0"/>
    <n v="10515400000"/>
    <n v="7172100000"/>
    <n v="786800000"/>
    <s v=" $-   "/>
    <n v="1161600000"/>
    <x v="6"/>
    <x v="97"/>
  </r>
  <r>
    <x v="385"/>
    <x v="1"/>
    <x v="1"/>
    <n v="10368600000"/>
    <n v="7038400000"/>
    <n v="790400000"/>
    <s v=" $-   "/>
    <n v="1170400000"/>
    <x v="6"/>
    <x v="97"/>
  </r>
  <r>
    <x v="385"/>
    <x v="2"/>
    <x v="2"/>
    <n v="10524500000"/>
    <n v="7722100000"/>
    <n v="820900000"/>
    <s v=" $-   "/>
    <n v="1272000000"/>
    <x v="6"/>
    <x v="97"/>
  </r>
  <r>
    <x v="385"/>
    <x v="3"/>
    <x v="3"/>
    <n v="10731300000"/>
    <n v="7209400000"/>
    <n v="835100000"/>
    <s v=" $-   "/>
    <n v="1295700000"/>
    <x v="6"/>
    <x v="97"/>
  </r>
  <r>
    <x v="386"/>
    <x v="0"/>
    <x v="1"/>
    <n v="21963000000"/>
    <n v="5849000000"/>
    <n v="6891000000"/>
    <s v=" $-   "/>
    <n v="1777000000"/>
    <x v="0"/>
    <x v="59"/>
  </r>
  <r>
    <x v="386"/>
    <x v="1"/>
    <x v="2"/>
    <n v="23988000000"/>
    <n v="6097000000"/>
    <n v="7234000000"/>
    <s v=" $-   "/>
    <n v="1904000000"/>
    <x v="0"/>
    <x v="59"/>
  </r>
  <r>
    <x v="386"/>
    <x v="2"/>
    <x v="3"/>
    <n v="21813000000"/>
    <n v="4434000000"/>
    <n v="7315000000"/>
    <s v=" $-   "/>
    <n v="2012000000"/>
    <x v="0"/>
    <x v="59"/>
  </r>
  <r>
    <x v="386"/>
    <x v="3"/>
    <x v="28"/>
    <n v="19941000000"/>
    <n v="3747000000"/>
    <n v="6884000000"/>
    <s v=" $-   "/>
    <n v="2038000000"/>
    <x v="0"/>
    <x v="59"/>
  </r>
  <r>
    <x v="387"/>
    <x v="0"/>
    <x v="0"/>
    <n v="54127000000"/>
    <n v="13574000000"/>
    <n v="37352000000"/>
    <s v=" $-   "/>
    <n v="1858000000"/>
    <x v="0"/>
    <x v="49"/>
  </r>
  <r>
    <x v="387"/>
    <x v="1"/>
    <x v="1"/>
    <n v="55438000000"/>
    <n v="13703000000"/>
    <n v="32834000000"/>
    <s v=" $-   "/>
    <n v="1867000000"/>
    <x v="0"/>
    <x v="49"/>
  </r>
  <r>
    <x v="387"/>
    <x v="2"/>
    <x v="2"/>
    <n v="58232000000"/>
    <n v="14758000000"/>
    <n v="36583000000"/>
    <s v=" $-   "/>
    <n v="1923000000"/>
    <x v="0"/>
    <x v="49"/>
  </r>
  <r>
    <x v="387"/>
    <x v="3"/>
    <x v="3"/>
    <n v="58363000000"/>
    <n v="12947000000"/>
    <n v="35664000000"/>
    <s v=" $-   "/>
    <n v="2084000000"/>
    <x v="0"/>
    <x v="49"/>
  </r>
  <r>
    <x v="388"/>
    <x v="0"/>
    <x v="24"/>
    <n v="2794925000"/>
    <n v="1763394000"/>
    <n v="657246000"/>
    <s v=" $-   "/>
    <s v=" $-   "/>
    <x v="1"/>
    <x v="74"/>
  </r>
  <r>
    <x v="388"/>
    <x v="1"/>
    <x v="25"/>
    <n v="3086608000"/>
    <n v="1925266000"/>
    <n v="734511000"/>
    <s v=" $-   "/>
    <s v=" $-   "/>
    <x v="1"/>
    <x v="74"/>
  </r>
  <r>
    <x v="388"/>
    <x v="2"/>
    <x v="26"/>
    <n v="3323077000"/>
    <n v="2148147000"/>
    <n v="809545000"/>
    <s v=" $-   "/>
    <s v=" $-   "/>
    <x v="1"/>
    <x v="74"/>
  </r>
  <r>
    <x v="388"/>
    <x v="3"/>
    <x v="27"/>
    <n v="3445134000"/>
    <n v="2243232000"/>
    <n v="848323000"/>
    <s v=" $-   "/>
    <s v=" $-   "/>
    <x v="1"/>
    <x v="74"/>
  </r>
  <r>
    <x v="389"/>
    <x v="0"/>
    <x v="115"/>
    <n v="2436948000"/>
    <n v="1589821000"/>
    <n v="441168000"/>
    <n v="62630000"/>
    <s v=" $-   "/>
    <x v="6"/>
    <x v="35"/>
  </r>
  <r>
    <x v="389"/>
    <x v="1"/>
    <x v="116"/>
    <n v="2473500000"/>
    <n v="1595700000"/>
    <n v="460300000"/>
    <n v="61800000"/>
    <s v=" $-   "/>
    <x v="6"/>
    <x v="35"/>
  </r>
  <r>
    <x v="389"/>
    <x v="2"/>
    <x v="117"/>
    <n v="2371200000"/>
    <n v="1562600000"/>
    <n v="460100000"/>
    <n v="60200000"/>
    <s v=" $-   "/>
    <x v="6"/>
    <x v="35"/>
  </r>
  <r>
    <x v="389"/>
    <x v="3"/>
    <x v="73"/>
    <n v="2220300000"/>
    <n v="1465500000"/>
    <n v="425100000"/>
    <n v="55500000"/>
    <s v=" $-   "/>
    <x v="6"/>
    <x v="35"/>
  </r>
  <r>
    <x v="390"/>
    <x v="0"/>
    <x v="1"/>
    <n v="56600000000"/>
    <n v="40468000000"/>
    <n v="5241000000"/>
    <n v="2342000000"/>
    <s v=" $-   "/>
    <x v="0"/>
    <x v="53"/>
  </r>
  <r>
    <x v="390"/>
    <x v="1"/>
    <x v="2"/>
    <n v="57900000000"/>
    <n v="40898000000"/>
    <n v="4934000000"/>
    <n v="2475000000"/>
    <s v=" $-   "/>
    <x v="0"/>
    <x v="53"/>
  </r>
  <r>
    <x v="390"/>
    <x v="2"/>
    <x v="3"/>
    <n v="56098000000"/>
    <n v="40431000000"/>
    <n v="6097000000"/>
    <n v="2279000000"/>
    <s v=" $-   "/>
    <x v="0"/>
    <x v="53"/>
  </r>
  <r>
    <x v="390"/>
    <x v="3"/>
    <x v="28"/>
    <n v="57244000000"/>
    <n v="41460000000"/>
    <n v="5275000000"/>
    <n v="2337000000"/>
    <s v=" $-   "/>
    <x v="0"/>
    <x v="53"/>
  </r>
  <r>
    <x v="391"/>
    <x v="0"/>
    <x v="12"/>
    <n v="11778000000"/>
    <n v="1932000000"/>
    <n v="2207000000"/>
    <s v=" $-   "/>
    <n v="397000000"/>
    <x v="2"/>
    <x v="16"/>
  </r>
  <r>
    <x v="391"/>
    <x v="1"/>
    <x v="13"/>
    <n v="12702000000"/>
    <n v="1875000000"/>
    <n v="2242000000"/>
    <s v=" $-   "/>
    <n v="435000000"/>
    <x v="2"/>
    <x v="16"/>
  </r>
  <r>
    <x v="391"/>
    <x v="2"/>
    <x v="14"/>
    <n v="13880000000"/>
    <n v="2079000000"/>
    <n v="2229000000"/>
    <s v=" $-   "/>
    <n v="494000000"/>
    <x v="2"/>
    <x v="16"/>
  </r>
  <r>
    <x v="391"/>
    <x v="3"/>
    <x v="15"/>
    <n v="15082000000"/>
    <n v="2226000000"/>
    <n v="4469000000"/>
    <s v=" $-   "/>
    <n v="502000000"/>
    <x v="2"/>
    <x v="16"/>
  </r>
  <r>
    <x v="392"/>
    <x v="0"/>
    <x v="118"/>
    <n v="2942897000"/>
    <n v="1693210000"/>
    <n v="432589000"/>
    <n v="208208000"/>
    <s v=" $-   "/>
    <x v="3"/>
    <x v="5"/>
  </r>
  <r>
    <x v="392"/>
    <x v="1"/>
    <x v="119"/>
    <n v="3049800000"/>
    <n v="1748100000"/>
    <n v="470600000"/>
    <n v="234800000"/>
    <s v=" $-   "/>
    <x v="3"/>
    <x v="5"/>
  </r>
  <r>
    <x v="392"/>
    <x v="2"/>
    <x v="120"/>
    <n v="3099100000"/>
    <n v="1816400000"/>
    <n v="488500000"/>
    <n v="245200000"/>
    <s v=" $-   "/>
    <x v="3"/>
    <x v="5"/>
  </r>
  <r>
    <x v="392"/>
    <x v="3"/>
    <x v="15"/>
    <n v="3217800000"/>
    <n v="1856500000"/>
    <n v="557000000"/>
    <n v="253500000"/>
    <s v=" $-   "/>
    <x v="3"/>
    <x v="5"/>
  </r>
  <r>
    <x v="393"/>
    <x v="0"/>
    <x v="0"/>
    <n v="10879855000"/>
    <n v="5817880000"/>
    <n v="3596708000"/>
    <s v=" $-   "/>
    <s v=" $-   "/>
    <x v="1"/>
    <x v="82"/>
  </r>
  <r>
    <x v="393"/>
    <x v="1"/>
    <x v="1"/>
    <n v="11419648000"/>
    <n v="5931469000"/>
    <n v="3841032000"/>
    <s v=" $-   "/>
    <s v=" $-   "/>
    <x v="1"/>
    <x v="82"/>
  </r>
  <r>
    <x v="393"/>
    <x v="2"/>
    <x v="6"/>
    <n v="12282161000"/>
    <n v="6288190000"/>
    <n v="4159885000"/>
    <s v=" $-   "/>
    <s v=" $-   "/>
    <x v="1"/>
    <x v="82"/>
  </r>
  <r>
    <x v="393"/>
    <x v="3"/>
    <x v="7"/>
    <n v="12376744000"/>
    <n v="6393800000"/>
    <n v="4178386000"/>
    <s v=" $-   "/>
    <s v=" $-   "/>
    <x v="1"/>
    <x v="82"/>
  </r>
  <r>
    <x v="394"/>
    <x v="0"/>
    <x v="12"/>
    <n v="13794000000"/>
    <n v="6799000000"/>
    <n v="2829000000"/>
    <s v=" $-   "/>
    <n v="237000000"/>
    <x v="1"/>
    <x v="67"/>
  </r>
  <r>
    <x v="394"/>
    <x v="1"/>
    <x v="13"/>
    <n v="13783000000"/>
    <n v="6542000000"/>
    <n v="2899000000"/>
    <s v=" $-   "/>
    <n v="217000000"/>
    <x v="1"/>
    <x v="67"/>
  </r>
  <r>
    <x v="394"/>
    <x v="2"/>
    <x v="14"/>
    <n v="13268000000"/>
    <n v="6868000000"/>
    <n v="2860000000"/>
    <s v=" $-   "/>
    <n v="222000000"/>
    <x v="1"/>
    <x v="67"/>
  </r>
  <r>
    <x v="394"/>
    <x v="3"/>
    <x v="15"/>
    <n v="12488000000"/>
    <n v="6684000000"/>
    <n v="2851000000"/>
    <s v=" $-   "/>
    <n v="221000000"/>
    <x v="1"/>
    <x v="67"/>
  </r>
  <r>
    <x v="395"/>
    <x v="0"/>
    <x v="0"/>
    <n v="138393000000"/>
    <n v="126485000000"/>
    <n v="5229000000"/>
    <s v=" $-   "/>
    <n v="1549000000"/>
    <x v="9"/>
    <x v="92"/>
  </r>
  <r>
    <x v="395"/>
    <x v="1"/>
    <x v="1"/>
    <n v="138074000000"/>
    <n v="127316000000"/>
    <n v="5081000000"/>
    <s v=" $-   "/>
    <n v="1720000000"/>
    <x v="9"/>
    <x v="92"/>
  </r>
  <r>
    <x v="395"/>
    <x v="2"/>
    <x v="2"/>
    <n v="130844000000"/>
    <n v="118141000000"/>
    <n v="5111000000"/>
    <s v=" $-   "/>
    <n v="1690000000"/>
    <x v="9"/>
    <x v="92"/>
  </r>
  <r>
    <x v="395"/>
    <x v="3"/>
    <x v="3"/>
    <n v="87804000000"/>
    <n v="74651000000"/>
    <n v="4953000000"/>
    <s v=" $-   "/>
    <n v="1842000000"/>
    <x v="9"/>
    <x v="92"/>
  </r>
  <r>
    <x v="396"/>
    <x v="0"/>
    <x v="0"/>
    <n v="2567310000"/>
    <n v="2233284000"/>
    <n v="308143000"/>
    <s v=" $-   "/>
    <s v=" $-   "/>
    <x v="8"/>
    <x v="99"/>
  </r>
  <r>
    <x v="396"/>
    <x v="1"/>
    <x v="1"/>
    <n v="2770709000"/>
    <n v="2343829000"/>
    <n v="274217000"/>
    <s v=" $-   "/>
    <s v=" $-   "/>
    <x v="8"/>
    <x v="99"/>
  </r>
  <r>
    <x v="396"/>
    <x v="2"/>
    <x v="2"/>
    <n v="2994169000"/>
    <n v="2406587000"/>
    <n v="292358000"/>
    <s v=" $-   "/>
    <s v=" $-   "/>
    <x v="8"/>
    <x v="99"/>
  </r>
  <r>
    <x v="396"/>
    <x v="3"/>
    <x v="3"/>
    <n v="3422181000"/>
    <n v="2564648000"/>
    <n v="312694000"/>
    <s v=" $-   "/>
    <s v=" $-   "/>
    <x v="8"/>
    <x v="99"/>
  </r>
  <r>
    <x v="397"/>
    <x v="0"/>
    <x v="1"/>
    <n v="2299176000"/>
    <n v="928565000"/>
    <n v="177366000"/>
    <n v="32210000"/>
    <n v="461627000"/>
    <x v="7"/>
    <x v="14"/>
  </r>
  <r>
    <x v="397"/>
    <x v="1"/>
    <x v="2"/>
    <n v="2312512000"/>
    <n v="953611000"/>
    <n v="169270000"/>
    <s v=" $-   "/>
    <n v="481303000"/>
    <x v="7"/>
    <x v="14"/>
  </r>
  <r>
    <x v="397"/>
    <x v="2"/>
    <x v="3"/>
    <n v="2502267000"/>
    <n v="1011249000"/>
    <n v="175307000"/>
    <s v=" $-   "/>
    <n v="542952000"/>
    <x v="7"/>
    <x v="14"/>
  </r>
  <r>
    <x v="397"/>
    <x v="3"/>
    <x v="28"/>
    <n v="2506202000"/>
    <n v="1024336000"/>
    <n v="179279000"/>
    <s v=" $-   "/>
    <n v="565059000"/>
    <x v="7"/>
    <x v="14"/>
  </r>
  <r>
    <x v="398"/>
    <x v="0"/>
    <x v="0"/>
    <n v="1407848000"/>
    <n v="516708000"/>
    <n v="220068000"/>
    <s v=" $-   "/>
    <n v="98844000"/>
    <x v="0"/>
    <x v="68"/>
  </r>
  <r>
    <x v="398"/>
    <x v="1"/>
    <x v="1"/>
    <n v="1595703000"/>
    <n v="622523000"/>
    <n v="228982000"/>
    <s v=" $-   "/>
    <n v="129931000"/>
    <x v="0"/>
    <x v="68"/>
  </r>
  <r>
    <x v="398"/>
    <x v="2"/>
    <x v="2"/>
    <n v="1746726000"/>
    <n v="716598000"/>
    <n v="227306000"/>
    <s v=" $-   "/>
    <n v="142376000"/>
    <x v="0"/>
    <x v="68"/>
  </r>
  <r>
    <x v="398"/>
    <x v="3"/>
    <x v="3"/>
    <n v="2068010000"/>
    <n v="803274000"/>
    <n v="312690000"/>
    <s v=" $-   "/>
    <n v="215484000"/>
    <x v="0"/>
    <x v="68"/>
  </r>
  <r>
    <x v="399"/>
    <x v="0"/>
    <x v="0"/>
    <n v="873592000"/>
    <n v="167600000"/>
    <n v="186971000"/>
    <n v="61694000"/>
    <s v=" $-   "/>
    <x v="2"/>
    <x v="16"/>
  </r>
  <r>
    <x v="399"/>
    <x v="1"/>
    <x v="1"/>
    <n v="965087000"/>
    <n v="187013000"/>
    <n v="179545000"/>
    <n v="70297000"/>
    <s v=" $-   "/>
    <x v="2"/>
    <x v="16"/>
  </r>
  <r>
    <x v="399"/>
    <x v="2"/>
    <x v="2"/>
    <n v="1010117000"/>
    <n v="188425000"/>
    <n v="189488000"/>
    <n v="67777000"/>
    <s v=" $-   "/>
    <x v="2"/>
    <x v="16"/>
  </r>
  <r>
    <x v="399"/>
    <x v="3"/>
    <x v="3"/>
    <n v="1059366000"/>
    <n v="192788000"/>
    <n v="196914000"/>
    <n v="63718000"/>
    <s v=" $-   "/>
    <x v="2"/>
    <x v="16"/>
  </r>
  <r>
    <x v="400"/>
    <x v="0"/>
    <x v="0"/>
    <n v="1527042000"/>
    <n v="279885000"/>
    <n v="432681000"/>
    <n v="765905000"/>
    <s v=" $-   "/>
    <x v="3"/>
    <x v="19"/>
  </r>
  <r>
    <x v="400"/>
    <x v="1"/>
    <x v="1"/>
    <n v="1211975000"/>
    <n v="130277000"/>
    <n v="356188000"/>
    <n v="882097000"/>
    <s v=" $-   "/>
    <x v="3"/>
    <x v="19"/>
  </r>
  <r>
    <x v="400"/>
    <x v="2"/>
    <x v="2"/>
    <n v="580415000"/>
    <n v="60987000"/>
    <n v="305409000"/>
    <n v="855506000"/>
    <s v=" $-   "/>
    <x v="3"/>
    <x v="19"/>
  </r>
  <r>
    <x v="400"/>
    <x v="3"/>
    <x v="3"/>
    <n v="1032336000"/>
    <n v="124512000"/>
    <n v="376575000"/>
    <n v="995922000"/>
    <s v=" $-   "/>
    <x v="3"/>
    <x v="19"/>
  </r>
  <r>
    <x v="401"/>
    <x v="0"/>
    <x v="1"/>
    <n v="2514595000"/>
    <n v="1118240000"/>
    <n v="132447000"/>
    <s v=" $-   "/>
    <n v="629908000"/>
    <x v="7"/>
    <x v="14"/>
  </r>
  <r>
    <x v="401"/>
    <x v="1"/>
    <x v="2"/>
    <n v="2772550000"/>
    <n v="1212480000"/>
    <n v="147481000"/>
    <s v=" $-   "/>
    <n v="725216000"/>
    <x v="7"/>
    <x v="14"/>
  </r>
  <r>
    <x v="401"/>
    <x v="2"/>
    <x v="3"/>
    <n v="3285346000"/>
    <n v="1410205000"/>
    <n v="145992000"/>
    <s v=" $-   "/>
    <n v="894057000"/>
    <x v="7"/>
    <x v="14"/>
  </r>
  <r>
    <x v="401"/>
    <x v="3"/>
    <x v="28"/>
    <n v="3442646000"/>
    <n v="1442073000"/>
    <n v="136863000"/>
    <s v=" $-   "/>
    <n v="898924000"/>
    <x v="7"/>
    <x v="14"/>
  </r>
  <r>
    <x v="402"/>
    <x v="0"/>
    <x v="0"/>
    <n v="115846000000"/>
    <n v="46275000000"/>
    <n v="39951000000"/>
    <s v=" $-   "/>
    <n v="16460000000"/>
    <x v="10"/>
    <x v="61"/>
  </r>
  <r>
    <x v="402"/>
    <x v="1"/>
    <x v="1"/>
    <n v="120550000000"/>
    <n v="44887000000"/>
    <n v="27089000000"/>
    <s v=" $-   "/>
    <n v="16606000000"/>
    <x v="10"/>
    <x v="61"/>
  </r>
  <r>
    <x v="402"/>
    <x v="2"/>
    <x v="2"/>
    <n v="127079000000"/>
    <n v="49931000000"/>
    <n v="41016000000"/>
    <s v=" $-   "/>
    <n v="16533000000"/>
    <x v="10"/>
    <x v="61"/>
  </r>
  <r>
    <x v="402"/>
    <x v="3"/>
    <x v="3"/>
    <n v="131620000000"/>
    <n v="52557000000"/>
    <n v="29986000000"/>
    <s v=" $-   "/>
    <n v="16017000000"/>
    <x v="10"/>
    <x v="61"/>
  </r>
  <r>
    <x v="403"/>
    <x v="0"/>
    <x v="0"/>
    <n v="1843641000"/>
    <n v="737614000"/>
    <n v="477270000"/>
    <n v="96004000"/>
    <n v="13829000"/>
    <x v="3"/>
    <x v="4"/>
  </r>
  <r>
    <x v="403"/>
    <x v="1"/>
    <x v="1"/>
    <n v="1904218000"/>
    <n v="783456000"/>
    <n v="492965000"/>
    <n v="100536000"/>
    <n v="9918000"/>
    <x v="3"/>
    <x v="4"/>
  </r>
  <r>
    <x v="403"/>
    <x v="2"/>
    <x v="2"/>
    <n v="1989344000"/>
    <n v="824913000"/>
    <n v="512707000"/>
    <n v="107726000"/>
    <n v="10634000"/>
    <x v="3"/>
    <x v="4"/>
  </r>
  <r>
    <x v="403"/>
    <x v="3"/>
    <x v="3"/>
    <n v="2042332000"/>
    <n v="842672000"/>
    <n v="495747000"/>
    <n v="118545000"/>
    <n v="10123000"/>
    <x v="3"/>
    <x v="4"/>
  </r>
  <r>
    <x v="404"/>
    <x v="0"/>
    <x v="109"/>
    <n v="15351000000"/>
    <n v="10988000000"/>
    <n v="1525000000"/>
    <n v="1572000000"/>
    <s v=" $-   "/>
    <x v="2"/>
    <x v="111"/>
  </r>
  <r>
    <x v="404"/>
    <x v="1"/>
    <x v="110"/>
    <n v="15130000000"/>
    <n v="10770000000"/>
    <n v="908000000"/>
    <n v="1661000000"/>
    <s v=" $-   "/>
    <x v="2"/>
    <x v="111"/>
  </r>
  <r>
    <x v="404"/>
    <x v="2"/>
    <x v="111"/>
    <n v="14572000000"/>
    <n v="10351000000"/>
    <n v="964000000"/>
    <n v="1646000000"/>
    <s v=" $-   "/>
    <x v="2"/>
    <x v="111"/>
  </r>
  <r>
    <x v="404"/>
    <x v="3"/>
    <x v="112"/>
    <n v="12994000000"/>
    <n v="9559000000"/>
    <n v="1342000000"/>
    <n v="1627000000"/>
    <s v=" $-   "/>
    <x v="2"/>
    <x v="111"/>
  </r>
  <r>
    <x v="405"/>
    <x v="0"/>
    <x v="0"/>
    <n v="4246400000"/>
    <n v="2760500000"/>
    <n v="121400000"/>
    <s v=" $-   "/>
    <n v="364200000"/>
    <x v="5"/>
    <x v="11"/>
  </r>
  <r>
    <x v="405"/>
    <x v="1"/>
    <x v="1"/>
    <n v="4519000000"/>
    <n v="2982100000"/>
    <n v="116700000"/>
    <s v=" $-   "/>
    <n v="340100000"/>
    <x v="5"/>
    <x v="11"/>
  </r>
  <r>
    <x v="405"/>
    <x v="2"/>
    <x v="2"/>
    <n v="4997100000"/>
    <n v="3371800000"/>
    <n v="121800000"/>
    <s v=" $-   "/>
    <n v="391400000"/>
    <x v="5"/>
    <x v="11"/>
  </r>
  <r>
    <x v="405"/>
    <x v="3"/>
    <x v="3"/>
    <n v="5926100000"/>
    <n v="3949400000"/>
    <n v="164400000"/>
    <s v=" $-   "/>
    <n v="561800000"/>
    <x v="5"/>
    <x v="11"/>
  </r>
  <r>
    <x v="406"/>
    <x v="0"/>
    <x v="0"/>
    <n v="91247000000"/>
    <n v="1727000000"/>
    <n v="48724000000"/>
    <s v=" $-   "/>
    <n v="8891000000"/>
    <x v="6"/>
    <x v="35"/>
  </r>
  <r>
    <x v="406"/>
    <x v="1"/>
    <x v="1"/>
    <n v="88069000000"/>
    <n v="1337000000"/>
    <n v="47338000000"/>
    <s v=" $-   "/>
    <n v="3813000000"/>
    <x v="6"/>
    <x v="35"/>
  </r>
  <r>
    <x v="406"/>
    <x v="2"/>
    <x v="2"/>
    <n v="88372000000"/>
    <n v="1096000000"/>
    <n v="47667000000"/>
    <s v=" $-   "/>
    <n v="2765000000"/>
    <x v="6"/>
    <x v="35"/>
  </r>
  <r>
    <x v="406"/>
    <x v="3"/>
    <x v="3"/>
    <n v="90033000000"/>
    <n v="963000000"/>
    <n v="48728000000"/>
    <s v=" $-   "/>
    <n v="3688000000"/>
    <x v="6"/>
    <x v="35"/>
  </r>
  <r>
    <x v="407"/>
    <x v="0"/>
    <x v="147"/>
    <n v="12917000000"/>
    <n v="8288000000"/>
    <n v="3682000000"/>
    <s v=" $-   "/>
    <s v=" $-   "/>
    <x v="4"/>
    <x v="93"/>
  </r>
  <r>
    <x v="407"/>
    <x v="1"/>
    <x v="148"/>
    <n v="14194000000"/>
    <n v="9150000000"/>
    <n v="4032000000"/>
    <s v=" $-   "/>
    <s v=" $-   "/>
    <x v="4"/>
    <x v="93"/>
  </r>
  <r>
    <x v="407"/>
    <x v="2"/>
    <x v="149"/>
    <n v="15389000000"/>
    <n v="9973000000"/>
    <n v="4472000000"/>
    <s v=" $-   "/>
    <s v=" $-   "/>
    <x v="4"/>
    <x v="93"/>
  </r>
  <r>
    <x v="407"/>
    <x v="3"/>
    <x v="150"/>
    <n v="15724000000"/>
    <n v="10313000000"/>
    <n v="4477000000"/>
    <s v=" $-   "/>
    <s v=" $-   "/>
    <x v="4"/>
    <x v="93"/>
  </r>
  <r>
    <x v="408"/>
    <x v="0"/>
    <x v="1"/>
    <n v="18769000000"/>
    <n v="15471000000"/>
    <n v="1828000000"/>
    <s v=" $-   "/>
    <n v="25000000"/>
    <x v="1"/>
    <x v="110"/>
  </r>
  <r>
    <x v="408"/>
    <x v="1"/>
    <x v="2"/>
    <n v="19872000000"/>
    <n v="16477000000"/>
    <n v="2038000000"/>
    <s v=" $-   "/>
    <n v="33000000"/>
    <x v="1"/>
    <x v="110"/>
  </r>
  <r>
    <x v="408"/>
    <x v="2"/>
    <x v="3"/>
    <n v="20891000000"/>
    <n v="17201000000"/>
    <n v="2130000000"/>
    <s v=" $-   "/>
    <n v="74000000"/>
    <x v="1"/>
    <x v="110"/>
  </r>
  <r>
    <x v="408"/>
    <x v="3"/>
    <x v="28"/>
    <n v="20718000000"/>
    <n v="17036000000"/>
    <n v="2084000000"/>
    <s v=" $-   "/>
    <n v="71000000"/>
    <x v="1"/>
    <x v="110"/>
  </r>
  <r>
    <x v="409"/>
    <x v="0"/>
    <x v="1"/>
    <n v="13983000000"/>
    <n v="9112000000"/>
    <n v="1468000000"/>
    <s v=" $-   "/>
    <n v="1333000000"/>
    <x v="0"/>
    <x v="118"/>
  </r>
  <r>
    <x v="409"/>
    <x v="1"/>
    <x v="2"/>
    <n v="13996000000"/>
    <n v="9002000000"/>
    <n v="1481000000"/>
    <s v=" $-   "/>
    <n v="1292000000"/>
    <x v="0"/>
    <x v="118"/>
  </r>
  <r>
    <x v="409"/>
    <x v="2"/>
    <x v="3"/>
    <n v="12961000000"/>
    <n v="8231000000"/>
    <n v="1343000000"/>
    <s v=" $-   "/>
    <n v="1245000000"/>
    <x v="0"/>
    <x v="118"/>
  </r>
  <r>
    <x v="409"/>
    <x v="3"/>
    <x v="28"/>
    <n v="13609000000"/>
    <n v="8486000000"/>
    <n v="1410000000"/>
    <s v=" $-   "/>
    <n v="1301000000"/>
    <x v="0"/>
    <x v="118"/>
  </r>
  <r>
    <x v="410"/>
    <x v="0"/>
    <x v="0"/>
    <n v="7486000000"/>
    <n v="4523000000"/>
    <n v="595000000"/>
    <s v=" $-   "/>
    <n v="756000000"/>
    <x v="9"/>
    <x v="27"/>
  </r>
  <r>
    <x v="410"/>
    <x v="1"/>
    <x v="1"/>
    <n v="6860000000"/>
    <n v="4124000000"/>
    <n v="546000000"/>
    <s v=" $-   "/>
    <n v="815000000"/>
    <x v="9"/>
    <x v="27"/>
  </r>
  <r>
    <x v="410"/>
    <x v="2"/>
    <x v="2"/>
    <n v="7637000000"/>
    <n v="4508000000"/>
    <n v="384000000"/>
    <s v=" $-   "/>
    <n v="1176000000"/>
    <x v="9"/>
    <x v="27"/>
  </r>
  <r>
    <x v="410"/>
    <x v="3"/>
    <x v="3"/>
    <n v="7360000000"/>
    <n v="3434000000"/>
    <n v="864000000"/>
    <s v=" $-   "/>
    <n v="1738000000"/>
    <x v="9"/>
    <x v="27"/>
  </r>
  <r>
    <x v="411"/>
    <x v="0"/>
    <x v="24"/>
    <n v="468651000000"/>
    <n v="352297000000"/>
    <n v="88629000000"/>
    <s v=" $-   "/>
    <s v=" $-   "/>
    <x v="4"/>
    <x v="55"/>
  </r>
  <r>
    <x v="411"/>
    <x v="1"/>
    <x v="25"/>
    <n v="476294000000"/>
    <n v="358069000000"/>
    <n v="91353000000"/>
    <s v=" $-   "/>
    <s v=" $-   "/>
    <x v="4"/>
    <x v="55"/>
  </r>
  <r>
    <x v="411"/>
    <x v="2"/>
    <x v="26"/>
    <n v="485651000000"/>
    <n v="365086000000"/>
    <n v="93418000000"/>
    <s v=" $-   "/>
    <s v=" $-   "/>
    <x v="4"/>
    <x v="55"/>
  </r>
  <r>
    <x v="411"/>
    <x v="3"/>
    <x v="27"/>
    <n v="482130000000"/>
    <n v="360984000000"/>
    <n v="97041000000"/>
    <s v=" $-   "/>
    <s v=" $-   "/>
    <x v="4"/>
    <x v="55"/>
  </r>
  <r>
    <x v="412"/>
    <x v="0"/>
    <x v="13"/>
    <n v="9895100000"/>
    <n v="7961500000"/>
    <n v="937600000"/>
    <s v=" $-   "/>
    <n v="86000000"/>
    <x v="8"/>
    <x v="32"/>
  </r>
  <r>
    <x v="412"/>
    <x v="1"/>
    <x v="14"/>
    <n v="11124800000"/>
    <n v="8986500000"/>
    <n v="1026100000"/>
    <s v=" $-   "/>
    <n v="118900000"/>
    <x v="8"/>
    <x v="32"/>
  </r>
  <r>
    <x v="412"/>
    <x v="2"/>
    <x v="15"/>
    <n v="14171800000"/>
    <n v="11413200000"/>
    <n v="1750100000"/>
    <s v=" $-   "/>
    <n v="211800000"/>
    <x v="8"/>
    <x v="32"/>
  </r>
  <r>
    <x v="413"/>
    <x v="0"/>
    <x v="0"/>
    <n v="5664800000"/>
    <n v="3194200000"/>
    <n v="1140600000"/>
    <s v=" $-   "/>
    <s v=" $-   "/>
    <x v="2"/>
    <x v="16"/>
  </r>
  <r>
    <x v="413"/>
    <x v="1"/>
    <x v="1"/>
    <n v="5542000000"/>
    <n v="3235000000"/>
    <n v="1199600000"/>
    <s v=" $-   "/>
    <s v=" $-   "/>
    <x v="2"/>
    <x v="16"/>
  </r>
  <r>
    <x v="413"/>
    <x v="2"/>
    <x v="2"/>
    <n v="5607200000"/>
    <n v="3297400000"/>
    <n v="1169300000"/>
    <s v=" $-   "/>
    <s v=" $-   "/>
    <x v="2"/>
    <x v="16"/>
  </r>
  <r>
    <x v="413"/>
    <x v="3"/>
    <x v="3"/>
    <n v="5483700000"/>
    <n v="3199400000"/>
    <n v="1174900000"/>
    <s v=" $-   "/>
    <s v=" $-   "/>
    <x v="2"/>
    <x v="16"/>
  </r>
  <r>
    <x v="414"/>
    <x v="0"/>
    <x v="0"/>
    <n v="5989000000"/>
    <n v="4993000000"/>
    <n v="320000000"/>
    <n v="32000000"/>
    <s v=" $-   "/>
    <x v="7"/>
    <x v="14"/>
  </r>
  <r>
    <x v="414"/>
    <x v="1"/>
    <x v="1"/>
    <n v="7254000000"/>
    <n v="5716000000"/>
    <n v="494000000"/>
    <n v="33000000"/>
    <s v=" $-   "/>
    <x v="7"/>
    <x v="14"/>
  </r>
  <r>
    <x v="414"/>
    <x v="2"/>
    <x v="2"/>
    <n v="7403000000"/>
    <n v="5763000000"/>
    <n v="249000000"/>
    <n v="27000000"/>
    <s v=" $-   "/>
    <x v="7"/>
    <x v="14"/>
  </r>
  <r>
    <x v="414"/>
    <x v="3"/>
    <x v="3"/>
    <n v="7082000000"/>
    <n v="5694000000"/>
    <n v="420000000"/>
    <n v="24000000"/>
    <s v=" $-   "/>
    <x v="7"/>
    <x v="14"/>
  </r>
  <r>
    <x v="415"/>
    <x v="0"/>
    <x v="0"/>
    <n v="4534000000"/>
    <n v="2093000000"/>
    <n v="1389000000"/>
    <s v=" $-   "/>
    <n v="185000000"/>
    <x v="1"/>
    <x v="43"/>
  </r>
  <r>
    <x v="415"/>
    <x v="1"/>
    <x v="1"/>
    <n v="5009000000"/>
    <n v="2394000000"/>
    <n v="1471000000"/>
    <s v=" $-   "/>
    <n v="216000000"/>
    <x v="1"/>
    <x v="43"/>
  </r>
  <r>
    <x v="415"/>
    <x v="2"/>
    <x v="2"/>
    <n v="5281000000"/>
    <n v="2504000000"/>
    <n v="1557000000"/>
    <s v=" $-   "/>
    <n v="233000000"/>
    <x v="1"/>
    <x v="43"/>
  </r>
  <r>
    <x v="415"/>
    <x v="3"/>
    <x v="3"/>
    <n v="5536000000"/>
    <n v="2700000000"/>
    <n v="1574000000"/>
    <s v=" $-   "/>
    <n v="234000000"/>
    <x v="1"/>
    <x v="43"/>
  </r>
  <r>
    <x v="416"/>
    <x v="0"/>
    <x v="0"/>
    <n v="5154284000"/>
    <n v="3251575000"/>
    <n v="481677000"/>
    <s v=" $-   "/>
    <n v="373199000"/>
    <x v="1"/>
    <x v="119"/>
  </r>
  <r>
    <x v="416"/>
    <x v="1"/>
    <x v="1"/>
    <n v="5620936000"/>
    <n v="3478822000"/>
    <n v="465926000"/>
    <s v=" $-   "/>
    <n v="371051000"/>
    <x v="1"/>
    <x v="119"/>
  </r>
  <r>
    <x v="416"/>
    <x v="2"/>
    <x v="2"/>
    <n v="5433661000"/>
    <n v="3316311000"/>
    <n v="502901000"/>
    <s v=" $-   "/>
    <n v="314119000"/>
    <x v="1"/>
    <x v="119"/>
  </r>
  <r>
    <x v="416"/>
    <x v="3"/>
    <x v="3"/>
    <n v="4075883000"/>
    <n v="2530374000"/>
    <n v="475328000"/>
    <s v=" $-   "/>
    <n v="322629000"/>
    <x v="1"/>
    <x v="119"/>
  </r>
  <r>
    <x v="417"/>
    <x v="0"/>
    <x v="0"/>
    <n v="1623938000"/>
    <n v="337903000"/>
    <n v="188302000"/>
    <s v=" $-   "/>
    <n v="513916000"/>
    <x v="9"/>
    <x v="27"/>
  </r>
  <r>
    <x v="417"/>
    <x v="1"/>
    <x v="1"/>
    <n v="1998051000"/>
    <n v="406198000"/>
    <n v="72143000"/>
    <s v=" $-   "/>
    <n v="615874000"/>
    <x v="9"/>
    <x v="27"/>
  </r>
  <r>
    <x v="417"/>
    <x v="2"/>
    <x v="2"/>
    <n v="2424176000"/>
    <n v="572831000"/>
    <n v="225070000"/>
    <s v=" $-   "/>
    <n v="806021000"/>
    <x v="9"/>
    <x v="27"/>
  </r>
  <r>
    <x v="417"/>
    <x v="3"/>
    <x v="3"/>
    <n v="1452619000"/>
    <n v="519874000"/>
    <n v="179867000"/>
    <s v=" $-   "/>
    <n v="778923000"/>
    <x v="9"/>
    <x v="27"/>
  </r>
  <r>
    <x v="418"/>
    <x v="0"/>
    <x v="0"/>
    <n v="10128223000"/>
    <n v="6710036000"/>
    <n v="669451000"/>
    <s v=" $-   "/>
    <n v="926053000"/>
    <x v="5"/>
    <x v="10"/>
  </r>
  <r>
    <x v="418"/>
    <x v="1"/>
    <x v="1"/>
    <n v="10914922000"/>
    <n v="7408278000"/>
    <n v="681226000"/>
    <s v=" $-   "/>
    <n v="977863000"/>
    <x v="5"/>
    <x v="10"/>
  </r>
  <r>
    <x v="418"/>
    <x v="2"/>
    <x v="2"/>
    <n v="11686135000"/>
    <n v="7951352000"/>
    <n v="767608000"/>
    <s v=" $-   "/>
    <n v="1019045000"/>
    <x v="5"/>
    <x v="10"/>
  </r>
  <r>
    <x v="418"/>
    <x v="3"/>
    <x v="3"/>
    <n v="11024486000"/>
    <n v="7033633000"/>
    <n v="865817000"/>
    <s v=" $-   "/>
    <n v="1124524000"/>
    <x v="5"/>
    <x v="10"/>
  </r>
  <r>
    <x v="419"/>
    <x v="0"/>
    <x v="0"/>
    <n v="7232397000"/>
    <n v="5165169000"/>
    <s v=" $-   "/>
    <s v=" $-   "/>
    <n v="1173955000"/>
    <x v="6"/>
    <x v="13"/>
  </r>
  <r>
    <x v="419"/>
    <x v="1"/>
    <x v="1"/>
    <n v="7541234000"/>
    <n v="5106489000"/>
    <s v=" $-   "/>
    <s v=" $-   "/>
    <n v="1213178000"/>
    <x v="6"/>
    <x v="13"/>
  </r>
  <r>
    <x v="419"/>
    <x v="2"/>
    <x v="2"/>
    <n v="6602267000"/>
    <n v="4239474000"/>
    <s v=" $-   "/>
    <s v=" $-   "/>
    <n v="1341315000"/>
    <x v="6"/>
    <x v="13"/>
  </r>
  <r>
    <x v="419"/>
    <x v="3"/>
    <x v="3"/>
    <n v="9308926000"/>
    <n v="6199645000"/>
    <s v=" $-   "/>
    <s v=" $-   "/>
    <n v="1966939000"/>
    <x v="6"/>
    <x v="13"/>
  </r>
  <r>
    <x v="420"/>
    <x v="0"/>
    <x v="124"/>
    <n v="2168652000"/>
    <n v="737206000"/>
    <n v="365684000"/>
    <n v="475522000"/>
    <n v="9508000"/>
    <x v="2"/>
    <x v="7"/>
  </r>
  <r>
    <x v="420"/>
    <x v="1"/>
    <x v="125"/>
    <n v="2382531000"/>
    <n v="743253000"/>
    <n v="378607000"/>
    <n v="492447000"/>
    <n v="9887000"/>
    <x v="2"/>
    <x v="7"/>
  </r>
  <r>
    <x v="420"/>
    <x v="2"/>
    <x v="126"/>
    <n v="2377344000"/>
    <n v="708823000"/>
    <n v="353670000"/>
    <n v="525745000"/>
    <n v="9537000"/>
    <x v="2"/>
    <x v="7"/>
  </r>
  <r>
    <x v="420"/>
    <x v="3"/>
    <x v="127"/>
    <n v="2213881000"/>
    <n v="671907000"/>
    <n v="331652000"/>
    <n v="533891000"/>
    <n v="6550000"/>
    <x v="2"/>
    <x v="7"/>
  </r>
  <r>
    <x v="421"/>
    <x v="0"/>
    <x v="0"/>
    <n v="451509000000"/>
    <n v="302056000000"/>
    <n v="81844000000"/>
    <s v=" $-   "/>
    <n v="15888000000"/>
    <x v="9"/>
    <x v="48"/>
  </r>
  <r>
    <x v="421"/>
    <x v="1"/>
    <x v="1"/>
    <n v="420836000000"/>
    <n v="284681000000"/>
    <n v="76696000000"/>
    <s v=" $-   "/>
    <n v="17182000000"/>
    <x v="9"/>
    <x v="48"/>
  </r>
  <r>
    <x v="421"/>
    <x v="2"/>
    <x v="2"/>
    <n v="394105000000"/>
    <n v="266831000000"/>
    <n v="74226000000"/>
    <s v=" $-   "/>
    <n v="17297000000"/>
    <x v="9"/>
    <x v="48"/>
  </r>
  <r>
    <x v="421"/>
    <x v="3"/>
    <x v="3"/>
    <n v="259488000000"/>
    <n v="165590000000"/>
    <n v="61444000000"/>
    <s v=" $-   "/>
    <n v="18048000000"/>
    <x v="9"/>
    <x v="48"/>
  </r>
  <r>
    <x v="422"/>
    <x v="0"/>
    <x v="0"/>
    <n v="2928429000"/>
    <n v="1372042000"/>
    <n v="1148731000"/>
    <s v=" $-   "/>
    <s v=" $-   "/>
    <x v="3"/>
    <x v="54"/>
  </r>
  <r>
    <x v="422"/>
    <x v="1"/>
    <x v="1"/>
    <n v="2950800000"/>
    <n v="1373400000"/>
    <n v="1144800000"/>
    <s v=" $-   "/>
    <s v=" $-   "/>
    <x v="3"/>
    <x v="54"/>
  </r>
  <r>
    <x v="422"/>
    <x v="2"/>
    <x v="2"/>
    <n v="2922600000"/>
    <n v="1322800000"/>
    <n v="1143100000"/>
    <s v=" $-   "/>
    <s v=" $-   "/>
    <x v="3"/>
    <x v="54"/>
  </r>
  <r>
    <x v="422"/>
    <x v="3"/>
    <x v="3"/>
    <n v="2674300000"/>
    <n v="1157100000"/>
    <n v="1077300000"/>
    <s v=" $-   "/>
    <s v=" $-   "/>
    <x v="3"/>
    <x v="54"/>
  </r>
  <r>
    <x v="423"/>
    <x v="0"/>
    <x v="0"/>
    <n v="20421000000"/>
    <n v="13634000000"/>
    <n v="4398000000"/>
    <n v="655000000"/>
    <n v="301000000"/>
    <x v="2"/>
    <x v="58"/>
  </r>
  <r>
    <x v="423"/>
    <x v="1"/>
    <x v="1"/>
    <n v="20006000000"/>
    <n v="13521000000"/>
    <n v="4219000000"/>
    <n v="603000000"/>
    <n v="305000000"/>
    <x v="2"/>
    <x v="58"/>
  </r>
  <r>
    <x v="423"/>
    <x v="2"/>
    <x v="2"/>
    <n v="19540000000"/>
    <n v="13294000000"/>
    <n v="4020000000"/>
    <n v="577000000"/>
    <n v="315000000"/>
    <x v="2"/>
    <x v="58"/>
  </r>
  <r>
    <x v="423"/>
    <x v="3"/>
    <x v="3"/>
    <n v="18045000000"/>
    <n v="12782000000"/>
    <n v="3792000000"/>
    <n v="563000000"/>
    <n v="310000000"/>
    <x v="2"/>
    <x v="58"/>
  </r>
  <r>
    <x v="424"/>
    <x v="0"/>
    <x v="0"/>
    <n v="3791000000"/>
    <n v="2289000000"/>
    <n v="936000000"/>
    <n v="106000000"/>
    <s v=" $-   "/>
    <x v="0"/>
    <x v="53"/>
  </r>
  <r>
    <x v="424"/>
    <x v="1"/>
    <x v="1"/>
    <n v="3837000000"/>
    <n v="2338000000"/>
    <n v="990000000"/>
    <n v="104000000"/>
    <s v=" $-   "/>
    <x v="0"/>
    <x v="53"/>
  </r>
  <r>
    <x v="424"/>
    <x v="2"/>
    <x v="2"/>
    <n v="3916000000"/>
    <n v="2403000000"/>
    <n v="920000000"/>
    <n v="104000000"/>
    <s v=" $-   "/>
    <x v="0"/>
    <x v="53"/>
  </r>
  <r>
    <x v="424"/>
    <x v="3"/>
    <x v="3"/>
    <n v="3653000000"/>
    <n v="2249000000"/>
    <n v="854000000"/>
    <n v="95000000"/>
    <s v=" $-   "/>
    <x v="0"/>
    <x v="53"/>
  </r>
  <r>
    <x v="425"/>
    <x v="0"/>
    <x v="0"/>
    <n v="4986566000"/>
    <n v="1620566000"/>
    <n v="1641819000"/>
    <n v="885824000"/>
    <n v="35819000"/>
    <x v="2"/>
    <x v="16"/>
  </r>
  <r>
    <x v="425"/>
    <x v="1"/>
    <x v="1"/>
    <n v="4680380000"/>
    <n v="1349380000"/>
    <n v="1751275000"/>
    <n v="957587000"/>
    <n v="44841000"/>
    <x v="2"/>
    <x v="16"/>
  </r>
  <r>
    <x v="425"/>
    <x v="2"/>
    <x v="2"/>
    <n v="4618133000"/>
    <n v="1387375000"/>
    <n v="1770710000"/>
    <n v="1156386000"/>
    <n v="66750000"/>
    <x v="2"/>
    <x v="16"/>
  </r>
  <r>
    <x v="425"/>
    <x v="3"/>
    <x v="3"/>
    <n v="4968301000"/>
    <n v="2077748000"/>
    <n v="1768522000"/>
    <n v="1177923000"/>
    <n v="79042000"/>
    <x v="2"/>
    <x v="16"/>
  </r>
  <r>
    <x v="426"/>
    <x v="0"/>
    <x v="4"/>
    <n v="13633000000"/>
    <n v="9852000000"/>
    <n v="1450000000"/>
    <s v=" $-   "/>
    <s v=" $-   "/>
    <x v="1"/>
    <x v="51"/>
  </r>
  <r>
    <x v="426"/>
    <x v="1"/>
    <x v="5"/>
    <n v="13084000000"/>
    <n v="9501000000"/>
    <n v="1454000000"/>
    <s v=" $-   "/>
    <s v=" $-   "/>
    <x v="1"/>
    <x v="51"/>
  </r>
  <r>
    <x v="426"/>
    <x v="2"/>
    <x v="97"/>
    <n v="13279000000"/>
    <n v="9682000000"/>
    <n v="1505000000"/>
    <s v=" $-   "/>
    <s v=" $-   "/>
    <x v="1"/>
    <x v="51"/>
  </r>
  <r>
    <x v="426"/>
    <x v="3"/>
    <x v="98"/>
    <n v="13105000000"/>
    <n v="9359000000"/>
    <n v="1746000000"/>
    <s v=" $-   "/>
    <s v=" $-   "/>
    <x v="1"/>
    <x v="51"/>
  </r>
  <r>
    <x v="427"/>
    <x v="0"/>
    <x v="0"/>
    <n v="4471700000"/>
    <n v="1125200000"/>
    <n v="1822100000"/>
    <n v="225600000"/>
    <s v=" $-   "/>
    <x v="3"/>
    <x v="5"/>
  </r>
  <r>
    <x v="427"/>
    <x v="1"/>
    <x v="1"/>
    <n v="4623400000"/>
    <n v="1266700000"/>
    <n v="1796300000"/>
    <n v="203000000"/>
    <n v="78500000"/>
    <x v="3"/>
    <x v="5"/>
  </r>
  <r>
    <x v="427"/>
    <x v="2"/>
    <x v="2"/>
    <n v="4673300000"/>
    <n v="1242800000"/>
    <n v="1772200000"/>
    <n v="187400000"/>
    <n v="92500000"/>
    <x v="3"/>
    <x v="5"/>
  </r>
  <r>
    <x v="427"/>
    <x v="3"/>
    <x v="3"/>
    <n v="5997800000"/>
    <n v="1800600000"/>
    <n v="2291900000"/>
    <n v="268800000"/>
    <n v="337400000"/>
    <x v="3"/>
    <x v="5"/>
  </r>
  <r>
    <x v="428"/>
    <x v="0"/>
    <x v="0"/>
    <n v="2458592000"/>
    <n v="80146000"/>
    <n v="1579007000"/>
    <s v=" $-   "/>
    <n v="31237000"/>
    <x v="6"/>
    <x v="46"/>
  </r>
  <r>
    <x v="428"/>
    <x v="1"/>
    <x v="1"/>
    <n v="2278812000"/>
    <n v="58913000"/>
    <n v="1700064000"/>
    <s v=" $-   "/>
    <n v="-72761000"/>
    <x v="6"/>
    <x v="46"/>
  </r>
  <r>
    <x v="428"/>
    <x v="2"/>
    <x v="2"/>
    <n v="2361631000"/>
    <n v="49736000"/>
    <n v="1654369000"/>
    <s v=" $-   "/>
    <n v="-87159000"/>
    <x v="6"/>
    <x v="46"/>
  </r>
  <r>
    <x v="428"/>
    <x v="3"/>
    <x v="3"/>
    <n v="2210591000"/>
    <n v="49344000"/>
    <n v="1591239000"/>
    <s v=" $-   "/>
    <n v="49282000"/>
    <x v="6"/>
    <x v="46"/>
  </r>
  <r>
    <x v="429"/>
    <x v="0"/>
    <x v="1"/>
    <n v="4561000000"/>
    <n v="1669000000"/>
    <n v="1613000000"/>
    <n v="399000000"/>
    <n v="60000000"/>
    <x v="3"/>
    <x v="3"/>
  </r>
  <r>
    <x v="429"/>
    <x v="1"/>
    <x v="2"/>
    <n v="4785000000"/>
    <n v="1717000000"/>
    <n v="1643000000"/>
    <n v="396000000"/>
    <n v="60000000"/>
    <x v="3"/>
    <x v="3"/>
  </r>
  <r>
    <x v="429"/>
    <x v="2"/>
    <x v="3"/>
    <n v="4765000000"/>
    <n v="1738000000"/>
    <n v="1532000000"/>
    <n v="364000000"/>
    <n v="61000000"/>
    <x v="3"/>
    <x v="3"/>
  </r>
  <r>
    <x v="429"/>
    <x v="3"/>
    <x v="28"/>
    <n v="4888000000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240B7B-EC87-4CC9-8613-2540B3A812CF}" name="IT_Sub_Industry_PT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6" firstHeaderRow="1" firstDataRow="1" firstDataCol="1" rowPageCount="2" colPageCount="1"/>
  <pivotFields count="13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numFmtId="14" showAll="0">
      <items count="163">
        <item x="66"/>
        <item x="67"/>
        <item x="68"/>
        <item x="69"/>
        <item x="45"/>
        <item x="86"/>
        <item x="4"/>
        <item x="146"/>
        <item x="0"/>
        <item x="140"/>
        <item x="24"/>
        <item x="87"/>
        <item x="92"/>
        <item x="102"/>
        <item x="121"/>
        <item x="41"/>
        <item x="154"/>
        <item x="124"/>
        <item x="93"/>
        <item x="136"/>
        <item x="143"/>
        <item x="105"/>
        <item x="48"/>
        <item x="83"/>
        <item x="109"/>
        <item x="156"/>
        <item x="52"/>
        <item x="74"/>
        <item x="70"/>
        <item x="115"/>
        <item x="132"/>
        <item x="34"/>
        <item x="63"/>
        <item x="118"/>
        <item x="8"/>
        <item x="147"/>
        <item x="12"/>
        <item x="161"/>
        <item x="29"/>
        <item x="60"/>
        <item x="20"/>
        <item x="16"/>
        <item x="56"/>
        <item x="5"/>
        <item x="99"/>
        <item x="1"/>
        <item x="141"/>
        <item x="25"/>
        <item x="46"/>
        <item x="103"/>
        <item x="122"/>
        <item x="42"/>
        <item x="155"/>
        <item x="125"/>
        <item x="94"/>
        <item x="137"/>
        <item x="144"/>
        <item x="106"/>
        <item x="49"/>
        <item x="84"/>
        <item x="110"/>
        <item x="157"/>
        <item x="128"/>
        <item x="53"/>
        <item x="75"/>
        <item x="116"/>
        <item x="71"/>
        <item x="133"/>
        <item x="38"/>
        <item x="35"/>
        <item x="119"/>
        <item x="9"/>
        <item x="148"/>
        <item x="13"/>
        <item x="153"/>
        <item x="30"/>
        <item x="61"/>
        <item x="21"/>
        <item x="17"/>
        <item x="57"/>
        <item x="80"/>
        <item x="97"/>
        <item x="100"/>
        <item x="2"/>
        <item x="6"/>
        <item x="142"/>
        <item x="88"/>
        <item x="26"/>
        <item x="104"/>
        <item x="152"/>
        <item x="43"/>
        <item x="126"/>
        <item x="95"/>
        <item x="78"/>
        <item x="138"/>
        <item x="145"/>
        <item x="107"/>
        <item x="50"/>
        <item x="158"/>
        <item x="129"/>
        <item x="54"/>
        <item x="111"/>
        <item x="76"/>
        <item x="117"/>
        <item x="72"/>
        <item x="39"/>
        <item x="64"/>
        <item x="36"/>
        <item x="134"/>
        <item x="160"/>
        <item x="10"/>
        <item x="149"/>
        <item x="14"/>
        <item x="120"/>
        <item x="90"/>
        <item x="31"/>
        <item x="22"/>
        <item x="33"/>
        <item x="18"/>
        <item x="58"/>
        <item x="81"/>
        <item x="98"/>
        <item x="101"/>
        <item x="3"/>
        <item x="7"/>
        <item x="113"/>
        <item x="89"/>
        <item x="47"/>
        <item x="27"/>
        <item x="44"/>
        <item x="123"/>
        <item x="96"/>
        <item x="79"/>
        <item x="127"/>
        <item x="139"/>
        <item x="108"/>
        <item x="51"/>
        <item x="85"/>
        <item x="131"/>
        <item x="55"/>
        <item x="112"/>
        <item x="159"/>
        <item x="130"/>
        <item x="77"/>
        <item x="73"/>
        <item x="40"/>
        <item x="65"/>
        <item x="37"/>
        <item x="135"/>
        <item x="11"/>
        <item x="150"/>
        <item x="15"/>
        <item x="91"/>
        <item x="151"/>
        <item x="23"/>
        <item x="32"/>
        <item x="62"/>
        <item x="59"/>
        <item x="19"/>
        <item x="82"/>
        <item x="28"/>
        <item x="114"/>
        <item t="default"/>
      </items>
    </pivotField>
    <pivotField numFmtId="6" showAll="0"/>
    <pivotField dataField="1"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sd="0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sd="0" x="20"/>
        <item x="7"/>
        <item h="1" x="69"/>
        <item h="1" x="23"/>
        <item h="1" x="17"/>
        <item h="1" x="117"/>
        <item h="1" x="25"/>
        <item h="1" x="104"/>
        <item h="1" sd="0" x="102"/>
        <item h="1" sd="0" x="86"/>
        <item h="1" x="107"/>
        <item h="1" sd="0" x="87"/>
        <item h="1" x="106"/>
        <item h="1" x="79"/>
        <item h="1" x="101"/>
        <item h="1" x="90"/>
        <item h="1" x="33"/>
        <item t="default"/>
      </items>
    </pivotField>
    <pivotField showAll="0" defaultSubtotal="0"/>
    <pivotField showAll="0" defaultSubtotal="0"/>
    <pivotField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</pivotFields>
  <rowFields count="2">
    <field x="9"/>
    <field x="0"/>
  </rowFields>
  <rowItems count="32">
    <i>
      <x v="71"/>
    </i>
    <i r="1">
      <x v="20"/>
    </i>
    <i r="1">
      <x v="93"/>
    </i>
    <i r="1">
      <x v="100"/>
    </i>
    <i r="1">
      <x v="127"/>
    </i>
    <i r="1">
      <x v="151"/>
    </i>
    <i r="1">
      <x v="157"/>
    </i>
    <i r="1">
      <x v="158"/>
    </i>
    <i r="1">
      <x v="208"/>
    </i>
    <i r="1">
      <x v="249"/>
    </i>
    <i r="1">
      <x v="282"/>
    </i>
    <i r="1">
      <x v="287"/>
    </i>
    <i r="1">
      <x v="376"/>
    </i>
    <i r="1">
      <x v="391"/>
    </i>
    <i r="1">
      <x v="399"/>
    </i>
    <i r="1">
      <x v="413"/>
    </i>
    <i r="1">
      <x v="425"/>
    </i>
    <i>
      <x v="104"/>
    </i>
    <i r="1">
      <x v="10"/>
    </i>
    <i r="1">
      <x v="40"/>
    </i>
    <i r="1">
      <x v="165"/>
    </i>
    <i r="1">
      <x v="207"/>
    </i>
    <i r="1">
      <x v="238"/>
    </i>
    <i r="1">
      <x v="255"/>
    </i>
    <i r="1">
      <x v="275"/>
    </i>
    <i r="1">
      <x v="289"/>
    </i>
    <i r="1">
      <x v="322"/>
    </i>
    <i r="1">
      <x v="323"/>
    </i>
    <i r="1">
      <x v="354"/>
    </i>
    <i r="1">
      <x v="377"/>
    </i>
    <i r="1">
      <x v="420"/>
    </i>
    <i t="grand">
      <x/>
    </i>
  </rowItems>
  <colItems count="1">
    <i/>
  </colItems>
  <pageFields count="2">
    <pageField fld="8" item="6" hier="-1"/>
    <pageField fld="1" item="1" hier="-1"/>
  </pageFields>
  <dataFields count="1">
    <dataField name="Sum of Cost of Goods Sold " fld="4" baseField="9" baseItem="0" numFmtId="164"/>
  </dataFields>
  <formats count="3">
    <format dxfId="9">
      <pivotArea dataOnly="0" labelOnly="1" outline="0" fieldPosition="0">
        <references count="1">
          <reference field="8" count="0"/>
        </references>
      </pivotArea>
    </format>
    <format dxfId="1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F6E831-2176-42B4-A5F7-BC843927D994}" name="Table10" displayName="Table10" ref="D22:E35" totalsRowShown="0">
  <autoFilter ref="D22:E35" xr:uid="{28F6E831-2176-42B4-A5F7-BC843927D994}"/>
  <sortState xmlns:xlrd2="http://schemas.microsoft.com/office/spreadsheetml/2017/richdata2" ref="D23:E35">
    <sortCondition descending="1" ref="E22:E35"/>
  </sortState>
  <tableColumns count="2">
    <tableColumn id="1" xr3:uid="{67F96BC6-AF1F-4E59-9CF9-F6299835790B}" name="Companies under the Semiconductor Industry" dataDxfId="7"/>
    <tableColumn id="2" xr3:uid="{69982A6F-A484-47C2-897F-6C08371AD896}" name="Total of Cost of Goods Sold (Year 2)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5CB8285-D355-45E4-B323-DF5694CF54C5}" name="Table9" displayName="Table9" ref="D4:E20" totalsRowShown="0">
  <autoFilter ref="D4:E20" xr:uid="{85CB8285-D355-45E4-B323-DF5694CF54C5}"/>
  <sortState xmlns:xlrd2="http://schemas.microsoft.com/office/spreadsheetml/2017/richdata2" ref="D5:E20">
    <sortCondition descending="1" ref="E4:E20"/>
  </sortState>
  <tableColumns count="2">
    <tableColumn id="1" xr3:uid="{969F5E72-001F-41F5-AAF6-0767C464B821}" name="Companies under the Internet Software &amp; Services Industry"/>
    <tableColumn id="2" xr3:uid="{DD941607-52C6-4410-8BF0-48B44C057EBA}" name="Total of Cost of Goods Sold (Year 2)" dataDxfId="8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1048FB-D936-436E-B783-D079D52CACED}" name="PL_Statement" displayName="PL_Statement" ref="A4:E12" totalsRowShown="0" headerRowDxfId="0" dataDxfId="1" headerRowCellStyle="Currency" dataCellStyle="Currency">
  <tableColumns count="5">
    <tableColumn id="1" xr3:uid="{7B0F1175-BE23-4A02-B4E3-5627199CB6A4}" name="-"/>
    <tableColumn id="2" xr3:uid="{0CD88D7B-35E2-457A-AFC6-1BBB0FC2C370}" name="Year 1" dataDxfId="5" dataCellStyle="Currency"/>
    <tableColumn id="3" xr3:uid="{B93DA9F8-10EF-46BF-9556-151BBCB67BB7}" name="Year 2" dataDxfId="4" dataCellStyle="Currency"/>
    <tableColumn id="4" xr3:uid="{719A4F5E-9966-4D3F-9BB3-103F83BA5F90}" name="Year 3" dataDxfId="3" dataCellStyle="Currency"/>
    <tableColumn id="5" xr3:uid="{2C9563E9-35A4-4403-974E-148368E9E78A}" name="Year 4" dataDxfId="2" dataCellStyle="Currenc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714"/>
  <sheetViews>
    <sheetView workbookViewId="0">
      <pane ySplit="1" topLeftCell="A5" activePane="bottomLeft" state="frozen"/>
      <selection pane="bottomLeft" activeCell="E1154" sqref="E1154"/>
    </sheetView>
  </sheetViews>
  <sheetFormatPr defaultRowHeight="14.4" x14ac:dyDescent="0.3"/>
  <cols>
    <col min="1" max="1" width="5" bestFit="1" customWidth="1"/>
    <col min="2" max="2" width="15.21875" bestFit="1" customWidth="1"/>
    <col min="3" max="3" width="6.88671875" bestFit="1" customWidth="1"/>
    <col min="4" max="4" width="15.21875" bestFit="1" customWidth="1"/>
    <col min="5" max="5" width="16.5546875" bestFit="1" customWidth="1"/>
    <col min="6" max="6" width="20.21875" bestFit="1" customWidth="1"/>
    <col min="7" max="7" width="27.109375" bestFit="1" customWidth="1"/>
    <col min="8" max="8" width="28.21875" bestFit="1" customWidth="1"/>
    <col min="9" max="9" width="23.77734375" bestFit="1" customWidth="1"/>
    <col min="10" max="10" width="26.88671875" customWidth="1"/>
    <col min="11" max="11" width="43.33203125" bestFit="1" customWidth="1"/>
    <col min="12" max="12" width="41" customWidth="1"/>
    <col min="13" max="13" width="16" bestFit="1" customWidth="1"/>
  </cols>
  <sheetData>
    <row r="1" spans="1:13" x14ac:dyDescent="0.3">
      <c r="B1" t="s">
        <v>0</v>
      </c>
      <c r="C1" t="s">
        <v>592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3" hidden="1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M2" s="2"/>
    </row>
    <row r="3" spans="1:13" hidden="1" x14ac:dyDescent="0.3">
      <c r="A3">
        <v>1707</v>
      </c>
      <c r="B3" t="s">
        <v>556</v>
      </c>
      <c r="C3" t="s">
        <v>15</v>
      </c>
      <c r="D3" s="1">
        <v>41670</v>
      </c>
      <c r="E3" s="2">
        <v>476294000000</v>
      </c>
      <c r="F3" s="2">
        <v>358069000000</v>
      </c>
      <c r="G3" s="2">
        <v>91353000000</v>
      </c>
      <c r="H3" t="s">
        <v>12</v>
      </c>
      <c r="I3" t="s">
        <v>12</v>
      </c>
      <c r="J3" t="s">
        <v>36</v>
      </c>
      <c r="K3" t="s">
        <v>168</v>
      </c>
    </row>
    <row r="4" spans="1:13" hidden="1" x14ac:dyDescent="0.3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3" x14ac:dyDescent="0.3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3" hidden="1" x14ac:dyDescent="0.3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3" hidden="1" x14ac:dyDescent="0.3">
      <c r="A7">
        <v>1746</v>
      </c>
      <c r="B7" t="s">
        <v>567</v>
      </c>
      <c r="C7" t="s">
        <v>15</v>
      </c>
      <c r="D7" s="1">
        <v>41639</v>
      </c>
      <c r="E7" s="2">
        <v>420836000000</v>
      </c>
      <c r="F7" s="2">
        <v>284681000000</v>
      </c>
      <c r="G7" s="2">
        <v>76696000000</v>
      </c>
      <c r="H7" t="s">
        <v>12</v>
      </c>
      <c r="I7" s="2">
        <v>17182000000</v>
      </c>
      <c r="J7" t="s">
        <v>83</v>
      </c>
      <c r="K7" t="s">
        <v>144</v>
      </c>
    </row>
    <row r="8" spans="1:13" hidden="1" x14ac:dyDescent="0.3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3" x14ac:dyDescent="0.3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3" hidden="1" x14ac:dyDescent="0.3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3" hidden="1" x14ac:dyDescent="0.3">
      <c r="A11">
        <v>421</v>
      </c>
      <c r="B11" t="s">
        <v>188</v>
      </c>
      <c r="C11" t="s">
        <v>15</v>
      </c>
      <c r="D11" s="1">
        <v>41639</v>
      </c>
      <c r="E11" s="2">
        <v>220156000000</v>
      </c>
      <c r="F11" s="2">
        <v>159323000000</v>
      </c>
      <c r="G11" s="2">
        <v>17573000000</v>
      </c>
      <c r="H11" t="s">
        <v>12</v>
      </c>
      <c r="I11" s="2">
        <v>14186000000</v>
      </c>
      <c r="J11" t="s">
        <v>83</v>
      </c>
      <c r="K11" t="s">
        <v>144</v>
      </c>
    </row>
    <row r="12" spans="1:13" hidden="1" x14ac:dyDescent="0.3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3" x14ac:dyDescent="0.3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3" hidden="1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3" hidden="1" x14ac:dyDescent="0.3">
      <c r="A15">
        <v>9</v>
      </c>
      <c r="B15" t="s">
        <v>21</v>
      </c>
      <c r="C15" t="s">
        <v>15</v>
      </c>
      <c r="D15" s="1">
        <v>41909</v>
      </c>
      <c r="E15" s="2">
        <v>182795000000</v>
      </c>
      <c r="F15" s="2">
        <v>112258000000</v>
      </c>
      <c r="G15" s="2">
        <v>11993000000</v>
      </c>
      <c r="H15" s="2">
        <v>6041000000</v>
      </c>
      <c r="I15" t="s">
        <v>12</v>
      </c>
      <c r="J15" t="s">
        <v>22</v>
      </c>
      <c r="K15" t="s">
        <v>23</v>
      </c>
    </row>
    <row r="16" spans="1:13" hidden="1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hidden="1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hidden="1" x14ac:dyDescent="0.3">
      <c r="A19">
        <v>1313</v>
      </c>
      <c r="B19" t="s">
        <v>452</v>
      </c>
      <c r="C19" t="s">
        <v>15</v>
      </c>
      <c r="D19" s="1">
        <v>41639</v>
      </c>
      <c r="E19" s="2">
        <v>171596000000</v>
      </c>
      <c r="F19" s="2">
        <v>152451000000</v>
      </c>
      <c r="G19" s="2">
        <v>15597000000</v>
      </c>
      <c r="H19" t="s">
        <v>12</v>
      </c>
      <c r="I19" s="2">
        <v>971000000</v>
      </c>
      <c r="J19" t="s">
        <v>83</v>
      </c>
      <c r="K19" t="s">
        <v>341</v>
      </c>
    </row>
    <row r="20" spans="1:11" hidden="1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hidden="1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hidden="1" x14ac:dyDescent="0.3">
      <c r="A23">
        <v>701</v>
      </c>
      <c r="B23" t="s">
        <v>273</v>
      </c>
      <c r="C23" t="s">
        <v>15</v>
      </c>
      <c r="D23" s="1">
        <v>42004</v>
      </c>
      <c r="E23" s="2">
        <v>155929000000</v>
      </c>
      <c r="F23" s="2">
        <v>142121000000</v>
      </c>
      <c r="G23" s="2">
        <v>12158000000</v>
      </c>
      <c r="H23" t="s">
        <v>12</v>
      </c>
      <c r="I23" t="s">
        <v>12</v>
      </c>
      <c r="J23" t="s">
        <v>19</v>
      </c>
      <c r="K23" t="s">
        <v>245</v>
      </c>
    </row>
    <row r="24" spans="1:11" hidden="1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hidden="1" x14ac:dyDescent="0.3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hidden="1" x14ac:dyDescent="0.3">
      <c r="A27">
        <v>609</v>
      </c>
      <c r="B27" t="s">
        <v>244</v>
      </c>
      <c r="C27" t="s">
        <v>15</v>
      </c>
      <c r="D27" s="1">
        <v>42004</v>
      </c>
      <c r="E27" s="2">
        <v>144077000000</v>
      </c>
      <c r="F27" s="2">
        <v>131903000000</v>
      </c>
      <c r="G27" s="2">
        <v>11842000000</v>
      </c>
      <c r="H27" t="s">
        <v>12</v>
      </c>
      <c r="I27" t="s">
        <v>12</v>
      </c>
      <c r="J27" t="s">
        <v>19</v>
      </c>
      <c r="K27" t="s">
        <v>245</v>
      </c>
    </row>
    <row r="28" spans="1:11" hidden="1" x14ac:dyDescent="0.3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hidden="1" x14ac:dyDescent="0.3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hidden="1" x14ac:dyDescent="0.3">
      <c r="A31">
        <v>417</v>
      </c>
      <c r="B31" t="s">
        <v>186</v>
      </c>
      <c r="C31" t="s">
        <v>15</v>
      </c>
      <c r="D31" s="1">
        <v>42004</v>
      </c>
      <c r="E31" s="2">
        <v>139367000000</v>
      </c>
      <c r="F31" s="2">
        <v>114000000000</v>
      </c>
      <c r="G31" t="s">
        <v>12</v>
      </c>
      <c r="H31" t="s">
        <v>12</v>
      </c>
      <c r="I31" t="s">
        <v>12</v>
      </c>
      <c r="J31" t="s">
        <v>36</v>
      </c>
      <c r="K31" t="s">
        <v>187</v>
      </c>
    </row>
    <row r="32" spans="1:11" hidden="1" x14ac:dyDescent="0.3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hidden="1" x14ac:dyDescent="0.3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hidden="1" x14ac:dyDescent="0.3">
      <c r="A35">
        <v>1639</v>
      </c>
      <c r="B35" t="s">
        <v>539</v>
      </c>
      <c r="C35" t="s">
        <v>15</v>
      </c>
      <c r="D35" s="1">
        <v>41639</v>
      </c>
      <c r="E35" s="2">
        <v>138074000000</v>
      </c>
      <c r="F35" s="2">
        <v>127316000000</v>
      </c>
      <c r="G35" s="2">
        <v>5081000000</v>
      </c>
      <c r="H35" t="s">
        <v>12</v>
      </c>
      <c r="I35" s="2">
        <v>1720000000</v>
      </c>
      <c r="J35" t="s">
        <v>83</v>
      </c>
      <c r="K35" t="s">
        <v>341</v>
      </c>
    </row>
    <row r="36" spans="1:11" hidden="1" x14ac:dyDescent="0.3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hidden="1" x14ac:dyDescent="0.3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hidden="1" x14ac:dyDescent="0.3">
      <c r="A39">
        <v>1040</v>
      </c>
      <c r="B39" t="s">
        <v>377</v>
      </c>
      <c r="C39" t="s">
        <v>15</v>
      </c>
      <c r="D39" s="1">
        <v>41729</v>
      </c>
      <c r="E39" s="2">
        <v>137392000000</v>
      </c>
      <c r="F39" s="2">
        <v>129040000000</v>
      </c>
      <c r="G39" s="2">
        <v>5388000000</v>
      </c>
      <c r="H39" s="2">
        <v>457000000</v>
      </c>
      <c r="I39" t="s">
        <v>12</v>
      </c>
      <c r="J39" t="s">
        <v>25</v>
      </c>
      <c r="K39" t="s">
        <v>28</v>
      </c>
    </row>
    <row r="40" spans="1:11" hidden="1" x14ac:dyDescent="0.3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hidden="1" x14ac:dyDescent="0.3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hidden="1" x14ac:dyDescent="0.3">
      <c r="A43">
        <v>1595</v>
      </c>
      <c r="B43" t="s">
        <v>528</v>
      </c>
      <c r="C43" t="s">
        <v>15</v>
      </c>
      <c r="D43" s="1">
        <v>42004</v>
      </c>
      <c r="E43" s="2">
        <v>130474000000</v>
      </c>
      <c r="F43" s="2">
        <v>93633000000</v>
      </c>
      <c r="G43" t="s">
        <v>12</v>
      </c>
      <c r="H43" t="s">
        <v>12</v>
      </c>
      <c r="I43" s="2">
        <v>26567000000</v>
      </c>
      <c r="J43" t="s">
        <v>25</v>
      </c>
      <c r="K43" t="s">
        <v>81</v>
      </c>
    </row>
    <row r="44" spans="1:11" hidden="1" x14ac:dyDescent="0.3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hidden="1" x14ac:dyDescent="0.3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hidden="1" x14ac:dyDescent="0.3">
      <c r="A47">
        <v>1495</v>
      </c>
      <c r="B47" t="s">
        <v>500</v>
      </c>
      <c r="C47" t="s">
        <v>15</v>
      </c>
      <c r="D47" s="1">
        <v>41639</v>
      </c>
      <c r="E47" s="2">
        <v>128752000000</v>
      </c>
      <c r="F47" s="2">
        <v>51191000000</v>
      </c>
      <c r="G47" s="2">
        <v>28414000000</v>
      </c>
      <c r="H47" t="s">
        <v>12</v>
      </c>
      <c r="I47" s="2">
        <v>18395000000</v>
      </c>
      <c r="J47" t="s">
        <v>182</v>
      </c>
      <c r="K47" t="s">
        <v>183</v>
      </c>
    </row>
    <row r="48" spans="1:11" hidden="1" x14ac:dyDescent="0.3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hidden="1" x14ac:dyDescent="0.3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hidden="1" x14ac:dyDescent="0.3">
      <c r="A51">
        <v>1667</v>
      </c>
      <c r="B51" t="s">
        <v>546</v>
      </c>
      <c r="C51" t="s">
        <v>15</v>
      </c>
      <c r="D51" s="1">
        <v>41639</v>
      </c>
      <c r="E51" s="2">
        <v>120550000000</v>
      </c>
      <c r="F51" s="2">
        <v>44887000000</v>
      </c>
      <c r="G51" s="2">
        <v>27089000000</v>
      </c>
      <c r="H51" t="s">
        <v>12</v>
      </c>
      <c r="I51" s="2">
        <v>16606000000</v>
      </c>
      <c r="J51" t="s">
        <v>182</v>
      </c>
      <c r="K51" t="s">
        <v>183</v>
      </c>
    </row>
    <row r="52" spans="1:11" hidden="1" x14ac:dyDescent="0.3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hidden="1" x14ac:dyDescent="0.3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hidden="1" x14ac:dyDescent="0.3">
      <c r="A55">
        <v>17</v>
      </c>
      <c r="B55" t="s">
        <v>27</v>
      </c>
      <c r="C55" t="s">
        <v>15</v>
      </c>
      <c r="D55" s="1">
        <v>41912</v>
      </c>
      <c r="E55" s="2">
        <v>119569127000</v>
      </c>
      <c r="F55" s="2">
        <v>116586761000</v>
      </c>
      <c r="G55" s="2">
        <v>2011595000</v>
      </c>
      <c r="H55" t="s">
        <v>12</v>
      </c>
      <c r="I55" s="2">
        <v>188680000</v>
      </c>
      <c r="J55" t="s">
        <v>25</v>
      </c>
      <c r="K55" t="s">
        <v>28</v>
      </c>
    </row>
    <row r="56" spans="1:11" hidden="1" x14ac:dyDescent="0.3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hidden="1" x14ac:dyDescent="0.3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hidden="1" x14ac:dyDescent="0.3">
      <c r="A59">
        <v>375</v>
      </c>
      <c r="B59" t="s">
        <v>167</v>
      </c>
      <c r="C59" t="s">
        <v>15</v>
      </c>
      <c r="D59" s="1">
        <v>41882</v>
      </c>
      <c r="E59" s="2">
        <v>112640000000</v>
      </c>
      <c r="F59" s="2">
        <v>98458000000</v>
      </c>
      <c r="G59" s="2">
        <v>10899000000</v>
      </c>
      <c r="H59" t="s">
        <v>12</v>
      </c>
      <c r="I59" t="s">
        <v>12</v>
      </c>
      <c r="J59" t="s">
        <v>36</v>
      </c>
      <c r="K59" t="s">
        <v>168</v>
      </c>
    </row>
    <row r="60" spans="1:11" hidden="1" x14ac:dyDescent="0.3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hidden="1" x14ac:dyDescent="0.3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hidden="1" x14ac:dyDescent="0.3">
      <c r="A63">
        <v>191</v>
      </c>
      <c r="B63" t="s">
        <v>104</v>
      </c>
      <c r="C63" t="s">
        <v>15</v>
      </c>
      <c r="D63" s="1">
        <v>41639</v>
      </c>
      <c r="E63" s="2">
        <v>101697000000</v>
      </c>
      <c r="F63" s="2">
        <v>3034000000</v>
      </c>
      <c r="G63" s="2">
        <v>68128000000</v>
      </c>
      <c r="H63" t="s">
        <v>12</v>
      </c>
      <c r="I63" s="2">
        <v>4642000000</v>
      </c>
      <c r="J63" t="s">
        <v>47</v>
      </c>
      <c r="K63" t="s">
        <v>105</v>
      </c>
    </row>
    <row r="64" spans="1:11" hidden="1" x14ac:dyDescent="0.3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hidden="1" x14ac:dyDescent="0.3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hidden="1" x14ac:dyDescent="0.3">
      <c r="A67">
        <v>1096</v>
      </c>
      <c r="B67" t="s">
        <v>396</v>
      </c>
      <c r="C67" t="s">
        <v>15</v>
      </c>
      <c r="D67" s="1">
        <v>41639</v>
      </c>
      <c r="E67" s="2">
        <v>100160000000</v>
      </c>
      <c r="F67" s="2">
        <v>87758000000</v>
      </c>
      <c r="G67" s="2">
        <v>7851000000</v>
      </c>
      <c r="H67" t="s">
        <v>12</v>
      </c>
      <c r="I67" s="2">
        <v>1220000000</v>
      </c>
      <c r="J67" t="s">
        <v>83</v>
      </c>
      <c r="K67" t="s">
        <v>341</v>
      </c>
    </row>
    <row r="68" spans="1:11" hidden="1" x14ac:dyDescent="0.3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hidden="1" x14ac:dyDescent="0.3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hidden="1" x14ac:dyDescent="0.3">
      <c r="A71">
        <v>928</v>
      </c>
      <c r="B71" t="s">
        <v>345</v>
      </c>
      <c r="C71" t="s">
        <v>15</v>
      </c>
      <c r="D71" s="1">
        <v>41671</v>
      </c>
      <c r="E71" s="2">
        <v>98375000000</v>
      </c>
      <c r="F71" s="2">
        <v>78138000000</v>
      </c>
      <c r="G71" s="2">
        <v>15809000000</v>
      </c>
      <c r="H71" t="s">
        <v>12</v>
      </c>
      <c r="I71" s="2">
        <v>1703000000</v>
      </c>
      <c r="J71" t="s">
        <v>36</v>
      </c>
      <c r="K71" t="s">
        <v>346</v>
      </c>
    </row>
    <row r="72" spans="1:11" hidden="1" x14ac:dyDescent="0.3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hidden="1" x14ac:dyDescent="0.3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hidden="1" x14ac:dyDescent="0.3">
      <c r="A75">
        <v>824</v>
      </c>
      <c r="B75" t="s">
        <v>314</v>
      </c>
      <c r="C75" t="s">
        <v>15</v>
      </c>
      <c r="D75" s="1">
        <v>41639</v>
      </c>
      <c r="E75" s="2">
        <v>98367000000</v>
      </c>
      <c r="F75" s="2">
        <v>49683000000</v>
      </c>
      <c r="G75" s="2">
        <v>22629000000</v>
      </c>
      <c r="H75" s="2">
        <v>5743000000</v>
      </c>
      <c r="I75" t="s">
        <v>12</v>
      </c>
      <c r="J75" t="s">
        <v>22</v>
      </c>
      <c r="K75" t="s">
        <v>176</v>
      </c>
    </row>
    <row r="76" spans="1:11" hidden="1" x14ac:dyDescent="0.3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hidden="1" x14ac:dyDescent="0.3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hidden="1" x14ac:dyDescent="0.3">
      <c r="A79">
        <v>884</v>
      </c>
      <c r="B79" t="s">
        <v>332</v>
      </c>
      <c r="C79" t="s">
        <v>15</v>
      </c>
      <c r="D79" s="1">
        <v>41639</v>
      </c>
      <c r="E79" s="2">
        <v>97142000000</v>
      </c>
      <c r="F79" t="s">
        <v>12</v>
      </c>
      <c r="G79" s="2">
        <v>70467000000</v>
      </c>
      <c r="H79" t="s">
        <v>12</v>
      </c>
      <c r="I79" s="2">
        <v>225000000</v>
      </c>
      <c r="J79" t="s">
        <v>47</v>
      </c>
      <c r="K79" t="s">
        <v>105</v>
      </c>
    </row>
    <row r="80" spans="1:11" hidden="1" x14ac:dyDescent="0.3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hidden="1" x14ac:dyDescent="0.3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hidden="1" x14ac:dyDescent="0.3">
      <c r="A83">
        <v>259</v>
      </c>
      <c r="B83" t="s">
        <v>125</v>
      </c>
      <c r="C83" t="s">
        <v>15</v>
      </c>
      <c r="D83" s="1">
        <v>41820</v>
      </c>
      <c r="E83" s="2">
        <v>91084000000</v>
      </c>
      <c r="F83" s="2">
        <v>85923000000</v>
      </c>
      <c r="G83" s="2">
        <v>3028000000</v>
      </c>
      <c r="H83" t="s">
        <v>12</v>
      </c>
      <c r="I83" s="2">
        <v>223000000</v>
      </c>
      <c r="J83" t="s">
        <v>25</v>
      </c>
      <c r="K83" t="s">
        <v>28</v>
      </c>
    </row>
    <row r="84" spans="1:11" hidden="1" x14ac:dyDescent="0.3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hidden="1" x14ac:dyDescent="0.3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hidden="1" x14ac:dyDescent="0.3">
      <c r="A87">
        <v>187</v>
      </c>
      <c r="B87" t="s">
        <v>103</v>
      </c>
      <c r="C87" t="s">
        <v>15</v>
      </c>
      <c r="D87" s="1">
        <v>42004</v>
      </c>
      <c r="E87" s="2">
        <v>90762000000</v>
      </c>
      <c r="F87" s="2">
        <v>76752000000</v>
      </c>
      <c r="G87" s="2">
        <v>3480000000</v>
      </c>
      <c r="H87" s="2">
        <v>3047000000</v>
      </c>
      <c r="I87" t="s">
        <v>12</v>
      </c>
      <c r="J87" t="s">
        <v>13</v>
      </c>
      <c r="K87" t="s">
        <v>91</v>
      </c>
    </row>
    <row r="88" spans="1:11" hidden="1" x14ac:dyDescent="0.3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hidden="1" x14ac:dyDescent="0.3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hidden="1" x14ac:dyDescent="0.3">
      <c r="A91">
        <v>33</v>
      </c>
      <c r="B91" t="s">
        <v>35</v>
      </c>
      <c r="C91" t="s">
        <v>15</v>
      </c>
      <c r="D91" s="1">
        <v>41639</v>
      </c>
      <c r="E91" s="2">
        <v>89804000000</v>
      </c>
      <c r="F91" s="2">
        <v>85915000000</v>
      </c>
      <c r="G91" s="2">
        <v>1759000000</v>
      </c>
      <c r="H91" t="s">
        <v>12</v>
      </c>
      <c r="I91" t="s">
        <v>12</v>
      </c>
      <c r="J91" t="s">
        <v>36</v>
      </c>
      <c r="K91" t="s">
        <v>37</v>
      </c>
    </row>
    <row r="92" spans="1:11" hidden="1" x14ac:dyDescent="0.3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hidden="1" x14ac:dyDescent="0.3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hidden="1" x14ac:dyDescent="0.3">
      <c r="A95">
        <v>121</v>
      </c>
      <c r="B95" t="s">
        <v>76</v>
      </c>
      <c r="C95" t="s">
        <v>15</v>
      </c>
      <c r="D95" s="1">
        <v>42004</v>
      </c>
      <c r="E95" s="2">
        <v>88988000000</v>
      </c>
      <c r="F95" s="2">
        <v>62752000000</v>
      </c>
      <c r="G95" s="2">
        <v>26058000000</v>
      </c>
      <c r="H95" t="s">
        <v>12</v>
      </c>
      <c r="I95" t="s">
        <v>12</v>
      </c>
      <c r="J95" t="s">
        <v>19</v>
      </c>
      <c r="K95" t="s">
        <v>77</v>
      </c>
    </row>
    <row r="96" spans="1:11" hidden="1" x14ac:dyDescent="0.3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hidden="1" x14ac:dyDescent="0.3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hidden="1" x14ac:dyDescent="0.3">
      <c r="A99">
        <v>1683</v>
      </c>
      <c r="B99" t="s">
        <v>550</v>
      </c>
      <c r="C99" t="s">
        <v>15</v>
      </c>
      <c r="D99" s="1">
        <v>41639</v>
      </c>
      <c r="E99" s="2">
        <v>88069000000</v>
      </c>
      <c r="F99" s="2">
        <v>1337000000</v>
      </c>
      <c r="G99" s="2">
        <v>47338000000</v>
      </c>
      <c r="H99" t="s">
        <v>12</v>
      </c>
      <c r="I99" s="2">
        <v>3813000000</v>
      </c>
      <c r="J99" t="s">
        <v>47</v>
      </c>
      <c r="K99" t="s">
        <v>105</v>
      </c>
    </row>
    <row r="100" spans="1:11" hidden="1" x14ac:dyDescent="0.3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hidden="1" x14ac:dyDescent="0.3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hidden="1" x14ac:dyDescent="0.3">
      <c r="A103">
        <v>1108</v>
      </c>
      <c r="B103" t="s">
        <v>399</v>
      </c>
      <c r="C103" t="s">
        <v>15</v>
      </c>
      <c r="D103" s="1">
        <v>41820</v>
      </c>
      <c r="E103" s="2">
        <v>86833000000</v>
      </c>
      <c r="F103" s="2">
        <v>27078000000</v>
      </c>
      <c r="G103" s="2">
        <v>20488000000</v>
      </c>
      <c r="H103" s="2">
        <v>11381000000</v>
      </c>
      <c r="I103" t="s">
        <v>12</v>
      </c>
      <c r="J103" t="s">
        <v>22</v>
      </c>
      <c r="K103" t="s">
        <v>400</v>
      </c>
    </row>
    <row r="104" spans="1:11" hidden="1" x14ac:dyDescent="0.3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hidden="1" x14ac:dyDescent="0.3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hidden="1" x14ac:dyDescent="0.3">
      <c r="A107">
        <v>1285</v>
      </c>
      <c r="B107" t="s">
        <v>445</v>
      </c>
      <c r="C107" t="s">
        <v>15</v>
      </c>
      <c r="D107" s="1">
        <v>42004</v>
      </c>
      <c r="E107" s="2">
        <v>80106000000</v>
      </c>
      <c r="F107" s="2">
        <v>60775000000</v>
      </c>
      <c r="G107" s="2">
        <v>7001000000</v>
      </c>
      <c r="H107" t="s">
        <v>12</v>
      </c>
      <c r="I107" s="2">
        <v>93000000</v>
      </c>
      <c r="J107" t="s">
        <v>36</v>
      </c>
      <c r="K107" t="s">
        <v>393</v>
      </c>
    </row>
    <row r="108" spans="1:11" hidden="1" x14ac:dyDescent="0.3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hidden="1" x14ac:dyDescent="0.3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hidden="1" x14ac:dyDescent="0.3">
      <c r="A111">
        <v>761</v>
      </c>
      <c r="B111" t="s">
        <v>293</v>
      </c>
      <c r="C111" t="s">
        <v>15</v>
      </c>
      <c r="D111" s="1">
        <v>41672</v>
      </c>
      <c r="E111" s="2">
        <v>78812000000</v>
      </c>
      <c r="F111" s="2">
        <v>51897000000</v>
      </c>
      <c r="G111" s="2">
        <v>16122000000</v>
      </c>
      <c r="H111" t="s">
        <v>12</v>
      </c>
      <c r="I111" s="2">
        <v>1627000000</v>
      </c>
      <c r="J111" t="s">
        <v>19</v>
      </c>
      <c r="K111" t="s">
        <v>294</v>
      </c>
    </row>
    <row r="112" spans="1:11" hidden="1" x14ac:dyDescent="0.3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hidden="1" x14ac:dyDescent="0.3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hidden="1" x14ac:dyDescent="0.3">
      <c r="A115">
        <v>1519</v>
      </c>
      <c r="B115" t="s">
        <v>509</v>
      </c>
      <c r="C115" t="s">
        <v>15</v>
      </c>
      <c r="D115" s="1">
        <v>41671</v>
      </c>
      <c r="E115" s="2">
        <v>71279000000</v>
      </c>
      <c r="F115" s="2">
        <v>50039000000</v>
      </c>
      <c r="G115" s="2">
        <v>14465000000</v>
      </c>
      <c r="H115" t="s">
        <v>12</v>
      </c>
      <c r="I115" s="2">
        <v>1996000000</v>
      </c>
      <c r="J115" t="s">
        <v>19</v>
      </c>
      <c r="K115" t="s">
        <v>197</v>
      </c>
    </row>
    <row r="116" spans="1:11" hidden="1" x14ac:dyDescent="0.3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hidden="1" x14ac:dyDescent="0.3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hidden="1" x14ac:dyDescent="0.3">
      <c r="A119">
        <v>129</v>
      </c>
      <c r="B119" t="s">
        <v>80</v>
      </c>
      <c r="C119" t="s">
        <v>15</v>
      </c>
      <c r="D119" s="1">
        <v>41639</v>
      </c>
      <c r="E119" s="2">
        <v>71023500000</v>
      </c>
      <c r="F119" s="2">
        <v>56237100000</v>
      </c>
      <c r="G119" s="2">
        <v>9952900000</v>
      </c>
      <c r="H119" t="s">
        <v>12</v>
      </c>
      <c r="I119" s="2">
        <v>245300000</v>
      </c>
      <c r="J119" t="s">
        <v>25</v>
      </c>
      <c r="K119" t="s">
        <v>81</v>
      </c>
    </row>
    <row r="120" spans="1:11" hidden="1" x14ac:dyDescent="0.3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hidden="1" x14ac:dyDescent="0.3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hidden="1" x14ac:dyDescent="0.3">
      <c r="A123">
        <v>57</v>
      </c>
      <c r="B123" t="s">
        <v>49</v>
      </c>
      <c r="C123" t="s">
        <v>15</v>
      </c>
      <c r="D123" s="1">
        <v>41639</v>
      </c>
      <c r="E123" s="2">
        <v>68874000000</v>
      </c>
      <c r="F123" s="2">
        <v>34660000000</v>
      </c>
      <c r="G123" s="2">
        <v>22005000000</v>
      </c>
      <c r="H123" t="s">
        <v>12</v>
      </c>
      <c r="I123" t="s">
        <v>12</v>
      </c>
      <c r="J123" t="s">
        <v>47</v>
      </c>
      <c r="K123" t="s">
        <v>50</v>
      </c>
    </row>
    <row r="124" spans="1:11" hidden="1" x14ac:dyDescent="0.3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hidden="1" x14ac:dyDescent="0.3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hidden="1" x14ac:dyDescent="0.3">
      <c r="A127">
        <v>1052</v>
      </c>
      <c r="B127" t="s">
        <v>381</v>
      </c>
      <c r="C127" t="s">
        <v>15</v>
      </c>
      <c r="D127" s="1">
        <v>41639</v>
      </c>
      <c r="E127" s="2">
        <v>68199000000</v>
      </c>
      <c r="F127" s="2">
        <v>38107000000</v>
      </c>
      <c r="G127" s="2">
        <v>9438000000</v>
      </c>
      <c r="H127" t="s">
        <v>12</v>
      </c>
      <c r="I127" s="2">
        <v>16602000000</v>
      </c>
      <c r="J127" t="s">
        <v>47</v>
      </c>
      <c r="K127" t="s">
        <v>48</v>
      </c>
    </row>
    <row r="128" spans="1:11" hidden="1" x14ac:dyDescent="0.3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hidden="1" x14ac:dyDescent="0.3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hidden="1" x14ac:dyDescent="0.3">
      <c r="A131">
        <v>1253</v>
      </c>
      <c r="B131" t="s">
        <v>437</v>
      </c>
      <c r="C131" t="s">
        <v>15</v>
      </c>
      <c r="D131" s="1">
        <v>42000</v>
      </c>
      <c r="E131" s="2">
        <v>66683000000</v>
      </c>
      <c r="F131" s="2">
        <v>31238000000</v>
      </c>
      <c r="G131" s="2">
        <v>25772000000</v>
      </c>
      <c r="H131" t="s">
        <v>12</v>
      </c>
      <c r="I131" s="2">
        <v>92000000</v>
      </c>
      <c r="J131" t="s">
        <v>36</v>
      </c>
      <c r="K131" t="s">
        <v>214</v>
      </c>
    </row>
    <row r="132" spans="1:11" hidden="1" x14ac:dyDescent="0.3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hidden="1" x14ac:dyDescent="0.3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hidden="1" x14ac:dyDescent="0.3">
      <c r="A135">
        <v>1619</v>
      </c>
      <c r="B135" t="s">
        <v>534</v>
      </c>
      <c r="C135" t="s">
        <v>15</v>
      </c>
      <c r="D135" s="1">
        <v>42004</v>
      </c>
      <c r="E135" s="2">
        <v>57900000000</v>
      </c>
      <c r="F135" s="2">
        <v>40898000000</v>
      </c>
      <c r="G135" s="2">
        <v>4934000000</v>
      </c>
      <c r="H135" s="2">
        <v>2475000000</v>
      </c>
      <c r="I135" t="s">
        <v>12</v>
      </c>
      <c r="J135" t="s">
        <v>13</v>
      </c>
      <c r="K135" t="s">
        <v>164</v>
      </c>
    </row>
    <row r="136" spans="1:11" hidden="1" x14ac:dyDescent="0.3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hidden="1" x14ac:dyDescent="0.3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hidden="1" x14ac:dyDescent="0.3">
      <c r="A139">
        <v>792</v>
      </c>
      <c r="B139" t="s">
        <v>305</v>
      </c>
      <c r="C139" t="s">
        <v>15</v>
      </c>
      <c r="D139" s="1">
        <v>41943</v>
      </c>
      <c r="E139" s="2">
        <v>56651000000</v>
      </c>
      <c r="F139" s="2">
        <v>45431000000</v>
      </c>
      <c r="G139" s="2">
        <v>5361000000</v>
      </c>
      <c r="H139" s="2">
        <v>1298000000</v>
      </c>
      <c r="I139" s="2">
        <v>129000000</v>
      </c>
      <c r="J139" t="s">
        <v>22</v>
      </c>
      <c r="K139" t="s">
        <v>23</v>
      </c>
    </row>
    <row r="140" spans="1:11" hidden="1" x14ac:dyDescent="0.3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hidden="1" x14ac:dyDescent="0.3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hidden="1" x14ac:dyDescent="0.3">
      <c r="A143">
        <v>840</v>
      </c>
      <c r="B143" t="s">
        <v>319</v>
      </c>
      <c r="C143" t="s">
        <v>15</v>
      </c>
      <c r="D143" s="1">
        <v>42000</v>
      </c>
      <c r="E143" s="2">
        <v>55870000000</v>
      </c>
      <c r="F143" s="2">
        <v>20261000000</v>
      </c>
      <c r="G143" s="2">
        <v>8136000000</v>
      </c>
      <c r="H143" s="2">
        <v>11537000000</v>
      </c>
      <c r="I143" s="2">
        <v>294000000</v>
      </c>
      <c r="J143" t="s">
        <v>22</v>
      </c>
      <c r="K143" t="s">
        <v>34</v>
      </c>
    </row>
    <row r="144" spans="1:11" hidden="1" x14ac:dyDescent="0.3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hidden="1" x14ac:dyDescent="0.3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hidden="1" x14ac:dyDescent="0.3">
      <c r="A147">
        <v>1607</v>
      </c>
      <c r="B147" t="s">
        <v>531</v>
      </c>
      <c r="C147" t="s">
        <v>15</v>
      </c>
      <c r="D147" s="1">
        <v>41639</v>
      </c>
      <c r="E147" s="2">
        <v>55438000000</v>
      </c>
      <c r="F147" s="2">
        <v>13703000000</v>
      </c>
      <c r="G147" s="2">
        <v>32834000000</v>
      </c>
      <c r="H147" t="s">
        <v>12</v>
      </c>
      <c r="I147" s="2">
        <v>1867000000</v>
      </c>
      <c r="J147" t="s">
        <v>13</v>
      </c>
      <c r="K147" t="s">
        <v>146</v>
      </c>
    </row>
    <row r="148" spans="1:11" hidden="1" x14ac:dyDescent="0.3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hidden="1" x14ac:dyDescent="0.3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hidden="1" x14ac:dyDescent="0.3">
      <c r="A151">
        <v>263</v>
      </c>
      <c r="B151" t="s">
        <v>126</v>
      </c>
      <c r="C151" t="s">
        <v>15</v>
      </c>
      <c r="D151" s="1">
        <v>42004</v>
      </c>
      <c r="E151" s="2">
        <v>55184000000</v>
      </c>
      <c r="F151" s="2">
        <v>41342000000</v>
      </c>
      <c r="G151" s="2">
        <v>8148000000</v>
      </c>
      <c r="H151" s="2">
        <v>2380000000</v>
      </c>
      <c r="I151" t="s">
        <v>12</v>
      </c>
      <c r="J151" t="s">
        <v>13</v>
      </c>
      <c r="K151" t="s">
        <v>127</v>
      </c>
    </row>
    <row r="152" spans="1:11" hidden="1" x14ac:dyDescent="0.3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hidden="1" x14ac:dyDescent="0.3">
      <c r="A153">
        <v>980</v>
      </c>
      <c r="B153" t="s">
        <v>360</v>
      </c>
      <c r="C153" t="s">
        <v>15</v>
      </c>
      <c r="D153" s="1">
        <v>41670</v>
      </c>
      <c r="E153" s="2">
        <v>53417000000</v>
      </c>
      <c r="F153" s="2">
        <v>34941000000</v>
      </c>
      <c r="G153" s="2">
        <v>12865000000</v>
      </c>
      <c r="H153" t="s">
        <v>12</v>
      </c>
      <c r="I153" s="2">
        <v>1462000000</v>
      </c>
      <c r="J153" t="s">
        <v>19</v>
      </c>
      <c r="K153" t="s">
        <v>294</v>
      </c>
    </row>
    <row r="154" spans="1:11" hidden="1" x14ac:dyDescent="0.3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hidden="1" x14ac:dyDescent="0.3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hidden="1" x14ac:dyDescent="0.3">
      <c r="A157">
        <v>789</v>
      </c>
      <c r="B157" t="s">
        <v>303</v>
      </c>
      <c r="C157" t="s">
        <v>15</v>
      </c>
      <c r="D157" s="1">
        <v>42308</v>
      </c>
      <c r="E157" s="2">
        <v>52107000000</v>
      </c>
      <c r="F157" s="2">
        <v>37168000000</v>
      </c>
      <c r="G157" s="2">
        <v>9047000000</v>
      </c>
      <c r="H157" s="2">
        <v>2338000000</v>
      </c>
      <c r="I157" s="2">
        <v>852000000</v>
      </c>
      <c r="J157" t="s">
        <v>22</v>
      </c>
      <c r="K157" t="s">
        <v>304</v>
      </c>
    </row>
    <row r="158" spans="1:11" hidden="1" x14ac:dyDescent="0.3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hidden="1" x14ac:dyDescent="0.3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hidden="1" x14ac:dyDescent="0.3">
      <c r="A161">
        <v>1257</v>
      </c>
      <c r="B161" t="s">
        <v>438</v>
      </c>
      <c r="C161" t="s">
        <v>15</v>
      </c>
      <c r="D161" s="1">
        <v>41639</v>
      </c>
      <c r="E161" s="2">
        <v>51584000000</v>
      </c>
      <c r="F161" s="2">
        <v>9586000000</v>
      </c>
      <c r="G161" s="2">
        <v>14355000000</v>
      </c>
      <c r="H161" s="2">
        <v>6678000000</v>
      </c>
      <c r="I161" s="2">
        <v>4599000000</v>
      </c>
      <c r="J161" t="s">
        <v>25</v>
      </c>
      <c r="K161" t="s">
        <v>26</v>
      </c>
    </row>
    <row r="162" spans="1:11" hidden="1" x14ac:dyDescent="0.3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hidden="1" x14ac:dyDescent="0.3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hidden="1" x14ac:dyDescent="0.3">
      <c r="A165">
        <v>465</v>
      </c>
      <c r="B165" t="s">
        <v>203</v>
      </c>
      <c r="C165" t="s">
        <v>15</v>
      </c>
      <c r="D165" s="1">
        <v>41909</v>
      </c>
      <c r="E165" s="2">
        <v>48813000000</v>
      </c>
      <c r="F165" s="2">
        <v>26420000000</v>
      </c>
      <c r="G165" s="2">
        <v>8565000000</v>
      </c>
      <c r="H165" t="s">
        <v>12</v>
      </c>
      <c r="I165" s="2">
        <v>2288000000</v>
      </c>
      <c r="J165" t="s">
        <v>19</v>
      </c>
      <c r="K165" t="s">
        <v>204</v>
      </c>
    </row>
    <row r="166" spans="1:11" hidden="1" x14ac:dyDescent="0.3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hidden="1" x14ac:dyDescent="0.3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hidden="1" x14ac:dyDescent="0.3">
      <c r="A169">
        <v>820</v>
      </c>
      <c r="B169" t="s">
        <v>313</v>
      </c>
      <c r="C169" t="s">
        <v>15</v>
      </c>
      <c r="D169" s="1">
        <v>42004</v>
      </c>
      <c r="E169" s="2">
        <v>48500000000</v>
      </c>
      <c r="F169" s="2">
        <v>38166000000</v>
      </c>
      <c r="G169" t="s">
        <v>12</v>
      </c>
      <c r="H169" t="s">
        <v>12</v>
      </c>
      <c r="I169" s="2">
        <v>7972000000</v>
      </c>
      <c r="J169" t="s">
        <v>25</v>
      </c>
      <c r="K169" t="s">
        <v>81</v>
      </c>
    </row>
    <row r="170" spans="1:11" hidden="1" x14ac:dyDescent="0.3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hidden="1" x14ac:dyDescent="0.3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hidden="1" x14ac:dyDescent="0.3">
      <c r="A173">
        <v>391</v>
      </c>
      <c r="B173" t="s">
        <v>173</v>
      </c>
      <c r="C173" t="s">
        <v>15</v>
      </c>
      <c r="D173" s="1">
        <v>41846</v>
      </c>
      <c r="E173" s="2">
        <v>47142000000</v>
      </c>
      <c r="F173" s="2">
        <v>19373000000</v>
      </c>
      <c r="G173" s="2">
        <v>11437000000</v>
      </c>
      <c r="H173" s="2">
        <v>6294000000</v>
      </c>
      <c r="I173" s="2">
        <v>275000000</v>
      </c>
      <c r="J173" t="s">
        <v>22</v>
      </c>
      <c r="K173" t="s">
        <v>174</v>
      </c>
    </row>
    <row r="174" spans="1:11" hidden="1" x14ac:dyDescent="0.3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hidden="1" x14ac:dyDescent="0.3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hidden="1" x14ac:dyDescent="0.3">
      <c r="A177">
        <v>920</v>
      </c>
      <c r="B177" t="s">
        <v>343</v>
      </c>
      <c r="C177" t="s">
        <v>15</v>
      </c>
      <c r="D177" s="1">
        <v>41639</v>
      </c>
      <c r="E177" s="2">
        <v>46854000000</v>
      </c>
      <c r="F177" s="2">
        <v>18421000000</v>
      </c>
      <c r="G177" s="2">
        <v>18205000000</v>
      </c>
      <c r="H177" t="s">
        <v>12</v>
      </c>
      <c r="I177" t="s">
        <v>12</v>
      </c>
      <c r="J177" t="s">
        <v>36</v>
      </c>
      <c r="K177" t="s">
        <v>214</v>
      </c>
    </row>
    <row r="178" spans="1:11" hidden="1" x14ac:dyDescent="0.3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hidden="1" x14ac:dyDescent="0.3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hidden="1" x14ac:dyDescent="0.3">
      <c r="A181">
        <v>1491</v>
      </c>
      <c r="B181" t="s">
        <v>498</v>
      </c>
      <c r="C181" t="s">
        <v>15</v>
      </c>
      <c r="D181" s="1">
        <v>41818</v>
      </c>
      <c r="E181" s="2">
        <v>46516712000</v>
      </c>
      <c r="F181" s="2">
        <v>38335677000</v>
      </c>
      <c r="G181" t="s">
        <v>12</v>
      </c>
      <c r="H181" t="s">
        <v>12</v>
      </c>
      <c r="I181" t="s">
        <v>12</v>
      </c>
      <c r="J181" t="s">
        <v>36</v>
      </c>
      <c r="K181" t="s">
        <v>499</v>
      </c>
    </row>
    <row r="182" spans="1:11" hidden="1" x14ac:dyDescent="0.3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hidden="1" x14ac:dyDescent="0.3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hidden="1" x14ac:dyDescent="0.3">
      <c r="A185">
        <v>629</v>
      </c>
      <c r="B185" t="s">
        <v>251</v>
      </c>
      <c r="C185" t="s">
        <v>15</v>
      </c>
      <c r="D185" s="1">
        <v>41790</v>
      </c>
      <c r="E185" s="2">
        <v>45567000000</v>
      </c>
      <c r="F185" s="2">
        <v>17052000000</v>
      </c>
      <c r="G185" s="2">
        <v>22113000000</v>
      </c>
      <c r="H185" t="s">
        <v>12</v>
      </c>
      <c r="I185" s="2">
        <v>2587000000</v>
      </c>
      <c r="J185" t="s">
        <v>13</v>
      </c>
      <c r="K185" t="s">
        <v>146</v>
      </c>
    </row>
    <row r="186" spans="1:11" hidden="1" x14ac:dyDescent="0.3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hidden="1" x14ac:dyDescent="0.3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hidden="1" x14ac:dyDescent="0.3">
      <c r="A189">
        <v>1000</v>
      </c>
      <c r="B189" t="s">
        <v>367</v>
      </c>
      <c r="C189" t="s">
        <v>15</v>
      </c>
      <c r="D189" s="1">
        <v>41639</v>
      </c>
      <c r="E189" s="2">
        <v>44062000000</v>
      </c>
      <c r="F189" s="2">
        <v>37940000000</v>
      </c>
      <c r="G189" s="2">
        <v>870000000</v>
      </c>
      <c r="H189" s="2">
        <v>150000000</v>
      </c>
      <c r="I189" t="s">
        <v>12</v>
      </c>
      <c r="J189" t="s">
        <v>59</v>
      </c>
      <c r="K189" t="s">
        <v>193</v>
      </c>
    </row>
    <row r="190" spans="1:11" hidden="1" x14ac:dyDescent="0.3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hidden="1" x14ac:dyDescent="0.3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hidden="1" x14ac:dyDescent="0.3">
      <c r="A193">
        <v>1100</v>
      </c>
      <c r="B193" t="s">
        <v>397</v>
      </c>
      <c r="C193" t="s">
        <v>15</v>
      </c>
      <c r="D193" s="1">
        <v>41639</v>
      </c>
      <c r="E193" s="2">
        <v>44033000000</v>
      </c>
      <c r="F193" s="2">
        <v>16954000000</v>
      </c>
      <c r="G193" s="2">
        <v>11911000000</v>
      </c>
      <c r="H193" s="2">
        <v>7503000000</v>
      </c>
      <c r="I193" t="s">
        <v>12</v>
      </c>
      <c r="J193" t="s">
        <v>25</v>
      </c>
      <c r="K193" t="s">
        <v>26</v>
      </c>
    </row>
    <row r="194" spans="1:11" hidden="1" x14ac:dyDescent="0.3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hidden="1" x14ac:dyDescent="0.3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hidden="1" x14ac:dyDescent="0.3">
      <c r="A197">
        <v>1309</v>
      </c>
      <c r="B197" t="s">
        <v>451</v>
      </c>
      <c r="C197" t="s">
        <v>15</v>
      </c>
      <c r="D197" s="1">
        <v>41639</v>
      </c>
      <c r="E197" s="2">
        <v>41461000000</v>
      </c>
      <c r="F197" s="2">
        <v>26973000000</v>
      </c>
      <c r="G197" s="2">
        <v>16172000000</v>
      </c>
      <c r="H197" t="s">
        <v>12</v>
      </c>
      <c r="I197" t="s">
        <v>12</v>
      </c>
      <c r="J197" t="s">
        <v>47</v>
      </c>
      <c r="K197" t="s">
        <v>379</v>
      </c>
    </row>
    <row r="198" spans="1:11" hidden="1" x14ac:dyDescent="0.3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hidden="1" x14ac:dyDescent="0.3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hidden="1" x14ac:dyDescent="0.3">
      <c r="A201">
        <v>207</v>
      </c>
      <c r="B201" t="s">
        <v>109</v>
      </c>
      <c r="C201" t="s">
        <v>15</v>
      </c>
      <c r="D201" s="1">
        <v>41671</v>
      </c>
      <c r="E201" s="2">
        <v>40611000000</v>
      </c>
      <c r="F201" s="2">
        <v>31212000000</v>
      </c>
      <c r="G201" s="2">
        <v>8106000000</v>
      </c>
      <c r="H201" t="s">
        <v>12</v>
      </c>
      <c r="I201" t="s">
        <v>12</v>
      </c>
      <c r="J201" t="s">
        <v>19</v>
      </c>
      <c r="K201" t="s">
        <v>110</v>
      </c>
    </row>
    <row r="202" spans="1:11" hidden="1" x14ac:dyDescent="0.3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hidden="1" x14ac:dyDescent="0.3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hidden="1" x14ac:dyDescent="0.3">
      <c r="A205">
        <v>433</v>
      </c>
      <c r="B205" t="s">
        <v>191</v>
      </c>
      <c r="C205" t="s">
        <v>15</v>
      </c>
      <c r="D205" s="1">
        <v>42004</v>
      </c>
      <c r="E205" s="2">
        <v>40362000000</v>
      </c>
      <c r="F205" s="2">
        <v>22967000000</v>
      </c>
      <c r="G205" s="2">
        <v>12702000000</v>
      </c>
      <c r="H205" t="s">
        <v>12</v>
      </c>
      <c r="I205" s="2">
        <v>1771000000</v>
      </c>
      <c r="J205" t="s">
        <v>13</v>
      </c>
      <c r="K205" t="s">
        <v>14</v>
      </c>
    </row>
    <row r="206" spans="1:11" hidden="1" x14ac:dyDescent="0.3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hidden="1" x14ac:dyDescent="0.3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hidden="1" x14ac:dyDescent="0.3">
      <c r="A209">
        <v>781</v>
      </c>
      <c r="B209" t="s">
        <v>300</v>
      </c>
      <c r="C209" t="s">
        <v>15</v>
      </c>
      <c r="D209" s="1">
        <v>42004</v>
      </c>
      <c r="E209" s="2">
        <v>40306000000</v>
      </c>
      <c r="F209" s="2">
        <v>28957000000</v>
      </c>
      <c r="G209" s="2">
        <v>5518000000</v>
      </c>
      <c r="H209" t="s">
        <v>12</v>
      </c>
      <c r="I209" t="s">
        <v>12</v>
      </c>
      <c r="J209" t="s">
        <v>13</v>
      </c>
      <c r="K209" t="s">
        <v>164</v>
      </c>
    </row>
    <row r="210" spans="1:11" hidden="1" x14ac:dyDescent="0.3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hidden="1" x14ac:dyDescent="0.3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hidden="1" x14ac:dyDescent="0.3">
      <c r="A213">
        <v>972</v>
      </c>
      <c r="B213" t="s">
        <v>358</v>
      </c>
      <c r="C213" t="s">
        <v>15</v>
      </c>
      <c r="D213" s="1">
        <v>42004</v>
      </c>
      <c r="E213" s="2">
        <v>39946000000</v>
      </c>
      <c r="F213" s="2">
        <v>35263000000</v>
      </c>
      <c r="G213" s="2">
        <v>-329000000</v>
      </c>
      <c r="H213" t="s">
        <v>12</v>
      </c>
      <c r="I213" t="s">
        <v>12</v>
      </c>
      <c r="J213" t="s">
        <v>13</v>
      </c>
      <c r="K213" t="s">
        <v>91</v>
      </c>
    </row>
    <row r="214" spans="1:11" hidden="1" x14ac:dyDescent="0.3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hidden="1" x14ac:dyDescent="0.3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hidden="1" x14ac:dyDescent="0.3">
      <c r="A217">
        <v>1579</v>
      </c>
      <c r="B217" t="s">
        <v>525</v>
      </c>
      <c r="C217" t="s">
        <v>15</v>
      </c>
      <c r="D217" s="1">
        <v>41639</v>
      </c>
      <c r="E217" s="2">
        <v>38279000000</v>
      </c>
      <c r="F217" s="2">
        <v>17192000000</v>
      </c>
      <c r="G217" s="2">
        <v>17629000000</v>
      </c>
      <c r="H217" t="s">
        <v>12</v>
      </c>
      <c r="I217" s="2">
        <v>1689000000</v>
      </c>
      <c r="J217" t="s">
        <v>13</v>
      </c>
      <c r="K217" t="s">
        <v>14</v>
      </c>
    </row>
    <row r="218" spans="1:11" hidden="1" x14ac:dyDescent="0.3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hidden="1" x14ac:dyDescent="0.3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hidden="1" x14ac:dyDescent="0.3">
      <c r="A221">
        <v>1555</v>
      </c>
      <c r="B221" t="s">
        <v>519</v>
      </c>
      <c r="C221" t="s">
        <v>15</v>
      </c>
      <c r="D221" s="1">
        <v>41639</v>
      </c>
      <c r="E221" s="2">
        <v>37601000000</v>
      </c>
      <c r="F221" s="2">
        <v>34085000000</v>
      </c>
      <c r="G221" s="2">
        <v>2248000000</v>
      </c>
      <c r="H221" t="s">
        <v>12</v>
      </c>
      <c r="I221" s="2">
        <v>489000000</v>
      </c>
      <c r="J221" t="s">
        <v>83</v>
      </c>
      <c r="K221" t="s">
        <v>341</v>
      </c>
    </row>
    <row r="222" spans="1:11" hidden="1" x14ac:dyDescent="0.3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hidden="1" x14ac:dyDescent="0.3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hidden="1" x14ac:dyDescent="0.3">
      <c r="A225">
        <v>1551</v>
      </c>
      <c r="B225" t="s">
        <v>518</v>
      </c>
      <c r="C225" t="s">
        <v>15</v>
      </c>
      <c r="D225" s="1">
        <v>41915</v>
      </c>
      <c r="E225" s="2">
        <v>37580000000</v>
      </c>
      <c r="F225" s="2">
        <v>34895000000</v>
      </c>
      <c r="G225" s="2">
        <v>1255000000</v>
      </c>
      <c r="H225" t="s">
        <v>12</v>
      </c>
      <c r="I225" t="s">
        <v>12</v>
      </c>
      <c r="J225" t="s">
        <v>36</v>
      </c>
      <c r="K225" t="s">
        <v>124</v>
      </c>
    </row>
    <row r="226" spans="1:11" hidden="1" x14ac:dyDescent="0.3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hidden="1" x14ac:dyDescent="0.3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hidden="1" x14ac:dyDescent="0.3">
      <c r="A229">
        <v>441</v>
      </c>
      <c r="B229" t="s">
        <v>194</v>
      </c>
      <c r="C229" t="s">
        <v>15</v>
      </c>
      <c r="D229" s="1">
        <v>41943</v>
      </c>
      <c r="E229" s="2">
        <v>36066900000</v>
      </c>
      <c r="F229" s="2">
        <v>24775800000</v>
      </c>
      <c r="G229" s="2">
        <v>4377700000</v>
      </c>
      <c r="H229" s="2">
        <v>1452000000</v>
      </c>
      <c r="I229" t="s">
        <v>12</v>
      </c>
      <c r="J229" t="s">
        <v>13</v>
      </c>
      <c r="K229" t="s">
        <v>127</v>
      </c>
    </row>
    <row r="230" spans="1:11" hidden="1" x14ac:dyDescent="0.3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hidden="1" x14ac:dyDescent="0.3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hidden="1" x14ac:dyDescent="0.3">
      <c r="A233">
        <v>1048</v>
      </c>
      <c r="B233" t="s">
        <v>380</v>
      </c>
      <c r="C233" t="s">
        <v>15</v>
      </c>
      <c r="D233" s="1">
        <v>41639</v>
      </c>
      <c r="E233" s="2">
        <v>35299000000</v>
      </c>
      <c r="F233" s="2">
        <v>22189000000</v>
      </c>
      <c r="G233" s="2">
        <v>8679000000</v>
      </c>
      <c r="H233" t="s">
        <v>12</v>
      </c>
      <c r="I233" s="2">
        <v>217000000</v>
      </c>
      <c r="J233" t="s">
        <v>36</v>
      </c>
      <c r="K233" t="s">
        <v>124</v>
      </c>
    </row>
    <row r="234" spans="1:11" hidden="1" x14ac:dyDescent="0.3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hidden="1" x14ac:dyDescent="0.3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hidden="1" x14ac:dyDescent="0.3">
      <c r="A237">
        <v>175</v>
      </c>
      <c r="B237" t="s">
        <v>99</v>
      </c>
      <c r="C237" t="s">
        <v>15</v>
      </c>
      <c r="D237" s="1">
        <v>41639</v>
      </c>
      <c r="E237" s="2">
        <v>34828000000</v>
      </c>
      <c r="F237" s="2">
        <v>442000000</v>
      </c>
      <c r="G237" s="2">
        <v>23150000000</v>
      </c>
      <c r="H237" t="s">
        <v>12</v>
      </c>
      <c r="I237" s="2">
        <v>1832000000</v>
      </c>
      <c r="J237" t="s">
        <v>47</v>
      </c>
      <c r="K237" t="s">
        <v>100</v>
      </c>
    </row>
    <row r="238" spans="1:11" hidden="1" x14ac:dyDescent="0.3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hidden="1" x14ac:dyDescent="0.3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hidden="1" x14ac:dyDescent="0.3">
      <c r="A241">
        <v>85</v>
      </c>
      <c r="B241" t="s">
        <v>62</v>
      </c>
      <c r="C241" t="s">
        <v>15</v>
      </c>
      <c r="D241" s="1">
        <v>41639</v>
      </c>
      <c r="E241" s="2">
        <v>34507000000</v>
      </c>
      <c r="F241" s="2">
        <v>19828000000</v>
      </c>
      <c r="G241" s="2">
        <v>1278000000</v>
      </c>
      <c r="H241" t="s">
        <v>12</v>
      </c>
      <c r="I241" s="2">
        <v>8389000000</v>
      </c>
      <c r="J241" t="s">
        <v>47</v>
      </c>
      <c r="K241" t="s">
        <v>50</v>
      </c>
    </row>
    <row r="242" spans="1:11" hidden="1" x14ac:dyDescent="0.3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hidden="1" x14ac:dyDescent="0.3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hidden="1" x14ac:dyDescent="0.3">
      <c r="A245">
        <v>749</v>
      </c>
      <c r="B245" t="s">
        <v>290</v>
      </c>
      <c r="C245" t="s">
        <v>15</v>
      </c>
      <c r="D245" s="1">
        <v>41639</v>
      </c>
      <c r="E245" s="2">
        <v>34182000000</v>
      </c>
      <c r="F245" s="2">
        <v>5970000000</v>
      </c>
      <c r="G245" s="2">
        <v>21667000000</v>
      </c>
      <c r="H245" t="s">
        <v>12</v>
      </c>
      <c r="I245" s="2">
        <v>1753000000</v>
      </c>
      <c r="J245" t="s">
        <v>25</v>
      </c>
      <c r="K245" t="s">
        <v>199</v>
      </c>
    </row>
    <row r="246" spans="1:11" hidden="1" x14ac:dyDescent="0.3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hidden="1" x14ac:dyDescent="0.3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hidden="1" x14ac:dyDescent="0.3">
      <c r="A249">
        <v>729</v>
      </c>
      <c r="B249" t="s">
        <v>283</v>
      </c>
      <c r="C249" t="s">
        <v>15</v>
      </c>
      <c r="D249" s="1">
        <v>42004</v>
      </c>
      <c r="E249" s="2">
        <v>32870000000</v>
      </c>
      <c r="F249" s="2">
        <v>27334000000</v>
      </c>
      <c r="G249" s="2">
        <v>293000000</v>
      </c>
      <c r="H249" t="s">
        <v>12</v>
      </c>
      <c r="I249" t="s">
        <v>12</v>
      </c>
      <c r="J249" t="s">
        <v>83</v>
      </c>
      <c r="K249" t="s">
        <v>114</v>
      </c>
    </row>
    <row r="250" spans="1:11" hidden="1" x14ac:dyDescent="0.3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hidden="1" x14ac:dyDescent="0.3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hidden="1" x14ac:dyDescent="0.3">
      <c r="A253">
        <v>315</v>
      </c>
      <c r="B253" t="s">
        <v>149</v>
      </c>
      <c r="C253" t="s">
        <v>15</v>
      </c>
      <c r="D253" s="1">
        <v>41639</v>
      </c>
      <c r="E253" s="2">
        <v>32380000000</v>
      </c>
      <c r="F253" s="2">
        <v>20865000000</v>
      </c>
      <c r="G253" t="s">
        <v>12</v>
      </c>
      <c r="H253" t="s">
        <v>12</v>
      </c>
      <c r="I253" s="2">
        <v>9339000000</v>
      </c>
      <c r="J253" t="s">
        <v>25</v>
      </c>
      <c r="K253" t="s">
        <v>81</v>
      </c>
    </row>
    <row r="254" spans="1:11" hidden="1" x14ac:dyDescent="0.3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hidden="1" x14ac:dyDescent="0.3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hidden="1" x14ac:dyDescent="0.3">
      <c r="A257">
        <v>1076</v>
      </c>
      <c r="B257" t="s">
        <v>390</v>
      </c>
      <c r="C257" t="s">
        <v>15</v>
      </c>
      <c r="D257" s="1">
        <v>42004</v>
      </c>
      <c r="E257" s="2">
        <v>31821000000</v>
      </c>
      <c r="F257" s="2">
        <v>16447000000</v>
      </c>
      <c r="G257" s="2">
        <v>6469000000</v>
      </c>
      <c r="H257" s="2">
        <v>1770000000</v>
      </c>
      <c r="I257" t="s">
        <v>12</v>
      </c>
      <c r="J257" t="s">
        <v>13</v>
      </c>
      <c r="K257" t="s">
        <v>164</v>
      </c>
    </row>
    <row r="258" spans="1:11" hidden="1" x14ac:dyDescent="0.3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hidden="1" x14ac:dyDescent="0.3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hidden="1" x14ac:dyDescent="0.3">
      <c r="A261">
        <v>681</v>
      </c>
      <c r="B261" t="s">
        <v>268</v>
      </c>
      <c r="C261" t="s">
        <v>15</v>
      </c>
      <c r="D261" s="1">
        <v>42004</v>
      </c>
      <c r="E261" s="2">
        <v>30852000000</v>
      </c>
      <c r="F261" s="2">
        <v>24979000000</v>
      </c>
      <c r="G261" s="2">
        <v>1984000000</v>
      </c>
      <c r="H261" t="s">
        <v>12</v>
      </c>
      <c r="I261" t="s">
        <v>12</v>
      </c>
      <c r="J261" t="s">
        <v>13</v>
      </c>
      <c r="K261" t="s">
        <v>91</v>
      </c>
    </row>
    <row r="262" spans="1:11" hidden="1" x14ac:dyDescent="0.3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hidden="1" x14ac:dyDescent="0.3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hidden="1" x14ac:dyDescent="0.3">
      <c r="A265">
        <v>437</v>
      </c>
      <c r="B265" t="s">
        <v>192</v>
      </c>
      <c r="C265" t="s">
        <v>15</v>
      </c>
      <c r="D265" s="1">
        <v>42004</v>
      </c>
      <c r="E265" s="2">
        <v>28406000000</v>
      </c>
      <c r="F265" s="2">
        <v>17023000000</v>
      </c>
      <c r="G265" s="2">
        <v>5536000000</v>
      </c>
      <c r="H265" s="2">
        <v>1958000000</v>
      </c>
      <c r="I265" t="s">
        <v>12</v>
      </c>
      <c r="J265" t="s">
        <v>59</v>
      </c>
      <c r="K265" t="s">
        <v>193</v>
      </c>
    </row>
    <row r="266" spans="1:11" hidden="1" x14ac:dyDescent="0.3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hidden="1" x14ac:dyDescent="0.3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hidden="1" x14ac:dyDescent="0.3">
      <c r="A269">
        <v>1032</v>
      </c>
      <c r="B269" t="s">
        <v>375</v>
      </c>
      <c r="C269" t="s">
        <v>15</v>
      </c>
      <c r="D269" s="1">
        <v>41639</v>
      </c>
      <c r="E269" s="2">
        <v>28105700000</v>
      </c>
      <c r="F269" s="2">
        <v>17203000000</v>
      </c>
      <c r="G269" s="2">
        <v>2138400000</v>
      </c>
      <c r="H269" t="s">
        <v>12</v>
      </c>
      <c r="I269" t="s">
        <v>12</v>
      </c>
      <c r="J269" t="s">
        <v>19</v>
      </c>
      <c r="K269" t="s">
        <v>155</v>
      </c>
    </row>
    <row r="270" spans="1:11" hidden="1" x14ac:dyDescent="0.3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hidden="1" x14ac:dyDescent="0.3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hidden="1" x14ac:dyDescent="0.3">
      <c r="A273">
        <v>1004</v>
      </c>
      <c r="B273" t="s">
        <v>368</v>
      </c>
      <c r="C273" t="s">
        <v>15</v>
      </c>
      <c r="D273" s="1">
        <v>41671</v>
      </c>
      <c r="E273" s="2">
        <v>27931000000</v>
      </c>
      <c r="F273" s="2">
        <v>16725000000</v>
      </c>
      <c r="G273" s="2">
        <v>8440000000</v>
      </c>
      <c r="H273" t="s">
        <v>12</v>
      </c>
      <c r="I273" t="s">
        <v>12</v>
      </c>
      <c r="J273" t="s">
        <v>19</v>
      </c>
      <c r="K273" t="s">
        <v>334</v>
      </c>
    </row>
    <row r="274" spans="1:11" hidden="1" x14ac:dyDescent="0.3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hidden="1" x14ac:dyDescent="0.3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hidden="1" x14ac:dyDescent="0.3">
      <c r="A277">
        <v>1157</v>
      </c>
      <c r="B277" t="s">
        <v>413</v>
      </c>
      <c r="C277" t="s">
        <v>15</v>
      </c>
      <c r="D277" s="1">
        <v>41790</v>
      </c>
      <c r="E277" s="2">
        <v>27799000000</v>
      </c>
      <c r="F277" s="2">
        <v>15353000000</v>
      </c>
      <c r="G277" s="2">
        <v>8766000000</v>
      </c>
      <c r="H277" t="s">
        <v>12</v>
      </c>
      <c r="I277" t="s">
        <v>12</v>
      </c>
      <c r="J277" t="s">
        <v>19</v>
      </c>
      <c r="K277" t="s">
        <v>289</v>
      </c>
    </row>
    <row r="278" spans="1:11" hidden="1" x14ac:dyDescent="0.3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hidden="1" x14ac:dyDescent="0.3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hidden="1" x14ac:dyDescent="0.3">
      <c r="A281">
        <v>593</v>
      </c>
      <c r="B281" t="s">
        <v>240</v>
      </c>
      <c r="C281" t="s">
        <v>15</v>
      </c>
      <c r="D281" s="1">
        <v>42004</v>
      </c>
      <c r="E281" s="2">
        <v>27429000000</v>
      </c>
      <c r="F281" s="2">
        <v>21571000000</v>
      </c>
      <c r="G281" s="2">
        <v>1154000000</v>
      </c>
      <c r="H281" t="s">
        <v>12</v>
      </c>
      <c r="I281" s="2">
        <v>2314000000</v>
      </c>
      <c r="J281" t="s">
        <v>42</v>
      </c>
      <c r="K281" t="s">
        <v>43</v>
      </c>
    </row>
    <row r="282" spans="1:11" hidden="1" x14ac:dyDescent="0.3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hidden="1" x14ac:dyDescent="0.3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hidden="1" x14ac:dyDescent="0.3">
      <c r="A285">
        <v>1527</v>
      </c>
      <c r="B285" t="s">
        <v>511</v>
      </c>
      <c r="C285" t="s">
        <v>15</v>
      </c>
      <c r="D285" s="1">
        <v>41671</v>
      </c>
      <c r="E285" s="2">
        <v>27422696000</v>
      </c>
      <c r="F285" s="2">
        <v>19605037000</v>
      </c>
      <c r="G285" s="2">
        <v>4467089000</v>
      </c>
      <c r="H285" t="s">
        <v>12</v>
      </c>
      <c r="I285" t="s">
        <v>12</v>
      </c>
      <c r="J285" t="s">
        <v>19</v>
      </c>
      <c r="K285" t="s">
        <v>257</v>
      </c>
    </row>
    <row r="286" spans="1:11" hidden="1" x14ac:dyDescent="0.3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hidden="1" x14ac:dyDescent="0.3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hidden="1" x14ac:dyDescent="0.3">
      <c r="A289">
        <v>1543</v>
      </c>
      <c r="B289" t="s">
        <v>515</v>
      </c>
      <c r="C289" t="s">
        <v>15</v>
      </c>
      <c r="D289" s="1">
        <v>42004</v>
      </c>
      <c r="E289" s="2">
        <v>27174000000</v>
      </c>
      <c r="F289" s="2">
        <v>13870000000</v>
      </c>
      <c r="G289" s="2">
        <v>3964000000</v>
      </c>
      <c r="H289" t="s">
        <v>12</v>
      </c>
      <c r="I289" s="2">
        <v>3882000000</v>
      </c>
      <c r="J289" t="s">
        <v>47</v>
      </c>
      <c r="K289" t="s">
        <v>50</v>
      </c>
    </row>
    <row r="290" spans="1:11" hidden="1" x14ac:dyDescent="0.3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hidden="1" x14ac:dyDescent="0.3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hidden="1" x14ac:dyDescent="0.3">
      <c r="A293">
        <v>1</v>
      </c>
      <c r="B293" t="s">
        <v>10</v>
      </c>
      <c r="C293" t="s">
        <v>15</v>
      </c>
      <c r="D293" s="1">
        <v>41639</v>
      </c>
      <c r="E293" s="2">
        <v>26743000000</v>
      </c>
      <c r="F293" s="2">
        <v>11019000000</v>
      </c>
      <c r="G293" s="2">
        <v>12913000000</v>
      </c>
      <c r="H293" t="s">
        <v>12</v>
      </c>
      <c r="I293" s="2">
        <v>853000000</v>
      </c>
      <c r="J293" t="s">
        <v>13</v>
      </c>
      <c r="K293" t="s">
        <v>14</v>
      </c>
    </row>
    <row r="294" spans="1:11" hidden="1" x14ac:dyDescent="0.3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hidden="1" x14ac:dyDescent="0.3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hidden="1" x14ac:dyDescent="0.3">
      <c r="A297">
        <v>1332</v>
      </c>
      <c r="B297" t="s">
        <v>456</v>
      </c>
      <c r="C297" t="s">
        <v>15</v>
      </c>
      <c r="D297" s="1">
        <v>41910</v>
      </c>
      <c r="E297" s="2">
        <v>26487000000</v>
      </c>
      <c r="F297" s="2">
        <v>10686000000</v>
      </c>
      <c r="G297" s="2">
        <v>2774000000</v>
      </c>
      <c r="H297" s="2">
        <v>5477000000</v>
      </c>
      <c r="I297" t="s">
        <v>12</v>
      </c>
      <c r="J297" t="s">
        <v>22</v>
      </c>
      <c r="K297" t="s">
        <v>34</v>
      </c>
    </row>
    <row r="298" spans="1:11" hidden="1" x14ac:dyDescent="0.3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hidden="1" x14ac:dyDescent="0.3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hidden="1" x14ac:dyDescent="0.3">
      <c r="A301">
        <v>219</v>
      </c>
      <c r="B301" t="s">
        <v>113</v>
      </c>
      <c r="C301" t="s">
        <v>15</v>
      </c>
      <c r="D301" s="1">
        <v>42004</v>
      </c>
      <c r="E301" s="2">
        <v>24551000000</v>
      </c>
      <c r="F301" s="2">
        <v>19746000000</v>
      </c>
      <c r="G301" s="2">
        <v>1333000000</v>
      </c>
      <c r="H301" s="2">
        <v>613000000</v>
      </c>
      <c r="I301" t="s">
        <v>12</v>
      </c>
      <c r="J301" t="s">
        <v>83</v>
      </c>
      <c r="K301" t="s">
        <v>114</v>
      </c>
    </row>
    <row r="302" spans="1:11" hidden="1" x14ac:dyDescent="0.3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hidden="1" x14ac:dyDescent="0.3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hidden="1" x14ac:dyDescent="0.3">
      <c r="A305">
        <v>1084</v>
      </c>
      <c r="B305" t="s">
        <v>392</v>
      </c>
      <c r="C305" t="s">
        <v>15</v>
      </c>
      <c r="D305" s="1">
        <v>41639</v>
      </c>
      <c r="E305" s="2">
        <v>24466000000</v>
      </c>
      <c r="F305" s="2">
        <v>14009000000</v>
      </c>
      <c r="G305" s="2">
        <v>2362000000</v>
      </c>
      <c r="H305" t="s">
        <v>12</v>
      </c>
      <c r="I305" t="s">
        <v>12</v>
      </c>
      <c r="J305" t="s">
        <v>36</v>
      </c>
      <c r="K305" t="s">
        <v>393</v>
      </c>
    </row>
    <row r="306" spans="1:11" hidden="1" x14ac:dyDescent="0.3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hidden="1" x14ac:dyDescent="0.3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hidden="1" x14ac:dyDescent="0.3">
      <c r="A309">
        <v>359</v>
      </c>
      <c r="B309" t="s">
        <v>161</v>
      </c>
      <c r="C309" t="s">
        <v>15</v>
      </c>
      <c r="D309" s="1">
        <v>41639</v>
      </c>
      <c r="E309" s="2">
        <v>24176000000</v>
      </c>
      <c r="F309" s="2">
        <v>1241000000</v>
      </c>
      <c r="G309" s="2">
        <v>11682000000</v>
      </c>
      <c r="H309" t="s">
        <v>12</v>
      </c>
      <c r="I309" s="2">
        <v>4124000000</v>
      </c>
      <c r="J309" t="s">
        <v>47</v>
      </c>
      <c r="K309" t="s">
        <v>100</v>
      </c>
    </row>
    <row r="310" spans="1:11" hidden="1" x14ac:dyDescent="0.3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hidden="1" x14ac:dyDescent="0.3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hidden="1" x14ac:dyDescent="0.3">
      <c r="A313">
        <v>1603</v>
      </c>
      <c r="B313" t="s">
        <v>530</v>
      </c>
      <c r="C313" t="s">
        <v>15</v>
      </c>
      <c r="D313" s="1">
        <v>42004</v>
      </c>
      <c r="E313" s="2">
        <v>23988000000</v>
      </c>
      <c r="F313" s="2">
        <v>6097000000</v>
      </c>
      <c r="G313" s="2">
        <v>7234000000</v>
      </c>
      <c r="H313" t="s">
        <v>12</v>
      </c>
      <c r="I313" s="2">
        <v>1904000000</v>
      </c>
      <c r="J313" t="s">
        <v>13</v>
      </c>
      <c r="K313" t="s">
        <v>178</v>
      </c>
    </row>
    <row r="314" spans="1:11" hidden="1" x14ac:dyDescent="0.3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hidden="1" x14ac:dyDescent="0.3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hidden="1" x14ac:dyDescent="0.3">
      <c r="A317">
        <v>53</v>
      </c>
      <c r="B317" t="s">
        <v>46</v>
      </c>
      <c r="C317" t="s">
        <v>15</v>
      </c>
      <c r="D317" s="1">
        <v>41639</v>
      </c>
      <c r="E317" s="2">
        <v>23939000000</v>
      </c>
      <c r="F317" s="2">
        <v>15341000000</v>
      </c>
      <c r="G317" t="s">
        <v>12</v>
      </c>
      <c r="H317" t="s">
        <v>12</v>
      </c>
      <c r="I317" s="2">
        <v>3489000000</v>
      </c>
      <c r="J317" t="s">
        <v>47</v>
      </c>
      <c r="K317" t="s">
        <v>48</v>
      </c>
    </row>
    <row r="318" spans="1:11" hidden="1" x14ac:dyDescent="0.3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hidden="1" x14ac:dyDescent="0.3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hidden="1" x14ac:dyDescent="0.3">
      <c r="A321">
        <v>848</v>
      </c>
      <c r="B321" t="s">
        <v>321</v>
      </c>
      <c r="C321" t="s">
        <v>15</v>
      </c>
      <c r="D321" s="1">
        <v>41639</v>
      </c>
      <c r="E321" s="2">
        <v>23483000000</v>
      </c>
      <c r="F321" s="2">
        <v>16282000000</v>
      </c>
      <c r="G321" s="2">
        <v>3557000000</v>
      </c>
      <c r="H321" t="s">
        <v>12</v>
      </c>
      <c r="I321" s="2">
        <v>1531000000</v>
      </c>
      <c r="J321" t="s">
        <v>59</v>
      </c>
      <c r="K321" t="s">
        <v>96</v>
      </c>
    </row>
    <row r="322" spans="1:11" hidden="1" x14ac:dyDescent="0.3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hidden="1" x14ac:dyDescent="0.3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hidden="1" x14ac:dyDescent="0.3">
      <c r="A325">
        <v>1439</v>
      </c>
      <c r="B325" t="s">
        <v>484</v>
      </c>
      <c r="C325" t="s">
        <v>15</v>
      </c>
      <c r="D325" s="1">
        <v>41671</v>
      </c>
      <c r="E325" s="2">
        <v>23114000000</v>
      </c>
      <c r="F325" s="2">
        <v>17082000000</v>
      </c>
      <c r="G325" s="2">
        <v>4735000000</v>
      </c>
      <c r="H325" t="s">
        <v>12</v>
      </c>
      <c r="I325" s="2">
        <v>55000000</v>
      </c>
      <c r="J325" t="s">
        <v>19</v>
      </c>
      <c r="K325" t="s">
        <v>79</v>
      </c>
    </row>
    <row r="326" spans="1:11" hidden="1" x14ac:dyDescent="0.3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hidden="1" x14ac:dyDescent="0.3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hidden="1" x14ac:dyDescent="0.3">
      <c r="A329">
        <v>968</v>
      </c>
      <c r="B329" t="s">
        <v>357</v>
      </c>
      <c r="C329" t="s">
        <v>15</v>
      </c>
      <c r="D329" s="1">
        <v>41639</v>
      </c>
      <c r="E329" s="2">
        <v>23113100000</v>
      </c>
      <c r="F329" s="2">
        <v>4908100000</v>
      </c>
      <c r="G329" s="2">
        <v>6606700000</v>
      </c>
      <c r="H329" s="2">
        <v>5531300000</v>
      </c>
      <c r="I329" t="s">
        <v>12</v>
      </c>
      <c r="J329" t="s">
        <v>25</v>
      </c>
      <c r="K329" t="s">
        <v>26</v>
      </c>
    </row>
    <row r="330" spans="1:11" hidden="1" x14ac:dyDescent="0.3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hidden="1" x14ac:dyDescent="0.3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hidden="1" x14ac:dyDescent="0.3">
      <c r="A333">
        <v>153</v>
      </c>
      <c r="B333" t="s">
        <v>90</v>
      </c>
      <c r="C333" t="s">
        <v>15</v>
      </c>
      <c r="D333" s="1">
        <v>41639</v>
      </c>
      <c r="E333" s="2">
        <v>23032000000</v>
      </c>
      <c r="F333" s="2">
        <v>19286000000</v>
      </c>
      <c r="G333" s="2">
        <v>1008000000</v>
      </c>
      <c r="H333" s="2">
        <v>192000000</v>
      </c>
      <c r="I333" s="2">
        <v>1421000000</v>
      </c>
      <c r="J333" t="s">
        <v>13</v>
      </c>
      <c r="K333" t="s">
        <v>91</v>
      </c>
    </row>
    <row r="334" spans="1:11" hidden="1" x14ac:dyDescent="0.3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hidden="1" x14ac:dyDescent="0.3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hidden="1" x14ac:dyDescent="0.3">
      <c r="A337">
        <v>505</v>
      </c>
      <c r="B337" t="s">
        <v>216</v>
      </c>
      <c r="C337" t="s">
        <v>15</v>
      </c>
      <c r="D337" s="1">
        <v>41639</v>
      </c>
      <c r="E337" s="2">
        <v>22756000000</v>
      </c>
      <c r="F337" s="2">
        <v>13545000000</v>
      </c>
      <c r="G337" s="2">
        <v>1274000000</v>
      </c>
      <c r="H337" t="s">
        <v>12</v>
      </c>
      <c r="I337" s="2">
        <v>2668000000</v>
      </c>
      <c r="J337" t="s">
        <v>42</v>
      </c>
      <c r="K337" t="s">
        <v>45</v>
      </c>
    </row>
    <row r="338" spans="1:11" hidden="1" x14ac:dyDescent="0.3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hidden="1" x14ac:dyDescent="0.3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hidden="1" x14ac:dyDescent="0.3">
      <c r="A341">
        <v>581</v>
      </c>
      <c r="B341" t="s">
        <v>237</v>
      </c>
      <c r="C341" t="s">
        <v>15</v>
      </c>
      <c r="D341" s="1">
        <v>41639</v>
      </c>
      <c r="E341" s="2">
        <v>22046000000</v>
      </c>
      <c r="F341" s="2">
        <v>15369000000</v>
      </c>
      <c r="G341" s="2">
        <v>3886000000</v>
      </c>
      <c r="H341" s="2">
        <v>644000000</v>
      </c>
      <c r="I341" t="s">
        <v>12</v>
      </c>
      <c r="J341" t="s">
        <v>13</v>
      </c>
      <c r="K341" t="s">
        <v>164</v>
      </c>
    </row>
    <row r="342" spans="1:11" hidden="1" x14ac:dyDescent="0.3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hidden="1" x14ac:dyDescent="0.3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hidden="1" x14ac:dyDescent="0.3">
      <c r="A345">
        <v>657</v>
      </c>
      <c r="B345" t="s">
        <v>260</v>
      </c>
      <c r="C345" t="s">
        <v>15</v>
      </c>
      <c r="D345" s="1">
        <v>42004</v>
      </c>
      <c r="E345" s="2">
        <v>21531577000</v>
      </c>
      <c r="F345" s="2">
        <v>20132544000</v>
      </c>
      <c r="G345" s="2">
        <v>182711000</v>
      </c>
      <c r="H345" t="s">
        <v>12</v>
      </c>
      <c r="I345" t="s">
        <v>12</v>
      </c>
      <c r="J345" t="s">
        <v>13</v>
      </c>
      <c r="K345" t="s">
        <v>261</v>
      </c>
    </row>
    <row r="346" spans="1:11" hidden="1" x14ac:dyDescent="0.3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hidden="1" x14ac:dyDescent="0.3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hidden="1" x14ac:dyDescent="0.3">
      <c r="A349">
        <v>625</v>
      </c>
      <c r="B349" t="s">
        <v>249</v>
      </c>
      <c r="C349" t="s">
        <v>15</v>
      </c>
      <c r="D349" s="1">
        <v>41639</v>
      </c>
      <c r="E349" s="2">
        <v>20921000000</v>
      </c>
      <c r="F349" s="2">
        <v>14637000000</v>
      </c>
      <c r="G349" s="2">
        <v>657000000</v>
      </c>
      <c r="H349" s="2">
        <v>210000000</v>
      </c>
      <c r="I349" t="s">
        <v>12</v>
      </c>
      <c r="J349" t="s">
        <v>59</v>
      </c>
      <c r="K349" t="s">
        <v>250</v>
      </c>
    </row>
    <row r="350" spans="1:11" hidden="1" x14ac:dyDescent="0.3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hidden="1" x14ac:dyDescent="0.3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hidden="1" x14ac:dyDescent="0.3">
      <c r="A353">
        <v>769</v>
      </c>
      <c r="B353" t="s">
        <v>296</v>
      </c>
      <c r="C353" t="s">
        <v>15</v>
      </c>
      <c r="D353" s="1">
        <v>41639</v>
      </c>
      <c r="E353" s="2">
        <v>20673000000</v>
      </c>
      <c r="F353" s="2">
        <v>11048000000</v>
      </c>
      <c r="G353" t="s">
        <v>12</v>
      </c>
      <c r="H353" t="s">
        <v>12</v>
      </c>
      <c r="I353" s="2">
        <v>5970000000</v>
      </c>
      <c r="J353" t="s">
        <v>47</v>
      </c>
      <c r="K353" t="s">
        <v>50</v>
      </c>
    </row>
    <row r="354" spans="1:11" hidden="1" x14ac:dyDescent="0.3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hidden="1" x14ac:dyDescent="0.3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hidden="1" x14ac:dyDescent="0.3">
      <c r="A357">
        <v>513</v>
      </c>
      <c r="B357" t="s">
        <v>218</v>
      </c>
      <c r="C357" t="s">
        <v>15</v>
      </c>
      <c r="D357" s="1">
        <v>42004</v>
      </c>
      <c r="E357" s="2">
        <v>20638000000</v>
      </c>
      <c r="F357" s="2">
        <v>2332000000</v>
      </c>
      <c r="G357" s="2">
        <v>8290000000</v>
      </c>
      <c r="H357" t="s">
        <v>12</v>
      </c>
      <c r="I357" s="2">
        <v>3319000000</v>
      </c>
      <c r="J357" t="s">
        <v>83</v>
      </c>
      <c r="K357" t="s">
        <v>84</v>
      </c>
    </row>
    <row r="358" spans="1:11" hidden="1" x14ac:dyDescent="0.3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hidden="1" x14ac:dyDescent="0.3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hidden="1" x14ac:dyDescent="0.3">
      <c r="A361">
        <v>1217</v>
      </c>
      <c r="B361" t="s">
        <v>427</v>
      </c>
      <c r="C361" t="s">
        <v>15</v>
      </c>
      <c r="D361" s="1">
        <v>41639</v>
      </c>
      <c r="E361" s="2">
        <v>20170000000</v>
      </c>
      <c r="F361" s="2">
        <v>6497000000</v>
      </c>
      <c r="G361" s="2">
        <v>2108000000</v>
      </c>
      <c r="H361" t="s">
        <v>12</v>
      </c>
      <c r="I361" s="2">
        <v>4203000000</v>
      </c>
      <c r="J361" t="s">
        <v>83</v>
      </c>
      <c r="K361" t="s">
        <v>84</v>
      </c>
    </row>
    <row r="362" spans="1:11" hidden="1" x14ac:dyDescent="0.3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hidden="1" x14ac:dyDescent="0.3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hidden="1" x14ac:dyDescent="0.3">
      <c r="A365">
        <v>109</v>
      </c>
      <c r="B365" t="s">
        <v>71</v>
      </c>
      <c r="C365" t="s">
        <v>15</v>
      </c>
      <c r="D365" s="1">
        <v>42004</v>
      </c>
      <c r="E365" s="2">
        <v>20063000000</v>
      </c>
      <c r="F365" s="2">
        <v>4422000000</v>
      </c>
      <c r="G365" s="2">
        <v>5153000000</v>
      </c>
      <c r="H365" s="2">
        <v>4297000000</v>
      </c>
      <c r="I365" t="s">
        <v>12</v>
      </c>
      <c r="J365" t="s">
        <v>25</v>
      </c>
      <c r="K365" t="s">
        <v>66</v>
      </c>
    </row>
    <row r="366" spans="1:11" hidden="1" x14ac:dyDescent="0.3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hidden="1" x14ac:dyDescent="0.3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hidden="1" x14ac:dyDescent="0.3">
      <c r="A369">
        <v>1754</v>
      </c>
      <c r="B369" t="s">
        <v>569</v>
      </c>
      <c r="C369" t="s">
        <v>15</v>
      </c>
      <c r="D369" s="1">
        <v>41639</v>
      </c>
      <c r="E369" s="2">
        <v>20006000000</v>
      </c>
      <c r="F369" s="2">
        <v>13521000000</v>
      </c>
      <c r="G369" s="2">
        <v>4219000000</v>
      </c>
      <c r="H369" s="2">
        <v>603000000</v>
      </c>
      <c r="I369" s="2">
        <v>305000000</v>
      </c>
      <c r="J369" t="s">
        <v>22</v>
      </c>
      <c r="K369" t="s">
        <v>176</v>
      </c>
    </row>
    <row r="370" spans="1:11" hidden="1" x14ac:dyDescent="0.3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hidden="1" x14ac:dyDescent="0.3">
      <c r="A371">
        <v>1691</v>
      </c>
      <c r="B371" t="s">
        <v>552</v>
      </c>
      <c r="C371" t="s">
        <v>15</v>
      </c>
      <c r="D371" s="1">
        <v>42004</v>
      </c>
      <c r="E371" s="2">
        <v>19872000000</v>
      </c>
      <c r="F371" s="2">
        <v>16477000000</v>
      </c>
      <c r="G371" s="2">
        <v>2038000000</v>
      </c>
      <c r="H371" t="s">
        <v>12</v>
      </c>
      <c r="I371" s="2">
        <v>33000000</v>
      </c>
      <c r="J371" t="s">
        <v>19</v>
      </c>
      <c r="K371" t="s">
        <v>480</v>
      </c>
    </row>
    <row r="372" spans="1:11" hidden="1" x14ac:dyDescent="0.3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hidden="1" x14ac:dyDescent="0.3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hidden="1" x14ac:dyDescent="0.3">
      <c r="A375">
        <v>908</v>
      </c>
      <c r="B375" t="s">
        <v>339</v>
      </c>
      <c r="C375" t="s">
        <v>15</v>
      </c>
      <c r="D375" s="1">
        <v>42004</v>
      </c>
      <c r="E375" s="2">
        <v>19724000000</v>
      </c>
      <c r="F375" s="2">
        <v>13041000000</v>
      </c>
      <c r="G375" s="2">
        <v>4162000000</v>
      </c>
      <c r="H375" t="s">
        <v>12</v>
      </c>
      <c r="I375" t="s">
        <v>12</v>
      </c>
      <c r="J375" t="s">
        <v>36</v>
      </c>
      <c r="K375" t="s">
        <v>142</v>
      </c>
    </row>
    <row r="376" spans="1:11" hidden="1" x14ac:dyDescent="0.3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hidden="1" x14ac:dyDescent="0.3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hidden="1" x14ac:dyDescent="0.3">
      <c r="A379">
        <v>21</v>
      </c>
      <c r="B379" t="s">
        <v>29</v>
      </c>
      <c r="C379" t="s">
        <v>15</v>
      </c>
      <c r="D379" s="1">
        <v>41639</v>
      </c>
      <c r="E379" s="2">
        <v>19657000000</v>
      </c>
      <c r="F379" s="2">
        <v>9193000000</v>
      </c>
      <c r="G379" s="2">
        <v>6372000000</v>
      </c>
      <c r="H379" s="2">
        <v>1371000000</v>
      </c>
      <c r="I379" s="2">
        <v>588000000</v>
      </c>
      <c r="J379" t="s">
        <v>25</v>
      </c>
      <c r="K379" t="s">
        <v>30</v>
      </c>
    </row>
    <row r="380" spans="1:11" hidden="1" x14ac:dyDescent="0.3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hidden="1" x14ac:dyDescent="0.3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hidden="1" x14ac:dyDescent="0.3">
      <c r="A383">
        <v>267</v>
      </c>
      <c r="B383" t="s">
        <v>128</v>
      </c>
      <c r="C383" t="s">
        <v>15</v>
      </c>
      <c r="D383" s="1">
        <v>41639</v>
      </c>
      <c r="E383" s="2">
        <v>19261000000</v>
      </c>
      <c r="F383" s="2">
        <v>12522000000</v>
      </c>
      <c r="G383" s="2">
        <v>2211000000</v>
      </c>
      <c r="H383" t="s">
        <v>12</v>
      </c>
      <c r="I383" s="2">
        <v>15000000</v>
      </c>
      <c r="J383" t="s">
        <v>47</v>
      </c>
      <c r="K383" t="s">
        <v>50</v>
      </c>
    </row>
    <row r="384" spans="1:11" hidden="1" x14ac:dyDescent="0.3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hidden="1" x14ac:dyDescent="0.3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hidden="1" x14ac:dyDescent="0.3">
      <c r="A387">
        <v>343</v>
      </c>
      <c r="B387" t="s">
        <v>156</v>
      </c>
      <c r="C387" t="s">
        <v>15</v>
      </c>
      <c r="D387" s="1">
        <v>42004</v>
      </c>
      <c r="E387" s="2">
        <v>19221000000</v>
      </c>
      <c r="F387" s="2">
        <v>14360000000</v>
      </c>
      <c r="G387" s="2">
        <v>2112000000</v>
      </c>
      <c r="H387" s="2">
        <v>754000000</v>
      </c>
      <c r="I387" t="s">
        <v>12</v>
      </c>
      <c r="J387" t="s">
        <v>13</v>
      </c>
      <c r="K387" t="s">
        <v>157</v>
      </c>
    </row>
    <row r="388" spans="1:11" hidden="1" x14ac:dyDescent="0.3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hidden="1" x14ac:dyDescent="0.3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hidden="1" x14ac:dyDescent="0.3">
      <c r="A391">
        <v>1165</v>
      </c>
      <c r="B391" t="s">
        <v>415</v>
      </c>
      <c r="C391" t="s">
        <v>15</v>
      </c>
      <c r="D391" s="1">
        <v>41639</v>
      </c>
      <c r="E391" s="2">
        <v>19221000000</v>
      </c>
      <c r="F391" s="2">
        <v>14117000000</v>
      </c>
      <c r="G391" s="2">
        <v>1905000000</v>
      </c>
      <c r="H391" t="s">
        <v>12</v>
      </c>
      <c r="I391" t="s">
        <v>12</v>
      </c>
      <c r="J391" t="s">
        <v>83</v>
      </c>
      <c r="K391" t="s">
        <v>114</v>
      </c>
    </row>
    <row r="392" spans="1:11" hidden="1" x14ac:dyDescent="0.3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hidden="1" x14ac:dyDescent="0.3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hidden="1" x14ac:dyDescent="0.3">
      <c r="A395">
        <v>125</v>
      </c>
      <c r="B395" t="s">
        <v>78</v>
      </c>
      <c r="C395" t="s">
        <v>15</v>
      </c>
      <c r="D395" s="1">
        <v>42004</v>
      </c>
      <c r="E395" s="2">
        <v>19108800000</v>
      </c>
      <c r="F395" s="2">
        <v>16120100000</v>
      </c>
      <c r="G395" s="2">
        <v>2061000000</v>
      </c>
      <c r="H395" t="s">
        <v>12</v>
      </c>
      <c r="I395" s="2">
        <v>106900000</v>
      </c>
      <c r="J395" t="s">
        <v>19</v>
      </c>
      <c r="K395" t="s">
        <v>79</v>
      </c>
    </row>
    <row r="396" spans="1:11" hidden="1" x14ac:dyDescent="0.3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hidden="1" x14ac:dyDescent="0.3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hidden="1" x14ac:dyDescent="0.3">
      <c r="A399">
        <v>303</v>
      </c>
      <c r="B399" t="s">
        <v>143</v>
      </c>
      <c r="C399" t="s">
        <v>15</v>
      </c>
      <c r="D399" s="1">
        <v>41639</v>
      </c>
      <c r="E399" s="2">
        <v>19080000000</v>
      </c>
      <c r="F399" s="2">
        <v>12930000000</v>
      </c>
      <c r="G399" s="2">
        <v>686000000</v>
      </c>
      <c r="H399" t="s">
        <v>12</v>
      </c>
      <c r="I399" s="2">
        <v>2903000000</v>
      </c>
      <c r="J399" t="s">
        <v>83</v>
      </c>
      <c r="K399" t="s">
        <v>144</v>
      </c>
    </row>
    <row r="400" spans="1:11" hidden="1" x14ac:dyDescent="0.3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hidden="1" x14ac:dyDescent="0.3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hidden="1" x14ac:dyDescent="0.3">
      <c r="A403">
        <v>1181</v>
      </c>
      <c r="B403" t="s">
        <v>418</v>
      </c>
      <c r="C403" t="s">
        <v>15</v>
      </c>
      <c r="D403" s="1">
        <v>41639</v>
      </c>
      <c r="E403" s="2">
        <v>19052046000</v>
      </c>
      <c r="F403" s="2">
        <v>17641421000</v>
      </c>
      <c r="G403" s="2">
        <v>467904000</v>
      </c>
      <c r="H403" t="s">
        <v>12</v>
      </c>
      <c r="I403" t="s">
        <v>12</v>
      </c>
      <c r="J403" t="s">
        <v>59</v>
      </c>
      <c r="K403" t="s">
        <v>419</v>
      </c>
    </row>
    <row r="404" spans="1:11" hidden="1" x14ac:dyDescent="0.3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hidden="1" x14ac:dyDescent="0.3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hidden="1" x14ac:dyDescent="0.3">
      <c r="A407">
        <v>932</v>
      </c>
      <c r="B407" t="s">
        <v>347</v>
      </c>
      <c r="C407" t="s">
        <v>15</v>
      </c>
      <c r="D407" s="1">
        <v>41671</v>
      </c>
      <c r="E407" s="2">
        <v>19031000000</v>
      </c>
      <c r="F407" s="2">
        <v>12087000000</v>
      </c>
      <c r="G407" s="2">
        <v>4313000000</v>
      </c>
      <c r="H407" t="s">
        <v>12</v>
      </c>
      <c r="I407" s="2">
        <v>889000000</v>
      </c>
      <c r="J407" t="s">
        <v>19</v>
      </c>
      <c r="K407" t="s">
        <v>197</v>
      </c>
    </row>
    <row r="408" spans="1:11" hidden="1" x14ac:dyDescent="0.3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hidden="1" x14ac:dyDescent="0.3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hidden="1" x14ac:dyDescent="0.3">
      <c r="A411">
        <v>13</v>
      </c>
      <c r="B411" t="s">
        <v>24</v>
      </c>
      <c r="C411" t="s">
        <v>15</v>
      </c>
      <c r="D411" s="1">
        <v>41639</v>
      </c>
      <c r="E411" s="2">
        <v>18790000000</v>
      </c>
      <c r="F411" s="2">
        <v>4581000000</v>
      </c>
      <c r="G411" s="2">
        <v>5352000000</v>
      </c>
      <c r="H411" s="2">
        <v>2855000000</v>
      </c>
      <c r="I411" t="s">
        <v>12</v>
      </c>
      <c r="J411" t="s">
        <v>25</v>
      </c>
      <c r="K411" t="s">
        <v>26</v>
      </c>
    </row>
    <row r="412" spans="1:11" hidden="1" x14ac:dyDescent="0.3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hidden="1" x14ac:dyDescent="0.3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hidden="1" x14ac:dyDescent="0.3">
      <c r="A415">
        <v>992</v>
      </c>
      <c r="B415" t="s">
        <v>364</v>
      </c>
      <c r="C415" t="s">
        <v>15</v>
      </c>
      <c r="D415" s="1">
        <v>42004</v>
      </c>
      <c r="E415" s="2">
        <v>18605000000</v>
      </c>
      <c r="F415" s="2">
        <v>7677000000</v>
      </c>
      <c r="G415" s="2">
        <v>7639000000</v>
      </c>
      <c r="H415" t="s">
        <v>12</v>
      </c>
      <c r="I415" s="2">
        <v>938000000</v>
      </c>
      <c r="J415" t="s">
        <v>13</v>
      </c>
      <c r="K415" t="s">
        <v>14</v>
      </c>
    </row>
    <row r="416" spans="1:11" hidden="1" x14ac:dyDescent="0.3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hidden="1" x14ac:dyDescent="0.3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hidden="1" x14ac:dyDescent="0.3">
      <c r="A419">
        <v>141</v>
      </c>
      <c r="B419" t="s">
        <v>85</v>
      </c>
      <c r="C419" t="s">
        <v>15</v>
      </c>
      <c r="D419" s="1">
        <v>42004</v>
      </c>
      <c r="E419" s="2">
        <v>18470000000</v>
      </c>
      <c r="F419" s="2">
        <v>3317000000</v>
      </c>
      <c r="G419" s="2">
        <v>2725000000</v>
      </c>
      <c r="H419" t="s">
        <v>12</v>
      </c>
      <c r="I419" s="2">
        <v>4550000000</v>
      </c>
      <c r="J419" t="s">
        <v>83</v>
      </c>
      <c r="K419" t="s">
        <v>84</v>
      </c>
    </row>
    <row r="420" spans="1:11" hidden="1" x14ac:dyDescent="0.3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hidden="1" x14ac:dyDescent="0.3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hidden="1" x14ac:dyDescent="0.3">
      <c r="A423">
        <v>461</v>
      </c>
      <c r="B423" t="s">
        <v>202</v>
      </c>
      <c r="C423" t="s">
        <v>15</v>
      </c>
      <c r="D423" s="1">
        <v>41639</v>
      </c>
      <c r="E423" s="2">
        <v>18283100000</v>
      </c>
      <c r="F423" s="2">
        <v>8941100000</v>
      </c>
      <c r="G423" s="2">
        <v>5117100000</v>
      </c>
      <c r="H423" s="2">
        <v>1104400000</v>
      </c>
      <c r="I423" t="s">
        <v>12</v>
      </c>
      <c r="J423" t="s">
        <v>13</v>
      </c>
      <c r="K423" t="s">
        <v>164</v>
      </c>
    </row>
    <row r="424" spans="1:11" hidden="1" x14ac:dyDescent="0.3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hidden="1" x14ac:dyDescent="0.3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hidden="1" x14ac:dyDescent="0.3">
      <c r="A427">
        <v>1269</v>
      </c>
      <c r="B427" t="s">
        <v>441</v>
      </c>
      <c r="C427" t="s">
        <v>15</v>
      </c>
      <c r="D427" s="1">
        <v>41639</v>
      </c>
      <c r="E427" s="2">
        <v>18170900000</v>
      </c>
      <c r="F427" s="2">
        <v>16275100000</v>
      </c>
      <c r="G427" s="2">
        <v>18800000</v>
      </c>
      <c r="H427" t="s">
        <v>12</v>
      </c>
      <c r="I427" s="2">
        <v>38800000</v>
      </c>
      <c r="J427" t="s">
        <v>47</v>
      </c>
      <c r="K427" t="s">
        <v>50</v>
      </c>
    </row>
    <row r="428" spans="1:11" hidden="1" x14ac:dyDescent="0.3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hidden="1" x14ac:dyDescent="0.3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hidden="1" x14ac:dyDescent="0.3">
      <c r="A431">
        <v>721</v>
      </c>
      <c r="B431" t="s">
        <v>279</v>
      </c>
      <c r="C431" t="s">
        <v>15</v>
      </c>
      <c r="D431" s="1">
        <v>42004</v>
      </c>
      <c r="E431" s="2">
        <v>18138000000</v>
      </c>
      <c r="F431" s="2">
        <v>13906000000</v>
      </c>
      <c r="G431" s="2">
        <v>2815000000</v>
      </c>
      <c r="H431" t="s">
        <v>12</v>
      </c>
      <c r="I431" t="s">
        <v>12</v>
      </c>
      <c r="J431" t="s">
        <v>19</v>
      </c>
      <c r="K431" t="s">
        <v>280</v>
      </c>
    </row>
    <row r="432" spans="1:11" hidden="1" x14ac:dyDescent="0.3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hidden="1" x14ac:dyDescent="0.3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hidden="1" x14ac:dyDescent="0.3">
      <c r="A435">
        <v>405</v>
      </c>
      <c r="B435" t="s">
        <v>181</v>
      </c>
      <c r="C435" t="s">
        <v>15</v>
      </c>
      <c r="D435" s="1">
        <v>41639</v>
      </c>
      <c r="E435" s="2">
        <v>18095000000</v>
      </c>
      <c r="F435" s="2">
        <v>7507000000</v>
      </c>
      <c r="G435" s="2">
        <v>3502000000</v>
      </c>
      <c r="H435" t="s">
        <v>12</v>
      </c>
      <c r="I435" s="2">
        <v>4541000000</v>
      </c>
      <c r="J435" t="s">
        <v>182</v>
      </c>
      <c r="K435" t="s">
        <v>183</v>
      </c>
    </row>
    <row r="436" spans="1:11" hidden="1" x14ac:dyDescent="0.3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hidden="1" x14ac:dyDescent="0.3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hidden="1" x14ac:dyDescent="0.3">
      <c r="A439">
        <v>693</v>
      </c>
      <c r="B439" t="s">
        <v>271</v>
      </c>
      <c r="C439" t="s">
        <v>15</v>
      </c>
      <c r="D439" s="1">
        <v>41784</v>
      </c>
      <c r="E439" s="2">
        <v>17909600000</v>
      </c>
      <c r="F439" s="2">
        <v>11539800000</v>
      </c>
      <c r="G439" s="2">
        <v>3474300000</v>
      </c>
      <c r="H439" t="s">
        <v>12</v>
      </c>
      <c r="I439" t="s">
        <v>12</v>
      </c>
      <c r="J439" t="s">
        <v>36</v>
      </c>
      <c r="K439" t="s">
        <v>124</v>
      </c>
    </row>
    <row r="440" spans="1:11" hidden="1" x14ac:dyDescent="0.3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hidden="1" x14ac:dyDescent="0.3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hidden="1" x14ac:dyDescent="0.3">
      <c r="A443">
        <v>549</v>
      </c>
      <c r="B443" t="s">
        <v>227</v>
      </c>
      <c r="C443" t="s">
        <v>15</v>
      </c>
      <c r="D443" s="1">
        <v>41912</v>
      </c>
      <c r="E443" s="2">
        <v>17733000000</v>
      </c>
      <c r="F443" s="2">
        <v>9971000000</v>
      </c>
      <c r="G443" s="2">
        <v>4375000000</v>
      </c>
      <c r="H443" t="s">
        <v>12</v>
      </c>
      <c r="I443" t="s">
        <v>12</v>
      </c>
      <c r="J443" t="s">
        <v>13</v>
      </c>
      <c r="K443" t="s">
        <v>164</v>
      </c>
    </row>
    <row r="444" spans="1:11" hidden="1" x14ac:dyDescent="0.3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hidden="1" x14ac:dyDescent="0.3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hidden="1" x14ac:dyDescent="0.3">
      <c r="A447">
        <v>449</v>
      </c>
      <c r="B447" t="s">
        <v>196</v>
      </c>
      <c r="C447" t="s">
        <v>15</v>
      </c>
      <c r="D447" s="1">
        <v>41670</v>
      </c>
      <c r="E447" s="2">
        <v>17504167000</v>
      </c>
      <c r="F447" s="2">
        <v>12068425000</v>
      </c>
      <c r="G447" s="2">
        <v>3699557000</v>
      </c>
      <c r="H447" t="s">
        <v>12</v>
      </c>
      <c r="I447" t="s">
        <v>12</v>
      </c>
      <c r="J447" t="s">
        <v>19</v>
      </c>
      <c r="K447" t="s">
        <v>197</v>
      </c>
    </row>
    <row r="448" spans="1:11" hidden="1" x14ac:dyDescent="0.3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hidden="1" x14ac:dyDescent="0.3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hidden="1" x14ac:dyDescent="0.3">
      <c r="A451">
        <v>323</v>
      </c>
      <c r="B451" t="s">
        <v>151</v>
      </c>
      <c r="C451" t="s">
        <v>15</v>
      </c>
      <c r="D451" s="1">
        <v>41639</v>
      </c>
      <c r="E451" s="2">
        <v>17420000000</v>
      </c>
      <c r="F451" s="2">
        <v>7219000000</v>
      </c>
      <c r="G451" s="2">
        <v>6645000000</v>
      </c>
      <c r="H451" t="s">
        <v>12</v>
      </c>
      <c r="I451" t="s">
        <v>12</v>
      </c>
      <c r="J451" t="s">
        <v>36</v>
      </c>
      <c r="K451" t="s">
        <v>142</v>
      </c>
    </row>
    <row r="452" spans="1:11" hidden="1" x14ac:dyDescent="0.3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hidden="1" x14ac:dyDescent="0.3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hidden="1" x14ac:dyDescent="0.3">
      <c r="A455">
        <v>1237</v>
      </c>
      <c r="B455" t="s">
        <v>433</v>
      </c>
      <c r="C455" t="s">
        <v>15</v>
      </c>
      <c r="D455" s="1">
        <v>42004</v>
      </c>
      <c r="E455" s="2">
        <v>17090000000</v>
      </c>
      <c r="F455" s="2">
        <v>12207000000</v>
      </c>
      <c r="G455" t="s">
        <v>12</v>
      </c>
      <c r="H455" t="s">
        <v>12</v>
      </c>
      <c r="I455" s="2">
        <v>2433000000</v>
      </c>
      <c r="J455" t="s">
        <v>42</v>
      </c>
      <c r="K455" t="s">
        <v>43</v>
      </c>
    </row>
    <row r="456" spans="1:11" hidden="1" x14ac:dyDescent="0.3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hidden="1" x14ac:dyDescent="0.3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hidden="1" x14ac:dyDescent="0.3">
      <c r="A459">
        <v>1427</v>
      </c>
      <c r="B459" t="s">
        <v>482</v>
      </c>
      <c r="C459" t="s">
        <v>15</v>
      </c>
      <c r="D459" s="1">
        <v>41639</v>
      </c>
      <c r="E459" s="2">
        <v>17087000000</v>
      </c>
      <c r="F459" s="2">
        <v>9817000000</v>
      </c>
      <c r="G459" s="2">
        <v>934000000</v>
      </c>
      <c r="H459" t="s">
        <v>12</v>
      </c>
      <c r="I459" s="2">
        <v>1901000000</v>
      </c>
      <c r="J459" t="s">
        <v>42</v>
      </c>
      <c r="K459" t="s">
        <v>45</v>
      </c>
    </row>
    <row r="460" spans="1:11" hidden="1" x14ac:dyDescent="0.3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hidden="1" x14ac:dyDescent="0.3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hidden="1" x14ac:dyDescent="0.3">
      <c r="A463">
        <v>1289</v>
      </c>
      <c r="B463" t="s">
        <v>446</v>
      </c>
      <c r="C463" t="s">
        <v>15</v>
      </c>
      <c r="D463" s="1">
        <v>41639</v>
      </c>
      <c r="E463" s="2">
        <v>16872000000</v>
      </c>
      <c r="F463" s="2">
        <v>344000000</v>
      </c>
      <c r="G463" s="2">
        <v>9681000000</v>
      </c>
      <c r="H463" t="s">
        <v>12</v>
      </c>
      <c r="I463" s="2">
        <v>643000000</v>
      </c>
      <c r="J463" t="s">
        <v>47</v>
      </c>
      <c r="K463" t="s">
        <v>105</v>
      </c>
    </row>
    <row r="464" spans="1:11" hidden="1" x14ac:dyDescent="0.3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hidden="1" x14ac:dyDescent="0.3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hidden="1" x14ac:dyDescent="0.3">
      <c r="A467">
        <v>1233</v>
      </c>
      <c r="B467" t="s">
        <v>432</v>
      </c>
      <c r="C467" t="s">
        <v>15</v>
      </c>
      <c r="D467" s="1">
        <v>41639</v>
      </c>
      <c r="E467" s="2">
        <v>16661000000</v>
      </c>
      <c r="F467" s="2">
        <v>13900700000</v>
      </c>
      <c r="G467" s="2">
        <v>559500000</v>
      </c>
      <c r="H467" s="2">
        <v>251400000</v>
      </c>
      <c r="I467" s="2">
        <v>571700000</v>
      </c>
      <c r="J467" t="s">
        <v>13</v>
      </c>
      <c r="K467" t="s">
        <v>127</v>
      </c>
    </row>
    <row r="468" spans="1:11" hidden="1" x14ac:dyDescent="0.3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hidden="1" x14ac:dyDescent="0.3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hidden="1" x14ac:dyDescent="0.3">
      <c r="A471">
        <v>1383</v>
      </c>
      <c r="B471" t="s">
        <v>470</v>
      </c>
      <c r="C471" t="s">
        <v>15</v>
      </c>
      <c r="D471" s="1">
        <v>41910</v>
      </c>
      <c r="E471" s="2">
        <v>16447800000</v>
      </c>
      <c r="F471" s="2">
        <v>6858800000</v>
      </c>
      <c r="G471" s="2">
        <v>6086800000</v>
      </c>
      <c r="H471" t="s">
        <v>12</v>
      </c>
      <c r="I471" s="2">
        <v>709600000</v>
      </c>
      <c r="J471" t="s">
        <v>19</v>
      </c>
      <c r="K471" t="s">
        <v>155</v>
      </c>
    </row>
    <row r="472" spans="1:11" hidden="1" x14ac:dyDescent="0.3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hidden="1" x14ac:dyDescent="0.3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hidden="1" x14ac:dyDescent="0.3">
      <c r="A475">
        <v>235</v>
      </c>
      <c r="B475" t="s">
        <v>118</v>
      </c>
      <c r="C475" t="s">
        <v>15</v>
      </c>
      <c r="D475" s="1">
        <v>41639</v>
      </c>
      <c r="E475" s="2">
        <v>16385000000</v>
      </c>
      <c r="F475" s="2">
        <v>4619000000</v>
      </c>
      <c r="G475" s="2">
        <v>4939000000</v>
      </c>
      <c r="H475" s="2">
        <v>3731000000</v>
      </c>
      <c r="I475" t="s">
        <v>12</v>
      </c>
      <c r="J475" t="s">
        <v>25</v>
      </c>
      <c r="K475" t="s">
        <v>28</v>
      </c>
    </row>
    <row r="476" spans="1:11" hidden="1" x14ac:dyDescent="0.3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hidden="1" x14ac:dyDescent="0.3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hidden="1" x14ac:dyDescent="0.3">
      <c r="A479">
        <v>1120</v>
      </c>
      <c r="B479" t="s">
        <v>403</v>
      </c>
      <c r="C479" t="s">
        <v>15</v>
      </c>
      <c r="D479" s="1">
        <v>41879</v>
      </c>
      <c r="E479" s="2">
        <v>16358000000</v>
      </c>
      <c r="F479" s="2">
        <v>10921000000</v>
      </c>
      <c r="G479" s="2">
        <v>939000000</v>
      </c>
      <c r="H479" s="2">
        <v>1371000000</v>
      </c>
      <c r="I479" t="s">
        <v>12</v>
      </c>
      <c r="J479" t="s">
        <v>22</v>
      </c>
      <c r="K479" t="s">
        <v>34</v>
      </c>
    </row>
    <row r="480" spans="1:11" hidden="1" x14ac:dyDescent="0.3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hidden="1" x14ac:dyDescent="0.3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hidden="1" x14ac:dyDescent="0.3">
      <c r="A483">
        <v>912</v>
      </c>
      <c r="B483" t="s">
        <v>340</v>
      </c>
      <c r="C483" t="s">
        <v>15</v>
      </c>
      <c r="D483" s="1">
        <v>42004</v>
      </c>
      <c r="E483" s="2">
        <v>16226000000</v>
      </c>
      <c r="F483" s="2">
        <v>8435000000</v>
      </c>
      <c r="G483" s="2">
        <v>1029000000</v>
      </c>
      <c r="H483" t="s">
        <v>12</v>
      </c>
      <c r="I483" s="2">
        <v>2040000000</v>
      </c>
      <c r="J483" t="s">
        <v>83</v>
      </c>
      <c r="K483" t="s">
        <v>341</v>
      </c>
    </row>
    <row r="484" spans="1:11" hidden="1" x14ac:dyDescent="0.3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hidden="1" x14ac:dyDescent="0.3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hidden="1" x14ac:dyDescent="0.3">
      <c r="A487">
        <v>713</v>
      </c>
      <c r="B487" t="s">
        <v>276</v>
      </c>
      <c r="C487" t="s">
        <v>15</v>
      </c>
      <c r="D487" s="1">
        <v>41671</v>
      </c>
      <c r="E487" s="2">
        <v>16148000000</v>
      </c>
      <c r="F487" s="2">
        <v>9855000000</v>
      </c>
      <c r="G487" t="s">
        <v>12</v>
      </c>
      <c r="H487" t="s">
        <v>12</v>
      </c>
      <c r="I487" t="s">
        <v>12</v>
      </c>
      <c r="J487" t="s">
        <v>19</v>
      </c>
      <c r="K487" t="s">
        <v>257</v>
      </c>
    </row>
    <row r="488" spans="1:11" hidden="1" x14ac:dyDescent="0.3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hidden="1" x14ac:dyDescent="0.3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hidden="1" x14ac:dyDescent="0.3">
      <c r="A491">
        <v>279</v>
      </c>
      <c r="B491" t="s">
        <v>132</v>
      </c>
      <c r="C491" t="s">
        <v>15</v>
      </c>
      <c r="D491" s="1">
        <v>41973</v>
      </c>
      <c r="E491" s="2">
        <v>15884000000</v>
      </c>
      <c r="F491" s="2">
        <v>10421000000</v>
      </c>
      <c r="G491" s="2">
        <v>2054000000</v>
      </c>
      <c r="H491" t="s">
        <v>12</v>
      </c>
      <c r="I491" s="2">
        <v>1637000000</v>
      </c>
      <c r="J491" t="s">
        <v>19</v>
      </c>
      <c r="K491" t="s">
        <v>133</v>
      </c>
    </row>
    <row r="492" spans="1:11" hidden="1" x14ac:dyDescent="0.3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hidden="1" x14ac:dyDescent="0.3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hidden="1" x14ac:dyDescent="0.3">
      <c r="A495">
        <v>1088</v>
      </c>
      <c r="B495" t="s">
        <v>394</v>
      </c>
      <c r="C495" t="s">
        <v>15</v>
      </c>
      <c r="D495" s="1">
        <v>41882</v>
      </c>
      <c r="E495" s="2">
        <v>15855000000</v>
      </c>
      <c r="F495" s="2">
        <v>7281000000</v>
      </c>
      <c r="G495" s="2">
        <v>2774000000</v>
      </c>
      <c r="H495" s="2">
        <v>1725000000</v>
      </c>
      <c r="I495" t="s">
        <v>12</v>
      </c>
      <c r="J495" t="s">
        <v>59</v>
      </c>
      <c r="K495" t="s">
        <v>138</v>
      </c>
    </row>
    <row r="496" spans="1:11" hidden="1" x14ac:dyDescent="0.3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hidden="1" x14ac:dyDescent="0.3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hidden="1" x14ac:dyDescent="0.3">
      <c r="A499">
        <v>477</v>
      </c>
      <c r="B499" t="s">
        <v>207</v>
      </c>
      <c r="C499" t="s">
        <v>15</v>
      </c>
      <c r="D499" s="1">
        <v>42004</v>
      </c>
      <c r="E499" s="2">
        <v>15499000000</v>
      </c>
      <c r="F499" s="2">
        <v>12471000000</v>
      </c>
      <c r="G499" s="2">
        <v>1036000000</v>
      </c>
      <c r="H499" t="s">
        <v>12</v>
      </c>
      <c r="I499" s="2">
        <v>94000000</v>
      </c>
      <c r="J499" t="s">
        <v>19</v>
      </c>
      <c r="K499" t="s">
        <v>121</v>
      </c>
    </row>
    <row r="500" spans="1:11" hidden="1" x14ac:dyDescent="0.3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hidden="1" x14ac:dyDescent="0.3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hidden="1" x14ac:dyDescent="0.3">
      <c r="A503">
        <v>1141</v>
      </c>
      <c r="B503" t="s">
        <v>408</v>
      </c>
      <c r="C503" t="s">
        <v>15</v>
      </c>
      <c r="D503" s="1">
        <v>41639</v>
      </c>
      <c r="E503" s="2">
        <v>15136000000</v>
      </c>
      <c r="F503" s="2">
        <v>8152000000</v>
      </c>
      <c r="G503" s="2">
        <v>1280000000</v>
      </c>
      <c r="H503" t="s">
        <v>12</v>
      </c>
      <c r="I503" s="2">
        <v>2163000000</v>
      </c>
      <c r="J503" t="s">
        <v>42</v>
      </c>
      <c r="K503" t="s">
        <v>43</v>
      </c>
    </row>
    <row r="504" spans="1:11" hidden="1" x14ac:dyDescent="0.3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hidden="1" x14ac:dyDescent="0.3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hidden="1" x14ac:dyDescent="0.3">
      <c r="A507">
        <v>1210</v>
      </c>
      <c r="B507" t="s">
        <v>425</v>
      </c>
      <c r="C507" t="s">
        <v>15</v>
      </c>
      <c r="D507" s="1">
        <v>42369</v>
      </c>
      <c r="E507" s="2">
        <v>15134400000</v>
      </c>
      <c r="F507" s="2">
        <v>12491400000</v>
      </c>
      <c r="G507" s="2">
        <v>431800000</v>
      </c>
      <c r="H507" t="s">
        <v>12</v>
      </c>
      <c r="I507" s="2">
        <v>291100000</v>
      </c>
      <c r="J507" t="s">
        <v>19</v>
      </c>
      <c r="K507" t="s">
        <v>323</v>
      </c>
    </row>
    <row r="508" spans="1:11" hidden="1" x14ac:dyDescent="0.3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hidden="1" x14ac:dyDescent="0.3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hidden="1" x14ac:dyDescent="0.3">
      <c r="A511">
        <v>1675</v>
      </c>
      <c r="B511" t="s">
        <v>548</v>
      </c>
      <c r="C511" t="s">
        <v>15</v>
      </c>
      <c r="D511" s="1">
        <v>41817</v>
      </c>
      <c r="E511" s="2">
        <v>15130000000</v>
      </c>
      <c r="F511" s="2">
        <v>10770000000</v>
      </c>
      <c r="G511" s="2">
        <v>908000000</v>
      </c>
      <c r="H511" s="2">
        <v>1661000000</v>
      </c>
      <c r="I511" t="s">
        <v>12</v>
      </c>
      <c r="J511" t="s">
        <v>22</v>
      </c>
      <c r="K511" t="s">
        <v>489</v>
      </c>
    </row>
    <row r="512" spans="1:11" hidden="1" x14ac:dyDescent="0.3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hidden="1" x14ac:dyDescent="0.3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hidden="1" x14ac:dyDescent="0.3">
      <c r="A515">
        <v>633</v>
      </c>
      <c r="B515" t="s">
        <v>252</v>
      </c>
      <c r="C515" t="s">
        <v>15</v>
      </c>
      <c r="D515" s="1">
        <v>41639</v>
      </c>
      <c r="E515" s="2">
        <v>14892000000</v>
      </c>
      <c r="F515" s="2">
        <v>6459000000</v>
      </c>
      <c r="G515" s="2">
        <v>4315000000</v>
      </c>
      <c r="H515" t="s">
        <v>12</v>
      </c>
      <c r="I515" s="2">
        <v>1741000000</v>
      </c>
      <c r="J515" t="s">
        <v>42</v>
      </c>
      <c r="K515" t="s">
        <v>45</v>
      </c>
    </row>
    <row r="516" spans="1:11" hidden="1" x14ac:dyDescent="0.3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hidden="1" x14ac:dyDescent="0.3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hidden="1" x14ac:dyDescent="0.3">
      <c r="A519">
        <v>49</v>
      </c>
      <c r="B519" t="s">
        <v>44</v>
      </c>
      <c r="C519" t="s">
        <v>15</v>
      </c>
      <c r="D519" s="1">
        <v>41639</v>
      </c>
      <c r="E519" s="2">
        <v>14813500000</v>
      </c>
      <c r="F519" s="2">
        <v>6722300000</v>
      </c>
      <c r="G519" s="2">
        <v>3329800000</v>
      </c>
      <c r="H519" t="s">
        <v>12</v>
      </c>
      <c r="I519" s="2">
        <v>1712500000</v>
      </c>
      <c r="J519" t="s">
        <v>42</v>
      </c>
      <c r="K519" t="s">
        <v>45</v>
      </c>
    </row>
    <row r="520" spans="1:11" hidden="1" x14ac:dyDescent="0.3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hidden="1" x14ac:dyDescent="0.3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hidden="1" x14ac:dyDescent="0.3">
      <c r="A523">
        <v>892</v>
      </c>
      <c r="B523" t="s">
        <v>335</v>
      </c>
      <c r="C523" t="s">
        <v>15</v>
      </c>
      <c r="D523" s="1">
        <v>41636</v>
      </c>
      <c r="E523" s="2">
        <v>14792000000</v>
      </c>
      <c r="F523" s="2">
        <v>8689000000</v>
      </c>
      <c r="G523" s="2">
        <v>3266000000</v>
      </c>
      <c r="H523" t="s">
        <v>12</v>
      </c>
      <c r="I523" t="s">
        <v>12</v>
      </c>
      <c r="J523" t="s">
        <v>36</v>
      </c>
      <c r="K523" t="s">
        <v>124</v>
      </c>
    </row>
    <row r="524" spans="1:11" hidden="1" x14ac:dyDescent="0.3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hidden="1" x14ac:dyDescent="0.3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hidden="1" x14ac:dyDescent="0.3">
      <c r="A527">
        <v>1301</v>
      </c>
      <c r="B527" t="s">
        <v>449</v>
      </c>
      <c r="C527" t="s">
        <v>15</v>
      </c>
      <c r="D527" s="1">
        <v>42004</v>
      </c>
      <c r="E527" s="2">
        <v>14791000000</v>
      </c>
      <c r="F527" s="2">
        <v>8348000000</v>
      </c>
      <c r="G527" s="2">
        <v>4013000000</v>
      </c>
      <c r="H527" s="2">
        <v>483000000</v>
      </c>
      <c r="I527" s="2">
        <v>450000000</v>
      </c>
      <c r="J527" t="s">
        <v>59</v>
      </c>
      <c r="K527" t="s">
        <v>193</v>
      </c>
    </row>
    <row r="528" spans="1:11" hidden="1" x14ac:dyDescent="0.3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hidden="1" x14ac:dyDescent="0.3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hidden="1" x14ac:dyDescent="0.3">
      <c r="A531">
        <v>137</v>
      </c>
      <c r="B531" t="s">
        <v>82</v>
      </c>
      <c r="C531" t="s">
        <v>15</v>
      </c>
      <c r="D531" s="1">
        <v>41639</v>
      </c>
      <c r="E531" s="2">
        <v>14771000000</v>
      </c>
      <c r="F531" s="2">
        <v>2938000000</v>
      </c>
      <c r="G531" s="2">
        <v>1286000000</v>
      </c>
      <c r="H531" t="s">
        <v>12</v>
      </c>
      <c r="I531" s="2">
        <v>5866000000</v>
      </c>
      <c r="J531" t="s">
        <v>83</v>
      </c>
      <c r="K531" t="s">
        <v>84</v>
      </c>
    </row>
    <row r="532" spans="1:11" hidden="1" x14ac:dyDescent="0.3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hidden="1" x14ac:dyDescent="0.3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hidden="1" x14ac:dyDescent="0.3">
      <c r="A535">
        <v>553</v>
      </c>
      <c r="B535" t="s">
        <v>228</v>
      </c>
      <c r="C535" t="s">
        <v>15</v>
      </c>
      <c r="D535" s="1">
        <v>41639</v>
      </c>
      <c r="E535" s="2">
        <v>14487118000</v>
      </c>
      <c r="F535" s="2">
        <v>2066893000</v>
      </c>
      <c r="G535" s="2">
        <v>4621096000</v>
      </c>
      <c r="H535" t="s">
        <v>12</v>
      </c>
      <c r="I535" s="2">
        <v>3600976000</v>
      </c>
      <c r="J535" t="s">
        <v>83</v>
      </c>
      <c r="K535" t="s">
        <v>84</v>
      </c>
    </row>
    <row r="536" spans="1:11" hidden="1" x14ac:dyDescent="0.3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hidden="1" x14ac:dyDescent="0.3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hidden="1" x14ac:dyDescent="0.3">
      <c r="A539">
        <v>864</v>
      </c>
      <c r="B539" t="s">
        <v>326</v>
      </c>
      <c r="C539" t="s">
        <v>15</v>
      </c>
      <c r="D539" s="1">
        <v>42004</v>
      </c>
      <c r="E539" s="2">
        <v>14484000000</v>
      </c>
      <c r="F539" s="2">
        <v>8673000000</v>
      </c>
      <c r="G539" s="2">
        <v>2678000000</v>
      </c>
      <c r="H539" t="s">
        <v>12</v>
      </c>
      <c r="I539" s="2">
        <v>245000000</v>
      </c>
      <c r="J539" t="s">
        <v>13</v>
      </c>
      <c r="K539" t="s">
        <v>157</v>
      </c>
    </row>
    <row r="540" spans="1:11" hidden="1" x14ac:dyDescent="0.3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hidden="1" x14ac:dyDescent="0.3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hidden="1" x14ac:dyDescent="0.3">
      <c r="A543">
        <v>1687</v>
      </c>
      <c r="B543" t="s">
        <v>551</v>
      </c>
      <c r="C543" t="s">
        <v>15</v>
      </c>
      <c r="D543" s="1">
        <v>41910</v>
      </c>
      <c r="E543" s="2">
        <v>14194000000</v>
      </c>
      <c r="F543" s="2">
        <v>9150000000</v>
      </c>
      <c r="G543" s="2">
        <v>4032000000</v>
      </c>
      <c r="H543" t="s">
        <v>12</v>
      </c>
      <c r="I543" t="s">
        <v>12</v>
      </c>
      <c r="J543" t="s">
        <v>36</v>
      </c>
      <c r="K543" t="s">
        <v>346</v>
      </c>
    </row>
    <row r="544" spans="1:11" hidden="1" x14ac:dyDescent="0.3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hidden="1" x14ac:dyDescent="0.3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hidden="1" x14ac:dyDescent="0.3">
      <c r="A547">
        <v>705</v>
      </c>
      <c r="B547" t="s">
        <v>274</v>
      </c>
      <c r="C547" t="s">
        <v>15</v>
      </c>
      <c r="D547" s="1">
        <v>41639</v>
      </c>
      <c r="E547" s="2">
        <v>14077843000</v>
      </c>
      <c r="F547" s="2">
        <v>9857923000</v>
      </c>
      <c r="G547" s="2">
        <v>3028028000</v>
      </c>
      <c r="H547" t="s">
        <v>12</v>
      </c>
      <c r="I547" s="2">
        <v>133957000</v>
      </c>
      <c r="J547" t="s">
        <v>19</v>
      </c>
      <c r="K547" t="s">
        <v>79</v>
      </c>
    </row>
    <row r="548" spans="1:11" hidden="1" x14ac:dyDescent="0.3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hidden="1" x14ac:dyDescent="0.3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hidden="1" x14ac:dyDescent="0.3">
      <c r="A551">
        <v>1699</v>
      </c>
      <c r="B551" t="s">
        <v>553</v>
      </c>
      <c r="C551" t="s">
        <v>15</v>
      </c>
      <c r="D551" s="1">
        <v>42004</v>
      </c>
      <c r="E551" s="2">
        <v>13996000000</v>
      </c>
      <c r="F551" s="2">
        <v>9002000000</v>
      </c>
      <c r="G551" s="2">
        <v>1481000000</v>
      </c>
      <c r="H551" t="s">
        <v>12</v>
      </c>
      <c r="I551" s="2">
        <v>1292000000</v>
      </c>
      <c r="J551" t="s">
        <v>13</v>
      </c>
      <c r="K551" t="s">
        <v>554</v>
      </c>
    </row>
    <row r="552" spans="1:11" hidden="1" x14ac:dyDescent="0.3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hidden="1" x14ac:dyDescent="0.3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hidden="1" x14ac:dyDescent="0.3">
      <c r="A555">
        <v>1635</v>
      </c>
      <c r="B555" t="s">
        <v>538</v>
      </c>
      <c r="C555" t="s">
        <v>15</v>
      </c>
      <c r="D555" s="1">
        <v>41912</v>
      </c>
      <c r="E555" s="2">
        <v>13783000000</v>
      </c>
      <c r="F555" s="2">
        <v>6542000000</v>
      </c>
      <c r="G555" s="2">
        <v>2899000000</v>
      </c>
      <c r="H555" t="s">
        <v>12</v>
      </c>
      <c r="I555" s="2">
        <v>217000000</v>
      </c>
      <c r="J555" t="s">
        <v>19</v>
      </c>
      <c r="K555" t="s">
        <v>204</v>
      </c>
    </row>
    <row r="556" spans="1:11" hidden="1" x14ac:dyDescent="0.3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hidden="1" x14ac:dyDescent="0.3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hidden="1" x14ac:dyDescent="0.3">
      <c r="A559">
        <v>1459</v>
      </c>
      <c r="B559" t="s">
        <v>488</v>
      </c>
      <c r="C559" t="s">
        <v>15</v>
      </c>
      <c r="D559" s="1">
        <v>41817</v>
      </c>
      <c r="E559" s="2">
        <v>13724000000</v>
      </c>
      <c r="F559" s="2">
        <v>9878000000</v>
      </c>
      <c r="G559" s="2">
        <v>722000000</v>
      </c>
      <c r="H559" s="2">
        <v>1226000000</v>
      </c>
      <c r="I559" s="2">
        <v>98000000</v>
      </c>
      <c r="J559" t="s">
        <v>22</v>
      </c>
      <c r="K559" t="s">
        <v>489</v>
      </c>
    </row>
    <row r="560" spans="1:11" hidden="1" x14ac:dyDescent="0.3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hidden="1" x14ac:dyDescent="0.3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hidden="1" x14ac:dyDescent="0.3">
      <c r="A563">
        <v>525</v>
      </c>
      <c r="B563" t="s">
        <v>221</v>
      </c>
      <c r="C563" t="s">
        <v>15</v>
      </c>
      <c r="D563" s="1">
        <v>41639</v>
      </c>
      <c r="E563" s="2">
        <v>13253400000</v>
      </c>
      <c r="F563" s="2">
        <v>7161200000</v>
      </c>
      <c r="G563" s="2">
        <v>4360300000</v>
      </c>
      <c r="H563" t="s">
        <v>12</v>
      </c>
      <c r="I563" t="s">
        <v>12</v>
      </c>
      <c r="J563" t="s">
        <v>59</v>
      </c>
      <c r="K563" t="s">
        <v>60</v>
      </c>
    </row>
    <row r="564" spans="1:11" hidden="1" x14ac:dyDescent="0.3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hidden="1" x14ac:dyDescent="0.3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hidden="1" x14ac:dyDescent="0.3">
      <c r="A567">
        <v>165</v>
      </c>
      <c r="B567" t="s">
        <v>94</v>
      </c>
      <c r="C567" t="s">
        <v>15</v>
      </c>
      <c r="D567" s="1">
        <v>42673</v>
      </c>
      <c r="E567" s="2">
        <v>13240000000</v>
      </c>
      <c r="F567" s="2">
        <v>7300000000</v>
      </c>
      <c r="G567" s="2">
        <v>806000000</v>
      </c>
      <c r="H567" s="2">
        <v>2674000000</v>
      </c>
      <c r="I567" s="2">
        <v>1873000000</v>
      </c>
      <c r="J567" t="s">
        <v>22</v>
      </c>
      <c r="K567" t="s">
        <v>34</v>
      </c>
    </row>
    <row r="568" spans="1:11" hidden="1" x14ac:dyDescent="0.3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hidden="1" x14ac:dyDescent="0.3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hidden="1" x14ac:dyDescent="0.3">
      <c r="A571">
        <v>1273</v>
      </c>
      <c r="B571" t="s">
        <v>442</v>
      </c>
      <c r="C571" t="s">
        <v>15</v>
      </c>
      <c r="D571" s="1">
        <v>41820</v>
      </c>
      <c r="E571" s="2">
        <v>13215971000</v>
      </c>
      <c r="F571" s="2">
        <v>10188227000</v>
      </c>
      <c r="G571" s="2">
        <v>1633992000</v>
      </c>
      <c r="H571" t="s">
        <v>12</v>
      </c>
      <c r="I571" t="s">
        <v>12</v>
      </c>
      <c r="J571" t="s">
        <v>13</v>
      </c>
      <c r="K571" t="s">
        <v>164</v>
      </c>
    </row>
    <row r="572" spans="1:11" hidden="1" x14ac:dyDescent="0.3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hidden="1" x14ac:dyDescent="0.3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hidden="1" x14ac:dyDescent="0.3">
      <c r="A575">
        <v>429</v>
      </c>
      <c r="B575" t="s">
        <v>190</v>
      </c>
      <c r="C575" t="s">
        <v>15</v>
      </c>
      <c r="D575" s="1">
        <v>41639</v>
      </c>
      <c r="E575" s="2">
        <v>13120000000</v>
      </c>
      <c r="F575" s="2">
        <v>8033000000</v>
      </c>
      <c r="G575" s="2">
        <v>563000000</v>
      </c>
      <c r="H575" t="s">
        <v>12</v>
      </c>
      <c r="I575" s="2">
        <v>1208000000</v>
      </c>
      <c r="J575" t="s">
        <v>42</v>
      </c>
      <c r="K575" t="s">
        <v>45</v>
      </c>
    </row>
    <row r="576" spans="1:11" hidden="1" x14ac:dyDescent="0.3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hidden="1" x14ac:dyDescent="0.3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hidden="1" x14ac:dyDescent="0.3">
      <c r="A579">
        <v>1535</v>
      </c>
      <c r="B579" t="s">
        <v>513</v>
      </c>
      <c r="C579" t="s">
        <v>15</v>
      </c>
      <c r="D579" s="1">
        <v>41639</v>
      </c>
      <c r="E579" s="2">
        <v>13090300000</v>
      </c>
      <c r="F579" s="2">
        <v>7561200000</v>
      </c>
      <c r="G579" s="2">
        <v>3446300000</v>
      </c>
      <c r="H579" s="2">
        <v>395500000</v>
      </c>
      <c r="I579" t="s">
        <v>12</v>
      </c>
      <c r="J579" t="s">
        <v>25</v>
      </c>
      <c r="K579" t="s">
        <v>30</v>
      </c>
    </row>
    <row r="580" spans="1:11" hidden="1" x14ac:dyDescent="0.3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hidden="1" x14ac:dyDescent="0.3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hidden="1" x14ac:dyDescent="0.3">
      <c r="A583">
        <v>1766</v>
      </c>
      <c r="B583" t="s">
        <v>572</v>
      </c>
      <c r="C583" t="s">
        <v>15</v>
      </c>
      <c r="D583" s="1">
        <v>41636</v>
      </c>
      <c r="E583" s="2">
        <v>13084000000</v>
      </c>
      <c r="F583" s="2">
        <v>9501000000</v>
      </c>
      <c r="G583" s="2">
        <v>1454000000</v>
      </c>
      <c r="H583" t="s">
        <v>12</v>
      </c>
      <c r="I583" t="s">
        <v>12</v>
      </c>
      <c r="J583" t="s">
        <v>19</v>
      </c>
      <c r="K583" t="s">
        <v>155</v>
      </c>
    </row>
    <row r="584" spans="1:11" hidden="1" x14ac:dyDescent="0.3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hidden="1" x14ac:dyDescent="0.3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hidden="1" x14ac:dyDescent="0.3">
      <c r="A587">
        <v>529</v>
      </c>
      <c r="B587" t="s">
        <v>222</v>
      </c>
      <c r="C587" t="s">
        <v>15</v>
      </c>
      <c r="D587" s="1">
        <v>42004</v>
      </c>
      <c r="E587" s="2">
        <v>12919000000</v>
      </c>
      <c r="F587" s="2">
        <v>7807000000</v>
      </c>
      <c r="G587" s="2">
        <v>1877000000</v>
      </c>
      <c r="H587" t="s">
        <v>12</v>
      </c>
      <c r="I587" s="2">
        <v>1071000000</v>
      </c>
      <c r="J587" t="s">
        <v>42</v>
      </c>
      <c r="K587" t="s">
        <v>45</v>
      </c>
    </row>
    <row r="588" spans="1:11" hidden="1" x14ac:dyDescent="0.3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hidden="1" x14ac:dyDescent="0.3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hidden="1" x14ac:dyDescent="0.3">
      <c r="A591">
        <v>1020</v>
      </c>
      <c r="B591" t="s">
        <v>372</v>
      </c>
      <c r="C591" t="s">
        <v>15</v>
      </c>
      <c r="D591" s="1">
        <v>41639</v>
      </c>
      <c r="E591" s="2">
        <v>12784000000</v>
      </c>
      <c r="F591" s="2">
        <v>11020000000</v>
      </c>
      <c r="G591" s="2">
        <v>649000000</v>
      </c>
      <c r="H591" t="s">
        <v>12</v>
      </c>
      <c r="I591" s="2">
        <v>127000000</v>
      </c>
      <c r="J591" t="s">
        <v>19</v>
      </c>
      <c r="K591" t="s">
        <v>133</v>
      </c>
    </row>
    <row r="592" spans="1:11" hidden="1" x14ac:dyDescent="0.3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hidden="1" x14ac:dyDescent="0.3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hidden="1" x14ac:dyDescent="0.3">
      <c r="A595">
        <v>307</v>
      </c>
      <c r="B595" t="s">
        <v>145</v>
      </c>
      <c r="C595" t="s">
        <v>15</v>
      </c>
      <c r="D595" s="1">
        <v>41639</v>
      </c>
      <c r="E595" s="2">
        <v>12752076000</v>
      </c>
      <c r="F595" s="2">
        <v>10915981000</v>
      </c>
      <c r="G595" s="2">
        <v>1153445000</v>
      </c>
      <c r="H595" t="s">
        <v>12</v>
      </c>
      <c r="I595" t="s">
        <v>12</v>
      </c>
      <c r="J595" t="s">
        <v>13</v>
      </c>
      <c r="K595" t="s">
        <v>146</v>
      </c>
    </row>
    <row r="596" spans="1:11" hidden="1" x14ac:dyDescent="0.3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hidden="1" x14ac:dyDescent="0.3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hidden="1" x14ac:dyDescent="0.3">
      <c r="A599">
        <v>1623</v>
      </c>
      <c r="B599" t="s">
        <v>535</v>
      </c>
      <c r="C599" t="s">
        <v>15</v>
      </c>
      <c r="D599" s="1">
        <v>41912</v>
      </c>
      <c r="E599" s="2">
        <v>12702000000</v>
      </c>
      <c r="F599" s="2">
        <v>1875000000</v>
      </c>
      <c r="G599" s="2">
        <v>2242000000</v>
      </c>
      <c r="H599" t="s">
        <v>12</v>
      </c>
      <c r="I599" s="2">
        <v>435000000</v>
      </c>
      <c r="J599" t="s">
        <v>22</v>
      </c>
      <c r="K599" t="s">
        <v>57</v>
      </c>
    </row>
    <row r="600" spans="1:11" hidden="1" x14ac:dyDescent="0.3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hidden="1" x14ac:dyDescent="0.3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hidden="1" x14ac:dyDescent="0.3">
      <c r="A603">
        <v>876</v>
      </c>
      <c r="B603" t="s">
        <v>330</v>
      </c>
      <c r="C603" t="s">
        <v>15</v>
      </c>
      <c r="D603" s="1">
        <v>41908</v>
      </c>
      <c r="E603" s="2">
        <v>12695157000</v>
      </c>
      <c r="F603" s="2">
        <v>10621373000</v>
      </c>
      <c r="G603" s="2">
        <v>1545716000</v>
      </c>
      <c r="H603" t="s">
        <v>12</v>
      </c>
      <c r="I603" t="s">
        <v>12</v>
      </c>
      <c r="J603" t="s">
        <v>13</v>
      </c>
      <c r="K603" t="s">
        <v>164</v>
      </c>
    </row>
    <row r="604" spans="1:11" hidden="1" x14ac:dyDescent="0.3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hidden="1" x14ac:dyDescent="0.3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hidden="1" x14ac:dyDescent="0.3">
      <c r="A607">
        <v>397</v>
      </c>
      <c r="B607" t="s">
        <v>177</v>
      </c>
      <c r="C607" t="s">
        <v>15</v>
      </c>
      <c r="D607" s="1">
        <v>41999</v>
      </c>
      <c r="E607" s="2">
        <v>12669000000</v>
      </c>
      <c r="F607" s="2">
        <v>4100000000</v>
      </c>
      <c r="G607" s="2">
        <v>3805000000</v>
      </c>
      <c r="H607" t="s">
        <v>12</v>
      </c>
      <c r="I607" s="2">
        <v>1151000000</v>
      </c>
      <c r="J607" t="s">
        <v>13</v>
      </c>
      <c r="K607" t="s">
        <v>178</v>
      </c>
    </row>
    <row r="608" spans="1:11" hidden="1" x14ac:dyDescent="0.3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hidden="1" x14ac:dyDescent="0.3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hidden="1" x14ac:dyDescent="0.3">
      <c r="A611">
        <v>537</v>
      </c>
      <c r="B611" t="s">
        <v>224</v>
      </c>
      <c r="C611" t="s">
        <v>15</v>
      </c>
      <c r="D611" s="1">
        <v>41639</v>
      </c>
      <c r="E611" s="2">
        <v>12581000000</v>
      </c>
      <c r="F611" s="2">
        <v>8364000000</v>
      </c>
      <c r="G611" s="2">
        <v>309000000</v>
      </c>
      <c r="H611" t="s">
        <v>12</v>
      </c>
      <c r="I611" s="2">
        <v>1622000000</v>
      </c>
      <c r="J611" t="s">
        <v>42</v>
      </c>
      <c r="K611" t="s">
        <v>45</v>
      </c>
    </row>
    <row r="612" spans="1:11" hidden="1" x14ac:dyDescent="0.3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hidden="1" x14ac:dyDescent="0.3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hidden="1" x14ac:dyDescent="0.3">
      <c r="A615">
        <v>916</v>
      </c>
      <c r="B615" t="s">
        <v>342</v>
      </c>
      <c r="C615" t="s">
        <v>15</v>
      </c>
      <c r="D615" s="1">
        <v>41698</v>
      </c>
      <c r="E615" s="2">
        <v>12574299000</v>
      </c>
      <c r="F615" s="2">
        <v>10925598000</v>
      </c>
      <c r="G615" s="2">
        <v>819048000</v>
      </c>
      <c r="H615" t="s">
        <v>12</v>
      </c>
      <c r="I615" t="s">
        <v>12</v>
      </c>
      <c r="J615" t="s">
        <v>19</v>
      </c>
      <c r="K615" t="s">
        <v>79</v>
      </c>
    </row>
    <row r="616" spans="1:11" hidden="1" x14ac:dyDescent="0.3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hidden="1" x14ac:dyDescent="0.3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hidden="1" x14ac:dyDescent="0.3">
      <c r="A619">
        <v>888</v>
      </c>
      <c r="B619" t="s">
        <v>333</v>
      </c>
      <c r="C619" t="s">
        <v>15</v>
      </c>
      <c r="D619" s="1">
        <v>41671</v>
      </c>
      <c r="E619" s="2">
        <v>12540000000</v>
      </c>
      <c r="F619" s="2">
        <v>7737000000</v>
      </c>
      <c r="G619" s="2">
        <v>3453000000</v>
      </c>
      <c r="H619" t="s">
        <v>12</v>
      </c>
      <c r="I619" t="s">
        <v>12</v>
      </c>
      <c r="J619" t="s">
        <v>19</v>
      </c>
      <c r="K619" t="s">
        <v>334</v>
      </c>
    </row>
    <row r="620" spans="1:11" hidden="1" x14ac:dyDescent="0.3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hidden="1" x14ac:dyDescent="0.3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hidden="1" x14ac:dyDescent="0.3">
      <c r="A623">
        <v>617</v>
      </c>
      <c r="B623" t="s">
        <v>247</v>
      </c>
      <c r="C623" t="s">
        <v>15</v>
      </c>
      <c r="D623" s="1">
        <v>42004</v>
      </c>
      <c r="E623" s="2">
        <v>12466000000</v>
      </c>
      <c r="F623" s="2">
        <v>2153000000</v>
      </c>
      <c r="G623" s="2">
        <v>2653000000</v>
      </c>
      <c r="H623" s="2">
        <v>2666000000</v>
      </c>
      <c r="I623" t="s">
        <v>12</v>
      </c>
      <c r="J623" t="s">
        <v>22</v>
      </c>
      <c r="K623" t="s">
        <v>57</v>
      </c>
    </row>
    <row r="624" spans="1:11" hidden="1" x14ac:dyDescent="0.3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hidden="1" x14ac:dyDescent="0.3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hidden="1" x14ac:dyDescent="0.3">
      <c r="A627">
        <v>1072</v>
      </c>
      <c r="B627" t="s">
        <v>388</v>
      </c>
      <c r="C627" t="s">
        <v>15</v>
      </c>
      <c r="D627" s="1">
        <v>41639</v>
      </c>
      <c r="E627" s="2">
        <v>12261000000</v>
      </c>
      <c r="F627" t="s">
        <v>12</v>
      </c>
      <c r="G627" s="2">
        <v>7226000000</v>
      </c>
      <c r="H627" t="s">
        <v>12</v>
      </c>
      <c r="I627" s="2">
        <v>2958000000</v>
      </c>
      <c r="J627" t="s">
        <v>47</v>
      </c>
      <c r="K627" t="s">
        <v>389</v>
      </c>
    </row>
    <row r="628" spans="1:11" hidden="1" x14ac:dyDescent="0.3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hidden="1" x14ac:dyDescent="0.3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hidden="1" x14ac:dyDescent="0.3">
      <c r="A631">
        <v>1563</v>
      </c>
      <c r="B631" t="s">
        <v>521</v>
      </c>
      <c r="C631" t="s">
        <v>15</v>
      </c>
      <c r="D631" s="1">
        <v>41639</v>
      </c>
      <c r="E631" s="2">
        <v>12205000000</v>
      </c>
      <c r="F631" s="2">
        <v>5841000000</v>
      </c>
      <c r="G631" s="2">
        <v>1858000000</v>
      </c>
      <c r="H631" s="2">
        <v>1522000000</v>
      </c>
      <c r="I631" t="s">
        <v>12</v>
      </c>
      <c r="J631" t="s">
        <v>22</v>
      </c>
      <c r="K631" t="s">
        <v>34</v>
      </c>
    </row>
    <row r="632" spans="1:11" hidden="1" x14ac:dyDescent="0.3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hidden="1" x14ac:dyDescent="0.3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hidden="1" x14ac:dyDescent="0.3">
      <c r="A635">
        <v>1567</v>
      </c>
      <c r="B635" t="s">
        <v>522</v>
      </c>
      <c r="C635" t="s">
        <v>15</v>
      </c>
      <c r="D635" s="1">
        <v>41636</v>
      </c>
      <c r="E635" s="2">
        <v>12104000000</v>
      </c>
      <c r="F635" s="2">
        <v>10131000000</v>
      </c>
      <c r="G635" s="2">
        <v>1126000000</v>
      </c>
      <c r="H635" t="s">
        <v>12</v>
      </c>
      <c r="I635" t="s">
        <v>12</v>
      </c>
      <c r="J635" t="s">
        <v>13</v>
      </c>
      <c r="K635" t="s">
        <v>164</v>
      </c>
    </row>
    <row r="636" spans="1:11" hidden="1" x14ac:dyDescent="0.3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hidden="1" x14ac:dyDescent="0.3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hidden="1" x14ac:dyDescent="0.3">
      <c r="A639">
        <v>1511</v>
      </c>
      <c r="B639" t="s">
        <v>505</v>
      </c>
      <c r="C639" t="s">
        <v>15</v>
      </c>
      <c r="D639" s="1">
        <v>41908</v>
      </c>
      <c r="E639" s="2">
        <v>11973000000</v>
      </c>
      <c r="F639" s="2">
        <v>8001000000</v>
      </c>
      <c r="G639" s="2">
        <v>1534000000</v>
      </c>
      <c r="H639" s="2">
        <v>583000000</v>
      </c>
      <c r="I639" t="s">
        <v>12</v>
      </c>
      <c r="J639" t="s">
        <v>22</v>
      </c>
      <c r="K639" t="s">
        <v>506</v>
      </c>
    </row>
    <row r="640" spans="1:11" hidden="1" x14ac:dyDescent="0.3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hidden="1" x14ac:dyDescent="0.3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hidden="1" x14ac:dyDescent="0.3">
      <c r="A643">
        <v>1325</v>
      </c>
      <c r="B643" t="s">
        <v>455</v>
      </c>
      <c r="C643" t="s">
        <v>15</v>
      </c>
      <c r="D643" s="1">
        <v>41639</v>
      </c>
      <c r="E643" s="2">
        <v>11925000000</v>
      </c>
      <c r="F643" s="2">
        <v>6744000000</v>
      </c>
      <c r="G643" s="2">
        <v>1349000000</v>
      </c>
      <c r="H643" s="2">
        <v>98000000</v>
      </c>
      <c r="I643" s="2">
        <v>1109000000</v>
      </c>
      <c r="J643" t="s">
        <v>59</v>
      </c>
      <c r="K643" t="s">
        <v>87</v>
      </c>
    </row>
    <row r="644" spans="1:11" hidden="1" x14ac:dyDescent="0.3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hidden="1" x14ac:dyDescent="0.3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hidden="1" x14ac:dyDescent="0.3">
      <c r="A647">
        <v>765</v>
      </c>
      <c r="B647" t="s">
        <v>295</v>
      </c>
      <c r="C647" t="s">
        <v>15</v>
      </c>
      <c r="D647" s="1">
        <v>41639</v>
      </c>
      <c r="E647" s="2">
        <v>11905000000</v>
      </c>
      <c r="F647" s="2">
        <v>3969000000</v>
      </c>
      <c r="G647" s="2">
        <v>1045000000</v>
      </c>
      <c r="H647" t="s">
        <v>12</v>
      </c>
      <c r="I647" s="2">
        <v>2687000000</v>
      </c>
      <c r="J647" t="s">
        <v>83</v>
      </c>
      <c r="K647" t="s">
        <v>144</v>
      </c>
    </row>
    <row r="648" spans="1:11" hidden="1" x14ac:dyDescent="0.3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hidden="1" x14ac:dyDescent="0.3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hidden="1" x14ac:dyDescent="0.3">
      <c r="A651">
        <v>1205</v>
      </c>
      <c r="B651" t="s">
        <v>424</v>
      </c>
      <c r="C651" t="s">
        <v>15</v>
      </c>
      <c r="D651" s="1">
        <v>41639</v>
      </c>
      <c r="E651" s="2">
        <v>11871879000</v>
      </c>
      <c r="F651" s="2">
        <v>10222213000</v>
      </c>
      <c r="G651" s="2">
        <v>541586000</v>
      </c>
      <c r="H651" t="s">
        <v>12</v>
      </c>
      <c r="I651" s="2">
        <v>239343000</v>
      </c>
      <c r="J651" t="s">
        <v>83</v>
      </c>
      <c r="K651" t="s">
        <v>84</v>
      </c>
    </row>
    <row r="652" spans="1:11" hidden="1" x14ac:dyDescent="0.3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hidden="1" x14ac:dyDescent="0.3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hidden="1" x14ac:dyDescent="0.3">
      <c r="A655">
        <v>255</v>
      </c>
      <c r="B655" t="s">
        <v>123</v>
      </c>
      <c r="C655" t="s">
        <v>15</v>
      </c>
      <c r="D655" s="1">
        <v>41784</v>
      </c>
      <c r="E655" s="2">
        <v>11838200000</v>
      </c>
      <c r="F655" s="2">
        <v>8910800000</v>
      </c>
      <c r="G655" s="2">
        <v>1778900000</v>
      </c>
      <c r="H655" t="s">
        <v>12</v>
      </c>
      <c r="I655" t="s">
        <v>12</v>
      </c>
      <c r="J655" t="s">
        <v>36</v>
      </c>
      <c r="K655" t="s">
        <v>124</v>
      </c>
    </row>
    <row r="656" spans="1:11" hidden="1" x14ac:dyDescent="0.3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hidden="1" x14ac:dyDescent="0.3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hidden="1" x14ac:dyDescent="0.3">
      <c r="A659">
        <v>1479</v>
      </c>
      <c r="B659" t="s">
        <v>495</v>
      </c>
      <c r="C659" t="s">
        <v>15</v>
      </c>
      <c r="D659" s="1">
        <v>41639</v>
      </c>
      <c r="E659" s="2">
        <v>11813000000</v>
      </c>
      <c r="F659" s="2">
        <v>374000000</v>
      </c>
      <c r="G659" s="2">
        <v>2484000000</v>
      </c>
      <c r="H659" t="s">
        <v>12</v>
      </c>
      <c r="I659" s="2">
        <v>5445000000</v>
      </c>
      <c r="J659" t="s">
        <v>47</v>
      </c>
      <c r="K659" t="s">
        <v>100</v>
      </c>
    </row>
    <row r="660" spans="1:11" hidden="1" x14ac:dyDescent="0.3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hidden="1" x14ac:dyDescent="0.3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hidden="1" x14ac:dyDescent="0.3">
      <c r="A663">
        <v>509</v>
      </c>
      <c r="B663" t="s">
        <v>217</v>
      </c>
      <c r="C663" t="s">
        <v>15</v>
      </c>
      <c r="D663" s="1">
        <v>41639</v>
      </c>
      <c r="E663" s="2">
        <v>11764050000</v>
      </c>
      <c r="F663" s="2">
        <v>8198377000</v>
      </c>
      <c r="G663" s="2">
        <v>1516508000</v>
      </c>
      <c r="H663" t="s">
        <v>12</v>
      </c>
      <c r="I663" s="2">
        <v>528737000</v>
      </c>
      <c r="J663" t="s">
        <v>25</v>
      </c>
      <c r="K663" t="s">
        <v>199</v>
      </c>
    </row>
    <row r="664" spans="1:11" hidden="1" x14ac:dyDescent="0.3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hidden="1" x14ac:dyDescent="0.3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hidden="1" x14ac:dyDescent="0.3">
      <c r="A667">
        <v>1169</v>
      </c>
      <c r="B667" t="s">
        <v>416</v>
      </c>
      <c r="C667" t="s">
        <v>15</v>
      </c>
      <c r="D667" s="1">
        <v>42004</v>
      </c>
      <c r="E667" s="2">
        <v>11624000000</v>
      </c>
      <c r="F667" s="2">
        <v>4201000000</v>
      </c>
      <c r="G667" s="2">
        <v>2897000000</v>
      </c>
      <c r="H667" t="s">
        <v>12</v>
      </c>
      <c r="I667" s="2">
        <v>951000000</v>
      </c>
      <c r="J667" t="s">
        <v>13</v>
      </c>
      <c r="K667" t="s">
        <v>178</v>
      </c>
    </row>
    <row r="668" spans="1:11" hidden="1" x14ac:dyDescent="0.3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hidden="1" x14ac:dyDescent="0.3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hidden="1" x14ac:dyDescent="0.3">
      <c r="A671">
        <v>199</v>
      </c>
      <c r="B671" t="s">
        <v>107</v>
      </c>
      <c r="C671" t="s">
        <v>15</v>
      </c>
      <c r="D671" s="1">
        <v>41699</v>
      </c>
      <c r="E671" s="2">
        <v>11503963000</v>
      </c>
      <c r="F671" s="2">
        <v>6938381000</v>
      </c>
      <c r="G671" s="2">
        <v>2950995000</v>
      </c>
      <c r="H671" t="s">
        <v>12</v>
      </c>
      <c r="I671" t="s">
        <v>12</v>
      </c>
      <c r="J671" t="s">
        <v>19</v>
      </c>
      <c r="K671" t="s">
        <v>79</v>
      </c>
    </row>
    <row r="672" spans="1:11" hidden="1" x14ac:dyDescent="0.3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hidden="1" x14ac:dyDescent="0.3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hidden="1" x14ac:dyDescent="0.3">
      <c r="A675">
        <v>960</v>
      </c>
      <c r="B675" t="s">
        <v>355</v>
      </c>
      <c r="C675" t="s">
        <v>15</v>
      </c>
      <c r="D675" s="1">
        <v>41639</v>
      </c>
      <c r="E675" s="2">
        <v>11420000000</v>
      </c>
      <c r="F675" s="2">
        <v>10303000000</v>
      </c>
      <c r="G675" t="s">
        <v>12</v>
      </c>
      <c r="H675" t="s">
        <v>12</v>
      </c>
      <c r="I675" t="s">
        <v>12</v>
      </c>
      <c r="J675" t="s">
        <v>13</v>
      </c>
      <c r="K675" t="s">
        <v>164</v>
      </c>
    </row>
    <row r="676" spans="1:11" hidden="1" x14ac:dyDescent="0.3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hidden="1" x14ac:dyDescent="0.3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hidden="1" x14ac:dyDescent="0.3">
      <c r="A679">
        <v>1631</v>
      </c>
      <c r="B679" t="s">
        <v>537</v>
      </c>
      <c r="C679" t="s">
        <v>15</v>
      </c>
      <c r="D679" s="1">
        <v>41639</v>
      </c>
      <c r="E679" s="2">
        <v>11419648000</v>
      </c>
      <c r="F679" s="2">
        <v>5931469000</v>
      </c>
      <c r="G679" s="2">
        <v>3841032000</v>
      </c>
      <c r="H679" t="s">
        <v>12</v>
      </c>
      <c r="I679" t="s">
        <v>12</v>
      </c>
      <c r="J679" t="s">
        <v>19</v>
      </c>
      <c r="K679" t="s">
        <v>289</v>
      </c>
    </row>
    <row r="680" spans="1:11" hidden="1" x14ac:dyDescent="0.3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hidden="1" x14ac:dyDescent="0.3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hidden="1" x14ac:dyDescent="0.3">
      <c r="A683">
        <v>585</v>
      </c>
      <c r="B683" t="s">
        <v>238</v>
      </c>
      <c r="C683" t="s">
        <v>15</v>
      </c>
      <c r="D683" s="1">
        <v>41639</v>
      </c>
      <c r="E683" s="2">
        <v>11390947000</v>
      </c>
      <c r="F683" s="2">
        <v>7588885000</v>
      </c>
      <c r="G683" s="2">
        <v>888051000</v>
      </c>
      <c r="H683" t="s">
        <v>12</v>
      </c>
      <c r="I683" s="2">
        <v>1261044000</v>
      </c>
      <c r="J683" t="s">
        <v>42</v>
      </c>
      <c r="K683" t="s">
        <v>45</v>
      </c>
    </row>
    <row r="684" spans="1:11" hidden="1" x14ac:dyDescent="0.3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hidden="1" x14ac:dyDescent="0.3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hidden="1" x14ac:dyDescent="0.3">
      <c r="A687">
        <v>1467</v>
      </c>
      <c r="B687" t="s">
        <v>492</v>
      </c>
      <c r="C687" t="s">
        <v>15</v>
      </c>
      <c r="D687" s="1">
        <v>42007</v>
      </c>
      <c r="E687" s="2">
        <v>11338600000</v>
      </c>
      <c r="F687" s="2">
        <v>7235900000</v>
      </c>
      <c r="G687" s="2">
        <v>2814600000</v>
      </c>
      <c r="H687" t="s">
        <v>12</v>
      </c>
      <c r="I687" t="s">
        <v>12</v>
      </c>
      <c r="J687" t="s">
        <v>19</v>
      </c>
      <c r="K687" t="s">
        <v>480</v>
      </c>
    </row>
    <row r="688" spans="1:11" hidden="1" x14ac:dyDescent="0.3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hidden="1" x14ac:dyDescent="0.3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hidden="1" x14ac:dyDescent="0.3">
      <c r="A691">
        <v>1104</v>
      </c>
      <c r="B691" t="s">
        <v>398</v>
      </c>
      <c r="C691" t="s">
        <v>15</v>
      </c>
      <c r="D691" s="1">
        <v>41639</v>
      </c>
      <c r="E691" s="2">
        <v>11325000000</v>
      </c>
      <c r="F691" s="2">
        <v>2156000000</v>
      </c>
      <c r="G691" s="2">
        <v>3469000000</v>
      </c>
      <c r="H691" t="s">
        <v>12</v>
      </c>
      <c r="I691" s="2">
        <v>2500000000</v>
      </c>
      <c r="J691" t="s">
        <v>83</v>
      </c>
      <c r="K691" t="s">
        <v>84</v>
      </c>
    </row>
    <row r="692" spans="1:11" hidden="1" x14ac:dyDescent="0.3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hidden="1" x14ac:dyDescent="0.3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hidden="1" x14ac:dyDescent="0.3">
      <c r="A695">
        <v>113</v>
      </c>
      <c r="B695" t="s">
        <v>72</v>
      </c>
      <c r="C695" t="s">
        <v>15</v>
      </c>
      <c r="D695" s="1">
        <v>41639</v>
      </c>
      <c r="E695" s="2">
        <v>11230000000</v>
      </c>
      <c r="F695" s="2">
        <v>1954000000</v>
      </c>
      <c r="G695" s="2">
        <v>3862000000</v>
      </c>
      <c r="H695" t="s">
        <v>12</v>
      </c>
      <c r="I695" s="2">
        <v>3132000000</v>
      </c>
      <c r="J695" t="s">
        <v>47</v>
      </c>
      <c r="K695" t="s">
        <v>73</v>
      </c>
    </row>
    <row r="696" spans="1:11" hidden="1" x14ac:dyDescent="0.3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hidden="1" x14ac:dyDescent="0.3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hidden="1" x14ac:dyDescent="0.3">
      <c r="A699">
        <v>689</v>
      </c>
      <c r="B699" t="s">
        <v>270</v>
      </c>
      <c r="C699" t="s">
        <v>15</v>
      </c>
      <c r="D699" s="1">
        <v>41639</v>
      </c>
      <c r="E699" s="2">
        <v>11202000000</v>
      </c>
      <c r="F699" s="2">
        <v>2859000000</v>
      </c>
      <c r="G699" s="2">
        <v>1699000000</v>
      </c>
      <c r="H699" s="2">
        <v>2120000000</v>
      </c>
      <c r="I699" t="s">
        <v>12</v>
      </c>
      <c r="J699" t="s">
        <v>25</v>
      </c>
      <c r="K699" t="s">
        <v>66</v>
      </c>
    </row>
    <row r="700" spans="1:11" hidden="1" x14ac:dyDescent="0.3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hidden="1" x14ac:dyDescent="0.3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hidden="1" x14ac:dyDescent="0.3">
      <c r="A703">
        <v>1711</v>
      </c>
      <c r="B703" t="s">
        <v>557</v>
      </c>
      <c r="C703" t="s">
        <v>15</v>
      </c>
      <c r="D703" s="1">
        <v>42277</v>
      </c>
      <c r="E703" s="2">
        <v>11124800000</v>
      </c>
      <c r="F703" s="2">
        <v>8986500000</v>
      </c>
      <c r="G703" s="2">
        <v>1026100000</v>
      </c>
      <c r="H703" t="s">
        <v>12</v>
      </c>
      <c r="I703" s="2">
        <v>118900000</v>
      </c>
      <c r="J703" t="s">
        <v>59</v>
      </c>
      <c r="K703" t="s">
        <v>96</v>
      </c>
    </row>
    <row r="704" spans="1:11" hidden="1" x14ac:dyDescent="0.3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hidden="1" x14ac:dyDescent="0.3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hidden="1" x14ac:dyDescent="0.3">
      <c r="A707">
        <v>541</v>
      </c>
      <c r="B707" t="s">
        <v>225</v>
      </c>
      <c r="C707" t="s">
        <v>15</v>
      </c>
      <c r="D707" s="1">
        <v>41820</v>
      </c>
      <c r="E707" s="2">
        <v>10968800000</v>
      </c>
      <c r="F707" s="2">
        <v>2158200000</v>
      </c>
      <c r="G707" s="2">
        <v>6985900000</v>
      </c>
      <c r="H707" t="s">
        <v>12</v>
      </c>
      <c r="I707" t="s">
        <v>12</v>
      </c>
      <c r="J707" t="s">
        <v>36</v>
      </c>
      <c r="K707" t="s">
        <v>170</v>
      </c>
    </row>
    <row r="708" spans="1:11" hidden="1" x14ac:dyDescent="0.3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hidden="1" x14ac:dyDescent="0.3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hidden="1" x14ac:dyDescent="0.3">
      <c r="A711">
        <v>1734</v>
      </c>
      <c r="B711" t="s">
        <v>564</v>
      </c>
      <c r="C711" t="s">
        <v>15</v>
      </c>
      <c r="D711" s="1">
        <v>41639</v>
      </c>
      <c r="E711" s="2">
        <v>10914922000</v>
      </c>
      <c r="F711" s="2">
        <v>7408278000</v>
      </c>
      <c r="G711" s="2">
        <v>681226000</v>
      </c>
      <c r="H711" t="s">
        <v>12</v>
      </c>
      <c r="I711" s="2">
        <v>977863000</v>
      </c>
      <c r="J711" t="s">
        <v>42</v>
      </c>
      <c r="K711" t="s">
        <v>43</v>
      </c>
    </row>
    <row r="712" spans="1:11" hidden="1" x14ac:dyDescent="0.3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hidden="1" x14ac:dyDescent="0.3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hidden="1" x14ac:dyDescent="0.3">
      <c r="A715">
        <v>351</v>
      </c>
      <c r="B715" t="s">
        <v>159</v>
      </c>
      <c r="C715" t="s">
        <v>15</v>
      </c>
      <c r="D715" s="1">
        <v>41639</v>
      </c>
      <c r="E715" s="2">
        <v>10863000000</v>
      </c>
      <c r="F715" s="2">
        <v>8995000000</v>
      </c>
      <c r="G715" s="2">
        <v>1264000000</v>
      </c>
      <c r="H715" t="s">
        <v>12</v>
      </c>
      <c r="I715" s="2">
        <v>327000000</v>
      </c>
      <c r="J715" t="s">
        <v>25</v>
      </c>
      <c r="K715" t="s">
        <v>81</v>
      </c>
    </row>
    <row r="716" spans="1:11" hidden="1" x14ac:dyDescent="0.3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hidden="1" x14ac:dyDescent="0.3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hidden="1" x14ac:dyDescent="0.3">
      <c r="A719">
        <v>940</v>
      </c>
      <c r="B719" t="s">
        <v>349</v>
      </c>
      <c r="C719" t="s">
        <v>15</v>
      </c>
      <c r="D719" s="1">
        <v>41671</v>
      </c>
      <c r="E719" s="2">
        <v>10773000000</v>
      </c>
      <c r="F719" s="2">
        <v>6344000000</v>
      </c>
      <c r="G719" s="2">
        <v>2686000000</v>
      </c>
      <c r="H719" t="s">
        <v>12</v>
      </c>
      <c r="I719" t="s">
        <v>12</v>
      </c>
      <c r="J719" t="s">
        <v>19</v>
      </c>
      <c r="K719" t="s">
        <v>257</v>
      </c>
    </row>
    <row r="720" spans="1:11" hidden="1" x14ac:dyDescent="0.3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hidden="1" x14ac:dyDescent="0.3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hidden="1" x14ac:dyDescent="0.3">
      <c r="A723">
        <v>1447</v>
      </c>
      <c r="B723" t="s">
        <v>486</v>
      </c>
      <c r="C723" t="s">
        <v>15</v>
      </c>
      <c r="D723" s="1">
        <v>41639</v>
      </c>
      <c r="E723" s="2">
        <v>10557000000</v>
      </c>
      <c r="F723" s="2">
        <v>7186000000</v>
      </c>
      <c r="G723" s="2">
        <v>574000000</v>
      </c>
      <c r="H723" t="s">
        <v>12</v>
      </c>
      <c r="I723" s="2">
        <v>1113000000</v>
      </c>
      <c r="J723" t="s">
        <v>42</v>
      </c>
      <c r="K723" t="s">
        <v>43</v>
      </c>
    </row>
    <row r="724" spans="1:11" hidden="1" x14ac:dyDescent="0.3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hidden="1" x14ac:dyDescent="0.3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hidden="1" x14ac:dyDescent="0.3">
      <c r="A727">
        <v>203</v>
      </c>
      <c r="B727" t="s">
        <v>108</v>
      </c>
      <c r="C727" t="s">
        <v>15</v>
      </c>
      <c r="D727" s="1">
        <v>41639</v>
      </c>
      <c r="E727" s="2">
        <v>10543000000</v>
      </c>
      <c r="F727" s="2">
        <v>301000000</v>
      </c>
      <c r="G727" s="2">
        <v>5625000000</v>
      </c>
      <c r="H727" t="s">
        <v>12</v>
      </c>
      <c r="I727" s="2">
        <v>698000000</v>
      </c>
      <c r="J727" t="s">
        <v>47</v>
      </c>
      <c r="K727" t="s">
        <v>105</v>
      </c>
    </row>
    <row r="728" spans="1:11" hidden="1" x14ac:dyDescent="0.3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hidden="1" x14ac:dyDescent="0.3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hidden="1" x14ac:dyDescent="0.3">
      <c r="A731">
        <v>1261</v>
      </c>
      <c r="B731" t="s">
        <v>439</v>
      </c>
      <c r="C731" t="s">
        <v>15</v>
      </c>
      <c r="D731" s="1">
        <v>42004</v>
      </c>
      <c r="E731" s="2">
        <v>10477600000</v>
      </c>
      <c r="F731" s="2">
        <v>5231000000</v>
      </c>
      <c r="G731" s="2">
        <v>177400000</v>
      </c>
      <c r="H731" t="s">
        <v>12</v>
      </c>
      <c r="I731" s="2">
        <v>3574300000</v>
      </c>
      <c r="J731" t="s">
        <v>47</v>
      </c>
      <c r="K731" t="s">
        <v>379</v>
      </c>
    </row>
    <row r="732" spans="1:11" hidden="1" x14ac:dyDescent="0.3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hidden="1" x14ac:dyDescent="0.3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hidden="1" x14ac:dyDescent="0.3">
      <c r="A735">
        <v>145</v>
      </c>
      <c r="B735" t="s">
        <v>86</v>
      </c>
      <c r="C735" t="s">
        <v>15</v>
      </c>
      <c r="D735" s="1">
        <v>41912</v>
      </c>
      <c r="E735" s="2">
        <v>10439000000</v>
      </c>
      <c r="F735" s="2">
        <v>7629900000</v>
      </c>
      <c r="G735" s="2">
        <v>1007400000</v>
      </c>
      <c r="H735" s="2">
        <v>139800000</v>
      </c>
      <c r="I735" t="s">
        <v>12</v>
      </c>
      <c r="J735" t="s">
        <v>59</v>
      </c>
      <c r="K735" t="s">
        <v>87</v>
      </c>
    </row>
    <row r="736" spans="1:11" hidden="1" x14ac:dyDescent="0.3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hidden="1" x14ac:dyDescent="0.3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hidden="1" x14ac:dyDescent="0.3">
      <c r="A739">
        <v>65</v>
      </c>
      <c r="B739" t="s">
        <v>54</v>
      </c>
      <c r="C739" t="s">
        <v>15</v>
      </c>
      <c r="D739" s="1">
        <v>42004</v>
      </c>
      <c r="E739" s="2">
        <v>10381653000</v>
      </c>
      <c r="F739" s="2">
        <v>8093563000</v>
      </c>
      <c r="G739" t="s">
        <v>12</v>
      </c>
      <c r="H739" t="s">
        <v>12</v>
      </c>
      <c r="I739" s="2">
        <v>1485558000</v>
      </c>
      <c r="J739" t="s">
        <v>47</v>
      </c>
      <c r="K739" t="s">
        <v>55</v>
      </c>
    </row>
    <row r="740" spans="1:11" hidden="1" x14ac:dyDescent="0.3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hidden="1" x14ac:dyDescent="0.3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hidden="1" x14ac:dyDescent="0.3">
      <c r="A743">
        <v>1599</v>
      </c>
      <c r="B743" t="s">
        <v>529</v>
      </c>
      <c r="C743" t="s">
        <v>15</v>
      </c>
      <c r="D743" s="1">
        <v>41639</v>
      </c>
      <c r="E743" s="2">
        <v>10368600000</v>
      </c>
      <c r="F743" s="2">
        <v>7038400000</v>
      </c>
      <c r="G743" s="2">
        <v>790400000</v>
      </c>
      <c r="H743" t="s">
        <v>12</v>
      </c>
      <c r="I743" s="2">
        <v>1170400000</v>
      </c>
      <c r="J743" t="s">
        <v>47</v>
      </c>
      <c r="K743" t="s">
        <v>379</v>
      </c>
    </row>
    <row r="744" spans="1:11" hidden="1" x14ac:dyDescent="0.3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hidden="1" x14ac:dyDescent="0.3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hidden="1" x14ac:dyDescent="0.3">
      <c r="A747">
        <v>1371</v>
      </c>
      <c r="B747" t="s">
        <v>467</v>
      </c>
      <c r="C747" t="s">
        <v>15</v>
      </c>
      <c r="D747" s="1">
        <v>41671</v>
      </c>
      <c r="E747" s="2">
        <v>10230353000</v>
      </c>
      <c r="F747" s="2">
        <v>7360924000</v>
      </c>
      <c r="G747" s="2">
        <v>1526366000</v>
      </c>
      <c r="H747" t="s">
        <v>12</v>
      </c>
      <c r="I747" t="s">
        <v>12</v>
      </c>
      <c r="J747" t="s">
        <v>19</v>
      </c>
      <c r="K747" t="s">
        <v>257</v>
      </c>
    </row>
    <row r="748" spans="1:11" hidden="1" x14ac:dyDescent="0.3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hidden="1" x14ac:dyDescent="0.3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hidden="1" x14ac:dyDescent="0.3">
      <c r="A751">
        <v>1403</v>
      </c>
      <c r="B751" t="s">
        <v>474</v>
      </c>
      <c r="C751" t="s">
        <v>15</v>
      </c>
      <c r="D751" s="1">
        <v>41639</v>
      </c>
      <c r="E751" s="2">
        <v>10185532000</v>
      </c>
      <c r="F751" s="2">
        <v>5568966000</v>
      </c>
      <c r="G751" s="2">
        <v>3470200000</v>
      </c>
      <c r="H751" t="s">
        <v>12</v>
      </c>
      <c r="I751" t="s">
        <v>12</v>
      </c>
      <c r="J751" t="s">
        <v>59</v>
      </c>
      <c r="K751" t="s">
        <v>60</v>
      </c>
    </row>
    <row r="752" spans="1:11" hidden="1" x14ac:dyDescent="0.3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hidden="1" x14ac:dyDescent="0.3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hidden="1" x14ac:dyDescent="0.3">
      <c r="A755">
        <v>1249</v>
      </c>
      <c r="B755" t="s">
        <v>436</v>
      </c>
      <c r="C755" t="s">
        <v>15</v>
      </c>
      <c r="D755" s="1">
        <v>41639</v>
      </c>
      <c r="E755" s="2">
        <v>9968000000</v>
      </c>
      <c r="F755" s="2">
        <v>6423000000</v>
      </c>
      <c r="G755" s="2">
        <v>68000000</v>
      </c>
      <c r="H755" t="s">
        <v>12</v>
      </c>
      <c r="I755" s="2">
        <v>1178000000</v>
      </c>
      <c r="J755" t="s">
        <v>42</v>
      </c>
      <c r="K755" t="s">
        <v>45</v>
      </c>
    </row>
    <row r="756" spans="1:11" hidden="1" x14ac:dyDescent="0.3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hidden="1" x14ac:dyDescent="0.3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hidden="1" x14ac:dyDescent="0.3">
      <c r="A759">
        <v>697</v>
      </c>
      <c r="B759" t="s">
        <v>272</v>
      </c>
      <c r="C759" t="s">
        <v>15</v>
      </c>
      <c r="D759" s="1">
        <v>42004</v>
      </c>
      <c r="E759" s="2">
        <v>9715000000</v>
      </c>
      <c r="F759" s="2">
        <v>5663000000</v>
      </c>
      <c r="G759" s="2">
        <v>1202000000</v>
      </c>
      <c r="H759" s="2">
        <v>815000000</v>
      </c>
      <c r="I759" s="2">
        <v>33000000</v>
      </c>
      <c r="J759" t="s">
        <v>22</v>
      </c>
      <c r="K759" t="s">
        <v>89</v>
      </c>
    </row>
    <row r="760" spans="1:11" hidden="1" x14ac:dyDescent="0.3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hidden="1" x14ac:dyDescent="0.3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hidden="1" x14ac:dyDescent="0.3">
      <c r="A763">
        <v>223</v>
      </c>
      <c r="B763" t="s">
        <v>115</v>
      </c>
      <c r="C763" t="s">
        <v>15</v>
      </c>
      <c r="D763" s="1">
        <v>42004</v>
      </c>
      <c r="E763" s="2">
        <v>9703300000</v>
      </c>
      <c r="F763" s="2">
        <v>1171000000</v>
      </c>
      <c r="G763" s="2">
        <v>2193400000</v>
      </c>
      <c r="H763" s="2">
        <v>1893400000</v>
      </c>
      <c r="I763" s="2">
        <v>489800000</v>
      </c>
      <c r="J763" t="s">
        <v>25</v>
      </c>
      <c r="K763" t="s">
        <v>66</v>
      </c>
    </row>
    <row r="764" spans="1:11" hidden="1" x14ac:dyDescent="0.3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hidden="1" x14ac:dyDescent="0.3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hidden="1" x14ac:dyDescent="0.3">
      <c r="A766">
        <v>1483</v>
      </c>
      <c r="B766" t="s">
        <v>496</v>
      </c>
      <c r="C766" t="s">
        <v>15</v>
      </c>
      <c r="D766" s="1">
        <v>42004</v>
      </c>
      <c r="E766" s="2">
        <v>9675000000</v>
      </c>
      <c r="F766" s="2">
        <v>3319000000</v>
      </c>
      <c r="G766" s="2">
        <v>4308000000</v>
      </c>
      <c r="H766" s="2">
        <v>614000000</v>
      </c>
      <c r="I766" s="2">
        <v>188000000</v>
      </c>
      <c r="J766" t="s">
        <v>25</v>
      </c>
      <c r="K766" t="s">
        <v>30</v>
      </c>
    </row>
    <row r="767" spans="1:11" hidden="1" x14ac:dyDescent="0.3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hidden="1" x14ac:dyDescent="0.3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hidden="1" x14ac:dyDescent="0.3">
      <c r="A770">
        <v>808</v>
      </c>
      <c r="B770" t="s">
        <v>310</v>
      </c>
      <c r="C770" t="s">
        <v>15</v>
      </c>
      <c r="D770" s="1">
        <v>41636</v>
      </c>
      <c r="E770" s="2">
        <v>9560647000</v>
      </c>
      <c r="F770" s="2">
        <v>6904633000</v>
      </c>
      <c r="G770" s="2">
        <v>1978960000</v>
      </c>
      <c r="H770" t="s">
        <v>12</v>
      </c>
      <c r="I770" t="s">
        <v>12</v>
      </c>
      <c r="J770" t="s">
        <v>25</v>
      </c>
      <c r="K770" t="s">
        <v>28</v>
      </c>
    </row>
    <row r="771" spans="1:11" hidden="1" x14ac:dyDescent="0.3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hidden="1" x14ac:dyDescent="0.3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hidden="1" x14ac:dyDescent="0.3">
      <c r="A774">
        <v>988</v>
      </c>
      <c r="B774" t="s">
        <v>362</v>
      </c>
      <c r="C774" t="s">
        <v>15</v>
      </c>
      <c r="D774" s="1">
        <v>41639</v>
      </c>
      <c r="E774" s="2">
        <v>9531778000</v>
      </c>
      <c r="F774" s="2">
        <v>7567707000</v>
      </c>
      <c r="G774" s="2">
        <v>2177616000</v>
      </c>
      <c r="H774" t="s">
        <v>12</v>
      </c>
      <c r="I774" s="2">
        <v>167425000</v>
      </c>
      <c r="J774" t="s">
        <v>47</v>
      </c>
      <c r="K774" t="s">
        <v>363</v>
      </c>
    </row>
    <row r="775" spans="1:11" hidden="1" x14ac:dyDescent="0.3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hidden="1" x14ac:dyDescent="0.3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hidden="1" x14ac:dyDescent="0.3">
      <c r="A778">
        <v>183</v>
      </c>
      <c r="B778" t="s">
        <v>102</v>
      </c>
      <c r="C778" t="s">
        <v>15</v>
      </c>
      <c r="D778" s="1">
        <v>41881</v>
      </c>
      <c r="E778" s="2">
        <v>9475313000</v>
      </c>
      <c r="F778" s="2">
        <v>4540406000</v>
      </c>
      <c r="G778" s="2">
        <v>3104684000</v>
      </c>
      <c r="H778" t="s">
        <v>12</v>
      </c>
      <c r="I778" t="s">
        <v>12</v>
      </c>
      <c r="J778" t="s">
        <v>19</v>
      </c>
      <c r="K778" t="s">
        <v>79</v>
      </c>
    </row>
    <row r="779" spans="1:11" hidden="1" x14ac:dyDescent="0.3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hidden="1" x14ac:dyDescent="0.3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hidden="1" x14ac:dyDescent="0.3">
      <c r="A782">
        <v>1008</v>
      </c>
      <c r="B782" t="s">
        <v>369</v>
      </c>
      <c r="C782" t="s">
        <v>15</v>
      </c>
      <c r="D782" s="1">
        <v>42004</v>
      </c>
      <c r="E782" s="2">
        <v>9441000000</v>
      </c>
      <c r="F782" t="s">
        <v>12</v>
      </c>
      <c r="G782" s="2">
        <v>4014000000</v>
      </c>
      <c r="H782" t="s">
        <v>12</v>
      </c>
      <c r="I782" s="2">
        <v>321000000</v>
      </c>
      <c r="J782" t="s">
        <v>22</v>
      </c>
      <c r="K782" t="s">
        <v>57</v>
      </c>
    </row>
    <row r="783" spans="1:11" hidden="1" x14ac:dyDescent="0.3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hidden="1" x14ac:dyDescent="0.3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hidden="1" x14ac:dyDescent="0.3">
      <c r="A786">
        <v>725</v>
      </c>
      <c r="B786" t="s">
        <v>281</v>
      </c>
      <c r="C786" t="s">
        <v>15</v>
      </c>
      <c r="D786" s="1">
        <v>41639</v>
      </c>
      <c r="E786" s="2">
        <v>9437758000</v>
      </c>
      <c r="F786" s="2">
        <v>5301275000</v>
      </c>
      <c r="G786" s="2">
        <v>2839629000</v>
      </c>
      <c r="H786" t="s">
        <v>12</v>
      </c>
      <c r="I786" t="s">
        <v>12</v>
      </c>
      <c r="J786" t="s">
        <v>13</v>
      </c>
      <c r="K786" t="s">
        <v>282</v>
      </c>
    </row>
    <row r="787" spans="1:11" hidden="1" x14ac:dyDescent="0.3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hidden="1" x14ac:dyDescent="0.3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hidden="1" x14ac:dyDescent="0.3">
      <c r="A790">
        <v>1128</v>
      </c>
      <c r="B790" t="s">
        <v>405</v>
      </c>
      <c r="C790" t="s">
        <v>15</v>
      </c>
      <c r="D790" s="1">
        <v>42369</v>
      </c>
      <c r="E790" s="2">
        <v>9429300000</v>
      </c>
      <c r="F790" s="2">
        <v>5213200000</v>
      </c>
      <c r="G790" s="2">
        <v>2180700000</v>
      </c>
      <c r="H790" s="2">
        <v>671900000</v>
      </c>
      <c r="I790" t="s">
        <v>12</v>
      </c>
      <c r="J790" t="s">
        <v>25</v>
      </c>
      <c r="K790" t="s">
        <v>26</v>
      </c>
    </row>
    <row r="791" spans="1:11" hidden="1" x14ac:dyDescent="0.3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hidden="1" x14ac:dyDescent="0.3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hidden="1" x14ac:dyDescent="0.3">
      <c r="A794">
        <v>195</v>
      </c>
      <c r="B794" t="s">
        <v>106</v>
      </c>
      <c r="C794" t="s">
        <v>15</v>
      </c>
      <c r="D794" s="1">
        <v>41639</v>
      </c>
      <c r="E794" s="2">
        <v>9413000000</v>
      </c>
      <c r="F794" s="2">
        <v>5251000000</v>
      </c>
      <c r="G794" s="2">
        <v>3084000000</v>
      </c>
      <c r="H794" s="2">
        <v>582000000</v>
      </c>
      <c r="I794" t="s">
        <v>12</v>
      </c>
      <c r="J794" t="s">
        <v>25</v>
      </c>
      <c r="K794" t="s">
        <v>30</v>
      </c>
    </row>
    <row r="795" spans="1:11" hidden="1" x14ac:dyDescent="0.3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hidden="1" x14ac:dyDescent="0.3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hidden="1" x14ac:dyDescent="0.3">
      <c r="A798">
        <v>445</v>
      </c>
      <c r="B798" t="s">
        <v>195</v>
      </c>
      <c r="C798" t="s">
        <v>15</v>
      </c>
      <c r="D798" s="1">
        <v>41639</v>
      </c>
      <c r="E798" s="2">
        <v>9370000000</v>
      </c>
      <c r="F798" s="2">
        <v>698000000</v>
      </c>
      <c r="G798" s="2">
        <v>3194000000</v>
      </c>
      <c r="H798" t="s">
        <v>12</v>
      </c>
      <c r="I798" s="2">
        <v>1086000000</v>
      </c>
      <c r="J798" t="s">
        <v>47</v>
      </c>
      <c r="K798" t="s">
        <v>100</v>
      </c>
    </row>
    <row r="799" spans="1:11" hidden="1" x14ac:dyDescent="0.3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hidden="1" x14ac:dyDescent="0.3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hidden="1" x14ac:dyDescent="0.3">
      <c r="A802">
        <v>545</v>
      </c>
      <c r="B802" t="s">
        <v>226</v>
      </c>
      <c r="C802" t="s">
        <v>15</v>
      </c>
      <c r="D802" s="1">
        <v>41639</v>
      </c>
      <c r="E802" s="2">
        <v>9350000000</v>
      </c>
      <c r="F802" s="2">
        <v>6574000000</v>
      </c>
      <c r="G802" s="2">
        <v>645000000</v>
      </c>
      <c r="H802" s="2">
        <v>193000000</v>
      </c>
      <c r="I802" t="s">
        <v>12</v>
      </c>
      <c r="J802" t="s">
        <v>59</v>
      </c>
      <c r="K802" t="s">
        <v>193</v>
      </c>
    </row>
    <row r="803" spans="1:11" hidden="1" x14ac:dyDescent="0.3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hidden="1" x14ac:dyDescent="0.3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hidden="1" x14ac:dyDescent="0.3">
      <c r="A806">
        <v>800</v>
      </c>
      <c r="B806" t="s">
        <v>307</v>
      </c>
      <c r="C806" t="s">
        <v>15</v>
      </c>
      <c r="D806" s="1">
        <v>41938</v>
      </c>
      <c r="E806" s="2">
        <v>9316256000</v>
      </c>
      <c r="F806" s="2">
        <v>7751273000</v>
      </c>
      <c r="G806" s="2">
        <v>650948000</v>
      </c>
      <c r="H806" t="s">
        <v>12</v>
      </c>
      <c r="I806" t="s">
        <v>12</v>
      </c>
      <c r="J806" t="s">
        <v>36</v>
      </c>
      <c r="K806" t="s">
        <v>124</v>
      </c>
    </row>
    <row r="807" spans="1:11" hidden="1" x14ac:dyDescent="0.3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hidden="1" x14ac:dyDescent="0.3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hidden="1" x14ac:dyDescent="0.3">
      <c r="A810">
        <v>311</v>
      </c>
      <c r="B810" t="s">
        <v>147</v>
      </c>
      <c r="C810" t="s">
        <v>15</v>
      </c>
      <c r="D810" s="1">
        <v>42004</v>
      </c>
      <c r="E810" s="2">
        <v>9108000000</v>
      </c>
      <c r="F810" s="2">
        <v>5973000000</v>
      </c>
      <c r="G810" s="2">
        <v>62000000</v>
      </c>
      <c r="H810" t="s">
        <v>12</v>
      </c>
      <c r="I810" s="2">
        <v>2102000000</v>
      </c>
      <c r="J810" t="s">
        <v>19</v>
      </c>
      <c r="K810" t="s">
        <v>148</v>
      </c>
    </row>
    <row r="811" spans="1:11" hidden="1" x14ac:dyDescent="0.3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hidden="1" x14ac:dyDescent="0.3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hidden="1" x14ac:dyDescent="0.3">
      <c r="A814">
        <v>97</v>
      </c>
      <c r="B814" t="s">
        <v>67</v>
      </c>
      <c r="C814" t="s">
        <v>15</v>
      </c>
      <c r="D814" s="1">
        <v>41938</v>
      </c>
      <c r="E814" s="2">
        <v>9072000000</v>
      </c>
      <c r="F814" s="2">
        <v>5229000000</v>
      </c>
      <c r="G814" s="2">
        <v>895000000</v>
      </c>
      <c r="H814" s="2">
        <v>1428000000</v>
      </c>
      <c r="I814" t="s">
        <v>12</v>
      </c>
      <c r="J814" t="s">
        <v>22</v>
      </c>
      <c r="K814" t="s">
        <v>68</v>
      </c>
    </row>
    <row r="815" spans="1:11" hidden="1" x14ac:dyDescent="0.3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hidden="1" x14ac:dyDescent="0.3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hidden="1" x14ac:dyDescent="0.3">
      <c r="A818">
        <v>1092</v>
      </c>
      <c r="B818" t="s">
        <v>395</v>
      </c>
      <c r="C818" t="s">
        <v>15</v>
      </c>
      <c r="D818" s="1">
        <v>42004</v>
      </c>
      <c r="E818" s="2">
        <v>9055800000</v>
      </c>
      <c r="F818" s="2">
        <v>7129200000</v>
      </c>
      <c r="G818" s="2">
        <v>505800000</v>
      </c>
      <c r="H818" t="s">
        <v>12</v>
      </c>
      <c r="I818" t="s">
        <v>12</v>
      </c>
      <c r="J818" t="s">
        <v>59</v>
      </c>
      <c r="K818" t="s">
        <v>138</v>
      </c>
    </row>
    <row r="819" spans="1:11" hidden="1" x14ac:dyDescent="0.3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hidden="1" x14ac:dyDescent="0.3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hidden="1" x14ac:dyDescent="0.3">
      <c r="A822">
        <v>409</v>
      </c>
      <c r="B822" t="s">
        <v>184</v>
      </c>
      <c r="C822" t="s">
        <v>15</v>
      </c>
      <c r="D822" s="1">
        <v>41639</v>
      </c>
      <c r="E822" s="2">
        <v>8843200000</v>
      </c>
      <c r="F822" s="2">
        <v>5265500000</v>
      </c>
      <c r="G822" s="2">
        <v>1727600000</v>
      </c>
      <c r="H822" t="s">
        <v>12</v>
      </c>
      <c r="I822" s="2">
        <v>172200000</v>
      </c>
      <c r="J822" t="s">
        <v>22</v>
      </c>
      <c r="K822" t="s">
        <v>176</v>
      </c>
    </row>
    <row r="823" spans="1:11" hidden="1" x14ac:dyDescent="0.3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hidden="1" x14ac:dyDescent="0.3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hidden="1" x14ac:dyDescent="0.3">
      <c r="A826">
        <v>1379</v>
      </c>
      <c r="B826" t="s">
        <v>469</v>
      </c>
      <c r="C826" t="s">
        <v>15</v>
      </c>
      <c r="D826" s="1">
        <v>42004</v>
      </c>
      <c r="E826" s="2">
        <v>8803300000</v>
      </c>
      <c r="F826" s="2">
        <v>5643100000</v>
      </c>
      <c r="G826" s="2">
        <v>998400000</v>
      </c>
      <c r="H826" t="s">
        <v>12</v>
      </c>
      <c r="I826" s="2">
        <v>906900000</v>
      </c>
      <c r="J826" t="s">
        <v>13</v>
      </c>
      <c r="K826" t="s">
        <v>164</v>
      </c>
    </row>
    <row r="827" spans="1:11" hidden="1" x14ac:dyDescent="0.3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hidden="1" x14ac:dyDescent="0.3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hidden="1" x14ac:dyDescent="0.3">
      <c r="A830">
        <v>521</v>
      </c>
      <c r="B830" t="s">
        <v>220</v>
      </c>
      <c r="C830" t="s">
        <v>15</v>
      </c>
      <c r="D830" s="1">
        <v>42004</v>
      </c>
      <c r="E830" s="2">
        <v>8790000000</v>
      </c>
      <c r="F830" s="2">
        <v>1663000000</v>
      </c>
      <c r="G830" s="2">
        <v>3593000000</v>
      </c>
      <c r="H830" s="2">
        <v>983000000</v>
      </c>
      <c r="I830" s="2">
        <v>75000000</v>
      </c>
      <c r="J830" t="s">
        <v>22</v>
      </c>
      <c r="K830" t="s">
        <v>57</v>
      </c>
    </row>
    <row r="831" spans="1:11" hidden="1" x14ac:dyDescent="0.3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hidden="1" x14ac:dyDescent="0.3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hidden="1" x14ac:dyDescent="0.3">
      <c r="A834">
        <v>1451</v>
      </c>
      <c r="B834" t="s">
        <v>487</v>
      </c>
      <c r="C834" t="s">
        <v>15</v>
      </c>
      <c r="D834" s="1">
        <v>41639</v>
      </c>
      <c r="E834" s="2">
        <v>8602000000</v>
      </c>
      <c r="F834" s="2">
        <v>291000000</v>
      </c>
      <c r="G834" s="2">
        <v>5808000000</v>
      </c>
      <c r="H834" t="s">
        <v>12</v>
      </c>
      <c r="I834" s="2">
        <v>576000000</v>
      </c>
      <c r="J834" t="s">
        <v>47</v>
      </c>
      <c r="K834" t="s">
        <v>105</v>
      </c>
    </row>
    <row r="835" spans="1:11" hidden="1" x14ac:dyDescent="0.3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hidden="1" x14ac:dyDescent="0.3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hidden="1" x14ac:dyDescent="0.3">
      <c r="A838">
        <v>231</v>
      </c>
      <c r="B838" t="s">
        <v>116</v>
      </c>
      <c r="C838" t="s">
        <v>15</v>
      </c>
      <c r="D838" s="1">
        <v>41639</v>
      </c>
      <c r="E838" s="2">
        <v>8468100000</v>
      </c>
      <c r="F838" s="2">
        <v>6875400000</v>
      </c>
      <c r="G838" s="2">
        <v>497400000</v>
      </c>
      <c r="H838" t="s">
        <v>12</v>
      </c>
      <c r="I838" s="2">
        <v>299900000</v>
      </c>
      <c r="J838" t="s">
        <v>59</v>
      </c>
      <c r="K838" t="s">
        <v>117</v>
      </c>
    </row>
    <row r="839" spans="1:11" hidden="1" x14ac:dyDescent="0.3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hidden="1" x14ac:dyDescent="0.3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hidden="1" x14ac:dyDescent="0.3">
      <c r="A842">
        <v>215</v>
      </c>
      <c r="B842" t="s">
        <v>112</v>
      </c>
      <c r="C842" t="s">
        <v>15</v>
      </c>
      <c r="D842" s="1">
        <v>41912</v>
      </c>
      <c r="E842" s="2">
        <v>8446000000</v>
      </c>
      <c r="F842" s="2">
        <v>4145000000</v>
      </c>
      <c r="G842" s="2">
        <v>2145000000</v>
      </c>
      <c r="H842" s="2">
        <v>550000000</v>
      </c>
      <c r="I842" t="s">
        <v>12</v>
      </c>
      <c r="J842" t="s">
        <v>25</v>
      </c>
      <c r="K842" t="s">
        <v>30</v>
      </c>
    </row>
    <row r="843" spans="1:11" hidden="1" x14ac:dyDescent="0.3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hidden="1" x14ac:dyDescent="0.3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hidden="1" x14ac:dyDescent="0.3">
      <c r="A846">
        <v>1145</v>
      </c>
      <c r="B846" t="s">
        <v>409</v>
      </c>
      <c r="C846" t="s">
        <v>15</v>
      </c>
      <c r="D846" s="1">
        <v>41639</v>
      </c>
      <c r="E846" s="2">
        <v>8414000000</v>
      </c>
      <c r="F846" s="2">
        <v>5299000000</v>
      </c>
      <c r="G846" s="2">
        <v>584000000</v>
      </c>
      <c r="H846" s="2">
        <v>469000000</v>
      </c>
      <c r="I846" s="2">
        <v>1362000000</v>
      </c>
      <c r="J846" t="s">
        <v>59</v>
      </c>
      <c r="K846" t="s">
        <v>410</v>
      </c>
    </row>
    <row r="847" spans="1:11" hidden="1" x14ac:dyDescent="0.3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hidden="1" x14ac:dyDescent="0.3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hidden="1" x14ac:dyDescent="0.3">
      <c r="A850">
        <v>243</v>
      </c>
      <c r="B850" t="s">
        <v>120</v>
      </c>
      <c r="C850" t="s">
        <v>15</v>
      </c>
      <c r="D850" s="1">
        <v>42004</v>
      </c>
      <c r="E850" s="2">
        <v>8305100000</v>
      </c>
      <c r="F850" s="2">
        <v>6548700000</v>
      </c>
      <c r="G850" s="2">
        <v>792700000</v>
      </c>
      <c r="H850" t="s">
        <v>12</v>
      </c>
      <c r="I850" t="s">
        <v>12</v>
      </c>
      <c r="J850" t="s">
        <v>19</v>
      </c>
      <c r="K850" t="s">
        <v>121</v>
      </c>
    </row>
    <row r="851" spans="1:11" hidden="1" x14ac:dyDescent="0.3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hidden="1" x14ac:dyDescent="0.3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hidden="1" x14ac:dyDescent="0.3">
      <c r="A854">
        <v>383</v>
      </c>
      <c r="B854" t="s">
        <v>171</v>
      </c>
      <c r="C854" t="s">
        <v>15</v>
      </c>
      <c r="D854" s="1">
        <v>41854</v>
      </c>
      <c r="E854" s="2">
        <v>8268000000</v>
      </c>
      <c r="F854" s="2">
        <v>5297000000</v>
      </c>
      <c r="G854" s="2">
        <v>1527000000</v>
      </c>
      <c r="H854" s="2">
        <v>122000000</v>
      </c>
      <c r="I854" t="s">
        <v>12</v>
      </c>
      <c r="J854" t="s">
        <v>36</v>
      </c>
      <c r="K854" t="s">
        <v>124</v>
      </c>
    </row>
    <row r="855" spans="1:11" hidden="1" x14ac:dyDescent="0.3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hidden="1" x14ac:dyDescent="0.3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hidden="1" x14ac:dyDescent="0.3">
      <c r="A858">
        <v>1317</v>
      </c>
      <c r="B858" t="s">
        <v>453</v>
      </c>
      <c r="C858" t="s">
        <v>15</v>
      </c>
      <c r="D858" s="1">
        <v>41672</v>
      </c>
      <c r="E858" s="2">
        <v>8186400000</v>
      </c>
      <c r="F858" s="2">
        <v>3967100000</v>
      </c>
      <c r="G858" s="2">
        <v>3673500000</v>
      </c>
      <c r="H858" t="s">
        <v>12</v>
      </c>
      <c r="I858" t="s">
        <v>12</v>
      </c>
      <c r="J858" t="s">
        <v>19</v>
      </c>
      <c r="K858" t="s">
        <v>289</v>
      </c>
    </row>
    <row r="859" spans="1:11" hidden="1" x14ac:dyDescent="0.3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hidden="1" x14ac:dyDescent="0.3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hidden="1" x14ac:dyDescent="0.3">
      <c r="A862">
        <v>355</v>
      </c>
      <c r="B862" t="s">
        <v>160</v>
      </c>
      <c r="C862" t="s">
        <v>15</v>
      </c>
      <c r="D862" s="1">
        <v>41639</v>
      </c>
      <c r="E862" s="2">
        <v>8106000000</v>
      </c>
      <c r="F862" s="2">
        <v>5755000000</v>
      </c>
      <c r="G862" s="2">
        <v>387000000</v>
      </c>
      <c r="H862" t="s">
        <v>12</v>
      </c>
      <c r="I862" s="2">
        <v>954000000</v>
      </c>
      <c r="J862" t="s">
        <v>42</v>
      </c>
      <c r="K862" t="s">
        <v>43</v>
      </c>
    </row>
    <row r="863" spans="1:11" hidden="1" x14ac:dyDescent="0.3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hidden="1" x14ac:dyDescent="0.3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hidden="1" x14ac:dyDescent="0.3">
      <c r="A866">
        <v>457</v>
      </c>
      <c r="B866" t="s">
        <v>200</v>
      </c>
      <c r="C866" t="s">
        <v>15</v>
      </c>
      <c r="D866" s="1">
        <v>41912</v>
      </c>
      <c r="E866" s="2">
        <v>8024900000</v>
      </c>
      <c r="F866" s="2">
        <v>6268600000</v>
      </c>
      <c r="G866" s="2">
        <v>826900000</v>
      </c>
      <c r="H866" t="s">
        <v>12</v>
      </c>
      <c r="I866" t="s">
        <v>12</v>
      </c>
      <c r="J866" t="s">
        <v>19</v>
      </c>
      <c r="K866" t="s">
        <v>201</v>
      </c>
    </row>
    <row r="867" spans="1:11" hidden="1" x14ac:dyDescent="0.3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hidden="1" x14ac:dyDescent="0.3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hidden="1" x14ac:dyDescent="0.3">
      <c r="A870">
        <v>1343</v>
      </c>
      <c r="B870" t="s">
        <v>459</v>
      </c>
      <c r="C870" t="s">
        <v>15</v>
      </c>
      <c r="D870" s="1">
        <v>41639</v>
      </c>
      <c r="E870" s="2">
        <v>7959894000</v>
      </c>
      <c r="F870" s="2">
        <v>5305270000</v>
      </c>
      <c r="G870" s="2">
        <v>1044819000</v>
      </c>
      <c r="H870" t="s">
        <v>12</v>
      </c>
      <c r="I870" s="2">
        <v>754711000</v>
      </c>
      <c r="J870" t="s">
        <v>19</v>
      </c>
      <c r="K870" t="s">
        <v>133</v>
      </c>
    </row>
    <row r="871" spans="1:11" hidden="1" x14ac:dyDescent="0.3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hidden="1" x14ac:dyDescent="0.3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hidden="1" x14ac:dyDescent="0.3">
      <c r="A874">
        <v>485</v>
      </c>
      <c r="B874" t="s">
        <v>209</v>
      </c>
      <c r="C874" t="s">
        <v>15</v>
      </c>
      <c r="D874" s="1">
        <v>41671</v>
      </c>
      <c r="E874" s="2">
        <v>7840300000</v>
      </c>
      <c r="F874" s="2">
        <v>5050500000</v>
      </c>
      <c r="G874" s="2">
        <v>1819500000</v>
      </c>
      <c r="H874" t="s">
        <v>12</v>
      </c>
      <c r="I874" t="s">
        <v>12</v>
      </c>
      <c r="J874" t="s">
        <v>19</v>
      </c>
      <c r="K874" t="s">
        <v>197</v>
      </c>
    </row>
    <row r="875" spans="1:11" hidden="1" x14ac:dyDescent="0.3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hidden="1" x14ac:dyDescent="0.3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hidden="1" x14ac:dyDescent="0.3">
      <c r="A878">
        <v>948</v>
      </c>
      <c r="B878" t="s">
        <v>351</v>
      </c>
      <c r="C878" t="s">
        <v>15</v>
      </c>
      <c r="D878" s="1">
        <v>41973</v>
      </c>
      <c r="E878" s="2">
        <v>7779812000</v>
      </c>
      <c r="F878" s="2">
        <v>6336272000</v>
      </c>
      <c r="G878" s="2">
        <v>521502000</v>
      </c>
      <c r="H878" t="s">
        <v>12</v>
      </c>
      <c r="I878" t="s">
        <v>12</v>
      </c>
      <c r="J878" t="s">
        <v>19</v>
      </c>
      <c r="K878" t="s">
        <v>201</v>
      </c>
    </row>
    <row r="879" spans="1:11" hidden="1" x14ac:dyDescent="0.3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hidden="1" x14ac:dyDescent="0.3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hidden="1" x14ac:dyDescent="0.3">
      <c r="A882">
        <v>493</v>
      </c>
      <c r="B882" t="s">
        <v>212</v>
      </c>
      <c r="C882" t="s">
        <v>15</v>
      </c>
      <c r="D882" s="1">
        <v>42004</v>
      </c>
      <c r="E882" s="2">
        <v>7752728000</v>
      </c>
      <c r="F882" s="2">
        <v>4778479000</v>
      </c>
      <c r="G882" s="2">
        <v>1758765000</v>
      </c>
      <c r="H882" t="s">
        <v>12</v>
      </c>
      <c r="I882" t="s">
        <v>12</v>
      </c>
      <c r="J882" t="s">
        <v>13</v>
      </c>
      <c r="K882" t="s">
        <v>157</v>
      </c>
    </row>
    <row r="883" spans="1:11" hidden="1" x14ac:dyDescent="0.3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hidden="1" x14ac:dyDescent="0.3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hidden="1" x14ac:dyDescent="0.3">
      <c r="A886">
        <v>1399</v>
      </c>
      <c r="B886" t="s">
        <v>473</v>
      </c>
      <c r="C886" t="s">
        <v>15</v>
      </c>
      <c r="D886" s="1">
        <v>42004</v>
      </c>
      <c r="E886" s="2">
        <v>7750500000</v>
      </c>
      <c r="F886" s="2">
        <v>5062900000</v>
      </c>
      <c r="G886" s="2">
        <v>1849400000</v>
      </c>
      <c r="H886" t="s">
        <v>12</v>
      </c>
      <c r="I886" s="2">
        <v>118900000</v>
      </c>
      <c r="J886" t="s">
        <v>59</v>
      </c>
      <c r="K886" t="s">
        <v>96</v>
      </c>
    </row>
    <row r="887" spans="1:11" hidden="1" x14ac:dyDescent="0.3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hidden="1" x14ac:dyDescent="0.3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hidden="1" x14ac:dyDescent="0.3">
      <c r="A890">
        <v>283</v>
      </c>
      <c r="B890" t="s">
        <v>134</v>
      </c>
      <c r="C890" t="s">
        <v>15</v>
      </c>
      <c r="D890" s="1">
        <v>42004</v>
      </c>
      <c r="E890" s="2">
        <v>7670400000</v>
      </c>
      <c r="F890" s="2">
        <v>385900000</v>
      </c>
      <c r="G890" s="2">
        <v>2027900000</v>
      </c>
      <c r="H890" s="2">
        <v>2430600000</v>
      </c>
      <c r="I890" s="2">
        <v>258300000</v>
      </c>
      <c r="J890" t="s">
        <v>25</v>
      </c>
      <c r="K890" t="s">
        <v>66</v>
      </c>
    </row>
    <row r="891" spans="1:11" hidden="1" x14ac:dyDescent="0.3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hidden="1" x14ac:dyDescent="0.3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hidden="1" x14ac:dyDescent="0.3">
      <c r="A894">
        <v>1738</v>
      </c>
      <c r="B894" t="s">
        <v>565</v>
      </c>
      <c r="C894" t="s">
        <v>15</v>
      </c>
      <c r="D894" s="1">
        <v>41639</v>
      </c>
      <c r="E894" s="2">
        <v>7541234000</v>
      </c>
      <c r="F894" s="2">
        <v>5106489000</v>
      </c>
      <c r="G894" t="s">
        <v>12</v>
      </c>
      <c r="H894" t="s">
        <v>12</v>
      </c>
      <c r="I894" s="2">
        <v>1213178000</v>
      </c>
      <c r="J894" t="s">
        <v>47</v>
      </c>
      <c r="K894" t="s">
        <v>50</v>
      </c>
    </row>
    <row r="895" spans="1:11" hidden="1" x14ac:dyDescent="0.3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hidden="1" x14ac:dyDescent="0.3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hidden="1" x14ac:dyDescent="0.3">
      <c r="A898">
        <v>1359</v>
      </c>
      <c r="B898" t="s">
        <v>464</v>
      </c>
      <c r="C898" t="s">
        <v>15</v>
      </c>
      <c r="D898" s="1">
        <v>41727</v>
      </c>
      <c r="E898" s="2">
        <v>7450000000</v>
      </c>
      <c r="F898" s="2">
        <v>3140000000</v>
      </c>
      <c r="G898" s="2">
        <v>3142000000</v>
      </c>
      <c r="H898" t="s">
        <v>12</v>
      </c>
      <c r="I898" s="2">
        <v>35000000</v>
      </c>
      <c r="J898" t="s">
        <v>19</v>
      </c>
      <c r="K898" t="s">
        <v>289</v>
      </c>
    </row>
    <row r="899" spans="1:11" hidden="1" x14ac:dyDescent="0.3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hidden="1" x14ac:dyDescent="0.3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hidden="1" x14ac:dyDescent="0.3">
      <c r="A902">
        <v>1056</v>
      </c>
      <c r="B902" t="s">
        <v>382</v>
      </c>
      <c r="C902" t="s">
        <v>15</v>
      </c>
      <c r="D902" s="1">
        <v>41639</v>
      </c>
      <c r="E902" s="2">
        <v>7348754000</v>
      </c>
      <c r="F902" s="2">
        <v>5427945000</v>
      </c>
      <c r="G902" s="2">
        <v>1373878000</v>
      </c>
      <c r="H902" t="s">
        <v>12</v>
      </c>
      <c r="I902" t="s">
        <v>12</v>
      </c>
      <c r="J902" t="s">
        <v>19</v>
      </c>
      <c r="K902" t="s">
        <v>383</v>
      </c>
    </row>
    <row r="903" spans="1:11" hidden="1" x14ac:dyDescent="0.3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hidden="1" x14ac:dyDescent="0.3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hidden="1" x14ac:dyDescent="0.3">
      <c r="A906">
        <v>569</v>
      </c>
      <c r="B906" t="s">
        <v>232</v>
      </c>
      <c r="C906" t="s">
        <v>15</v>
      </c>
      <c r="D906" s="1">
        <v>41639</v>
      </c>
      <c r="E906" s="2">
        <v>7301204000</v>
      </c>
      <c r="F906" s="2">
        <v>3997940000</v>
      </c>
      <c r="G906" s="2">
        <v>914149000</v>
      </c>
      <c r="H906" t="s">
        <v>12</v>
      </c>
      <c r="I906" s="2">
        <v>859680000</v>
      </c>
      <c r="J906" t="s">
        <v>42</v>
      </c>
      <c r="K906" t="s">
        <v>43</v>
      </c>
    </row>
    <row r="907" spans="1:11" hidden="1" x14ac:dyDescent="0.3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hidden="1" x14ac:dyDescent="0.3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hidden="1" x14ac:dyDescent="0.3">
      <c r="A910">
        <v>1305</v>
      </c>
      <c r="B910" t="s">
        <v>450</v>
      </c>
      <c r="C910" t="s">
        <v>15</v>
      </c>
      <c r="D910" s="1">
        <v>41639</v>
      </c>
      <c r="E910" s="2">
        <v>7263000000</v>
      </c>
      <c r="F910" s="2">
        <v>1751000000</v>
      </c>
      <c r="G910" s="2">
        <v>2108000000</v>
      </c>
      <c r="H910" t="s">
        <v>12</v>
      </c>
      <c r="I910" s="2">
        <v>843000000</v>
      </c>
      <c r="J910" t="s">
        <v>42</v>
      </c>
      <c r="K910" t="s">
        <v>45</v>
      </c>
    </row>
    <row r="911" spans="1:11" hidden="1" x14ac:dyDescent="0.3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hidden="1" x14ac:dyDescent="0.3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hidden="1" x14ac:dyDescent="0.3">
      <c r="A914">
        <v>1718</v>
      </c>
      <c r="B914" t="s">
        <v>559</v>
      </c>
      <c r="C914" t="s">
        <v>15</v>
      </c>
      <c r="D914" s="1">
        <v>41639</v>
      </c>
      <c r="E914" s="2">
        <v>7254000000</v>
      </c>
      <c r="F914" s="2">
        <v>5716000000</v>
      </c>
      <c r="G914" s="2">
        <v>494000000</v>
      </c>
      <c r="H914" s="2">
        <v>33000000</v>
      </c>
      <c r="I914" t="s">
        <v>12</v>
      </c>
      <c r="J914" t="s">
        <v>52</v>
      </c>
      <c r="K914" t="s">
        <v>53</v>
      </c>
    </row>
    <row r="915" spans="1:11" hidden="1" x14ac:dyDescent="0.3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hidden="1" x14ac:dyDescent="0.3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hidden="1" x14ac:dyDescent="0.3">
      <c r="A918">
        <v>271</v>
      </c>
      <c r="B918" t="s">
        <v>129</v>
      </c>
      <c r="C918" t="s">
        <v>15</v>
      </c>
      <c r="D918" s="1">
        <v>41639</v>
      </c>
      <c r="E918" s="2">
        <v>7184794000</v>
      </c>
      <c r="F918" s="2">
        <v>6293699000</v>
      </c>
      <c r="G918" t="s">
        <v>12</v>
      </c>
      <c r="H918" t="s">
        <v>12</v>
      </c>
      <c r="I918" s="2">
        <v>190390000</v>
      </c>
      <c r="J918" t="s">
        <v>52</v>
      </c>
      <c r="K918" t="s">
        <v>130</v>
      </c>
    </row>
    <row r="919" spans="1:11" hidden="1" x14ac:dyDescent="0.3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hidden="1" x14ac:dyDescent="0.3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hidden="1" x14ac:dyDescent="0.3">
      <c r="A922">
        <v>347</v>
      </c>
      <c r="B922" t="s">
        <v>158</v>
      </c>
      <c r="C922" t="s">
        <v>15</v>
      </c>
      <c r="D922" s="1">
        <v>42004</v>
      </c>
      <c r="E922" s="2">
        <v>7179000000</v>
      </c>
      <c r="F922" s="2">
        <v>5090000000</v>
      </c>
      <c r="G922" s="2">
        <v>252000000</v>
      </c>
      <c r="H922" t="s">
        <v>12</v>
      </c>
      <c r="I922" s="2">
        <v>685000000</v>
      </c>
      <c r="J922" t="s">
        <v>42</v>
      </c>
      <c r="K922" t="s">
        <v>43</v>
      </c>
    </row>
    <row r="923" spans="1:11" hidden="1" x14ac:dyDescent="0.3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hidden="1" x14ac:dyDescent="0.3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hidden="1" x14ac:dyDescent="0.3">
      <c r="A926">
        <v>816</v>
      </c>
      <c r="B926" t="s">
        <v>312</v>
      </c>
      <c r="C926" t="s">
        <v>15</v>
      </c>
      <c r="D926" s="1">
        <v>41639</v>
      </c>
      <c r="E926" s="2">
        <v>7146079000</v>
      </c>
      <c r="F926" s="2">
        <v>3865231000</v>
      </c>
      <c r="G926" s="2">
        <v>1924132000</v>
      </c>
      <c r="H926" t="s">
        <v>12</v>
      </c>
      <c r="I926" t="s">
        <v>12</v>
      </c>
      <c r="J926" t="s">
        <v>36</v>
      </c>
      <c r="K926" t="s">
        <v>124</v>
      </c>
    </row>
    <row r="927" spans="1:11" hidden="1" x14ac:dyDescent="0.3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hidden="1" x14ac:dyDescent="0.3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hidden="1" x14ac:dyDescent="0.3">
      <c r="A930">
        <v>453</v>
      </c>
      <c r="B930" t="s">
        <v>198</v>
      </c>
      <c r="C930" t="s">
        <v>15</v>
      </c>
      <c r="D930" s="1">
        <v>41639</v>
      </c>
      <c r="E930" s="2">
        <v>7146000000</v>
      </c>
      <c r="F930" s="2">
        <v>4326000000</v>
      </c>
      <c r="G930" s="2">
        <v>1740000000</v>
      </c>
      <c r="H930" t="s">
        <v>12</v>
      </c>
      <c r="I930" s="2">
        <v>79000000</v>
      </c>
      <c r="J930" t="s">
        <v>25</v>
      </c>
      <c r="K930" t="s">
        <v>199</v>
      </c>
    </row>
    <row r="931" spans="1:11" hidden="1" x14ac:dyDescent="0.3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hidden="1" x14ac:dyDescent="0.3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hidden="1" x14ac:dyDescent="0.3">
      <c r="A934">
        <v>239</v>
      </c>
      <c r="B934" t="s">
        <v>119</v>
      </c>
      <c r="C934" t="s">
        <v>15</v>
      </c>
      <c r="D934" s="1">
        <v>41639</v>
      </c>
      <c r="E934" s="2">
        <v>7143000000</v>
      </c>
      <c r="F934" s="2">
        <v>2174000000</v>
      </c>
      <c r="G934" s="2">
        <v>2678000000</v>
      </c>
      <c r="H934" s="2">
        <v>861000000</v>
      </c>
      <c r="I934" s="2">
        <v>410000000</v>
      </c>
      <c r="J934" t="s">
        <v>25</v>
      </c>
      <c r="K934" t="s">
        <v>30</v>
      </c>
    </row>
    <row r="935" spans="1:11" hidden="1" x14ac:dyDescent="0.3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hidden="1" x14ac:dyDescent="0.3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hidden="1" x14ac:dyDescent="0.3">
      <c r="A938">
        <v>852</v>
      </c>
      <c r="B938" t="s">
        <v>322</v>
      </c>
      <c r="C938" t="s">
        <v>15</v>
      </c>
      <c r="D938" s="1">
        <v>41639</v>
      </c>
      <c r="E938" s="2">
        <v>7122300000</v>
      </c>
      <c r="F938" t="s">
        <v>12</v>
      </c>
      <c r="G938" s="2">
        <v>6463400000</v>
      </c>
      <c r="H938" t="s">
        <v>12</v>
      </c>
      <c r="I938" t="s">
        <v>12</v>
      </c>
      <c r="J938" t="s">
        <v>19</v>
      </c>
      <c r="K938" t="s">
        <v>323</v>
      </c>
    </row>
    <row r="939" spans="1:11" hidden="1" x14ac:dyDescent="0.3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hidden="1" x14ac:dyDescent="0.3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hidden="1" x14ac:dyDescent="0.3">
      <c r="A942">
        <v>1024</v>
      </c>
      <c r="B942" t="s">
        <v>373</v>
      </c>
      <c r="C942" t="s">
        <v>15</v>
      </c>
      <c r="D942" s="1">
        <v>42004</v>
      </c>
      <c r="E942" s="2">
        <v>7006000000</v>
      </c>
      <c r="F942" s="2">
        <v>4946000000</v>
      </c>
      <c r="G942" s="2">
        <v>1338000000</v>
      </c>
      <c r="H942" t="s">
        <v>12</v>
      </c>
      <c r="I942" t="s">
        <v>12</v>
      </c>
      <c r="J942" t="s">
        <v>13</v>
      </c>
      <c r="K942" t="s">
        <v>64</v>
      </c>
    </row>
    <row r="943" spans="1:11" hidden="1" x14ac:dyDescent="0.3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hidden="1" x14ac:dyDescent="0.3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hidden="1" x14ac:dyDescent="0.3">
      <c r="A946">
        <v>1293</v>
      </c>
      <c r="B946" t="s">
        <v>447</v>
      </c>
      <c r="C946" t="s">
        <v>15</v>
      </c>
      <c r="D946" s="1">
        <v>41639</v>
      </c>
      <c r="E946" s="2">
        <v>6999700000</v>
      </c>
      <c r="F946" s="2">
        <v>4629600000</v>
      </c>
      <c r="G946" s="2">
        <v>1493700000</v>
      </c>
      <c r="H946" s="2">
        <v>122800000</v>
      </c>
      <c r="I946" t="s">
        <v>12</v>
      </c>
      <c r="J946" t="s">
        <v>13</v>
      </c>
      <c r="K946" t="s">
        <v>157</v>
      </c>
    </row>
    <row r="947" spans="1:11" hidden="1" x14ac:dyDescent="0.3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hidden="1" x14ac:dyDescent="0.3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hidden="1" x14ac:dyDescent="0.3">
      <c r="A950">
        <v>1703</v>
      </c>
      <c r="B950" t="s">
        <v>555</v>
      </c>
      <c r="C950" t="s">
        <v>15</v>
      </c>
      <c r="D950" s="1">
        <v>41639</v>
      </c>
      <c r="E950" s="2">
        <v>6860000000</v>
      </c>
      <c r="F950" s="2">
        <v>4124000000</v>
      </c>
      <c r="G950" s="2">
        <v>546000000</v>
      </c>
      <c r="H950" t="s">
        <v>12</v>
      </c>
      <c r="I950" s="2">
        <v>815000000</v>
      </c>
      <c r="J950" t="s">
        <v>83</v>
      </c>
      <c r="K950" t="s">
        <v>84</v>
      </c>
    </row>
    <row r="951" spans="1:11" hidden="1" x14ac:dyDescent="0.3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hidden="1" x14ac:dyDescent="0.3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hidden="1" x14ac:dyDescent="0.3">
      <c r="A954">
        <v>1241</v>
      </c>
      <c r="B954" t="s">
        <v>434</v>
      </c>
      <c r="C954" t="s">
        <v>15</v>
      </c>
      <c r="D954" s="1">
        <v>41639</v>
      </c>
      <c r="E954" s="2">
        <v>6793306000</v>
      </c>
      <c r="F954" s="2">
        <v>1077420000</v>
      </c>
      <c r="G954" s="2">
        <v>3185497000</v>
      </c>
      <c r="H954" t="s">
        <v>12</v>
      </c>
      <c r="I954" s="2">
        <v>117975000</v>
      </c>
      <c r="J954" t="s">
        <v>19</v>
      </c>
      <c r="K954" t="s">
        <v>77</v>
      </c>
    </row>
    <row r="955" spans="1:11" hidden="1" x14ac:dyDescent="0.3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hidden="1" x14ac:dyDescent="0.3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hidden="1" x14ac:dyDescent="0.3">
      <c r="A958">
        <v>1213</v>
      </c>
      <c r="B958" t="s">
        <v>426</v>
      </c>
      <c r="C958" t="s">
        <v>15</v>
      </c>
      <c r="D958" s="1">
        <v>41639</v>
      </c>
      <c r="E958" s="2">
        <v>6649237000</v>
      </c>
      <c r="F958" s="2">
        <v>3280236000</v>
      </c>
      <c r="G958" s="2">
        <v>2265516000</v>
      </c>
      <c r="H958" t="s">
        <v>12</v>
      </c>
      <c r="I958" t="s">
        <v>12</v>
      </c>
      <c r="J958" t="s">
        <v>19</v>
      </c>
      <c r="K958" t="s">
        <v>79</v>
      </c>
    </row>
    <row r="959" spans="1:11" hidden="1" x14ac:dyDescent="0.3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hidden="1" x14ac:dyDescent="0.3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hidden="1" x14ac:dyDescent="0.3">
      <c r="A962">
        <v>1339</v>
      </c>
      <c r="B962" t="s">
        <v>458</v>
      </c>
      <c r="C962" t="s">
        <v>15</v>
      </c>
      <c r="D962" s="1">
        <v>42004</v>
      </c>
      <c r="E962" s="2">
        <v>6638774000</v>
      </c>
      <c r="F962" s="2">
        <v>5253040000</v>
      </c>
      <c r="G962" s="2">
        <v>1030014000</v>
      </c>
      <c r="H962" t="s">
        <v>12</v>
      </c>
      <c r="I962" t="s">
        <v>12</v>
      </c>
      <c r="J962" t="s">
        <v>13</v>
      </c>
      <c r="K962" t="s">
        <v>164</v>
      </c>
    </row>
    <row r="963" spans="1:11" hidden="1" x14ac:dyDescent="0.3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hidden="1" x14ac:dyDescent="0.3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hidden="1" x14ac:dyDescent="0.3">
      <c r="A966">
        <v>1363</v>
      </c>
      <c r="B966" t="s">
        <v>465</v>
      </c>
      <c r="C966" t="s">
        <v>15</v>
      </c>
      <c r="D966" s="1">
        <v>41912</v>
      </c>
      <c r="E966" s="2">
        <v>6623500000</v>
      </c>
      <c r="F966" s="2">
        <v>3869600000</v>
      </c>
      <c r="G966" s="2">
        <v>1570100000</v>
      </c>
      <c r="H966" t="s">
        <v>12</v>
      </c>
      <c r="I966" t="s">
        <v>12</v>
      </c>
      <c r="J966" t="s">
        <v>13</v>
      </c>
      <c r="K966" t="s">
        <v>164</v>
      </c>
    </row>
    <row r="967" spans="1:11" hidden="1" x14ac:dyDescent="0.3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hidden="1" x14ac:dyDescent="0.3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hidden="1" x14ac:dyDescent="0.3">
      <c r="A970">
        <v>649</v>
      </c>
      <c r="B970" t="s">
        <v>256</v>
      </c>
      <c r="C970" t="s">
        <v>15</v>
      </c>
      <c r="D970" s="1">
        <v>41671</v>
      </c>
      <c r="E970" s="2">
        <v>6505000000</v>
      </c>
      <c r="F970" s="2">
        <v>4372000000</v>
      </c>
      <c r="G970" s="2">
        <v>1334000000</v>
      </c>
      <c r="H970" t="s">
        <v>12</v>
      </c>
      <c r="I970" s="2">
        <v>133000000</v>
      </c>
      <c r="J970" t="s">
        <v>19</v>
      </c>
      <c r="K970" t="s">
        <v>257</v>
      </c>
    </row>
    <row r="971" spans="1:11" hidden="1" x14ac:dyDescent="0.3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hidden="1" x14ac:dyDescent="0.3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hidden="1" x14ac:dyDescent="0.3">
      <c r="A974">
        <v>5</v>
      </c>
      <c r="B974" t="s">
        <v>18</v>
      </c>
      <c r="C974" t="s">
        <v>15</v>
      </c>
      <c r="D974" s="1">
        <v>41636</v>
      </c>
      <c r="E974" s="2">
        <v>6493814000</v>
      </c>
      <c r="F974" s="2">
        <v>3241668000</v>
      </c>
      <c r="G974" s="2">
        <v>2591828000</v>
      </c>
      <c r="H974" t="s">
        <v>12</v>
      </c>
      <c r="I974" t="s">
        <v>12</v>
      </c>
      <c r="J974" t="s">
        <v>19</v>
      </c>
      <c r="K974" t="s">
        <v>20</v>
      </c>
    </row>
    <row r="975" spans="1:11" hidden="1" x14ac:dyDescent="0.3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hidden="1" x14ac:dyDescent="0.3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hidden="1" x14ac:dyDescent="0.3">
      <c r="A978">
        <v>1028</v>
      </c>
      <c r="B978" t="s">
        <v>374</v>
      </c>
      <c r="C978" t="s">
        <v>15</v>
      </c>
      <c r="D978" s="1">
        <v>41639</v>
      </c>
      <c r="E978" s="2">
        <v>6484892000</v>
      </c>
      <c r="F978" s="2">
        <v>3006009000</v>
      </c>
      <c r="G978" s="2">
        <v>2310780000</v>
      </c>
      <c r="H978" t="s">
        <v>12</v>
      </c>
      <c r="I978" t="s">
        <v>12</v>
      </c>
      <c r="J978" t="s">
        <v>19</v>
      </c>
      <c r="K978" t="s">
        <v>286</v>
      </c>
    </row>
    <row r="979" spans="1:11" hidden="1" x14ac:dyDescent="0.3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hidden="1" x14ac:dyDescent="0.3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hidden="1" x14ac:dyDescent="0.3">
      <c r="A982">
        <v>1321</v>
      </c>
      <c r="B982" t="s">
        <v>454</v>
      </c>
      <c r="C982" t="s">
        <v>15</v>
      </c>
      <c r="D982" s="1">
        <v>41639</v>
      </c>
      <c r="E982" s="2">
        <v>6411577000</v>
      </c>
      <c r="F982" s="2">
        <v>5424644000</v>
      </c>
      <c r="G982" s="2">
        <v>485069000</v>
      </c>
      <c r="H982" t="s">
        <v>12</v>
      </c>
      <c r="I982" s="2">
        <v>25865000</v>
      </c>
      <c r="J982" t="s">
        <v>13</v>
      </c>
      <c r="K982" t="s">
        <v>164</v>
      </c>
    </row>
    <row r="983" spans="1:11" hidden="1" x14ac:dyDescent="0.3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hidden="1" x14ac:dyDescent="0.3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hidden="1" x14ac:dyDescent="0.3">
      <c r="A986">
        <v>1173</v>
      </c>
      <c r="B986" t="s">
        <v>417</v>
      </c>
      <c r="C986" t="s">
        <v>15</v>
      </c>
      <c r="D986" s="1">
        <v>41754</v>
      </c>
      <c r="E986" s="2">
        <v>6325000000</v>
      </c>
      <c r="F986" s="2">
        <v>2406000000</v>
      </c>
      <c r="G986" s="2">
        <v>2179000000</v>
      </c>
      <c r="H986" s="2">
        <v>918000000</v>
      </c>
      <c r="I986" t="s">
        <v>12</v>
      </c>
      <c r="J986" t="s">
        <v>22</v>
      </c>
      <c r="K986" t="s">
        <v>57</v>
      </c>
    </row>
    <row r="987" spans="1:11" hidden="1" x14ac:dyDescent="0.3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hidden="1" x14ac:dyDescent="0.3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hidden="1" x14ac:dyDescent="0.3">
      <c r="A990">
        <v>996</v>
      </c>
      <c r="B990" t="s">
        <v>365</v>
      </c>
      <c r="C990" t="s">
        <v>15</v>
      </c>
      <c r="D990" s="1">
        <v>41639</v>
      </c>
      <c r="E990" s="2">
        <v>6313000000</v>
      </c>
      <c r="F990" s="2">
        <v>3685000000</v>
      </c>
      <c r="G990" s="2">
        <v>1162000000</v>
      </c>
      <c r="H990" t="s">
        <v>12</v>
      </c>
      <c r="I990" s="2">
        <v>800000000</v>
      </c>
      <c r="J990" t="s">
        <v>182</v>
      </c>
      <c r="K990" t="s">
        <v>366</v>
      </c>
    </row>
    <row r="991" spans="1:11" hidden="1" x14ac:dyDescent="0.3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hidden="1" x14ac:dyDescent="0.3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hidden="1" x14ac:dyDescent="0.3">
      <c r="A994">
        <v>1161</v>
      </c>
      <c r="B994" t="s">
        <v>414</v>
      </c>
      <c r="C994" t="s">
        <v>15</v>
      </c>
      <c r="D994" s="1">
        <v>42004</v>
      </c>
      <c r="E994" s="2">
        <v>6288000000</v>
      </c>
      <c r="F994" s="2">
        <v>2620000000</v>
      </c>
      <c r="G994" s="2">
        <v>1917000000</v>
      </c>
      <c r="H994" t="s">
        <v>12</v>
      </c>
      <c r="I994" s="2">
        <v>573000000</v>
      </c>
      <c r="J994" t="s">
        <v>13</v>
      </c>
      <c r="K994" t="s">
        <v>211</v>
      </c>
    </row>
    <row r="995" spans="1:11" hidden="1" x14ac:dyDescent="0.3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hidden="1" x14ac:dyDescent="0.3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hidden="1" x14ac:dyDescent="0.3">
      <c r="A998">
        <v>501</v>
      </c>
      <c r="B998" t="s">
        <v>215</v>
      </c>
      <c r="C998" t="s">
        <v>15</v>
      </c>
      <c r="D998" s="1">
        <v>41784</v>
      </c>
      <c r="E998" s="2">
        <v>6285600000</v>
      </c>
      <c r="F998" s="2">
        <v>4990500000</v>
      </c>
      <c r="G998" s="2">
        <v>665400000</v>
      </c>
      <c r="H998" t="s">
        <v>12</v>
      </c>
      <c r="I998" s="2">
        <v>304400000</v>
      </c>
      <c r="J998" t="s">
        <v>19</v>
      </c>
      <c r="K998" t="s">
        <v>155</v>
      </c>
    </row>
    <row r="999" spans="1:11" hidden="1" x14ac:dyDescent="0.3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hidden="1" x14ac:dyDescent="0.3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hidden="1" x14ac:dyDescent="0.3">
      <c r="A1002">
        <v>469</v>
      </c>
      <c r="B1002" t="s">
        <v>205</v>
      </c>
      <c r="C1002" t="s">
        <v>15</v>
      </c>
      <c r="D1002" s="1">
        <v>42004</v>
      </c>
      <c r="E1002" s="2">
        <v>6265000000</v>
      </c>
      <c r="F1002" s="2">
        <v>2124000000</v>
      </c>
      <c r="G1002" s="2">
        <v>1692000000</v>
      </c>
      <c r="H1002" t="s">
        <v>12</v>
      </c>
      <c r="I1002" s="2">
        <v>329000000</v>
      </c>
      <c r="J1002" t="s">
        <v>19</v>
      </c>
      <c r="K1002" t="s">
        <v>148</v>
      </c>
    </row>
    <row r="1003" spans="1:11" hidden="1" x14ac:dyDescent="0.3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hidden="1" x14ac:dyDescent="0.3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hidden="1" x14ac:dyDescent="0.3">
      <c r="A1006">
        <v>473</v>
      </c>
      <c r="B1006" t="s">
        <v>206</v>
      </c>
      <c r="C1006" t="s">
        <v>15</v>
      </c>
      <c r="D1006" s="1">
        <v>42004</v>
      </c>
      <c r="E1006" s="2">
        <v>6265000000</v>
      </c>
      <c r="F1006" s="2">
        <v>2124000000</v>
      </c>
      <c r="G1006" s="2">
        <v>1692000000</v>
      </c>
      <c r="H1006" t="s">
        <v>12</v>
      </c>
      <c r="I1006" s="2">
        <v>329000000</v>
      </c>
      <c r="J1006" t="s">
        <v>19</v>
      </c>
      <c r="K1006" t="s">
        <v>148</v>
      </c>
    </row>
    <row r="1007" spans="1:11" hidden="1" x14ac:dyDescent="0.3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hidden="1" x14ac:dyDescent="0.3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hidden="1" x14ac:dyDescent="0.3">
      <c r="A1010">
        <v>167</v>
      </c>
      <c r="B1010" t="s">
        <v>95</v>
      </c>
      <c r="C1010" t="s">
        <v>15</v>
      </c>
      <c r="D1010" s="1">
        <v>41636</v>
      </c>
      <c r="E1010" s="2">
        <v>6140000000</v>
      </c>
      <c r="F1010" s="2">
        <v>4502300000</v>
      </c>
      <c r="G1010" s="2">
        <v>1174200000</v>
      </c>
      <c r="H1010" t="s">
        <v>12</v>
      </c>
      <c r="I1010" t="s">
        <v>12</v>
      </c>
      <c r="J1010" t="s">
        <v>59</v>
      </c>
      <c r="K1010" t="s">
        <v>96</v>
      </c>
    </row>
    <row r="1011" spans="1:11" hidden="1" x14ac:dyDescent="0.3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hidden="1" x14ac:dyDescent="0.3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hidden="1" x14ac:dyDescent="0.3">
      <c r="A1014">
        <v>497</v>
      </c>
      <c r="B1014" t="s">
        <v>213</v>
      </c>
      <c r="C1014" t="s">
        <v>15</v>
      </c>
      <c r="D1014" s="1">
        <v>42004</v>
      </c>
      <c r="E1014" s="2">
        <v>6121000000</v>
      </c>
      <c r="F1014" s="2">
        <v>2491000000</v>
      </c>
      <c r="G1014" s="2">
        <v>2335000000</v>
      </c>
      <c r="H1014" t="s">
        <v>12</v>
      </c>
      <c r="I1014" s="2">
        <v>115000000</v>
      </c>
      <c r="J1014" t="s">
        <v>36</v>
      </c>
      <c r="K1014" t="s">
        <v>214</v>
      </c>
    </row>
    <row r="1015" spans="1:11" hidden="1" x14ac:dyDescent="0.3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hidden="1" x14ac:dyDescent="0.3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hidden="1" x14ac:dyDescent="0.3">
      <c r="A1018">
        <v>597</v>
      </c>
      <c r="B1018" t="s">
        <v>241</v>
      </c>
      <c r="C1018" t="s">
        <v>15</v>
      </c>
      <c r="D1018" s="1">
        <v>41639</v>
      </c>
      <c r="E1018" s="2">
        <v>6080257000</v>
      </c>
      <c r="F1018" s="2">
        <v>4197404000</v>
      </c>
      <c r="G1018" s="2">
        <v>1282709000</v>
      </c>
      <c r="H1018" t="s">
        <v>12</v>
      </c>
      <c r="I1018" s="2">
        <v>48071000</v>
      </c>
      <c r="J1018" t="s">
        <v>13</v>
      </c>
      <c r="K1018" t="s">
        <v>146</v>
      </c>
    </row>
    <row r="1019" spans="1:11" hidden="1" x14ac:dyDescent="0.3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hidden="1" x14ac:dyDescent="0.3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hidden="1" x14ac:dyDescent="0.3">
      <c r="A1022">
        <v>641</v>
      </c>
      <c r="B1022" t="s">
        <v>254</v>
      </c>
      <c r="C1022" t="s">
        <v>15</v>
      </c>
      <c r="D1022" s="1">
        <v>41639</v>
      </c>
      <c r="E1022" s="2">
        <v>6063400000</v>
      </c>
      <c r="F1022" s="2">
        <v>4092700000</v>
      </c>
      <c r="G1022" s="2">
        <v>907800000</v>
      </c>
      <c r="H1022" t="s">
        <v>12</v>
      </c>
      <c r="I1022" t="s">
        <v>12</v>
      </c>
      <c r="J1022" t="s">
        <v>22</v>
      </c>
      <c r="K1022" t="s">
        <v>57</v>
      </c>
    </row>
    <row r="1023" spans="1:11" hidden="1" x14ac:dyDescent="0.3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hidden="1" x14ac:dyDescent="0.3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hidden="1" x14ac:dyDescent="0.3">
      <c r="A1026">
        <v>773</v>
      </c>
      <c r="B1026" t="s">
        <v>297</v>
      </c>
      <c r="C1026" t="s">
        <v>15</v>
      </c>
      <c r="D1026" s="1">
        <v>41639</v>
      </c>
      <c r="E1026" s="2">
        <v>5899872000</v>
      </c>
      <c r="F1026" s="2">
        <v>3621417000</v>
      </c>
      <c r="G1026" s="2">
        <v>1124753000</v>
      </c>
      <c r="H1026" t="s">
        <v>12</v>
      </c>
      <c r="I1026" t="s">
        <v>12</v>
      </c>
      <c r="J1026" t="s">
        <v>19</v>
      </c>
      <c r="K1026" t="s">
        <v>298</v>
      </c>
    </row>
    <row r="1027" spans="1:11" hidden="1" x14ac:dyDescent="0.3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hidden="1" x14ac:dyDescent="0.3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hidden="1" x14ac:dyDescent="0.3">
      <c r="A1030">
        <v>45</v>
      </c>
      <c r="B1030" t="s">
        <v>41</v>
      </c>
      <c r="C1030" t="s">
        <v>15</v>
      </c>
      <c r="D1030" s="1">
        <v>41639</v>
      </c>
      <c r="E1030" s="2">
        <v>5838000000</v>
      </c>
      <c r="F1030" s="2">
        <v>3490000000</v>
      </c>
      <c r="G1030" s="2">
        <v>458000000</v>
      </c>
      <c r="H1030" t="s">
        <v>12</v>
      </c>
      <c r="I1030" s="2">
        <v>706000000</v>
      </c>
      <c r="J1030" t="s">
        <v>42</v>
      </c>
      <c r="K1030" t="s">
        <v>43</v>
      </c>
    </row>
    <row r="1031" spans="1:11" hidden="1" x14ac:dyDescent="0.3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hidden="1" x14ac:dyDescent="0.3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hidden="1" x14ac:dyDescent="0.3">
      <c r="A1034">
        <v>1277</v>
      </c>
      <c r="B1034" t="s">
        <v>443</v>
      </c>
      <c r="C1034" t="s">
        <v>15</v>
      </c>
      <c r="D1034" s="1">
        <v>42004</v>
      </c>
      <c r="E1034" s="2">
        <v>5822363000</v>
      </c>
      <c r="F1034" s="2">
        <v>4244479000</v>
      </c>
      <c r="G1034" s="2">
        <v>861390000</v>
      </c>
      <c r="H1034" t="s">
        <v>12</v>
      </c>
      <c r="I1034" t="s">
        <v>12</v>
      </c>
      <c r="J1034" t="s">
        <v>19</v>
      </c>
      <c r="K1034" t="s">
        <v>201</v>
      </c>
    </row>
    <row r="1035" spans="1:11" hidden="1" x14ac:dyDescent="0.3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hidden="1" x14ac:dyDescent="0.3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hidden="1" x14ac:dyDescent="0.3">
      <c r="A1038">
        <v>952</v>
      </c>
      <c r="B1038" t="s">
        <v>352</v>
      </c>
      <c r="C1038" t="s">
        <v>15</v>
      </c>
      <c r="D1038" s="1">
        <v>41639</v>
      </c>
      <c r="E1038" s="2">
        <v>5808300000</v>
      </c>
      <c r="F1038" s="2">
        <v>3585100000</v>
      </c>
      <c r="G1038" s="2">
        <v>1128800000</v>
      </c>
      <c r="H1038" t="s">
        <v>12</v>
      </c>
      <c r="I1038" s="2">
        <v>81700000</v>
      </c>
      <c r="J1038" t="s">
        <v>25</v>
      </c>
      <c r="K1038" t="s">
        <v>199</v>
      </c>
    </row>
    <row r="1039" spans="1:11" hidden="1" x14ac:dyDescent="0.3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hidden="1" x14ac:dyDescent="0.3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hidden="1" x14ac:dyDescent="0.3">
      <c r="A1042">
        <v>601</v>
      </c>
      <c r="B1042" t="s">
        <v>242</v>
      </c>
      <c r="C1042" t="s">
        <v>15</v>
      </c>
      <c r="D1042" s="1">
        <v>42004</v>
      </c>
      <c r="E1042" s="2">
        <v>5763485000</v>
      </c>
      <c r="F1042" s="2">
        <v>1179081000</v>
      </c>
      <c r="G1042" s="2">
        <v>3919856000</v>
      </c>
      <c r="H1042" t="s">
        <v>12</v>
      </c>
      <c r="I1042" s="2">
        <v>76773000</v>
      </c>
      <c r="J1042" t="s">
        <v>19</v>
      </c>
      <c r="K1042" t="s">
        <v>77</v>
      </c>
    </row>
    <row r="1043" spans="1:11" hidden="1" x14ac:dyDescent="0.3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hidden="1" x14ac:dyDescent="0.3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hidden="1" x14ac:dyDescent="0.3">
      <c r="A1046">
        <v>1726</v>
      </c>
      <c r="B1046" t="s">
        <v>561</v>
      </c>
      <c r="C1046" t="s">
        <v>15</v>
      </c>
      <c r="D1046" s="1">
        <v>41639</v>
      </c>
      <c r="E1046" s="2">
        <v>5620936000</v>
      </c>
      <c r="F1046" s="2">
        <v>3478822000</v>
      </c>
      <c r="G1046" s="2">
        <v>465926000</v>
      </c>
      <c r="H1046" t="s">
        <v>12</v>
      </c>
      <c r="I1046" s="2">
        <v>371051000</v>
      </c>
      <c r="J1046" t="s">
        <v>19</v>
      </c>
      <c r="K1046" t="s">
        <v>562</v>
      </c>
    </row>
    <row r="1047" spans="1:11" hidden="1" x14ac:dyDescent="0.3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hidden="1" x14ac:dyDescent="0.3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hidden="1" x14ac:dyDescent="0.3">
      <c r="A1050">
        <v>1411</v>
      </c>
      <c r="B1050" t="s">
        <v>476</v>
      </c>
      <c r="C1050" t="s">
        <v>15</v>
      </c>
      <c r="D1050" s="1">
        <v>41759</v>
      </c>
      <c r="E1050" s="2">
        <v>5610600000</v>
      </c>
      <c r="F1050" s="2">
        <v>3579600000</v>
      </c>
      <c r="G1050" s="2">
        <v>1013100000</v>
      </c>
      <c r="H1050" t="s">
        <v>12</v>
      </c>
      <c r="I1050" s="2">
        <v>98900000</v>
      </c>
      <c r="J1050" t="s">
        <v>36</v>
      </c>
      <c r="K1050" t="s">
        <v>124</v>
      </c>
    </row>
    <row r="1051" spans="1:11" hidden="1" x14ac:dyDescent="0.3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hidden="1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hidden="1" x14ac:dyDescent="0.3">
      <c r="A1054">
        <v>1189</v>
      </c>
      <c r="B1054" t="s">
        <v>421</v>
      </c>
      <c r="C1054" t="s">
        <v>15</v>
      </c>
      <c r="D1054" s="1">
        <v>41639</v>
      </c>
      <c r="E1054" s="2">
        <v>5607000000</v>
      </c>
      <c r="F1054" s="2">
        <v>3482100000</v>
      </c>
      <c r="G1054" s="2">
        <v>1399500000</v>
      </c>
      <c r="H1054" t="s">
        <v>12</v>
      </c>
      <c r="I1054" t="s">
        <v>12</v>
      </c>
      <c r="J1054" t="s">
        <v>19</v>
      </c>
      <c r="K1054" t="s">
        <v>422</v>
      </c>
    </row>
    <row r="1055" spans="1:11" hidden="1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hidden="1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hidden="1" x14ac:dyDescent="0.3">
      <c r="A1058">
        <v>872</v>
      </c>
      <c r="B1058" t="s">
        <v>328</v>
      </c>
      <c r="C1058" t="s">
        <v>15</v>
      </c>
      <c r="D1058" s="1">
        <v>41639</v>
      </c>
      <c r="E1058" s="2">
        <v>5584571000</v>
      </c>
      <c r="F1058" s="2">
        <v>3570801000</v>
      </c>
      <c r="G1058" s="2">
        <v>1183682000</v>
      </c>
      <c r="H1058" t="s">
        <v>12</v>
      </c>
      <c r="I1058" s="2">
        <v>253380000</v>
      </c>
      <c r="J1058" t="s">
        <v>13</v>
      </c>
      <c r="K1058" t="s">
        <v>329</v>
      </c>
    </row>
    <row r="1059" spans="1:11" hidden="1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hidden="1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hidden="1" x14ac:dyDescent="0.3">
      <c r="A1062">
        <v>1714</v>
      </c>
      <c r="B1062" t="s">
        <v>558</v>
      </c>
      <c r="C1062" t="s">
        <v>15</v>
      </c>
      <c r="D1062" s="1">
        <v>41639</v>
      </c>
      <c r="E1062" s="2">
        <v>5542000000</v>
      </c>
      <c r="F1062" s="2">
        <v>3235000000</v>
      </c>
      <c r="G1062" s="2">
        <v>1199600000</v>
      </c>
      <c r="H1062" t="s">
        <v>12</v>
      </c>
      <c r="I1062" t="s">
        <v>12</v>
      </c>
      <c r="J1062" t="s">
        <v>22</v>
      </c>
      <c r="K1062" t="s">
        <v>57</v>
      </c>
    </row>
    <row r="1063" spans="1:11" hidden="1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hidden="1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hidden="1" x14ac:dyDescent="0.3">
      <c r="A1066">
        <v>1395</v>
      </c>
      <c r="B1066" t="s">
        <v>472</v>
      </c>
      <c r="C1066" t="s">
        <v>15</v>
      </c>
      <c r="D1066" s="1">
        <v>41639</v>
      </c>
      <c r="E1066" s="2">
        <v>5518000000</v>
      </c>
      <c r="F1066" s="2">
        <v>2707000000</v>
      </c>
      <c r="G1066" s="2">
        <v>373000000</v>
      </c>
      <c r="H1066" t="s">
        <v>12</v>
      </c>
      <c r="I1066" s="2">
        <v>772000000</v>
      </c>
      <c r="J1066" t="s">
        <v>83</v>
      </c>
      <c r="K1066" t="s">
        <v>341</v>
      </c>
    </row>
    <row r="1067" spans="1:11" hidden="1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hidden="1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hidden="1" x14ac:dyDescent="0.3">
      <c r="A1070">
        <v>327</v>
      </c>
      <c r="B1070" t="s">
        <v>152</v>
      </c>
      <c r="C1070" t="s">
        <v>15</v>
      </c>
      <c r="D1070" s="1">
        <v>41820</v>
      </c>
      <c r="E1070" s="2">
        <v>5514000000</v>
      </c>
      <c r="F1070" s="2">
        <v>3158000000</v>
      </c>
      <c r="G1070" s="2">
        <v>1254000000</v>
      </c>
      <c r="H1070" s="2">
        <v>125000000</v>
      </c>
      <c r="I1070" t="s">
        <v>12</v>
      </c>
      <c r="J1070" t="s">
        <v>36</v>
      </c>
      <c r="K1070" t="s">
        <v>142</v>
      </c>
    </row>
    <row r="1071" spans="1:11" hidden="1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hidden="1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hidden="1" x14ac:dyDescent="0.3">
      <c r="A1074">
        <v>1149</v>
      </c>
      <c r="B1074" t="s">
        <v>411</v>
      </c>
      <c r="C1074" t="s">
        <v>15</v>
      </c>
      <c r="D1074" s="1">
        <v>42004</v>
      </c>
      <c r="E1074" s="2">
        <v>5504656000</v>
      </c>
      <c r="F1074" s="2">
        <v>3752760000</v>
      </c>
      <c r="G1074" s="2">
        <v>876927000</v>
      </c>
      <c r="H1074" s="2">
        <v>472321000</v>
      </c>
      <c r="I1074" t="s">
        <v>12</v>
      </c>
      <c r="J1074" t="s">
        <v>22</v>
      </c>
      <c r="K1074" t="s">
        <v>57</v>
      </c>
    </row>
    <row r="1075" spans="1:11" hidden="1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hidden="1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hidden="1" x14ac:dyDescent="0.3">
      <c r="A1078">
        <v>291</v>
      </c>
      <c r="B1078" t="s">
        <v>137</v>
      </c>
      <c r="C1078" t="s">
        <v>15</v>
      </c>
      <c r="D1078" s="1">
        <v>41639</v>
      </c>
      <c r="E1078" s="2">
        <v>5474700000</v>
      </c>
      <c r="F1078" s="2">
        <v>2954500000</v>
      </c>
      <c r="G1078" s="2">
        <v>150200000</v>
      </c>
      <c r="H1078" t="s">
        <v>12</v>
      </c>
      <c r="I1078" t="s">
        <v>12</v>
      </c>
      <c r="J1078" t="s">
        <v>59</v>
      </c>
      <c r="K1078" t="s">
        <v>138</v>
      </c>
    </row>
    <row r="1079" spans="1:11" hidden="1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hidden="1" x14ac:dyDescent="0.3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hidden="1" x14ac:dyDescent="0.3">
      <c r="A1082">
        <v>733</v>
      </c>
      <c r="B1082" t="s">
        <v>284</v>
      </c>
      <c r="C1082" t="s">
        <v>15</v>
      </c>
      <c r="D1082" s="1">
        <v>41820</v>
      </c>
      <c r="E1082" s="2">
        <v>5348483000</v>
      </c>
      <c r="F1082" s="2">
        <v>3891816000</v>
      </c>
      <c r="G1082" s="2">
        <v>1126940000</v>
      </c>
      <c r="H1082" t="s">
        <v>12</v>
      </c>
      <c r="I1082" t="s">
        <v>12</v>
      </c>
      <c r="J1082" t="s">
        <v>19</v>
      </c>
      <c r="K1082" t="s">
        <v>278</v>
      </c>
    </row>
    <row r="1083" spans="1:11" hidden="1" x14ac:dyDescent="0.3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hidden="1" x14ac:dyDescent="0.3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hidden="1" x14ac:dyDescent="0.3">
      <c r="A1086">
        <v>745</v>
      </c>
      <c r="B1086" t="s">
        <v>288</v>
      </c>
      <c r="C1086" t="s">
        <v>15</v>
      </c>
      <c r="D1086" s="1">
        <v>42007</v>
      </c>
      <c r="E1086" s="2">
        <v>5324746000</v>
      </c>
      <c r="F1086" s="2">
        <v>3420339000</v>
      </c>
      <c r="G1086" s="2">
        <v>1340453000</v>
      </c>
      <c r="H1086" t="s">
        <v>12</v>
      </c>
      <c r="I1086" t="s">
        <v>12</v>
      </c>
      <c r="J1086" t="s">
        <v>19</v>
      </c>
      <c r="K1086" t="s">
        <v>289</v>
      </c>
    </row>
    <row r="1087" spans="1:11" hidden="1" x14ac:dyDescent="0.3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hidden="1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hidden="1" x14ac:dyDescent="0.3">
      <c r="A1090">
        <v>1124</v>
      </c>
      <c r="B1090" t="s">
        <v>404</v>
      </c>
      <c r="C1090" t="s">
        <v>15</v>
      </c>
      <c r="D1090" s="1">
        <v>41639</v>
      </c>
      <c r="E1090" s="2">
        <v>5312686000</v>
      </c>
      <c r="F1090" s="2">
        <v>1252812000</v>
      </c>
      <c r="G1090" s="2">
        <v>466498000</v>
      </c>
      <c r="H1090" t="s">
        <v>12</v>
      </c>
      <c r="I1090" s="2">
        <v>1602390000</v>
      </c>
      <c r="J1090" t="s">
        <v>83</v>
      </c>
      <c r="K1090" t="s">
        <v>144</v>
      </c>
    </row>
    <row r="1091" spans="1:11" hidden="1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hidden="1" x14ac:dyDescent="0.3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hidden="1" x14ac:dyDescent="0.3">
      <c r="A1094">
        <v>812</v>
      </c>
      <c r="B1094" t="s">
        <v>311</v>
      </c>
      <c r="C1094" t="s">
        <v>15</v>
      </c>
      <c r="D1094" s="1">
        <v>41639</v>
      </c>
      <c r="E1094" s="2">
        <v>5166000000</v>
      </c>
      <c r="F1094" s="2">
        <v>1989000000</v>
      </c>
      <c r="G1094" s="2">
        <v>1968000000</v>
      </c>
      <c r="H1094" t="s">
        <v>12</v>
      </c>
      <c r="I1094" s="2">
        <v>697000000</v>
      </c>
      <c r="J1094" t="s">
        <v>52</v>
      </c>
      <c r="K1094" t="s">
        <v>53</v>
      </c>
    </row>
    <row r="1095" spans="1:11" hidden="1" x14ac:dyDescent="0.3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hidden="1" x14ac:dyDescent="0.3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hidden="1" x14ac:dyDescent="0.3">
      <c r="A1098">
        <v>1547</v>
      </c>
      <c r="B1098" t="s">
        <v>516</v>
      </c>
      <c r="C1098" t="s">
        <v>15</v>
      </c>
      <c r="D1098" s="1">
        <v>41636</v>
      </c>
      <c r="E1098" s="2">
        <v>5164784000</v>
      </c>
      <c r="F1098" s="2">
        <v>3411175000</v>
      </c>
      <c r="G1098" s="2">
        <v>1138934000</v>
      </c>
      <c r="H1098" t="s">
        <v>12</v>
      </c>
      <c r="I1098" s="2">
        <v>100025000</v>
      </c>
      <c r="J1098" t="s">
        <v>19</v>
      </c>
      <c r="K1098" t="s">
        <v>517</v>
      </c>
    </row>
    <row r="1099" spans="1:11" hidden="1" x14ac:dyDescent="0.3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hidden="1" x14ac:dyDescent="0.3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hidden="1" x14ac:dyDescent="0.3">
      <c r="A1102">
        <v>81</v>
      </c>
      <c r="B1102" t="s">
        <v>61</v>
      </c>
      <c r="C1102" t="s">
        <v>15</v>
      </c>
      <c r="D1102" s="1">
        <v>41639</v>
      </c>
      <c r="E1102" s="2">
        <v>5156000000</v>
      </c>
      <c r="F1102" s="2">
        <v>2355000000</v>
      </c>
      <c r="G1102" s="2">
        <v>1693000000</v>
      </c>
      <c r="H1102" t="s">
        <v>12</v>
      </c>
      <c r="I1102" s="2">
        <v>270000000</v>
      </c>
      <c r="J1102" t="s">
        <v>13</v>
      </c>
      <c r="K1102" t="s">
        <v>14</v>
      </c>
    </row>
    <row r="1103" spans="1:11" hidden="1" x14ac:dyDescent="0.3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hidden="1" x14ac:dyDescent="0.3">
      <c r="A1104">
        <v>295</v>
      </c>
      <c r="B1104" t="s">
        <v>139</v>
      </c>
      <c r="C1104" t="s">
        <v>15</v>
      </c>
      <c r="D1104" s="1">
        <v>41639</v>
      </c>
      <c r="E1104" s="2">
        <v>5133000000</v>
      </c>
      <c r="F1104" s="2">
        <v>216000000</v>
      </c>
      <c r="G1104" s="2">
        <v>3142000000</v>
      </c>
      <c r="H1104" t="s">
        <v>12</v>
      </c>
      <c r="I1104" s="2">
        <v>581000000</v>
      </c>
      <c r="J1104" t="s">
        <v>47</v>
      </c>
      <c r="K1104" t="s">
        <v>140</v>
      </c>
    </row>
    <row r="1105" spans="1:11" hidden="1" x14ac:dyDescent="0.3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hidden="1" x14ac:dyDescent="0.3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hidden="1" x14ac:dyDescent="0.3">
      <c r="A1108">
        <v>1133</v>
      </c>
      <c r="B1108" t="s">
        <v>406</v>
      </c>
      <c r="C1108" t="s">
        <v>15</v>
      </c>
      <c r="D1108" s="1">
        <v>42004</v>
      </c>
      <c r="E1108" s="2">
        <v>5115000000</v>
      </c>
      <c r="F1108" s="2">
        <v>945000000</v>
      </c>
      <c r="G1108" s="2">
        <v>495000000</v>
      </c>
      <c r="H1108" t="s">
        <v>12</v>
      </c>
      <c r="I1108" s="2">
        <v>1759000000</v>
      </c>
      <c r="J1108" t="s">
        <v>83</v>
      </c>
      <c r="K1108" t="s">
        <v>84</v>
      </c>
    </row>
    <row r="1109" spans="1:11" hidden="1" x14ac:dyDescent="0.3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hidden="1" x14ac:dyDescent="0.3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hidden="1" x14ac:dyDescent="0.3">
      <c r="A1112">
        <v>956</v>
      </c>
      <c r="B1112" t="s">
        <v>353</v>
      </c>
      <c r="C1112" t="s">
        <v>15</v>
      </c>
      <c r="D1112" s="1">
        <v>41639</v>
      </c>
      <c r="E1112" s="2">
        <v>5062528000</v>
      </c>
      <c r="F1112" s="2">
        <v>2987126000</v>
      </c>
      <c r="G1112" s="2">
        <v>1454080000</v>
      </c>
      <c r="H1112" t="s">
        <v>12</v>
      </c>
      <c r="I1112" s="2">
        <v>80969000</v>
      </c>
      <c r="J1112" t="s">
        <v>19</v>
      </c>
      <c r="K1112" t="s">
        <v>354</v>
      </c>
    </row>
    <row r="1113" spans="1:11" hidden="1" x14ac:dyDescent="0.3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hidden="1" x14ac:dyDescent="0.3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hidden="1" x14ac:dyDescent="0.3">
      <c r="A1116">
        <v>804</v>
      </c>
      <c r="B1116" t="s">
        <v>308</v>
      </c>
      <c r="C1116" t="s">
        <v>15</v>
      </c>
      <c r="D1116" s="1">
        <v>41817</v>
      </c>
      <c r="E1116" s="2">
        <v>5012000000</v>
      </c>
      <c r="F1116" s="2">
        <v>3310000000</v>
      </c>
      <c r="G1116" s="2">
        <v>820000000</v>
      </c>
      <c r="H1116" t="s">
        <v>12</v>
      </c>
      <c r="I1116" t="s">
        <v>12</v>
      </c>
      <c r="J1116" t="s">
        <v>22</v>
      </c>
      <c r="K1116" t="s">
        <v>309</v>
      </c>
    </row>
    <row r="1117" spans="1:11" hidden="1" x14ac:dyDescent="0.3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hidden="1" x14ac:dyDescent="0.3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hidden="1" x14ac:dyDescent="0.3">
      <c r="A1120">
        <v>1722</v>
      </c>
      <c r="B1120" t="s">
        <v>560</v>
      </c>
      <c r="C1120" t="s">
        <v>15</v>
      </c>
      <c r="D1120" s="1">
        <v>41639</v>
      </c>
      <c r="E1120" s="2">
        <v>5009000000</v>
      </c>
      <c r="F1120" s="2">
        <v>2394000000</v>
      </c>
      <c r="G1120" s="2">
        <v>1471000000</v>
      </c>
      <c r="H1120" t="s">
        <v>12</v>
      </c>
      <c r="I1120" s="2">
        <v>216000000</v>
      </c>
      <c r="J1120" t="s">
        <v>19</v>
      </c>
      <c r="K1120" t="s">
        <v>133</v>
      </c>
    </row>
    <row r="1121" spans="1:11" hidden="1" x14ac:dyDescent="0.3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hidden="1" x14ac:dyDescent="0.3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hidden="1" x14ac:dyDescent="0.3">
      <c r="A1124">
        <v>367</v>
      </c>
      <c r="B1124" t="s">
        <v>163</v>
      </c>
      <c r="C1124" t="s">
        <v>15</v>
      </c>
      <c r="D1124" s="1">
        <v>41912</v>
      </c>
      <c r="E1124" s="2">
        <v>4979000000</v>
      </c>
      <c r="F1124" s="2">
        <v>3469000000</v>
      </c>
      <c r="G1124" s="2">
        <v>594000000</v>
      </c>
      <c r="H1124" t="s">
        <v>12</v>
      </c>
      <c r="I1124" t="s">
        <v>12</v>
      </c>
      <c r="J1124" t="s">
        <v>13</v>
      </c>
      <c r="K1124" t="s">
        <v>164</v>
      </c>
    </row>
    <row r="1125" spans="1:11" hidden="1" x14ac:dyDescent="0.3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hidden="1" x14ac:dyDescent="0.3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hidden="1" x14ac:dyDescent="0.3">
      <c r="A1128">
        <v>661</v>
      </c>
      <c r="B1128" t="s">
        <v>262</v>
      </c>
      <c r="C1128" t="s">
        <v>15</v>
      </c>
      <c r="D1128" s="1">
        <v>42004</v>
      </c>
      <c r="E1128" s="2">
        <v>4877885000</v>
      </c>
      <c r="F1128" s="2">
        <v>3163268000</v>
      </c>
      <c r="G1128" s="2">
        <v>936900000</v>
      </c>
      <c r="H1128" t="s">
        <v>12</v>
      </c>
      <c r="I1128" t="s">
        <v>12</v>
      </c>
      <c r="J1128" t="s">
        <v>13</v>
      </c>
      <c r="K1128" t="s">
        <v>157</v>
      </c>
    </row>
    <row r="1129" spans="1:11" hidden="1" x14ac:dyDescent="0.3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hidden="1" x14ac:dyDescent="0.3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hidden="1" x14ac:dyDescent="0.3">
      <c r="A1132">
        <v>1463</v>
      </c>
      <c r="B1132" t="s">
        <v>490</v>
      </c>
      <c r="C1132" t="s">
        <v>15</v>
      </c>
      <c r="D1132" s="1">
        <v>41698</v>
      </c>
      <c r="E1132" s="2">
        <v>4867700000</v>
      </c>
      <c r="F1132" s="2">
        <v>2876000000</v>
      </c>
      <c r="G1132" s="2">
        <v>895100000</v>
      </c>
      <c r="H1132" t="s">
        <v>12</v>
      </c>
      <c r="I1132" t="s">
        <v>12</v>
      </c>
      <c r="J1132" t="s">
        <v>36</v>
      </c>
      <c r="K1132" t="s">
        <v>491</v>
      </c>
    </row>
    <row r="1133" spans="1:11" hidden="1" x14ac:dyDescent="0.3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hidden="1" x14ac:dyDescent="0.3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hidden="1" x14ac:dyDescent="0.3">
      <c r="A1136">
        <v>1112</v>
      </c>
      <c r="B1136" t="s">
        <v>401</v>
      </c>
      <c r="C1136" t="s">
        <v>15</v>
      </c>
      <c r="D1136" s="1">
        <v>41639</v>
      </c>
      <c r="E1136" s="2">
        <v>4822539000</v>
      </c>
      <c r="F1136" s="2">
        <v>83692000</v>
      </c>
      <c r="G1136" s="2">
        <v>2540954000</v>
      </c>
      <c r="H1136" t="s">
        <v>12</v>
      </c>
      <c r="I1136" s="2">
        <v>231912000</v>
      </c>
      <c r="J1136" t="s">
        <v>47</v>
      </c>
      <c r="K1136" t="s">
        <v>105</v>
      </c>
    </row>
    <row r="1137" spans="1:11" hidden="1" x14ac:dyDescent="0.3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hidden="1" x14ac:dyDescent="0.3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hidden="1" x14ac:dyDescent="0.3">
      <c r="A1140">
        <v>645</v>
      </c>
      <c r="B1140" t="s">
        <v>255</v>
      </c>
      <c r="C1140" t="s">
        <v>15</v>
      </c>
      <c r="D1140" s="1">
        <v>41639</v>
      </c>
      <c r="E1140" s="2">
        <v>4814000000</v>
      </c>
      <c r="F1140" s="2">
        <v>2776000000</v>
      </c>
      <c r="G1140" s="2">
        <v>977000000</v>
      </c>
      <c r="H1140" t="s">
        <v>12</v>
      </c>
      <c r="I1140" t="s">
        <v>12</v>
      </c>
      <c r="J1140" t="s">
        <v>22</v>
      </c>
      <c r="K1140" t="s">
        <v>57</v>
      </c>
    </row>
    <row r="1141" spans="1:11" hidden="1" x14ac:dyDescent="0.3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hidden="1" x14ac:dyDescent="0.3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hidden="1" x14ac:dyDescent="0.3">
      <c r="A1144">
        <v>1778</v>
      </c>
      <c r="B1144" t="s">
        <v>575</v>
      </c>
      <c r="C1144" t="s">
        <v>15</v>
      </c>
      <c r="D1144" s="1">
        <v>42004</v>
      </c>
      <c r="E1144" s="2">
        <v>4785000000</v>
      </c>
      <c r="F1144" s="2">
        <v>1717000000</v>
      </c>
      <c r="G1144" s="2">
        <v>1643000000</v>
      </c>
      <c r="H1144" s="2">
        <v>396000000</v>
      </c>
      <c r="I1144" s="2">
        <v>60000000</v>
      </c>
      <c r="J1144" t="s">
        <v>25</v>
      </c>
      <c r="K1144" t="s">
        <v>26</v>
      </c>
    </row>
    <row r="1145" spans="1:11" hidden="1" x14ac:dyDescent="0.3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hidden="1" x14ac:dyDescent="0.3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hidden="1" x14ac:dyDescent="0.3">
      <c r="A1148">
        <v>677</v>
      </c>
      <c r="B1148" t="s">
        <v>267</v>
      </c>
      <c r="C1148" t="s">
        <v>15</v>
      </c>
      <c r="D1148" s="1">
        <v>41639</v>
      </c>
      <c r="E1148" s="2">
        <v>4762000000</v>
      </c>
      <c r="F1148" t="s">
        <v>12</v>
      </c>
      <c r="G1148" s="2">
        <v>2616000000</v>
      </c>
      <c r="H1148" t="s">
        <v>12</v>
      </c>
      <c r="I1148" s="2">
        <v>1170000000</v>
      </c>
      <c r="J1148" t="s">
        <v>182</v>
      </c>
      <c r="K1148" t="s">
        <v>183</v>
      </c>
    </row>
    <row r="1149" spans="1:11" hidden="1" x14ac:dyDescent="0.3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hidden="1" x14ac:dyDescent="0.3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hidden="1" x14ac:dyDescent="0.3">
      <c r="A1152">
        <v>1351</v>
      </c>
      <c r="B1152" t="s">
        <v>461</v>
      </c>
      <c r="C1152" t="s">
        <v>15</v>
      </c>
      <c r="D1152" s="1">
        <v>42004</v>
      </c>
      <c r="E1152" s="2">
        <v>4695014000</v>
      </c>
      <c r="F1152" s="2">
        <v>2772098000</v>
      </c>
      <c r="G1152" s="2">
        <v>1425734000</v>
      </c>
      <c r="H1152" t="s">
        <v>12</v>
      </c>
      <c r="I1152" s="2">
        <v>557000</v>
      </c>
      <c r="J1152" t="s">
        <v>13</v>
      </c>
      <c r="K1152" t="s">
        <v>462</v>
      </c>
    </row>
    <row r="1153" spans="1:11" hidden="1" x14ac:dyDescent="0.3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hidden="1" x14ac:dyDescent="0.3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hidden="1" x14ac:dyDescent="0.3">
      <c r="A1156">
        <v>1762</v>
      </c>
      <c r="B1156" t="s">
        <v>571</v>
      </c>
      <c r="C1156" t="s">
        <v>15</v>
      </c>
      <c r="D1156" s="1">
        <v>41639</v>
      </c>
      <c r="E1156" s="2">
        <v>4680380000</v>
      </c>
      <c r="F1156" s="2">
        <v>1349380000</v>
      </c>
      <c r="G1156" s="2">
        <v>1751275000</v>
      </c>
      <c r="H1156" s="2">
        <v>957587000</v>
      </c>
      <c r="I1156" s="2">
        <v>44841000</v>
      </c>
      <c r="J1156" t="s">
        <v>22</v>
      </c>
      <c r="K1156" t="s">
        <v>57</v>
      </c>
    </row>
    <row r="1157" spans="1:11" hidden="1" x14ac:dyDescent="0.3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hidden="1" x14ac:dyDescent="0.3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hidden="1" x14ac:dyDescent="0.3">
      <c r="A1160">
        <v>880</v>
      </c>
      <c r="B1160" t="s">
        <v>331</v>
      </c>
      <c r="C1160" t="s">
        <v>15</v>
      </c>
      <c r="D1160" s="1">
        <v>41639</v>
      </c>
      <c r="E1160" s="2">
        <v>4669100000</v>
      </c>
      <c r="F1160" s="2">
        <v>1727700000</v>
      </c>
      <c r="G1160" s="2">
        <v>1293200000</v>
      </c>
      <c r="H1160" s="2">
        <v>1043200000</v>
      </c>
      <c r="I1160" t="s">
        <v>12</v>
      </c>
      <c r="J1160" t="s">
        <v>22</v>
      </c>
      <c r="K1160" t="s">
        <v>174</v>
      </c>
    </row>
    <row r="1161" spans="1:11" hidden="1" x14ac:dyDescent="0.3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hidden="1" x14ac:dyDescent="0.3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hidden="1" x14ac:dyDescent="0.3">
      <c r="A1164">
        <v>868</v>
      </c>
      <c r="B1164" t="s">
        <v>327</v>
      </c>
      <c r="C1164" t="s">
        <v>15</v>
      </c>
      <c r="D1164" s="1">
        <v>41639</v>
      </c>
      <c r="E1164" s="2">
        <v>4644600000</v>
      </c>
      <c r="F1164" t="s">
        <v>12</v>
      </c>
      <c r="G1164" s="2">
        <v>3524400000</v>
      </c>
      <c r="H1164" t="s">
        <v>12</v>
      </c>
      <c r="I1164" t="s">
        <v>12</v>
      </c>
      <c r="J1164" t="s">
        <v>47</v>
      </c>
      <c r="K1164" t="s">
        <v>73</v>
      </c>
    </row>
    <row r="1165" spans="1:11" hidden="1" x14ac:dyDescent="0.3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hidden="1" x14ac:dyDescent="0.3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hidden="1" x14ac:dyDescent="0.3">
      <c r="A1168">
        <v>1770</v>
      </c>
      <c r="B1168" t="s">
        <v>573</v>
      </c>
      <c r="C1168" t="s">
        <v>15</v>
      </c>
      <c r="D1168" s="1">
        <v>41639</v>
      </c>
      <c r="E1168" s="2">
        <v>4623400000</v>
      </c>
      <c r="F1168" s="2">
        <v>1266700000</v>
      </c>
      <c r="G1168" s="2">
        <v>1796300000</v>
      </c>
      <c r="H1168" s="2">
        <v>203000000</v>
      </c>
      <c r="I1168" s="2">
        <v>78500000</v>
      </c>
      <c r="J1168" t="s">
        <v>25</v>
      </c>
      <c r="K1168" t="s">
        <v>30</v>
      </c>
    </row>
    <row r="1169" spans="1:11" hidden="1" x14ac:dyDescent="0.3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hidden="1" x14ac:dyDescent="0.3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hidden="1" x14ac:dyDescent="0.3">
      <c r="A1171">
        <v>149</v>
      </c>
      <c r="B1171" t="s">
        <v>88</v>
      </c>
      <c r="C1171" t="s">
        <v>15</v>
      </c>
      <c r="D1171" s="1">
        <v>41639</v>
      </c>
      <c r="E1171" s="2">
        <v>4614700000</v>
      </c>
      <c r="F1171" s="2">
        <v>3163900000</v>
      </c>
      <c r="G1171" s="2">
        <v>548000000</v>
      </c>
      <c r="H1171" t="s">
        <v>12</v>
      </c>
      <c r="I1171" t="s">
        <v>12</v>
      </c>
      <c r="J1171" t="s">
        <v>22</v>
      </c>
      <c r="K1171" t="s">
        <v>89</v>
      </c>
    </row>
    <row r="1172" spans="1:11" hidden="1" x14ac:dyDescent="0.3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hidden="1" x14ac:dyDescent="0.3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hidden="1" x14ac:dyDescent="0.3">
      <c r="A1175">
        <v>984</v>
      </c>
      <c r="B1175" t="s">
        <v>361</v>
      </c>
      <c r="C1175" t="s">
        <v>15</v>
      </c>
      <c r="D1175" s="1">
        <v>41819</v>
      </c>
      <c r="E1175" s="2">
        <v>4607309000</v>
      </c>
      <c r="F1175" s="2">
        <v>2599828000</v>
      </c>
      <c r="G1175" s="2">
        <v>613341000</v>
      </c>
      <c r="H1175" s="2">
        <v>716471000</v>
      </c>
      <c r="I1175" t="s">
        <v>12</v>
      </c>
      <c r="J1175" t="s">
        <v>22</v>
      </c>
      <c r="K1175" t="s">
        <v>68</v>
      </c>
    </row>
    <row r="1176" spans="1:11" hidden="1" x14ac:dyDescent="0.3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hidden="1" x14ac:dyDescent="0.3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hidden="1" x14ac:dyDescent="0.3">
      <c r="A1179">
        <v>157</v>
      </c>
      <c r="B1179" t="s">
        <v>92</v>
      </c>
      <c r="C1179" t="s">
        <v>15</v>
      </c>
      <c r="D1179" s="1">
        <v>41639</v>
      </c>
      <c r="E1179" s="2">
        <v>4583000000</v>
      </c>
      <c r="F1179" s="2">
        <v>1531000000</v>
      </c>
      <c r="G1179" s="2">
        <v>1096000000</v>
      </c>
      <c r="H1179" s="2">
        <v>584000000</v>
      </c>
      <c r="I1179" t="s">
        <v>12</v>
      </c>
      <c r="J1179" t="s">
        <v>22</v>
      </c>
      <c r="K1179" t="s">
        <v>93</v>
      </c>
    </row>
    <row r="1180" spans="1:11" hidden="1" x14ac:dyDescent="0.3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hidden="1" x14ac:dyDescent="0.3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hidden="1" x14ac:dyDescent="0.3">
      <c r="A1183">
        <v>1431</v>
      </c>
      <c r="B1183" t="s">
        <v>483</v>
      </c>
      <c r="C1183" t="s">
        <v>15</v>
      </c>
      <c r="D1183" s="1">
        <v>41639</v>
      </c>
      <c r="E1183" s="2">
        <v>4543849000</v>
      </c>
      <c r="F1183" s="2">
        <v>837946000</v>
      </c>
      <c r="G1183" s="2">
        <v>402369000</v>
      </c>
      <c r="H1183" t="s">
        <v>12</v>
      </c>
      <c r="I1183" s="2">
        <v>1107700000</v>
      </c>
      <c r="J1183" t="s">
        <v>52</v>
      </c>
      <c r="K1183" t="s">
        <v>53</v>
      </c>
    </row>
    <row r="1184" spans="1:11" hidden="1" x14ac:dyDescent="0.3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hidden="1" x14ac:dyDescent="0.3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hidden="1" x14ac:dyDescent="0.3">
      <c r="A1187">
        <v>319</v>
      </c>
      <c r="B1187" t="s">
        <v>150</v>
      </c>
      <c r="C1187" t="s">
        <v>15</v>
      </c>
      <c r="D1187" s="1">
        <v>41639</v>
      </c>
      <c r="E1187" s="2">
        <v>4531000000</v>
      </c>
      <c r="F1187" s="2">
        <v>3748000000</v>
      </c>
      <c r="G1187" t="s">
        <v>12</v>
      </c>
      <c r="H1187" t="s">
        <v>12</v>
      </c>
      <c r="I1187" s="2">
        <v>15000000</v>
      </c>
      <c r="J1187" t="s">
        <v>47</v>
      </c>
      <c r="K1187" t="s">
        <v>50</v>
      </c>
    </row>
    <row r="1188" spans="1:11" hidden="1" x14ac:dyDescent="0.3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hidden="1" x14ac:dyDescent="0.3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hidden="1" x14ac:dyDescent="0.3">
      <c r="A1191">
        <v>1679</v>
      </c>
      <c r="B1191" t="s">
        <v>549</v>
      </c>
      <c r="C1191" t="s">
        <v>15</v>
      </c>
      <c r="D1191" s="1">
        <v>41639</v>
      </c>
      <c r="E1191" s="2">
        <v>4519000000</v>
      </c>
      <c r="F1191" s="2">
        <v>2982100000</v>
      </c>
      <c r="G1191" s="2">
        <v>116700000</v>
      </c>
      <c r="H1191" t="s">
        <v>12</v>
      </c>
      <c r="I1191" s="2">
        <v>340100000</v>
      </c>
      <c r="J1191" t="s">
        <v>42</v>
      </c>
      <c r="K1191" t="s">
        <v>45</v>
      </c>
    </row>
    <row r="1192" spans="1:11" hidden="1" x14ac:dyDescent="0.3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hidden="1" x14ac:dyDescent="0.3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hidden="1" x14ac:dyDescent="0.3">
      <c r="A1195">
        <v>1387</v>
      </c>
      <c r="B1195" t="s">
        <v>471</v>
      </c>
      <c r="C1195" t="s">
        <v>15</v>
      </c>
      <c r="D1195" s="1">
        <v>41639</v>
      </c>
      <c r="E1195" s="2">
        <v>4495000000</v>
      </c>
      <c r="F1195" s="2">
        <v>2987000000</v>
      </c>
      <c r="G1195" s="2">
        <v>220000000</v>
      </c>
      <c r="H1195" t="s">
        <v>12</v>
      </c>
      <c r="I1195" s="2">
        <v>378000000</v>
      </c>
      <c r="J1195" t="s">
        <v>42</v>
      </c>
      <c r="K1195" t="s">
        <v>43</v>
      </c>
    </row>
    <row r="1196" spans="1:11" hidden="1" x14ac:dyDescent="0.3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hidden="1" x14ac:dyDescent="0.3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hidden="1" x14ac:dyDescent="0.3">
      <c r="A1199">
        <v>37</v>
      </c>
      <c r="B1199" t="s">
        <v>38</v>
      </c>
      <c r="C1199" t="s">
        <v>15</v>
      </c>
      <c r="D1199" s="1">
        <v>41639</v>
      </c>
      <c r="E1199" s="2">
        <v>4319063000</v>
      </c>
      <c r="F1199" s="2">
        <v>2894917000</v>
      </c>
      <c r="G1199" s="2">
        <v>109115000</v>
      </c>
      <c r="H1199" t="s">
        <v>12</v>
      </c>
      <c r="I1199" s="2">
        <v>216119000</v>
      </c>
      <c r="J1199" t="s">
        <v>22</v>
      </c>
      <c r="K1199" t="s">
        <v>39</v>
      </c>
    </row>
    <row r="1200" spans="1:11" hidden="1" x14ac:dyDescent="0.3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hidden="1" x14ac:dyDescent="0.3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hidden="1" x14ac:dyDescent="0.3">
      <c r="A1203">
        <v>395</v>
      </c>
      <c r="B1203" t="s">
        <v>175</v>
      </c>
      <c r="C1203" t="s">
        <v>15</v>
      </c>
      <c r="D1203" s="1">
        <v>42461</v>
      </c>
      <c r="E1203" s="2">
        <v>4250447000</v>
      </c>
      <c r="F1203" s="2">
        <v>3575631000</v>
      </c>
      <c r="G1203" s="2">
        <v>187244000</v>
      </c>
      <c r="H1203" t="s">
        <v>12</v>
      </c>
      <c r="I1203" s="2">
        <v>182242000</v>
      </c>
      <c r="J1203" t="s">
        <v>22</v>
      </c>
      <c r="K1203" t="s">
        <v>176</v>
      </c>
    </row>
    <row r="1204" spans="1:11" hidden="1" x14ac:dyDescent="0.3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hidden="1" x14ac:dyDescent="0.3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hidden="1" x14ac:dyDescent="0.3">
      <c r="A1207">
        <v>1064</v>
      </c>
      <c r="B1207" t="s">
        <v>385</v>
      </c>
      <c r="C1207" t="s">
        <v>15</v>
      </c>
      <c r="D1207" s="1">
        <v>41973</v>
      </c>
      <c r="E1207" s="2">
        <v>4243200000</v>
      </c>
      <c r="F1207" s="2">
        <v>2513000000</v>
      </c>
      <c r="G1207" s="2">
        <v>1122000000</v>
      </c>
      <c r="H1207" t="s">
        <v>12</v>
      </c>
      <c r="I1207" t="s">
        <v>12</v>
      </c>
      <c r="J1207" t="s">
        <v>36</v>
      </c>
      <c r="K1207" t="s">
        <v>124</v>
      </c>
    </row>
    <row r="1208" spans="1:11" hidden="1" x14ac:dyDescent="0.3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hidden="1" x14ac:dyDescent="0.3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hidden="1" x14ac:dyDescent="0.3">
      <c r="A1211">
        <v>844</v>
      </c>
      <c r="B1211" t="s">
        <v>320</v>
      </c>
      <c r="C1211" t="s">
        <v>15</v>
      </c>
      <c r="D1211" s="1">
        <v>41851</v>
      </c>
      <c r="E1211" s="2">
        <v>4243000000</v>
      </c>
      <c r="F1211" s="2">
        <v>603000000</v>
      </c>
      <c r="G1211" s="2">
        <v>1601000000</v>
      </c>
      <c r="H1211" s="2">
        <v>714000000</v>
      </c>
      <c r="I1211" s="2">
        <v>25000000</v>
      </c>
      <c r="J1211" t="s">
        <v>22</v>
      </c>
      <c r="K1211" t="s">
        <v>57</v>
      </c>
    </row>
    <row r="1212" spans="1:11" hidden="1" x14ac:dyDescent="0.3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hidden="1" x14ac:dyDescent="0.3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hidden="1" x14ac:dyDescent="0.3">
      <c r="A1215">
        <v>1407</v>
      </c>
      <c r="B1215" t="s">
        <v>475</v>
      </c>
      <c r="C1215" t="s">
        <v>15</v>
      </c>
      <c r="D1215" s="1">
        <v>41671</v>
      </c>
      <c r="E1215" s="2">
        <v>4209200000</v>
      </c>
      <c r="F1215" s="2">
        <v>2628700000</v>
      </c>
      <c r="G1215" s="2">
        <v>1010000000</v>
      </c>
      <c r="H1215" t="s">
        <v>12</v>
      </c>
      <c r="I1215" t="s">
        <v>12</v>
      </c>
      <c r="J1215" t="s">
        <v>19</v>
      </c>
      <c r="K1215" t="s">
        <v>79</v>
      </c>
    </row>
    <row r="1216" spans="1:11" hidden="1" x14ac:dyDescent="0.3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hidden="1" x14ac:dyDescent="0.3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hidden="1" x14ac:dyDescent="0.3">
      <c r="A1219">
        <v>1060</v>
      </c>
      <c r="B1219" t="s">
        <v>384</v>
      </c>
      <c r="C1219" t="s">
        <v>15</v>
      </c>
      <c r="D1219" s="1">
        <v>41639</v>
      </c>
      <c r="E1219" s="2">
        <v>4200700000</v>
      </c>
      <c r="F1219" s="2">
        <v>1528500000</v>
      </c>
      <c r="G1219" s="2">
        <v>1548600000</v>
      </c>
      <c r="H1219" s="2">
        <v>100200000</v>
      </c>
      <c r="I1219" t="s">
        <v>12</v>
      </c>
      <c r="J1219" t="s">
        <v>36</v>
      </c>
      <c r="K1219" t="s">
        <v>124</v>
      </c>
    </row>
    <row r="1220" spans="1:11" hidden="1" x14ac:dyDescent="0.3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hidden="1" x14ac:dyDescent="0.3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hidden="1" x14ac:dyDescent="0.3">
      <c r="A1223">
        <v>401</v>
      </c>
      <c r="B1223" t="s">
        <v>179</v>
      </c>
      <c r="C1223" t="s">
        <v>15</v>
      </c>
      <c r="D1223" s="1">
        <v>41790</v>
      </c>
      <c r="E1223" s="2">
        <v>4193844000</v>
      </c>
      <c r="F1223" s="2">
        <v>2444085000</v>
      </c>
      <c r="G1223" s="2">
        <v>1147039000</v>
      </c>
      <c r="H1223" t="s">
        <v>12</v>
      </c>
      <c r="I1223" t="s">
        <v>12</v>
      </c>
      <c r="J1223" t="s">
        <v>13</v>
      </c>
      <c r="K1223" t="s">
        <v>180</v>
      </c>
    </row>
    <row r="1224" spans="1:11" hidden="1" x14ac:dyDescent="0.3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hidden="1" x14ac:dyDescent="0.3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hidden="1" x14ac:dyDescent="0.3">
      <c r="A1227">
        <v>1487</v>
      </c>
      <c r="B1227" t="s">
        <v>497</v>
      </c>
      <c r="C1227" t="s">
        <v>15</v>
      </c>
      <c r="D1227" s="1">
        <v>41726</v>
      </c>
      <c r="E1227" s="2">
        <v>4183000000</v>
      </c>
      <c r="F1227" s="2">
        <v>791000000</v>
      </c>
      <c r="G1227" s="2">
        <v>2186000000</v>
      </c>
      <c r="H1227" s="2">
        <v>722000000</v>
      </c>
      <c r="I1227" s="2">
        <v>93000000</v>
      </c>
      <c r="J1227" t="s">
        <v>22</v>
      </c>
      <c r="K1227" t="s">
        <v>32</v>
      </c>
    </row>
    <row r="1228" spans="1:11" hidden="1" x14ac:dyDescent="0.3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hidden="1" x14ac:dyDescent="0.3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hidden="1" x14ac:dyDescent="0.3">
      <c r="A1231">
        <v>25</v>
      </c>
      <c r="B1231" t="s">
        <v>31</v>
      </c>
      <c r="C1231" t="s">
        <v>15</v>
      </c>
      <c r="D1231" s="1">
        <v>41971</v>
      </c>
      <c r="E1231" s="2">
        <v>4147065000</v>
      </c>
      <c r="F1231" s="2">
        <v>622080000</v>
      </c>
      <c r="G1231" s="2">
        <v>2195640000</v>
      </c>
      <c r="H1231" s="2">
        <v>844353000</v>
      </c>
      <c r="I1231" s="2">
        <v>52424000</v>
      </c>
      <c r="J1231" t="s">
        <v>22</v>
      </c>
      <c r="K1231" t="s">
        <v>32</v>
      </c>
    </row>
    <row r="1232" spans="1:11" hidden="1" x14ac:dyDescent="0.3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hidden="1" x14ac:dyDescent="0.3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hidden="1" x14ac:dyDescent="0.3">
      <c r="A1235">
        <v>1499</v>
      </c>
      <c r="B1235" t="s">
        <v>501</v>
      </c>
      <c r="C1235" t="s">
        <v>15</v>
      </c>
      <c r="D1235" s="1">
        <v>42004</v>
      </c>
      <c r="E1235" s="2">
        <v>4146300000</v>
      </c>
      <c r="F1235" s="2">
        <v>2493300000</v>
      </c>
      <c r="G1235" s="2">
        <v>1163900000</v>
      </c>
      <c r="H1235" t="s">
        <v>12</v>
      </c>
      <c r="I1235" t="s">
        <v>12</v>
      </c>
      <c r="J1235" t="s">
        <v>36</v>
      </c>
      <c r="K1235" t="s">
        <v>502</v>
      </c>
    </row>
    <row r="1236" spans="1:11" hidden="1" x14ac:dyDescent="0.3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hidden="1" x14ac:dyDescent="0.3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hidden="1" x14ac:dyDescent="0.3">
      <c r="A1239">
        <v>1185</v>
      </c>
      <c r="B1239" t="s">
        <v>420</v>
      </c>
      <c r="C1239" t="s">
        <v>15</v>
      </c>
      <c r="D1239" s="1">
        <v>41665</v>
      </c>
      <c r="E1239" s="2">
        <v>4130000000</v>
      </c>
      <c r="F1239" s="2">
        <v>1862000000</v>
      </c>
      <c r="G1239" s="2">
        <v>436000000</v>
      </c>
      <c r="H1239" s="2">
        <v>1336000000</v>
      </c>
      <c r="I1239" t="s">
        <v>12</v>
      </c>
      <c r="J1239" t="s">
        <v>22</v>
      </c>
      <c r="K1239" t="s">
        <v>34</v>
      </c>
    </row>
    <row r="1240" spans="1:11" hidden="1" x14ac:dyDescent="0.3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hidden="1" x14ac:dyDescent="0.3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hidden="1" x14ac:dyDescent="0.3">
      <c r="A1243">
        <v>339</v>
      </c>
      <c r="B1243" t="s">
        <v>154</v>
      </c>
      <c r="C1243" t="s">
        <v>15</v>
      </c>
      <c r="D1243" s="1">
        <v>42004</v>
      </c>
      <c r="E1243" s="2">
        <v>4108269000</v>
      </c>
      <c r="F1243" s="2">
        <v>2990513000</v>
      </c>
      <c r="G1243" s="2">
        <v>273897000</v>
      </c>
      <c r="H1243" t="s">
        <v>12</v>
      </c>
      <c r="I1243" s="2">
        <v>110474000</v>
      </c>
      <c r="J1243" t="s">
        <v>19</v>
      </c>
      <c r="K1243" t="s">
        <v>155</v>
      </c>
    </row>
    <row r="1244" spans="1:11" hidden="1" x14ac:dyDescent="0.3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hidden="1" x14ac:dyDescent="0.3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hidden="1" x14ac:dyDescent="0.3">
      <c r="A1247">
        <v>737</v>
      </c>
      <c r="B1247" t="s">
        <v>285</v>
      </c>
      <c r="C1247" t="s">
        <v>15</v>
      </c>
      <c r="D1247" s="1">
        <v>41637</v>
      </c>
      <c r="E1247" s="2">
        <v>4082157000</v>
      </c>
      <c r="F1247" s="2">
        <v>1672901000</v>
      </c>
      <c r="G1247" s="2">
        <v>1269777000</v>
      </c>
      <c r="H1247" s="2">
        <v>207591000</v>
      </c>
      <c r="I1247" s="2">
        <v>125876000</v>
      </c>
      <c r="J1247" t="s">
        <v>19</v>
      </c>
      <c r="K1247" t="s">
        <v>286</v>
      </c>
    </row>
    <row r="1248" spans="1:11" hidden="1" x14ac:dyDescent="0.3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hidden="1" x14ac:dyDescent="0.3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hidden="1" x14ac:dyDescent="0.3">
      <c r="A1251">
        <v>387</v>
      </c>
      <c r="B1251" t="s">
        <v>172</v>
      </c>
      <c r="C1251" t="s">
        <v>15</v>
      </c>
      <c r="D1251" s="1">
        <v>41670</v>
      </c>
      <c r="E1251" s="2">
        <v>4071003000</v>
      </c>
      <c r="F1251" s="2">
        <v>968428000</v>
      </c>
      <c r="G1251" s="2">
        <v>2764851000</v>
      </c>
      <c r="H1251" s="2">
        <v>623798000</v>
      </c>
      <c r="I1251" t="s">
        <v>12</v>
      </c>
      <c r="J1251" t="s">
        <v>22</v>
      </c>
      <c r="K1251" t="s">
        <v>57</v>
      </c>
    </row>
    <row r="1252" spans="1:11" hidden="1" x14ac:dyDescent="0.3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hidden="1" x14ac:dyDescent="0.3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hidden="1" x14ac:dyDescent="0.3">
      <c r="A1255">
        <v>1523</v>
      </c>
      <c r="B1255" t="s">
        <v>510</v>
      </c>
      <c r="C1255" t="s">
        <v>15</v>
      </c>
      <c r="D1255" s="1">
        <v>41670</v>
      </c>
      <c r="E1255" s="2">
        <v>4031100000</v>
      </c>
      <c r="F1255" s="2">
        <v>1690700000</v>
      </c>
      <c r="G1255" s="2">
        <v>2036100000</v>
      </c>
      <c r="H1255" t="s">
        <v>12</v>
      </c>
      <c r="I1255" t="s">
        <v>12</v>
      </c>
      <c r="J1255" t="s">
        <v>19</v>
      </c>
      <c r="K1255" t="s">
        <v>289</v>
      </c>
    </row>
    <row r="1256" spans="1:11" hidden="1" x14ac:dyDescent="0.3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hidden="1" x14ac:dyDescent="0.3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hidden="1" x14ac:dyDescent="0.3">
      <c r="A1259">
        <v>1758</v>
      </c>
      <c r="B1259" t="s">
        <v>570</v>
      </c>
      <c r="C1259" t="s">
        <v>15</v>
      </c>
      <c r="D1259" s="1">
        <v>41639</v>
      </c>
      <c r="E1259" s="2">
        <v>3837000000</v>
      </c>
      <c r="F1259" s="2">
        <v>2338000000</v>
      </c>
      <c r="G1259" s="2">
        <v>990000000</v>
      </c>
      <c r="H1259" s="2">
        <v>104000000</v>
      </c>
      <c r="I1259" t="s">
        <v>12</v>
      </c>
      <c r="J1259" t="s">
        <v>13</v>
      </c>
      <c r="K1259" t="s">
        <v>164</v>
      </c>
    </row>
    <row r="1260" spans="1:11" hidden="1" x14ac:dyDescent="0.3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hidden="1" x14ac:dyDescent="0.3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hidden="1" x14ac:dyDescent="0.3">
      <c r="A1263">
        <v>1229</v>
      </c>
      <c r="B1263" t="s">
        <v>430</v>
      </c>
      <c r="C1263" t="s">
        <v>15</v>
      </c>
      <c r="D1263" s="1">
        <v>41639</v>
      </c>
      <c r="E1263" s="2">
        <v>3791335000</v>
      </c>
      <c r="F1263" s="2">
        <v>1650622000</v>
      </c>
      <c r="G1263" s="2">
        <v>1420096000</v>
      </c>
      <c r="H1263" s="2">
        <v>110412000</v>
      </c>
      <c r="I1263" t="s">
        <v>12</v>
      </c>
      <c r="J1263" t="s">
        <v>13</v>
      </c>
      <c r="K1263" t="s">
        <v>431</v>
      </c>
    </row>
    <row r="1264" spans="1:11" hidden="1" x14ac:dyDescent="0.3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hidden="1" x14ac:dyDescent="0.3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hidden="1" x14ac:dyDescent="0.3">
      <c r="A1267">
        <v>613</v>
      </c>
      <c r="B1267" t="s">
        <v>246</v>
      </c>
      <c r="C1267" t="s">
        <v>15</v>
      </c>
      <c r="D1267" s="1">
        <v>42004</v>
      </c>
      <c r="E1267" s="2">
        <v>3733507000</v>
      </c>
      <c r="F1267" s="2">
        <v>1836105000</v>
      </c>
      <c r="G1267" s="2">
        <v>1110776000</v>
      </c>
      <c r="H1267" t="s">
        <v>12</v>
      </c>
      <c r="I1267" t="s">
        <v>12</v>
      </c>
      <c r="J1267" t="s">
        <v>13</v>
      </c>
      <c r="K1267" t="s">
        <v>64</v>
      </c>
    </row>
    <row r="1268" spans="1:11" hidden="1" x14ac:dyDescent="0.3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hidden="1" x14ac:dyDescent="0.3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hidden="1" x14ac:dyDescent="0.3">
      <c r="A1271">
        <v>785</v>
      </c>
      <c r="B1271" t="s">
        <v>301</v>
      </c>
      <c r="C1271" t="s">
        <v>15</v>
      </c>
      <c r="D1271" s="1">
        <v>41912</v>
      </c>
      <c r="E1271" s="2">
        <v>3715968000</v>
      </c>
      <c r="F1271" s="2">
        <v>2006715000</v>
      </c>
      <c r="G1271" s="2">
        <v>116190000</v>
      </c>
      <c r="H1271" s="2">
        <v>15905000</v>
      </c>
      <c r="I1271" s="2">
        <v>523984000</v>
      </c>
      <c r="J1271" t="s">
        <v>83</v>
      </c>
      <c r="K1271" t="s">
        <v>302</v>
      </c>
    </row>
    <row r="1272" spans="1:11" hidden="1" x14ac:dyDescent="0.3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hidden="1" x14ac:dyDescent="0.3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hidden="1" x14ac:dyDescent="0.3">
      <c r="A1275">
        <v>621</v>
      </c>
      <c r="B1275" t="s">
        <v>248</v>
      </c>
      <c r="C1275" t="s">
        <v>15</v>
      </c>
      <c r="D1275" s="1">
        <v>41639</v>
      </c>
      <c r="E1275" s="2">
        <v>3703600000</v>
      </c>
      <c r="F1275" s="2">
        <v>2408500000</v>
      </c>
      <c r="G1275" s="2">
        <v>938700000</v>
      </c>
      <c r="H1275" t="s">
        <v>12</v>
      </c>
      <c r="I1275" s="2">
        <v>9400000</v>
      </c>
      <c r="J1275" t="s">
        <v>13</v>
      </c>
      <c r="K1275" t="s">
        <v>64</v>
      </c>
    </row>
    <row r="1276" spans="1:11" hidden="1" x14ac:dyDescent="0.3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hidden="1" x14ac:dyDescent="0.3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hidden="1" x14ac:dyDescent="0.3">
      <c r="A1279">
        <v>101</v>
      </c>
      <c r="B1279" t="s">
        <v>69</v>
      </c>
      <c r="C1279" t="s">
        <v>15</v>
      </c>
      <c r="D1279" s="1">
        <v>41639</v>
      </c>
      <c r="E1279" s="2">
        <v>3594136000</v>
      </c>
      <c r="F1279" s="2">
        <v>2323642000</v>
      </c>
      <c r="G1279" s="2">
        <v>398177000</v>
      </c>
      <c r="H1279" t="s">
        <v>12</v>
      </c>
      <c r="I1279" s="2">
        <v>57238000</v>
      </c>
      <c r="J1279" t="s">
        <v>13</v>
      </c>
      <c r="K1279" t="s">
        <v>70</v>
      </c>
    </row>
    <row r="1280" spans="1:11" hidden="1" x14ac:dyDescent="0.3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hidden="1" x14ac:dyDescent="0.3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hidden="1" x14ac:dyDescent="0.3">
      <c r="A1283">
        <v>1245</v>
      </c>
      <c r="B1283" t="s">
        <v>435</v>
      </c>
      <c r="C1283" t="s">
        <v>15</v>
      </c>
      <c r="D1283" s="1">
        <v>41755</v>
      </c>
      <c r="E1283" s="2">
        <v>3585141000</v>
      </c>
      <c r="F1283" s="2">
        <v>2566444000</v>
      </c>
      <c r="G1283" t="s">
        <v>12</v>
      </c>
      <c r="H1283" t="s">
        <v>12</v>
      </c>
      <c r="I1283" t="s">
        <v>12</v>
      </c>
      <c r="J1283" t="s">
        <v>25</v>
      </c>
      <c r="K1283" t="s">
        <v>166</v>
      </c>
    </row>
    <row r="1284" spans="1:11" hidden="1" x14ac:dyDescent="0.3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hidden="1" x14ac:dyDescent="0.3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hidden="1" x14ac:dyDescent="0.3">
      <c r="A1287">
        <v>517</v>
      </c>
      <c r="B1287" t="s">
        <v>219</v>
      </c>
      <c r="C1287" t="s">
        <v>15</v>
      </c>
      <c r="D1287" s="1">
        <v>41729</v>
      </c>
      <c r="E1287" s="2">
        <v>3575000000</v>
      </c>
      <c r="F1287" s="2">
        <v>1347000000</v>
      </c>
      <c r="G1287" s="2">
        <v>1055000000</v>
      </c>
      <c r="H1287" s="2">
        <v>1125000000</v>
      </c>
      <c r="I1287" s="2">
        <v>16000000</v>
      </c>
      <c r="J1287" t="s">
        <v>22</v>
      </c>
      <c r="K1287" t="s">
        <v>93</v>
      </c>
    </row>
    <row r="1288" spans="1:11" hidden="1" x14ac:dyDescent="0.3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hidden="1" x14ac:dyDescent="0.3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hidden="1" x14ac:dyDescent="0.3">
      <c r="A1290">
        <v>1531</v>
      </c>
      <c r="B1290" t="s">
        <v>512</v>
      </c>
      <c r="C1290" t="s">
        <v>15</v>
      </c>
      <c r="D1290" s="1">
        <v>41639</v>
      </c>
      <c r="E1290" s="2">
        <v>3494253000</v>
      </c>
      <c r="F1290" s="2">
        <v>1838766000</v>
      </c>
      <c r="G1290" t="s">
        <v>12</v>
      </c>
      <c r="H1290" t="s">
        <v>12</v>
      </c>
      <c r="I1290" s="2">
        <v>819711000</v>
      </c>
      <c r="J1290" t="s">
        <v>47</v>
      </c>
      <c r="K1290" t="s">
        <v>48</v>
      </c>
    </row>
    <row r="1291" spans="1:11" hidden="1" x14ac:dyDescent="0.3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hidden="1" x14ac:dyDescent="0.3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hidden="1" x14ac:dyDescent="0.3">
      <c r="A1294">
        <v>1419</v>
      </c>
      <c r="B1294" t="s">
        <v>479</v>
      </c>
      <c r="C1294" t="s">
        <v>15</v>
      </c>
      <c r="D1294" s="1">
        <v>42007</v>
      </c>
      <c r="E1294" s="2">
        <v>3492600000</v>
      </c>
      <c r="F1294" s="2">
        <v>1759200000</v>
      </c>
      <c r="G1294" s="2">
        <v>1048700000</v>
      </c>
      <c r="H1294" t="s">
        <v>12</v>
      </c>
      <c r="I1294" t="s">
        <v>12</v>
      </c>
      <c r="J1294" t="s">
        <v>19</v>
      </c>
      <c r="K1294" t="s">
        <v>480</v>
      </c>
    </row>
    <row r="1295" spans="1:11" hidden="1" x14ac:dyDescent="0.3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hidden="1" x14ac:dyDescent="0.3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hidden="1" x14ac:dyDescent="0.3">
      <c r="A1298">
        <v>944</v>
      </c>
      <c r="B1298" t="s">
        <v>350</v>
      </c>
      <c r="C1298" t="s">
        <v>15</v>
      </c>
      <c r="D1298" s="1">
        <v>41639</v>
      </c>
      <c r="E1298" s="2">
        <v>3477200000</v>
      </c>
      <c r="F1298" s="2">
        <v>2767300000</v>
      </c>
      <c r="G1298" s="2">
        <v>346900000</v>
      </c>
      <c r="H1298" t="s">
        <v>12</v>
      </c>
      <c r="I1298" s="2">
        <v>25400000</v>
      </c>
      <c r="J1298" t="s">
        <v>13</v>
      </c>
      <c r="K1298" t="s">
        <v>164</v>
      </c>
    </row>
    <row r="1299" spans="1:11" hidden="1" x14ac:dyDescent="0.3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hidden="1" x14ac:dyDescent="0.3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hidden="1" x14ac:dyDescent="0.3">
      <c r="A1302">
        <v>1297</v>
      </c>
      <c r="B1302" t="s">
        <v>448</v>
      </c>
      <c r="C1302" t="s">
        <v>15</v>
      </c>
      <c r="D1302" s="1">
        <v>41639</v>
      </c>
      <c r="E1302" s="2">
        <v>3454628000</v>
      </c>
      <c r="F1302" s="2">
        <v>2020436000</v>
      </c>
      <c r="G1302" s="2">
        <v>172161000</v>
      </c>
      <c r="H1302" t="s">
        <v>12</v>
      </c>
      <c r="I1302" s="2">
        <v>415708000</v>
      </c>
      <c r="J1302" t="s">
        <v>42</v>
      </c>
      <c r="K1302" t="s">
        <v>43</v>
      </c>
    </row>
    <row r="1303" spans="1:11" hidden="1" x14ac:dyDescent="0.3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hidden="1" x14ac:dyDescent="0.3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hidden="1" x14ac:dyDescent="0.3">
      <c r="A1306">
        <v>287</v>
      </c>
      <c r="B1306" t="s">
        <v>135</v>
      </c>
      <c r="C1306" t="s">
        <v>15</v>
      </c>
      <c r="D1306" s="1">
        <v>42007</v>
      </c>
      <c r="E1306" s="2">
        <v>3402703000</v>
      </c>
      <c r="F1306" s="2">
        <v>604377000</v>
      </c>
      <c r="G1306" s="2">
        <v>1628961000</v>
      </c>
      <c r="H1306" s="2">
        <v>392805000</v>
      </c>
      <c r="I1306" s="2">
        <v>13476000</v>
      </c>
      <c r="J1306" t="s">
        <v>25</v>
      </c>
      <c r="K1306" t="s">
        <v>136</v>
      </c>
    </row>
    <row r="1307" spans="1:11" hidden="1" x14ac:dyDescent="0.3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hidden="1" x14ac:dyDescent="0.3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hidden="1" x14ac:dyDescent="0.3">
      <c r="A1310">
        <v>1475</v>
      </c>
      <c r="B1310" t="s">
        <v>494</v>
      </c>
      <c r="C1310" t="s">
        <v>15</v>
      </c>
      <c r="D1310" s="1">
        <v>41639</v>
      </c>
      <c r="E1310" s="2">
        <v>3371000000</v>
      </c>
      <c r="F1310" s="2">
        <v>328000000</v>
      </c>
      <c r="G1310" s="2">
        <v>1052000000</v>
      </c>
      <c r="H1310" t="s">
        <v>12</v>
      </c>
      <c r="I1310" s="2">
        <v>787000000</v>
      </c>
      <c r="J1310" t="s">
        <v>83</v>
      </c>
      <c r="K1310" t="s">
        <v>84</v>
      </c>
    </row>
    <row r="1311" spans="1:11" hidden="1" x14ac:dyDescent="0.3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hidden="1" x14ac:dyDescent="0.3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hidden="1" x14ac:dyDescent="0.3">
      <c r="A1314">
        <v>117</v>
      </c>
      <c r="B1314" t="s">
        <v>74</v>
      </c>
      <c r="C1314" t="s">
        <v>15</v>
      </c>
      <c r="D1314" s="1">
        <v>41639</v>
      </c>
      <c r="E1314" s="2">
        <v>3361407000</v>
      </c>
      <c r="F1314" s="2">
        <v>859873000</v>
      </c>
      <c r="G1314" s="2">
        <v>487084000</v>
      </c>
      <c r="H1314" t="s">
        <v>12</v>
      </c>
      <c r="I1314" s="2">
        <v>800145000</v>
      </c>
      <c r="J1314" t="s">
        <v>52</v>
      </c>
      <c r="K1314" t="s">
        <v>75</v>
      </c>
    </row>
    <row r="1315" spans="1:11" hidden="1" x14ac:dyDescent="0.3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hidden="1" x14ac:dyDescent="0.3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hidden="1" x14ac:dyDescent="0.3">
      <c r="A1318">
        <v>211</v>
      </c>
      <c r="B1318" t="s">
        <v>111</v>
      </c>
      <c r="C1318" t="s">
        <v>15</v>
      </c>
      <c r="D1318" s="1">
        <v>42004</v>
      </c>
      <c r="E1318" s="2">
        <v>3323600000</v>
      </c>
      <c r="F1318" s="2">
        <v>1258600000</v>
      </c>
      <c r="G1318" s="2">
        <v>981500000</v>
      </c>
      <c r="H1318" s="2">
        <v>302000000</v>
      </c>
      <c r="I1318" t="s">
        <v>12</v>
      </c>
      <c r="J1318" t="s">
        <v>25</v>
      </c>
      <c r="K1318" t="s">
        <v>30</v>
      </c>
    </row>
    <row r="1319" spans="1:11" hidden="1" x14ac:dyDescent="0.3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hidden="1" x14ac:dyDescent="0.3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hidden="1" x14ac:dyDescent="0.3">
      <c r="A1322">
        <v>924</v>
      </c>
      <c r="B1322" t="s">
        <v>344</v>
      </c>
      <c r="C1322" t="s">
        <v>15</v>
      </c>
      <c r="D1322" s="1">
        <v>41727</v>
      </c>
      <c r="E1322" s="2">
        <v>3310800000</v>
      </c>
      <c r="F1322" s="2">
        <v>1294700000</v>
      </c>
      <c r="G1322" s="2">
        <v>926900000</v>
      </c>
      <c r="H1322" t="s">
        <v>12</v>
      </c>
      <c r="I1322" s="2">
        <v>79700000</v>
      </c>
      <c r="J1322" t="s">
        <v>19</v>
      </c>
      <c r="K1322" t="s">
        <v>289</v>
      </c>
    </row>
    <row r="1323" spans="1:11" hidden="1" x14ac:dyDescent="0.3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hidden="1" x14ac:dyDescent="0.3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hidden="1" x14ac:dyDescent="0.3">
      <c r="A1326">
        <v>673</v>
      </c>
      <c r="B1326" t="s">
        <v>266</v>
      </c>
      <c r="C1326" t="s">
        <v>15</v>
      </c>
      <c r="D1326" s="1">
        <v>41639</v>
      </c>
      <c r="E1326" s="2">
        <v>3309616000</v>
      </c>
      <c r="F1326" s="2">
        <v>2444984000</v>
      </c>
      <c r="G1326" s="2">
        <v>270261000</v>
      </c>
      <c r="H1326" s="2">
        <v>134300000</v>
      </c>
      <c r="I1326" t="s">
        <v>12</v>
      </c>
      <c r="J1326" t="s">
        <v>22</v>
      </c>
      <c r="K1326" t="s">
        <v>34</v>
      </c>
    </row>
    <row r="1327" spans="1:11" hidden="1" x14ac:dyDescent="0.3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hidden="1" x14ac:dyDescent="0.3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hidden="1" x14ac:dyDescent="0.3">
      <c r="A1330">
        <v>976</v>
      </c>
      <c r="B1330" t="s">
        <v>359</v>
      </c>
      <c r="C1330" t="s">
        <v>15</v>
      </c>
      <c r="D1330" s="1">
        <v>41639</v>
      </c>
      <c r="E1330" s="2">
        <v>3276800000</v>
      </c>
      <c r="F1330" s="2">
        <v>2272400000</v>
      </c>
      <c r="G1330" s="2">
        <v>99600000</v>
      </c>
      <c r="H1330" t="s">
        <v>12</v>
      </c>
      <c r="I1330" s="2">
        <v>370900000</v>
      </c>
      <c r="J1330" t="s">
        <v>42</v>
      </c>
      <c r="K1330" t="s">
        <v>45</v>
      </c>
    </row>
    <row r="1331" spans="1:11" hidden="1" x14ac:dyDescent="0.3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hidden="1" x14ac:dyDescent="0.3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hidden="1" x14ac:dyDescent="0.3">
      <c r="A1334">
        <v>1367</v>
      </c>
      <c r="B1334" t="s">
        <v>466</v>
      </c>
      <c r="C1334" t="s">
        <v>15</v>
      </c>
      <c r="D1334" s="1">
        <v>41639</v>
      </c>
      <c r="E1334" s="2">
        <v>3238128000</v>
      </c>
      <c r="F1334" s="2">
        <v>1355200000</v>
      </c>
      <c r="G1334" s="2">
        <v>1040567000</v>
      </c>
      <c r="H1334" t="s">
        <v>12</v>
      </c>
      <c r="I1334" t="s">
        <v>12</v>
      </c>
      <c r="J1334" t="s">
        <v>13</v>
      </c>
      <c r="K1334" t="s">
        <v>164</v>
      </c>
    </row>
    <row r="1335" spans="1:11" hidden="1" x14ac:dyDescent="0.3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hidden="1" x14ac:dyDescent="0.3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hidden="1" x14ac:dyDescent="0.3">
      <c r="A1338">
        <v>299</v>
      </c>
      <c r="B1338" t="s">
        <v>141</v>
      </c>
      <c r="C1338" t="s">
        <v>15</v>
      </c>
      <c r="D1338" s="1">
        <v>41639</v>
      </c>
      <c r="E1338" s="2">
        <v>3194300000</v>
      </c>
      <c r="F1338" s="2">
        <v>1756300000</v>
      </c>
      <c r="G1338" s="2">
        <v>815800000</v>
      </c>
      <c r="H1338" t="s">
        <v>12</v>
      </c>
      <c r="I1338" t="s">
        <v>12</v>
      </c>
      <c r="J1338" t="s">
        <v>36</v>
      </c>
      <c r="K1338" t="s">
        <v>142</v>
      </c>
    </row>
    <row r="1339" spans="1:11" hidden="1" x14ac:dyDescent="0.3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hidden="1" x14ac:dyDescent="0.3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hidden="1" x14ac:dyDescent="0.3">
      <c r="A1342">
        <v>413</v>
      </c>
      <c r="B1342" t="s">
        <v>185</v>
      </c>
      <c r="C1342" t="s">
        <v>15</v>
      </c>
      <c r="D1342" s="1">
        <v>42004</v>
      </c>
      <c r="E1342" s="2">
        <v>3142856000</v>
      </c>
      <c r="F1342" s="2">
        <v>620219000</v>
      </c>
      <c r="G1342" s="2">
        <v>1600187000</v>
      </c>
      <c r="H1342" s="2">
        <v>553817000</v>
      </c>
      <c r="I1342" s="2">
        <v>39577000</v>
      </c>
      <c r="J1342" t="s">
        <v>22</v>
      </c>
      <c r="K1342" t="s">
        <v>57</v>
      </c>
    </row>
    <row r="1343" spans="1:11" hidden="1" x14ac:dyDescent="0.3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hidden="1" x14ac:dyDescent="0.3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hidden="1" x14ac:dyDescent="0.3">
      <c r="A1346">
        <v>665</v>
      </c>
      <c r="B1346" t="s">
        <v>263</v>
      </c>
      <c r="C1346" t="s">
        <v>15</v>
      </c>
      <c r="D1346" s="1">
        <v>41639</v>
      </c>
      <c r="E1346" s="2">
        <v>3130700000</v>
      </c>
      <c r="F1346" s="2">
        <v>1929800000</v>
      </c>
      <c r="G1346" s="2">
        <v>496100000</v>
      </c>
      <c r="H1346" s="2">
        <v>115600000</v>
      </c>
      <c r="I1346" t="s">
        <v>12</v>
      </c>
      <c r="J1346" t="s">
        <v>59</v>
      </c>
      <c r="K1346" t="s">
        <v>193</v>
      </c>
    </row>
    <row r="1347" spans="1:11" hidden="1" x14ac:dyDescent="0.3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hidden="1" x14ac:dyDescent="0.3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hidden="1" x14ac:dyDescent="0.3">
      <c r="A1350">
        <v>1137</v>
      </c>
      <c r="B1350" t="s">
        <v>407</v>
      </c>
      <c r="C1350" t="s">
        <v>15</v>
      </c>
      <c r="D1350" s="1">
        <v>41639</v>
      </c>
      <c r="E1350" s="2">
        <v>3100000000</v>
      </c>
      <c r="F1350" s="2">
        <v>1316000000</v>
      </c>
      <c r="G1350" s="2">
        <v>1054000000</v>
      </c>
      <c r="H1350" t="s">
        <v>12</v>
      </c>
      <c r="I1350" s="2">
        <v>122000000</v>
      </c>
      <c r="J1350" t="s">
        <v>47</v>
      </c>
      <c r="K1350" t="s">
        <v>379</v>
      </c>
    </row>
    <row r="1351" spans="1:11" hidden="1" x14ac:dyDescent="0.3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hidden="1" x14ac:dyDescent="0.3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hidden="1" x14ac:dyDescent="0.3">
      <c r="A1354">
        <v>1611</v>
      </c>
      <c r="B1354" t="s">
        <v>532</v>
      </c>
      <c r="C1354" t="s">
        <v>15</v>
      </c>
      <c r="D1354" s="1">
        <v>41670</v>
      </c>
      <c r="E1354" s="2">
        <v>3086608000</v>
      </c>
      <c r="F1354" s="2">
        <v>1925266000</v>
      </c>
      <c r="G1354" s="2">
        <v>734511000</v>
      </c>
      <c r="H1354" t="s">
        <v>12</v>
      </c>
      <c r="I1354" t="s">
        <v>12</v>
      </c>
      <c r="J1354" t="s">
        <v>19</v>
      </c>
      <c r="K1354" t="s">
        <v>257</v>
      </c>
    </row>
    <row r="1355" spans="1:11" hidden="1" x14ac:dyDescent="0.3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hidden="1" x14ac:dyDescent="0.3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hidden="1" x14ac:dyDescent="0.3">
      <c r="A1358">
        <v>1627</v>
      </c>
      <c r="B1358" t="s">
        <v>536</v>
      </c>
      <c r="C1358" t="s">
        <v>15</v>
      </c>
      <c r="D1358" s="1">
        <v>41908</v>
      </c>
      <c r="E1358" s="2">
        <v>3049800000</v>
      </c>
      <c r="F1358" s="2">
        <v>1748100000</v>
      </c>
      <c r="G1358" s="2">
        <v>470600000</v>
      </c>
      <c r="H1358" s="2">
        <v>234800000</v>
      </c>
      <c r="I1358" t="s">
        <v>12</v>
      </c>
      <c r="J1358" t="s">
        <v>25</v>
      </c>
      <c r="K1358" t="s">
        <v>30</v>
      </c>
    </row>
    <row r="1359" spans="1:11" hidden="1" x14ac:dyDescent="0.3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hidden="1" x14ac:dyDescent="0.3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hidden="1" x14ac:dyDescent="0.3">
      <c r="A1362">
        <v>856</v>
      </c>
      <c r="B1362" t="s">
        <v>324</v>
      </c>
      <c r="C1362" t="s">
        <v>15</v>
      </c>
      <c r="D1362" s="1">
        <v>41639</v>
      </c>
      <c r="E1362" s="2">
        <v>3024623000</v>
      </c>
      <c r="F1362" s="2">
        <v>1288878000</v>
      </c>
      <c r="G1362" s="2">
        <v>924031000</v>
      </c>
      <c r="H1362" t="s">
        <v>12</v>
      </c>
      <c r="I1362" s="2">
        <v>322037000</v>
      </c>
      <c r="J1362" t="s">
        <v>52</v>
      </c>
      <c r="K1362" t="s">
        <v>53</v>
      </c>
    </row>
    <row r="1363" spans="1:11" hidden="1" x14ac:dyDescent="0.3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hidden="1" x14ac:dyDescent="0.3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hidden="1" x14ac:dyDescent="0.3">
      <c r="A1366">
        <v>796</v>
      </c>
      <c r="B1366" t="s">
        <v>306</v>
      </c>
      <c r="C1366" t="s">
        <v>15</v>
      </c>
      <c r="D1366" s="1">
        <v>41759</v>
      </c>
      <c r="E1366" s="2">
        <v>3024295000</v>
      </c>
      <c r="F1366" s="2">
        <v>1179405000</v>
      </c>
      <c r="G1366" s="2">
        <v>830789000</v>
      </c>
      <c r="H1366" t="s">
        <v>12</v>
      </c>
      <c r="I1366" s="2">
        <v>115604000</v>
      </c>
      <c r="J1366" t="s">
        <v>47</v>
      </c>
      <c r="K1366" t="s">
        <v>100</v>
      </c>
    </row>
    <row r="1367" spans="1:11" hidden="1" x14ac:dyDescent="0.3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hidden="1" x14ac:dyDescent="0.3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hidden="1" x14ac:dyDescent="0.3">
      <c r="A1370">
        <v>1044</v>
      </c>
      <c r="B1370" t="s">
        <v>378</v>
      </c>
      <c r="C1370" t="s">
        <v>15</v>
      </c>
      <c r="D1370" s="1">
        <v>41639</v>
      </c>
      <c r="E1370" s="2">
        <v>2972500000</v>
      </c>
      <c r="F1370" s="2">
        <v>822400000</v>
      </c>
      <c r="G1370" s="2">
        <v>822100000</v>
      </c>
      <c r="H1370" t="s">
        <v>12</v>
      </c>
      <c r="I1370" s="2">
        <v>93400000</v>
      </c>
      <c r="J1370" t="s">
        <v>47</v>
      </c>
      <c r="K1370" t="s">
        <v>379</v>
      </c>
    </row>
    <row r="1371" spans="1:11" hidden="1" x14ac:dyDescent="0.3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hidden="1" x14ac:dyDescent="0.3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hidden="1" x14ac:dyDescent="0.3">
      <c r="A1374">
        <v>832</v>
      </c>
      <c r="B1374" t="s">
        <v>316</v>
      </c>
      <c r="C1374" t="s">
        <v>15</v>
      </c>
      <c r="D1374" s="1">
        <v>41639</v>
      </c>
      <c r="E1374" s="2">
        <v>2952896000</v>
      </c>
      <c r="F1374" s="2">
        <v>1668691000</v>
      </c>
      <c r="G1374" s="2">
        <v>505877000</v>
      </c>
      <c r="H1374" s="2">
        <v>259838000</v>
      </c>
      <c r="I1374" t="s">
        <v>12</v>
      </c>
      <c r="J1374" t="s">
        <v>59</v>
      </c>
      <c r="K1374" t="s">
        <v>60</v>
      </c>
    </row>
    <row r="1375" spans="1:11" hidden="1" x14ac:dyDescent="0.3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hidden="1" x14ac:dyDescent="0.3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hidden="1" x14ac:dyDescent="0.3">
      <c r="A1378">
        <v>1750</v>
      </c>
      <c r="B1378" t="s">
        <v>568</v>
      </c>
      <c r="C1378" t="s">
        <v>15</v>
      </c>
      <c r="D1378" s="1">
        <v>41639</v>
      </c>
      <c r="E1378" s="2">
        <v>2950800000</v>
      </c>
      <c r="F1378" s="2">
        <v>1373400000</v>
      </c>
      <c r="G1378" s="2">
        <v>1144800000</v>
      </c>
      <c r="H1378" t="s">
        <v>12</v>
      </c>
      <c r="I1378" t="s">
        <v>12</v>
      </c>
      <c r="J1378" t="s">
        <v>25</v>
      </c>
      <c r="K1378" t="s">
        <v>166</v>
      </c>
    </row>
    <row r="1379" spans="1:11" hidden="1" x14ac:dyDescent="0.3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hidden="1" x14ac:dyDescent="0.3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hidden="1" x14ac:dyDescent="0.3">
      <c r="A1382">
        <v>904</v>
      </c>
      <c r="B1382" t="s">
        <v>338</v>
      </c>
      <c r="C1382" t="s">
        <v>15</v>
      </c>
      <c r="D1382" s="1">
        <v>41820</v>
      </c>
      <c r="E1382" s="2">
        <v>2929408000</v>
      </c>
      <c r="F1382" s="2">
        <v>1232962000</v>
      </c>
      <c r="G1382" s="2">
        <v>384907000</v>
      </c>
      <c r="H1382" s="2">
        <v>539469000</v>
      </c>
      <c r="I1382" t="s">
        <v>12</v>
      </c>
      <c r="J1382" t="s">
        <v>22</v>
      </c>
      <c r="K1382" t="s">
        <v>68</v>
      </c>
    </row>
    <row r="1383" spans="1:11" hidden="1" x14ac:dyDescent="0.3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hidden="1" x14ac:dyDescent="0.3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hidden="1" x14ac:dyDescent="0.3">
      <c r="A1386">
        <v>171</v>
      </c>
      <c r="B1386" t="s">
        <v>97</v>
      </c>
      <c r="C1386" t="s">
        <v>15</v>
      </c>
      <c r="D1386" s="1">
        <v>41639</v>
      </c>
      <c r="E1386" s="2">
        <v>2879000000</v>
      </c>
      <c r="F1386" s="2">
        <v>1289000000</v>
      </c>
      <c r="G1386" s="2">
        <v>234000000</v>
      </c>
      <c r="H1386" t="s">
        <v>12</v>
      </c>
      <c r="I1386" s="2">
        <v>407000000</v>
      </c>
      <c r="J1386" t="s">
        <v>42</v>
      </c>
      <c r="K1386" t="s">
        <v>98</v>
      </c>
    </row>
    <row r="1387" spans="1:11" hidden="1" x14ac:dyDescent="0.3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hidden="1" x14ac:dyDescent="0.3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hidden="1" x14ac:dyDescent="0.3">
      <c r="A1390">
        <v>741</v>
      </c>
      <c r="B1390" t="s">
        <v>287</v>
      </c>
      <c r="C1390" t="s">
        <v>15</v>
      </c>
      <c r="D1390" s="1">
        <v>41639</v>
      </c>
      <c r="E1390" s="2">
        <v>2872833000</v>
      </c>
      <c r="F1390" s="2">
        <v>116241000</v>
      </c>
      <c r="G1390" s="2">
        <v>1716639000</v>
      </c>
      <c r="H1390" t="s">
        <v>12</v>
      </c>
      <c r="I1390" s="2">
        <v>131409000</v>
      </c>
      <c r="J1390" t="s">
        <v>47</v>
      </c>
      <c r="K1390" t="s">
        <v>105</v>
      </c>
    </row>
    <row r="1391" spans="1:11" hidden="1" x14ac:dyDescent="0.3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hidden="1" x14ac:dyDescent="0.3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hidden="1" x14ac:dyDescent="0.3">
      <c r="A1394">
        <v>275</v>
      </c>
      <c r="B1394" t="s">
        <v>131</v>
      </c>
      <c r="C1394" t="s">
        <v>15</v>
      </c>
      <c r="D1394" s="1">
        <v>41639</v>
      </c>
      <c r="E1394" s="2">
        <v>2865751000</v>
      </c>
      <c r="F1394" s="2">
        <v>991017000</v>
      </c>
      <c r="G1394" s="2">
        <v>213519000</v>
      </c>
      <c r="H1394" t="s">
        <v>12</v>
      </c>
      <c r="I1394" s="2">
        <v>741342000</v>
      </c>
      <c r="J1394" t="s">
        <v>52</v>
      </c>
      <c r="K1394" t="s">
        <v>53</v>
      </c>
    </row>
    <row r="1395" spans="1:11" hidden="1" x14ac:dyDescent="0.3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hidden="1" x14ac:dyDescent="0.3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hidden="1" x14ac:dyDescent="0.3">
      <c r="A1398">
        <v>29</v>
      </c>
      <c r="B1398" t="s">
        <v>33</v>
      </c>
      <c r="C1398" t="s">
        <v>15</v>
      </c>
      <c r="D1398" s="1">
        <v>41944</v>
      </c>
      <c r="E1398" s="2">
        <v>2864773000</v>
      </c>
      <c r="F1398" s="2">
        <v>1034585000</v>
      </c>
      <c r="G1398" s="2">
        <v>454676000</v>
      </c>
      <c r="H1398" s="2">
        <v>559686000</v>
      </c>
      <c r="I1398" s="2">
        <v>26020000</v>
      </c>
      <c r="J1398" t="s">
        <v>22</v>
      </c>
      <c r="K1398" t="s">
        <v>34</v>
      </c>
    </row>
    <row r="1399" spans="1:11" hidden="1" x14ac:dyDescent="0.3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hidden="1" x14ac:dyDescent="0.3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hidden="1" x14ac:dyDescent="0.3">
      <c r="A1402">
        <v>753</v>
      </c>
      <c r="B1402" t="s">
        <v>291</v>
      </c>
      <c r="C1402" t="s">
        <v>15</v>
      </c>
      <c r="D1402" s="1">
        <v>41639</v>
      </c>
      <c r="E1402" s="2">
        <v>2847945000</v>
      </c>
      <c r="F1402" s="2">
        <v>1206813000</v>
      </c>
      <c r="G1402" s="2">
        <v>241719000</v>
      </c>
      <c r="H1402" t="s">
        <v>12</v>
      </c>
      <c r="I1402" s="2">
        <v>865800000</v>
      </c>
      <c r="J1402" t="s">
        <v>52</v>
      </c>
      <c r="K1402" t="s">
        <v>53</v>
      </c>
    </row>
    <row r="1403" spans="1:11" hidden="1" x14ac:dyDescent="0.3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hidden="1" x14ac:dyDescent="0.3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hidden="1" x14ac:dyDescent="0.3">
      <c r="A1406">
        <v>1265</v>
      </c>
      <c r="B1406" t="s">
        <v>440</v>
      </c>
      <c r="C1406" t="s">
        <v>15</v>
      </c>
      <c r="D1406" s="1">
        <v>42004</v>
      </c>
      <c r="E1406" s="2">
        <v>2819557000</v>
      </c>
      <c r="F1406" s="2">
        <v>205018000</v>
      </c>
      <c r="G1406" s="2">
        <v>519267000</v>
      </c>
      <c r="H1406" s="2">
        <v>1271353000</v>
      </c>
      <c r="I1406" t="s">
        <v>12</v>
      </c>
      <c r="J1406" t="s">
        <v>36</v>
      </c>
      <c r="K1406" t="s">
        <v>170</v>
      </c>
    </row>
    <row r="1407" spans="1:11" hidden="1" x14ac:dyDescent="0.3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hidden="1" x14ac:dyDescent="0.3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hidden="1" x14ac:dyDescent="0.3">
      <c r="A1410">
        <v>1347</v>
      </c>
      <c r="B1410" t="s">
        <v>460</v>
      </c>
      <c r="C1410" t="s">
        <v>15</v>
      </c>
      <c r="D1410" s="1">
        <v>42004</v>
      </c>
      <c r="E1410" s="2">
        <v>2819557000</v>
      </c>
      <c r="F1410" s="2">
        <v>205018000</v>
      </c>
      <c r="G1410" s="2">
        <v>519267000</v>
      </c>
      <c r="H1410" s="2">
        <v>1271353000</v>
      </c>
      <c r="I1410" t="s">
        <v>12</v>
      </c>
      <c r="J1410" t="s">
        <v>25</v>
      </c>
      <c r="K1410" t="s">
        <v>66</v>
      </c>
    </row>
    <row r="1411" spans="1:11" hidden="1" x14ac:dyDescent="0.3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hidden="1" x14ac:dyDescent="0.3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hidden="1" x14ac:dyDescent="0.3">
      <c r="A1414">
        <v>1663</v>
      </c>
      <c r="B1414" t="s">
        <v>545</v>
      </c>
      <c r="C1414" t="s">
        <v>15</v>
      </c>
      <c r="D1414" s="1">
        <v>42004</v>
      </c>
      <c r="E1414" s="2">
        <v>2772550000</v>
      </c>
      <c r="F1414" s="2">
        <v>1212480000</v>
      </c>
      <c r="G1414" s="2">
        <v>147481000</v>
      </c>
      <c r="H1414" t="s">
        <v>12</v>
      </c>
      <c r="I1414" s="2">
        <v>725216000</v>
      </c>
      <c r="J1414" t="s">
        <v>52</v>
      </c>
      <c r="K1414" t="s">
        <v>53</v>
      </c>
    </row>
    <row r="1415" spans="1:11" hidden="1" x14ac:dyDescent="0.3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hidden="1" x14ac:dyDescent="0.3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hidden="1" x14ac:dyDescent="0.3">
      <c r="A1418">
        <v>1643</v>
      </c>
      <c r="B1418" t="s">
        <v>540</v>
      </c>
      <c r="C1418" t="s">
        <v>15</v>
      </c>
      <c r="D1418" s="1">
        <v>41639</v>
      </c>
      <c r="E1418" s="2">
        <v>2770709000</v>
      </c>
      <c r="F1418" s="2">
        <v>2343829000</v>
      </c>
      <c r="G1418" s="2">
        <v>274217000</v>
      </c>
      <c r="H1418" t="s">
        <v>12</v>
      </c>
      <c r="I1418" t="s">
        <v>12</v>
      </c>
      <c r="J1418" t="s">
        <v>59</v>
      </c>
      <c r="K1418" t="s">
        <v>387</v>
      </c>
    </row>
    <row r="1419" spans="1:11" hidden="1" x14ac:dyDescent="0.3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hidden="1" x14ac:dyDescent="0.3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hidden="1" x14ac:dyDescent="0.3">
      <c r="A1422">
        <v>1503</v>
      </c>
      <c r="B1422" t="s">
        <v>503</v>
      </c>
      <c r="C1422" t="s">
        <v>15</v>
      </c>
      <c r="D1422" s="1">
        <v>41639</v>
      </c>
      <c r="E1422" s="2">
        <v>2692000000</v>
      </c>
      <c r="F1422" s="2">
        <v>1219000000</v>
      </c>
      <c r="G1422" s="2">
        <v>757000000</v>
      </c>
      <c r="H1422" s="2">
        <v>184000000</v>
      </c>
      <c r="I1422" t="s">
        <v>12</v>
      </c>
      <c r="J1422" t="s">
        <v>22</v>
      </c>
      <c r="K1422" t="s">
        <v>32</v>
      </c>
    </row>
    <row r="1423" spans="1:11" hidden="1" x14ac:dyDescent="0.3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hidden="1" x14ac:dyDescent="0.3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hidden="1" x14ac:dyDescent="0.3">
      <c r="A1426">
        <v>1591</v>
      </c>
      <c r="B1426" t="s">
        <v>527</v>
      </c>
      <c r="C1426" t="s">
        <v>15</v>
      </c>
      <c r="D1426" s="1">
        <v>41672</v>
      </c>
      <c r="E1426" s="2">
        <v>2670573000</v>
      </c>
      <c r="F1426" s="2">
        <v>1729325000</v>
      </c>
      <c r="G1426" s="2">
        <v>596390000</v>
      </c>
      <c r="H1426" t="s">
        <v>12</v>
      </c>
      <c r="I1426" t="s">
        <v>12</v>
      </c>
      <c r="J1426" t="s">
        <v>19</v>
      </c>
      <c r="K1426" t="s">
        <v>79</v>
      </c>
    </row>
    <row r="1427" spans="1:11" hidden="1" x14ac:dyDescent="0.3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hidden="1" x14ac:dyDescent="0.3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hidden="1" x14ac:dyDescent="0.3">
      <c r="A1430">
        <v>717</v>
      </c>
      <c r="B1430" t="s">
        <v>277</v>
      </c>
      <c r="C1430" t="s">
        <v>15</v>
      </c>
      <c r="D1430" s="1">
        <v>41636</v>
      </c>
      <c r="E1430" s="2">
        <v>2631851000</v>
      </c>
      <c r="F1430" s="2">
        <v>1224551000</v>
      </c>
      <c r="G1430" s="2">
        <v>468345000</v>
      </c>
      <c r="H1430" s="2">
        <v>364923000</v>
      </c>
      <c r="I1430" t="s">
        <v>12</v>
      </c>
      <c r="J1430" t="s">
        <v>19</v>
      </c>
      <c r="K1430" t="s">
        <v>278</v>
      </c>
    </row>
    <row r="1431" spans="1:11" hidden="1" x14ac:dyDescent="0.3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hidden="1" x14ac:dyDescent="0.3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hidden="1" x14ac:dyDescent="0.3">
      <c r="A1434">
        <v>331</v>
      </c>
      <c r="B1434" t="s">
        <v>153</v>
      </c>
      <c r="C1434" t="s">
        <v>15</v>
      </c>
      <c r="D1434" s="1">
        <v>42004</v>
      </c>
      <c r="E1434" s="2">
        <v>2607000000</v>
      </c>
      <c r="F1434" s="2">
        <v>45000000</v>
      </c>
      <c r="G1434" s="2">
        <v>1611000000</v>
      </c>
      <c r="H1434" t="s">
        <v>12</v>
      </c>
      <c r="I1434" s="2">
        <v>27000000</v>
      </c>
      <c r="J1434" t="s">
        <v>47</v>
      </c>
      <c r="K1434" t="s">
        <v>140</v>
      </c>
    </row>
    <row r="1435" spans="1:11" hidden="1" x14ac:dyDescent="0.3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hidden="1" x14ac:dyDescent="0.3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hidden="1" x14ac:dyDescent="0.3">
      <c r="A1438">
        <v>936</v>
      </c>
      <c r="B1438" t="s">
        <v>348</v>
      </c>
      <c r="C1438" t="s">
        <v>15</v>
      </c>
      <c r="D1438" s="1">
        <v>42004</v>
      </c>
      <c r="E1438" s="2">
        <v>2577100000</v>
      </c>
      <c r="F1438" s="2">
        <v>877900000</v>
      </c>
      <c r="G1438" s="2">
        <v>632000000</v>
      </c>
      <c r="H1438" t="s">
        <v>12</v>
      </c>
      <c r="I1438" s="2">
        <v>258100000</v>
      </c>
      <c r="J1438" t="s">
        <v>13</v>
      </c>
      <c r="K1438" t="s">
        <v>178</v>
      </c>
    </row>
    <row r="1439" spans="1:11" hidden="1" x14ac:dyDescent="0.3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hidden="1" x14ac:dyDescent="0.3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hidden="1" x14ac:dyDescent="0.3">
      <c r="A1442">
        <v>709</v>
      </c>
      <c r="B1442" t="s">
        <v>275</v>
      </c>
      <c r="C1442" t="s">
        <v>15</v>
      </c>
      <c r="D1442" s="1">
        <v>41790</v>
      </c>
      <c r="E1442" s="2">
        <v>2554236000</v>
      </c>
      <c r="F1442" s="2">
        <v>952225000</v>
      </c>
      <c r="G1442" s="2">
        <v>1196512000</v>
      </c>
      <c r="H1442" t="s">
        <v>12</v>
      </c>
      <c r="I1442" t="s">
        <v>12</v>
      </c>
      <c r="J1442" t="s">
        <v>22</v>
      </c>
      <c r="K1442" t="s">
        <v>39</v>
      </c>
    </row>
    <row r="1443" spans="1:11" hidden="1" x14ac:dyDescent="0.3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hidden="1" x14ac:dyDescent="0.3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hidden="1" x14ac:dyDescent="0.3">
      <c r="A1446">
        <v>1423</v>
      </c>
      <c r="B1446" t="s">
        <v>481</v>
      </c>
      <c r="C1446" t="s">
        <v>15</v>
      </c>
      <c r="D1446" s="1">
        <v>41639</v>
      </c>
      <c r="E1446" s="2">
        <v>2530809000</v>
      </c>
      <c r="F1446" s="2">
        <v>699294000</v>
      </c>
      <c r="G1446" s="2">
        <v>729055000</v>
      </c>
      <c r="H1446" t="s">
        <v>12</v>
      </c>
      <c r="I1446" s="2">
        <v>117580000</v>
      </c>
      <c r="J1446" t="s">
        <v>19</v>
      </c>
      <c r="K1446" t="s">
        <v>204</v>
      </c>
    </row>
    <row r="1447" spans="1:11" hidden="1" x14ac:dyDescent="0.3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hidden="1" x14ac:dyDescent="0.3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hidden="1" x14ac:dyDescent="0.3">
      <c r="A1450">
        <v>777</v>
      </c>
      <c r="B1450" t="s">
        <v>299</v>
      </c>
      <c r="C1450" t="s">
        <v>15</v>
      </c>
      <c r="D1450" s="1">
        <v>41909</v>
      </c>
      <c r="E1450" s="2">
        <v>2530700000</v>
      </c>
      <c r="F1450" s="2">
        <v>1285200000</v>
      </c>
      <c r="G1450" s="2">
        <v>591500000</v>
      </c>
      <c r="H1450" s="2">
        <v>203200000</v>
      </c>
      <c r="I1450" s="2">
        <v>113800000</v>
      </c>
      <c r="J1450" t="s">
        <v>25</v>
      </c>
      <c r="K1450" t="s">
        <v>30</v>
      </c>
    </row>
    <row r="1451" spans="1:11" hidden="1" x14ac:dyDescent="0.3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hidden="1" x14ac:dyDescent="0.3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hidden="1" x14ac:dyDescent="0.3">
      <c r="A1454">
        <v>685</v>
      </c>
      <c r="B1454" t="s">
        <v>269</v>
      </c>
      <c r="C1454" t="s">
        <v>15</v>
      </c>
      <c r="D1454" s="1">
        <v>41639</v>
      </c>
      <c r="E1454" s="2">
        <v>2486017000</v>
      </c>
      <c r="F1454" s="2">
        <v>815095000</v>
      </c>
      <c r="G1454" s="2">
        <v>76864000</v>
      </c>
      <c r="H1454" t="s">
        <v>12</v>
      </c>
      <c r="I1454" s="2">
        <v>749722000</v>
      </c>
      <c r="J1454" t="s">
        <v>52</v>
      </c>
      <c r="K1454" t="s">
        <v>265</v>
      </c>
    </row>
    <row r="1455" spans="1:11" hidden="1" x14ac:dyDescent="0.3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hidden="1" x14ac:dyDescent="0.3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hidden="1" x14ac:dyDescent="0.3">
      <c r="A1458">
        <v>1116</v>
      </c>
      <c r="B1458" t="s">
        <v>402</v>
      </c>
      <c r="C1458" t="s">
        <v>15</v>
      </c>
      <c r="D1458" s="1">
        <v>42004</v>
      </c>
      <c r="E1458" s="2">
        <v>2485983000</v>
      </c>
      <c r="F1458" s="2">
        <v>1127233000</v>
      </c>
      <c r="G1458" s="2">
        <v>728582000</v>
      </c>
      <c r="H1458" s="2">
        <v>123297000</v>
      </c>
      <c r="I1458" s="2">
        <v>29185000</v>
      </c>
      <c r="J1458" t="s">
        <v>25</v>
      </c>
      <c r="K1458" t="s">
        <v>318</v>
      </c>
    </row>
    <row r="1459" spans="1:11" hidden="1" x14ac:dyDescent="0.3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hidden="1" x14ac:dyDescent="0.3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hidden="1" x14ac:dyDescent="0.3">
      <c r="A1462">
        <v>1615</v>
      </c>
      <c r="B1462" t="s">
        <v>533</v>
      </c>
      <c r="C1462" t="s">
        <v>15</v>
      </c>
      <c r="D1462" s="1">
        <v>41851</v>
      </c>
      <c r="E1462" s="2">
        <v>2473500000</v>
      </c>
      <c r="F1462" s="2">
        <v>1595700000</v>
      </c>
      <c r="G1462" s="2">
        <v>460300000</v>
      </c>
      <c r="H1462" s="2">
        <v>61800000</v>
      </c>
      <c r="I1462" t="s">
        <v>12</v>
      </c>
      <c r="J1462" t="s">
        <v>47</v>
      </c>
      <c r="K1462" t="s">
        <v>105</v>
      </c>
    </row>
    <row r="1463" spans="1:11" hidden="1" x14ac:dyDescent="0.3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hidden="1" x14ac:dyDescent="0.3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hidden="1" x14ac:dyDescent="0.3">
      <c r="A1466">
        <v>77</v>
      </c>
      <c r="B1466" t="s">
        <v>58</v>
      </c>
      <c r="C1466" t="s">
        <v>15</v>
      </c>
      <c r="D1466" s="1">
        <v>41639</v>
      </c>
      <c r="E1466" s="2">
        <v>2394270000</v>
      </c>
      <c r="F1466" s="2">
        <v>1543799000</v>
      </c>
      <c r="G1466" s="2">
        <v>158189000</v>
      </c>
      <c r="H1466" s="2">
        <v>82246000</v>
      </c>
      <c r="I1466" t="s">
        <v>12</v>
      </c>
      <c r="J1466" t="s">
        <v>59</v>
      </c>
      <c r="K1466" t="s">
        <v>60</v>
      </c>
    </row>
    <row r="1467" spans="1:11" hidden="1" x14ac:dyDescent="0.3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hidden="1" x14ac:dyDescent="0.3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hidden="1" x14ac:dyDescent="0.3">
      <c r="A1470">
        <v>179</v>
      </c>
      <c r="B1470" t="s">
        <v>101</v>
      </c>
      <c r="C1470" t="s">
        <v>15</v>
      </c>
      <c r="D1470" s="1">
        <v>41882</v>
      </c>
      <c r="E1470" s="2">
        <v>2393500000</v>
      </c>
      <c r="F1470" s="2">
        <v>1414300000</v>
      </c>
      <c r="G1470" s="2">
        <v>680300000</v>
      </c>
      <c r="H1470" t="s">
        <v>12</v>
      </c>
      <c r="I1470" t="s">
        <v>12</v>
      </c>
      <c r="J1470" t="s">
        <v>13</v>
      </c>
      <c r="K1470" t="s">
        <v>70</v>
      </c>
    </row>
    <row r="1471" spans="1:11" hidden="1" x14ac:dyDescent="0.3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hidden="1" x14ac:dyDescent="0.3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hidden="1" x14ac:dyDescent="0.3">
      <c r="A1474">
        <v>565</v>
      </c>
      <c r="B1474" t="s">
        <v>231</v>
      </c>
      <c r="C1474" t="s">
        <v>15</v>
      </c>
      <c r="D1474" s="1">
        <v>42004</v>
      </c>
      <c r="E1474" s="2">
        <v>2388768000</v>
      </c>
      <c r="F1474" s="2">
        <v>443974000</v>
      </c>
      <c r="G1474" s="2">
        <v>238134000</v>
      </c>
      <c r="H1474" t="s">
        <v>12</v>
      </c>
      <c r="I1474" s="2">
        <v>679298000</v>
      </c>
      <c r="J1474" t="s">
        <v>83</v>
      </c>
      <c r="K1474" t="s">
        <v>84</v>
      </c>
    </row>
    <row r="1475" spans="1:11" hidden="1" x14ac:dyDescent="0.3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hidden="1" x14ac:dyDescent="0.3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hidden="1" x14ac:dyDescent="0.3">
      <c r="A1478">
        <v>561</v>
      </c>
      <c r="B1478" t="s">
        <v>230</v>
      </c>
      <c r="C1478" t="s">
        <v>15</v>
      </c>
      <c r="D1478" s="1">
        <v>41639</v>
      </c>
      <c r="E1478" s="2">
        <v>2387702000</v>
      </c>
      <c r="F1478" s="2">
        <v>834228000</v>
      </c>
      <c r="G1478" s="2">
        <v>62179000</v>
      </c>
      <c r="H1478" t="s">
        <v>12</v>
      </c>
      <c r="I1478" s="2">
        <v>978973000</v>
      </c>
      <c r="J1478" t="s">
        <v>52</v>
      </c>
      <c r="K1478" t="s">
        <v>53</v>
      </c>
    </row>
    <row r="1479" spans="1:11" hidden="1" x14ac:dyDescent="0.3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hidden="1" x14ac:dyDescent="0.3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hidden="1" x14ac:dyDescent="0.3">
      <c r="A1482">
        <v>1742</v>
      </c>
      <c r="B1482" t="s">
        <v>566</v>
      </c>
      <c r="C1482" t="s">
        <v>15</v>
      </c>
      <c r="D1482" s="1">
        <v>41727</v>
      </c>
      <c r="E1482" s="2">
        <v>2382531000</v>
      </c>
      <c r="F1482" s="2">
        <v>743253000</v>
      </c>
      <c r="G1482" s="2">
        <v>378607000</v>
      </c>
      <c r="H1482" s="2">
        <v>492447000</v>
      </c>
      <c r="I1482" s="2">
        <v>9887000</v>
      </c>
      <c r="J1482" t="s">
        <v>22</v>
      </c>
      <c r="K1482" t="s">
        <v>34</v>
      </c>
    </row>
    <row r="1483" spans="1:11" hidden="1" x14ac:dyDescent="0.3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hidden="1" x14ac:dyDescent="0.3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hidden="1" x14ac:dyDescent="0.3">
      <c r="A1486">
        <v>1507</v>
      </c>
      <c r="B1486" t="s">
        <v>504</v>
      </c>
      <c r="C1486" t="s">
        <v>15</v>
      </c>
      <c r="D1486" s="1">
        <v>41912</v>
      </c>
      <c r="E1486" s="2">
        <v>2372906000</v>
      </c>
      <c r="F1486" s="2">
        <v>1105032000</v>
      </c>
      <c r="G1486" s="2">
        <v>276446000</v>
      </c>
      <c r="H1486" t="s">
        <v>12</v>
      </c>
      <c r="I1486" s="2">
        <v>63608000</v>
      </c>
      <c r="J1486" t="s">
        <v>13</v>
      </c>
      <c r="K1486" t="s">
        <v>91</v>
      </c>
    </row>
    <row r="1487" spans="1:11" hidden="1" x14ac:dyDescent="0.3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hidden="1" x14ac:dyDescent="0.3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hidden="1" x14ac:dyDescent="0.3">
      <c r="A1490">
        <v>1571</v>
      </c>
      <c r="B1490" t="s">
        <v>523</v>
      </c>
      <c r="C1490" t="s">
        <v>15</v>
      </c>
      <c r="D1490" s="1">
        <v>41639</v>
      </c>
      <c r="E1490" s="2">
        <v>2332051000</v>
      </c>
      <c r="F1490" s="2">
        <v>1195381000</v>
      </c>
      <c r="G1490" s="2">
        <v>871572000</v>
      </c>
      <c r="H1490" t="s">
        <v>12</v>
      </c>
      <c r="I1490" t="s">
        <v>12</v>
      </c>
      <c r="J1490" t="s">
        <v>19</v>
      </c>
      <c r="K1490" t="s">
        <v>289</v>
      </c>
    </row>
    <row r="1491" spans="1:11" hidden="1" x14ac:dyDescent="0.3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hidden="1" x14ac:dyDescent="0.3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hidden="1" x14ac:dyDescent="0.3">
      <c r="A1494">
        <v>1575</v>
      </c>
      <c r="B1494" t="s">
        <v>524</v>
      </c>
      <c r="C1494" t="s">
        <v>15</v>
      </c>
      <c r="D1494" s="1">
        <v>41639</v>
      </c>
      <c r="E1494" s="2">
        <v>2332051000</v>
      </c>
      <c r="F1494" s="2">
        <v>1195381000</v>
      </c>
      <c r="G1494" s="2">
        <v>871572000</v>
      </c>
      <c r="H1494" t="s">
        <v>12</v>
      </c>
      <c r="I1494" t="s">
        <v>12</v>
      </c>
      <c r="J1494" t="s">
        <v>19</v>
      </c>
      <c r="K1494" t="s">
        <v>289</v>
      </c>
    </row>
    <row r="1495" spans="1:11" hidden="1" x14ac:dyDescent="0.3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hidden="1" x14ac:dyDescent="0.3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hidden="1" x14ac:dyDescent="0.3">
      <c r="A1498">
        <v>425</v>
      </c>
      <c r="B1498" t="s">
        <v>189</v>
      </c>
      <c r="C1498" t="s">
        <v>15</v>
      </c>
      <c r="D1498" s="1">
        <v>41639</v>
      </c>
      <c r="E1498" s="2">
        <v>2319919000</v>
      </c>
      <c r="F1498" s="2">
        <v>455436000</v>
      </c>
      <c r="G1498" s="2">
        <v>169815000</v>
      </c>
      <c r="H1498" t="s">
        <v>12</v>
      </c>
      <c r="I1498" s="2">
        <v>778655000</v>
      </c>
      <c r="J1498" t="s">
        <v>83</v>
      </c>
      <c r="K1498" t="s">
        <v>84</v>
      </c>
    </row>
    <row r="1499" spans="1:11" hidden="1" x14ac:dyDescent="0.3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hidden="1" x14ac:dyDescent="0.3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hidden="1" x14ac:dyDescent="0.3">
      <c r="A1502">
        <v>1647</v>
      </c>
      <c r="B1502" t="s">
        <v>541</v>
      </c>
      <c r="C1502" t="s">
        <v>15</v>
      </c>
      <c r="D1502" s="1">
        <v>42004</v>
      </c>
      <c r="E1502" s="2">
        <v>2312512000</v>
      </c>
      <c r="F1502" s="2">
        <v>953611000</v>
      </c>
      <c r="G1502" s="2">
        <v>169270000</v>
      </c>
      <c r="H1502" t="s">
        <v>12</v>
      </c>
      <c r="I1502" s="2">
        <v>481303000</v>
      </c>
      <c r="J1502" t="s">
        <v>52</v>
      </c>
      <c r="K1502" t="s">
        <v>53</v>
      </c>
    </row>
    <row r="1503" spans="1:11" hidden="1" x14ac:dyDescent="0.3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hidden="1" x14ac:dyDescent="0.3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hidden="1" x14ac:dyDescent="0.3">
      <c r="A1506">
        <v>533</v>
      </c>
      <c r="B1506" t="s">
        <v>223</v>
      </c>
      <c r="C1506" t="s">
        <v>15</v>
      </c>
      <c r="D1506" s="1">
        <v>41639</v>
      </c>
      <c r="E1506" s="2">
        <v>2303900000</v>
      </c>
      <c r="F1506" s="2">
        <v>787300000</v>
      </c>
      <c r="G1506" s="2">
        <v>715800000</v>
      </c>
      <c r="H1506" t="s">
        <v>12</v>
      </c>
      <c r="I1506" s="2">
        <v>189600000</v>
      </c>
      <c r="J1506" t="s">
        <v>13</v>
      </c>
      <c r="K1506" t="s">
        <v>211</v>
      </c>
    </row>
    <row r="1507" spans="1:11" hidden="1" x14ac:dyDescent="0.3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hidden="1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hidden="1" x14ac:dyDescent="0.3">
      <c r="A1510">
        <v>1471</v>
      </c>
      <c r="B1510" t="s">
        <v>493</v>
      </c>
      <c r="C1510" t="s">
        <v>15</v>
      </c>
      <c r="D1510" s="1">
        <v>41915</v>
      </c>
      <c r="E1510" s="2">
        <v>2291500000</v>
      </c>
      <c r="F1510" s="2">
        <v>1268800000</v>
      </c>
      <c r="G1510" s="2">
        <v>179100000</v>
      </c>
      <c r="H1510" s="2">
        <v>252200000</v>
      </c>
      <c r="I1510" s="2">
        <v>25900000</v>
      </c>
      <c r="J1510" t="s">
        <v>22</v>
      </c>
      <c r="K1510" t="s">
        <v>34</v>
      </c>
    </row>
    <row r="1511" spans="1:11" hidden="1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hidden="1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hidden="1" x14ac:dyDescent="0.3">
      <c r="A1514">
        <v>1774</v>
      </c>
      <c r="B1514" t="s">
        <v>574</v>
      </c>
      <c r="C1514" t="s">
        <v>15</v>
      </c>
      <c r="D1514" s="1">
        <v>41639</v>
      </c>
      <c r="E1514" s="2">
        <v>2278812000</v>
      </c>
      <c r="F1514" s="2">
        <v>58913000</v>
      </c>
      <c r="G1514" s="2">
        <v>1700064000</v>
      </c>
      <c r="H1514" t="s">
        <v>12</v>
      </c>
      <c r="I1514" s="2">
        <v>-72761000</v>
      </c>
      <c r="J1514" t="s">
        <v>47</v>
      </c>
      <c r="K1514" t="s">
        <v>140</v>
      </c>
    </row>
    <row r="1515" spans="1:11" hidden="1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hidden="1" x14ac:dyDescent="0.3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hidden="1" x14ac:dyDescent="0.3">
      <c r="A1518">
        <v>41</v>
      </c>
      <c r="B1518" t="s">
        <v>40</v>
      </c>
      <c r="C1518" t="s">
        <v>15</v>
      </c>
      <c r="D1518" s="1">
        <v>41670</v>
      </c>
      <c r="E1518" s="2">
        <v>2273900000</v>
      </c>
      <c r="F1518" s="2">
        <v>274300000</v>
      </c>
      <c r="G1518" s="2">
        <v>1054400000</v>
      </c>
      <c r="H1518" s="2">
        <v>611100000</v>
      </c>
      <c r="I1518" s="2">
        <v>36500000</v>
      </c>
      <c r="J1518" t="s">
        <v>22</v>
      </c>
      <c r="K1518" t="s">
        <v>32</v>
      </c>
    </row>
    <row r="1519" spans="1:11" hidden="1" x14ac:dyDescent="0.3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hidden="1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hidden="1" x14ac:dyDescent="0.3">
      <c r="A1522">
        <v>1080</v>
      </c>
      <c r="B1522" t="s">
        <v>391</v>
      </c>
      <c r="C1522" t="s">
        <v>15</v>
      </c>
      <c r="D1522" s="1">
        <v>41639</v>
      </c>
      <c r="E1522" s="2">
        <v>2246428000</v>
      </c>
      <c r="F1522" s="2">
        <v>1073497000</v>
      </c>
      <c r="G1522" t="s">
        <v>12</v>
      </c>
      <c r="H1522" t="s">
        <v>12</v>
      </c>
      <c r="I1522" t="s">
        <v>12</v>
      </c>
      <c r="J1522" t="s">
        <v>36</v>
      </c>
      <c r="K1522" t="s">
        <v>214</v>
      </c>
    </row>
    <row r="1523" spans="1:11" hidden="1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hidden="1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hidden="1" x14ac:dyDescent="0.3">
      <c r="A1526">
        <v>93</v>
      </c>
      <c r="B1526" t="s">
        <v>65</v>
      </c>
      <c r="C1526" t="s">
        <v>15</v>
      </c>
      <c r="D1526" s="1">
        <v>42004</v>
      </c>
      <c r="E1526" s="2">
        <v>2234000000</v>
      </c>
      <c r="F1526" s="2">
        <v>174000000</v>
      </c>
      <c r="G1526" s="2">
        <v>650000000</v>
      </c>
      <c r="H1526" s="2">
        <v>514000000</v>
      </c>
      <c r="I1526" t="s">
        <v>12</v>
      </c>
      <c r="J1526" t="s">
        <v>25</v>
      </c>
      <c r="K1526" t="s">
        <v>66</v>
      </c>
    </row>
    <row r="1527" spans="1:11" hidden="1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hidden="1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hidden="1" x14ac:dyDescent="0.3">
      <c r="A1530">
        <v>1281</v>
      </c>
      <c r="B1530" t="s">
        <v>444</v>
      </c>
      <c r="C1530" t="s">
        <v>15</v>
      </c>
      <c r="D1530" s="1">
        <v>41637</v>
      </c>
      <c r="E1530" s="2">
        <v>2157586000</v>
      </c>
      <c r="F1530" s="2">
        <v>1181444000</v>
      </c>
      <c r="G1530" s="2">
        <v>581898000</v>
      </c>
      <c r="H1530" s="2">
        <v>132400000</v>
      </c>
      <c r="I1530" t="s">
        <v>12</v>
      </c>
      <c r="J1530" t="s">
        <v>25</v>
      </c>
      <c r="K1530" t="s">
        <v>30</v>
      </c>
    </row>
    <row r="1531" spans="1:11" hidden="1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hidden="1" x14ac:dyDescent="0.3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hidden="1" x14ac:dyDescent="0.3">
      <c r="A1534">
        <v>1068</v>
      </c>
      <c r="B1534" t="s">
        <v>386</v>
      </c>
      <c r="C1534" t="s">
        <v>15</v>
      </c>
      <c r="D1534" s="1">
        <v>41639</v>
      </c>
      <c r="E1534" s="2">
        <v>2155551000</v>
      </c>
      <c r="F1534" s="2">
        <v>1791594000</v>
      </c>
      <c r="G1534" s="2">
        <v>145298000</v>
      </c>
      <c r="H1534" t="s">
        <v>12</v>
      </c>
      <c r="I1534" t="s">
        <v>12</v>
      </c>
      <c r="J1534" t="s">
        <v>59</v>
      </c>
      <c r="K1534" t="s">
        <v>387</v>
      </c>
    </row>
    <row r="1535" spans="1:11" hidden="1" x14ac:dyDescent="0.3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hidden="1" x14ac:dyDescent="0.3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hidden="1" x14ac:dyDescent="0.3">
      <c r="A1538">
        <v>557</v>
      </c>
      <c r="B1538" t="s">
        <v>229</v>
      </c>
      <c r="C1538" t="s">
        <v>15</v>
      </c>
      <c r="D1538" s="1">
        <v>41639</v>
      </c>
      <c r="E1538" s="2">
        <v>2152766000</v>
      </c>
      <c r="F1538" s="2">
        <v>1064403000</v>
      </c>
      <c r="G1538" s="2">
        <v>621413000</v>
      </c>
      <c r="H1538" t="s">
        <v>12</v>
      </c>
      <c r="I1538" t="s">
        <v>12</v>
      </c>
      <c r="J1538" t="s">
        <v>52</v>
      </c>
      <c r="K1538" t="s">
        <v>53</v>
      </c>
    </row>
    <row r="1539" spans="1:11" hidden="1" x14ac:dyDescent="0.3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hidden="1" x14ac:dyDescent="0.3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hidden="1" x14ac:dyDescent="0.3">
      <c r="A1542">
        <v>1443</v>
      </c>
      <c r="B1542" t="s">
        <v>485</v>
      </c>
      <c r="C1542" t="s">
        <v>15</v>
      </c>
      <c r="D1542" s="1">
        <v>41639</v>
      </c>
      <c r="E1542" s="2">
        <v>2142807000</v>
      </c>
      <c r="F1542" s="2">
        <v>1178173000</v>
      </c>
      <c r="G1542" s="2">
        <v>390610000</v>
      </c>
      <c r="H1542" t="s">
        <v>12</v>
      </c>
      <c r="I1542" s="2">
        <v>38405000</v>
      </c>
      <c r="J1542" t="s">
        <v>13</v>
      </c>
      <c r="K1542" t="s">
        <v>164</v>
      </c>
    </row>
    <row r="1543" spans="1:11" hidden="1" x14ac:dyDescent="0.3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hidden="1" x14ac:dyDescent="0.3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hidden="1" x14ac:dyDescent="0.3">
      <c r="A1546">
        <v>247</v>
      </c>
      <c r="B1546" t="s">
        <v>122</v>
      </c>
      <c r="C1546" t="s">
        <v>15</v>
      </c>
      <c r="D1546" s="1">
        <v>41639</v>
      </c>
      <c r="E1546" s="2">
        <v>2135539000</v>
      </c>
      <c r="F1546" s="2">
        <v>771403000</v>
      </c>
      <c r="G1546" s="2">
        <v>117073000</v>
      </c>
      <c r="H1546" t="s">
        <v>12</v>
      </c>
      <c r="I1546" s="2">
        <v>560637000</v>
      </c>
      <c r="J1546" t="s">
        <v>52</v>
      </c>
      <c r="K1546" t="s">
        <v>53</v>
      </c>
    </row>
    <row r="1547" spans="1:11" hidden="1" x14ac:dyDescent="0.3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hidden="1" x14ac:dyDescent="0.3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hidden="1" x14ac:dyDescent="0.3">
      <c r="A1550">
        <v>860</v>
      </c>
      <c r="B1550" t="s">
        <v>325</v>
      </c>
      <c r="C1550" t="s">
        <v>15</v>
      </c>
      <c r="D1550" s="1">
        <v>42004</v>
      </c>
      <c r="E1550" s="2">
        <v>2131700000</v>
      </c>
      <c r="F1550" s="2">
        <v>717900000</v>
      </c>
      <c r="G1550" s="2">
        <v>691000000</v>
      </c>
      <c r="H1550" s="2">
        <v>178000000</v>
      </c>
      <c r="I1550" t="s">
        <v>12</v>
      </c>
      <c r="J1550" t="s">
        <v>25</v>
      </c>
      <c r="K1550" t="s">
        <v>30</v>
      </c>
    </row>
    <row r="1551" spans="1:11" hidden="1" x14ac:dyDescent="0.3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hidden="1" x14ac:dyDescent="0.3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hidden="1" x14ac:dyDescent="0.3">
      <c r="A1554">
        <v>89</v>
      </c>
      <c r="B1554" t="s">
        <v>63</v>
      </c>
      <c r="C1554" t="s">
        <v>15</v>
      </c>
      <c r="D1554" s="1">
        <v>42004</v>
      </c>
      <c r="E1554" s="2">
        <v>2118300000</v>
      </c>
      <c r="F1554" s="2">
        <v>1264600000</v>
      </c>
      <c r="G1554" s="2">
        <v>527400000</v>
      </c>
      <c r="H1554" t="s">
        <v>12</v>
      </c>
      <c r="I1554" t="s">
        <v>12</v>
      </c>
      <c r="J1554" t="s">
        <v>13</v>
      </c>
      <c r="K1554" t="s">
        <v>64</v>
      </c>
    </row>
    <row r="1555" spans="1:11" hidden="1" x14ac:dyDescent="0.3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hidden="1" x14ac:dyDescent="0.3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hidden="1" x14ac:dyDescent="0.3">
      <c r="A1558">
        <v>1559</v>
      </c>
      <c r="B1558" t="s">
        <v>520</v>
      </c>
      <c r="C1558" t="s">
        <v>15</v>
      </c>
      <c r="D1558" s="1">
        <v>41639</v>
      </c>
      <c r="E1558" s="2">
        <v>2064305000</v>
      </c>
      <c r="F1558" s="2">
        <v>1369438000</v>
      </c>
      <c r="G1558" s="2">
        <v>312367000</v>
      </c>
      <c r="H1558" t="s">
        <v>12</v>
      </c>
      <c r="I1558" t="s">
        <v>12</v>
      </c>
      <c r="J1558" t="s">
        <v>22</v>
      </c>
      <c r="K1558" t="s">
        <v>57</v>
      </c>
    </row>
    <row r="1559" spans="1:11" hidden="1" x14ac:dyDescent="0.3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hidden="1" x14ac:dyDescent="0.3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hidden="1" x14ac:dyDescent="0.3">
      <c r="A1562">
        <v>589</v>
      </c>
      <c r="B1562" t="s">
        <v>239</v>
      </c>
      <c r="C1562" t="s">
        <v>15</v>
      </c>
      <c r="D1562" s="1">
        <v>41639</v>
      </c>
      <c r="E1562" s="2">
        <v>2045500000</v>
      </c>
      <c r="F1562" s="2">
        <v>516600000</v>
      </c>
      <c r="G1562" s="2">
        <v>749700000</v>
      </c>
      <c r="H1562" s="2">
        <v>323000000</v>
      </c>
      <c r="I1562" t="s">
        <v>12</v>
      </c>
      <c r="J1562" t="s">
        <v>25</v>
      </c>
      <c r="K1562" t="s">
        <v>30</v>
      </c>
    </row>
    <row r="1563" spans="1:11" hidden="1" x14ac:dyDescent="0.3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hidden="1" x14ac:dyDescent="0.3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hidden="1" x14ac:dyDescent="0.3">
      <c r="A1566">
        <v>1730</v>
      </c>
      <c r="B1566" t="s">
        <v>563</v>
      </c>
      <c r="C1566" t="s">
        <v>15</v>
      </c>
      <c r="D1566" s="1">
        <v>41639</v>
      </c>
      <c r="E1566" s="2">
        <v>1998051000</v>
      </c>
      <c r="F1566" s="2">
        <v>406198000</v>
      </c>
      <c r="G1566" s="2">
        <v>72143000</v>
      </c>
      <c r="H1566" t="s">
        <v>12</v>
      </c>
      <c r="I1566" s="2">
        <v>615874000</v>
      </c>
      <c r="J1566" t="s">
        <v>83</v>
      </c>
      <c r="K1566" t="s">
        <v>84</v>
      </c>
    </row>
    <row r="1567" spans="1:11" hidden="1" x14ac:dyDescent="0.3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hidden="1" x14ac:dyDescent="0.3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hidden="1" x14ac:dyDescent="0.3">
      <c r="A1570">
        <v>1036</v>
      </c>
      <c r="B1570" t="s">
        <v>376</v>
      </c>
      <c r="C1570" t="s">
        <v>15</v>
      </c>
      <c r="D1570" s="1">
        <v>41729</v>
      </c>
      <c r="E1570" s="2">
        <v>1931217000</v>
      </c>
      <c r="F1570" s="2">
        <v>802474000</v>
      </c>
      <c r="G1570" s="2">
        <v>267278000</v>
      </c>
      <c r="H1570" s="2">
        <v>305043000</v>
      </c>
      <c r="I1570" s="2">
        <v>94534000</v>
      </c>
      <c r="J1570" t="s">
        <v>22</v>
      </c>
      <c r="K1570" t="s">
        <v>34</v>
      </c>
    </row>
    <row r="1571" spans="1:11" hidden="1" x14ac:dyDescent="0.3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hidden="1" x14ac:dyDescent="0.3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hidden="1" x14ac:dyDescent="0.3">
      <c r="A1574">
        <v>1671</v>
      </c>
      <c r="B1574" t="s">
        <v>547</v>
      </c>
      <c r="C1574" t="s">
        <v>15</v>
      </c>
      <c r="D1574" s="1">
        <v>41639</v>
      </c>
      <c r="E1574" s="2">
        <v>1904218000</v>
      </c>
      <c r="F1574" s="2">
        <v>783456000</v>
      </c>
      <c r="G1574" s="2">
        <v>492965000</v>
      </c>
      <c r="H1574" s="2">
        <v>100536000</v>
      </c>
      <c r="I1574" s="2">
        <v>9918000</v>
      </c>
      <c r="J1574" t="s">
        <v>25</v>
      </c>
      <c r="K1574" t="s">
        <v>28</v>
      </c>
    </row>
    <row r="1575" spans="1:11" hidden="1" x14ac:dyDescent="0.3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hidden="1" x14ac:dyDescent="0.3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hidden="1" x14ac:dyDescent="0.3">
      <c r="A1578">
        <v>836</v>
      </c>
      <c r="B1578" t="s">
        <v>317</v>
      </c>
      <c r="C1578" t="s">
        <v>15</v>
      </c>
      <c r="D1578" s="1">
        <v>42001</v>
      </c>
      <c r="E1578" s="2">
        <v>1861358000</v>
      </c>
      <c r="F1578" s="2">
        <v>563648000</v>
      </c>
      <c r="G1578" s="2">
        <v>471921000</v>
      </c>
      <c r="H1578" s="2">
        <v>388055000</v>
      </c>
      <c r="I1578" t="s">
        <v>12</v>
      </c>
      <c r="J1578" t="s">
        <v>25</v>
      </c>
      <c r="K1578" t="s">
        <v>318</v>
      </c>
    </row>
    <row r="1579" spans="1:11" hidden="1" x14ac:dyDescent="0.3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hidden="1" x14ac:dyDescent="0.3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hidden="1" x14ac:dyDescent="0.3">
      <c r="A1582">
        <v>1153</v>
      </c>
      <c r="B1582" t="s">
        <v>412</v>
      </c>
      <c r="C1582" t="s">
        <v>15</v>
      </c>
      <c r="D1582" s="1">
        <v>41639</v>
      </c>
      <c r="E1582" s="2">
        <v>1857000000</v>
      </c>
      <c r="F1582" s="2">
        <v>411000000</v>
      </c>
      <c r="G1582" s="2">
        <v>311000000</v>
      </c>
      <c r="H1582" t="s">
        <v>12</v>
      </c>
      <c r="I1582" s="2">
        <v>685000000</v>
      </c>
      <c r="J1582" t="s">
        <v>83</v>
      </c>
      <c r="K1582" t="s">
        <v>84</v>
      </c>
    </row>
    <row r="1583" spans="1:11" hidden="1" x14ac:dyDescent="0.3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hidden="1" x14ac:dyDescent="0.3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hidden="1" x14ac:dyDescent="0.3">
      <c r="A1586">
        <v>1375</v>
      </c>
      <c r="B1586" t="s">
        <v>468</v>
      </c>
      <c r="C1586" t="s">
        <v>15</v>
      </c>
      <c r="D1586" s="1">
        <v>41639</v>
      </c>
      <c r="E1586" s="2">
        <v>1832253000</v>
      </c>
      <c r="F1586" s="2">
        <v>516119000</v>
      </c>
      <c r="G1586" s="2">
        <v>391707000</v>
      </c>
      <c r="H1586" t="s">
        <v>12</v>
      </c>
      <c r="I1586" s="2">
        <v>492397000</v>
      </c>
      <c r="J1586" t="s">
        <v>83</v>
      </c>
      <c r="K1586" t="s">
        <v>84</v>
      </c>
    </row>
    <row r="1587" spans="1:11" hidden="1" x14ac:dyDescent="0.3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hidden="1" x14ac:dyDescent="0.3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hidden="1" x14ac:dyDescent="0.3">
      <c r="A1590">
        <v>363</v>
      </c>
      <c r="B1590" t="s">
        <v>162</v>
      </c>
      <c r="C1590" t="s">
        <v>15</v>
      </c>
      <c r="D1590" s="1">
        <v>41639</v>
      </c>
      <c r="E1590" s="2">
        <v>1746278000</v>
      </c>
      <c r="F1590" s="2">
        <v>400281000</v>
      </c>
      <c r="G1590" s="2">
        <v>147651000</v>
      </c>
      <c r="H1590" t="s">
        <v>12</v>
      </c>
      <c r="I1590" s="2">
        <v>651052000</v>
      </c>
      <c r="J1590" t="s">
        <v>83</v>
      </c>
      <c r="K1590" t="s">
        <v>84</v>
      </c>
    </row>
    <row r="1591" spans="1:11" hidden="1" x14ac:dyDescent="0.3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hidden="1" x14ac:dyDescent="0.3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hidden="1" x14ac:dyDescent="0.3">
      <c r="A1594">
        <v>637</v>
      </c>
      <c r="B1594" t="s">
        <v>253</v>
      </c>
      <c r="C1594" t="s">
        <v>15</v>
      </c>
      <c r="D1594" s="1">
        <v>41912</v>
      </c>
      <c r="E1594" s="2">
        <v>1732046000</v>
      </c>
      <c r="F1594" s="2">
        <v>309959000</v>
      </c>
      <c r="G1594" s="2">
        <v>664738000</v>
      </c>
      <c r="H1594" s="2">
        <v>263792000</v>
      </c>
      <c r="I1594" t="s">
        <v>12</v>
      </c>
      <c r="J1594" t="s">
        <v>22</v>
      </c>
      <c r="K1594" t="s">
        <v>174</v>
      </c>
    </row>
    <row r="1595" spans="1:11" hidden="1" x14ac:dyDescent="0.3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hidden="1" x14ac:dyDescent="0.3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hidden="1" x14ac:dyDescent="0.3">
      <c r="A1598">
        <v>371</v>
      </c>
      <c r="B1598" t="s">
        <v>165</v>
      </c>
      <c r="C1598" t="s">
        <v>15</v>
      </c>
      <c r="D1598" s="1">
        <v>41943</v>
      </c>
      <c r="E1598" s="2">
        <v>1717776000</v>
      </c>
      <c r="F1598" s="2">
        <v>626206000</v>
      </c>
      <c r="G1598" s="2">
        <v>683115000</v>
      </c>
      <c r="H1598" s="2">
        <v>66259000</v>
      </c>
      <c r="I1598" s="2">
        <v>35710000</v>
      </c>
      <c r="J1598" t="s">
        <v>25</v>
      </c>
      <c r="K1598" t="s">
        <v>166</v>
      </c>
    </row>
    <row r="1599" spans="1:11" hidden="1" x14ac:dyDescent="0.3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hidden="1" x14ac:dyDescent="0.3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hidden="1" x14ac:dyDescent="0.3">
      <c r="A1602">
        <v>1336</v>
      </c>
      <c r="B1602" t="s">
        <v>457</v>
      </c>
      <c r="C1602" t="s">
        <v>15</v>
      </c>
      <c r="D1602" s="1">
        <v>42091</v>
      </c>
      <c r="E1602" s="2">
        <v>1710966000</v>
      </c>
      <c r="F1602" s="2">
        <v>1021658000</v>
      </c>
      <c r="G1602" s="2">
        <v>309348000</v>
      </c>
      <c r="H1602" s="2">
        <v>257494000</v>
      </c>
      <c r="I1602" t="s">
        <v>12</v>
      </c>
      <c r="J1602" t="s">
        <v>22</v>
      </c>
      <c r="K1602" t="s">
        <v>34</v>
      </c>
    </row>
    <row r="1603" spans="1:11" hidden="1" x14ac:dyDescent="0.3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hidden="1" x14ac:dyDescent="0.3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hidden="1" x14ac:dyDescent="0.3">
      <c r="A1606">
        <v>1515</v>
      </c>
      <c r="B1606" t="s">
        <v>507</v>
      </c>
      <c r="C1606" t="s">
        <v>15</v>
      </c>
      <c r="D1606" s="1">
        <v>41637</v>
      </c>
      <c r="E1606" s="2">
        <v>1603123000</v>
      </c>
      <c r="F1606" s="2">
        <v>662769000</v>
      </c>
      <c r="G1606" s="2">
        <v>531932000</v>
      </c>
      <c r="H1606" t="s">
        <v>12</v>
      </c>
      <c r="I1606" s="2">
        <v>74833000</v>
      </c>
      <c r="J1606" t="s">
        <v>19</v>
      </c>
      <c r="K1606" t="s">
        <v>508</v>
      </c>
    </row>
    <row r="1607" spans="1:11" hidden="1" x14ac:dyDescent="0.3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hidden="1" x14ac:dyDescent="0.3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hidden="1" x14ac:dyDescent="0.3">
      <c r="A1610">
        <v>1651</v>
      </c>
      <c r="B1610" t="s">
        <v>542</v>
      </c>
      <c r="C1610" t="s">
        <v>15</v>
      </c>
      <c r="D1610" s="1">
        <v>41639</v>
      </c>
      <c r="E1610" s="2">
        <v>1595703000</v>
      </c>
      <c r="F1610" s="2">
        <v>622523000</v>
      </c>
      <c r="G1610" s="2">
        <v>228982000</v>
      </c>
      <c r="H1610" t="s">
        <v>12</v>
      </c>
      <c r="I1610" s="2">
        <v>129931000</v>
      </c>
      <c r="J1610" t="s">
        <v>13</v>
      </c>
      <c r="K1610" t="s">
        <v>211</v>
      </c>
    </row>
    <row r="1611" spans="1:11" hidden="1" x14ac:dyDescent="0.3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hidden="1" x14ac:dyDescent="0.3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hidden="1" x14ac:dyDescent="0.3">
      <c r="A1614">
        <v>73</v>
      </c>
      <c r="B1614" t="s">
        <v>56</v>
      </c>
      <c r="C1614" t="s">
        <v>15</v>
      </c>
      <c r="D1614" s="1">
        <v>41639</v>
      </c>
      <c r="E1614" s="2">
        <v>1577922000</v>
      </c>
      <c r="F1614" s="2">
        <v>511087000</v>
      </c>
      <c r="G1614" s="2">
        <v>535598000</v>
      </c>
      <c r="H1614" s="2">
        <v>93879000</v>
      </c>
      <c r="I1614" s="2">
        <v>21547000</v>
      </c>
      <c r="J1614" t="s">
        <v>22</v>
      </c>
      <c r="K1614" t="s">
        <v>57</v>
      </c>
    </row>
    <row r="1615" spans="1:11" hidden="1" x14ac:dyDescent="0.3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hidden="1" x14ac:dyDescent="0.3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hidden="1" x14ac:dyDescent="0.3">
      <c r="A1618">
        <v>757</v>
      </c>
      <c r="B1618" t="s">
        <v>292</v>
      </c>
      <c r="C1618" t="s">
        <v>15</v>
      </c>
      <c r="D1618" s="1">
        <v>42004</v>
      </c>
      <c r="E1618" s="2">
        <v>1563210000</v>
      </c>
      <c r="F1618" t="s">
        <v>12</v>
      </c>
      <c r="G1618" s="2">
        <v>463059000</v>
      </c>
      <c r="H1618" t="s">
        <v>12</v>
      </c>
      <c r="I1618" s="2">
        <v>455016000</v>
      </c>
      <c r="J1618" t="s">
        <v>52</v>
      </c>
      <c r="K1618" t="s">
        <v>53</v>
      </c>
    </row>
    <row r="1619" spans="1:11" hidden="1" x14ac:dyDescent="0.3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hidden="1" x14ac:dyDescent="0.3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hidden="1" x14ac:dyDescent="0.3">
      <c r="A1622">
        <v>489</v>
      </c>
      <c r="B1622" t="s">
        <v>210</v>
      </c>
      <c r="C1622" t="s">
        <v>15</v>
      </c>
      <c r="D1622" s="1">
        <v>41639</v>
      </c>
      <c r="E1622" s="2">
        <v>1558400000</v>
      </c>
      <c r="F1622" t="s">
        <v>12</v>
      </c>
      <c r="G1622" s="2">
        <v>1058000000</v>
      </c>
      <c r="H1622" t="s">
        <v>12</v>
      </c>
      <c r="I1622" s="2">
        <v>60400000</v>
      </c>
      <c r="J1622" t="s">
        <v>13</v>
      </c>
      <c r="K1622" t="s">
        <v>211</v>
      </c>
    </row>
    <row r="1623" spans="1:11" hidden="1" x14ac:dyDescent="0.3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hidden="1" x14ac:dyDescent="0.3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hidden="1" x14ac:dyDescent="0.3">
      <c r="A1626">
        <v>1355</v>
      </c>
      <c r="B1626" t="s">
        <v>463</v>
      </c>
      <c r="C1626" t="s">
        <v>15</v>
      </c>
      <c r="D1626" s="1">
        <v>41698</v>
      </c>
      <c r="E1626" s="2">
        <v>1534615000</v>
      </c>
      <c r="F1626" s="2">
        <v>232600000</v>
      </c>
      <c r="G1626" s="2">
        <v>750292000</v>
      </c>
      <c r="H1626" s="2">
        <v>317263000</v>
      </c>
      <c r="I1626" t="s">
        <v>12</v>
      </c>
      <c r="J1626" t="s">
        <v>22</v>
      </c>
      <c r="K1626" t="s">
        <v>400</v>
      </c>
    </row>
    <row r="1627" spans="1:11" hidden="1" x14ac:dyDescent="0.3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hidden="1" x14ac:dyDescent="0.3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hidden="1" x14ac:dyDescent="0.3">
      <c r="A1630">
        <v>653</v>
      </c>
      <c r="B1630" t="s">
        <v>258</v>
      </c>
      <c r="C1630" t="s">
        <v>15</v>
      </c>
      <c r="D1630" s="1">
        <v>41639</v>
      </c>
      <c r="E1630" s="2">
        <v>1496372000</v>
      </c>
      <c r="F1630" s="2">
        <v>759362000</v>
      </c>
      <c r="G1630" s="2">
        <v>322739000</v>
      </c>
      <c r="H1630" s="2">
        <v>147696000</v>
      </c>
      <c r="I1630" t="s">
        <v>12</v>
      </c>
      <c r="J1630" t="s">
        <v>22</v>
      </c>
      <c r="K1630" t="s">
        <v>259</v>
      </c>
    </row>
    <row r="1631" spans="1:11" hidden="1" x14ac:dyDescent="0.3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hidden="1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hidden="1" x14ac:dyDescent="0.3">
      <c r="A1634">
        <v>481</v>
      </c>
      <c r="B1634" t="s">
        <v>208</v>
      </c>
      <c r="C1634" t="s">
        <v>15</v>
      </c>
      <c r="D1634" s="1">
        <v>41639</v>
      </c>
      <c r="E1634" s="2">
        <v>1482259000</v>
      </c>
      <c r="F1634" s="2">
        <v>555660000</v>
      </c>
      <c r="G1634" s="2">
        <v>69323000</v>
      </c>
      <c r="H1634" t="s">
        <v>12</v>
      </c>
      <c r="I1634" s="2">
        <v>475464000</v>
      </c>
      <c r="J1634" t="s">
        <v>52</v>
      </c>
      <c r="K1634" t="s">
        <v>75</v>
      </c>
    </row>
    <row r="1635" spans="1:11" hidden="1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hidden="1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hidden="1" x14ac:dyDescent="0.3">
      <c r="A1638">
        <v>577</v>
      </c>
      <c r="B1638" t="s">
        <v>235</v>
      </c>
      <c r="C1638" t="s">
        <v>15</v>
      </c>
      <c r="D1638" s="1">
        <v>41639</v>
      </c>
      <c r="E1638" s="2">
        <v>1466000000</v>
      </c>
      <c r="F1638" t="s">
        <v>12</v>
      </c>
      <c r="G1638" s="2">
        <v>888000000</v>
      </c>
      <c r="H1638" t="s">
        <v>12</v>
      </c>
      <c r="I1638" s="2">
        <v>256000000</v>
      </c>
      <c r="J1638" t="s">
        <v>47</v>
      </c>
      <c r="K1638" t="s">
        <v>236</v>
      </c>
    </row>
    <row r="1639" spans="1:11" hidden="1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hidden="1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hidden="1" x14ac:dyDescent="0.3">
      <c r="A1642">
        <v>896</v>
      </c>
      <c r="B1642" t="s">
        <v>336</v>
      </c>
      <c r="C1642" t="s">
        <v>15</v>
      </c>
      <c r="D1642" s="1">
        <v>41912</v>
      </c>
      <c r="E1642" s="2">
        <v>1463767000</v>
      </c>
      <c r="F1642" s="2">
        <v>1200308000</v>
      </c>
      <c r="G1642" s="2">
        <v>194491000</v>
      </c>
      <c r="H1642" t="s">
        <v>12</v>
      </c>
      <c r="I1642" s="2">
        <v>13279000</v>
      </c>
      <c r="J1642" t="s">
        <v>47</v>
      </c>
      <c r="K1642" t="s">
        <v>105</v>
      </c>
    </row>
    <row r="1643" spans="1:11" hidden="1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hidden="1" x14ac:dyDescent="0.3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hidden="1" x14ac:dyDescent="0.3">
      <c r="A1645">
        <v>964</v>
      </c>
      <c r="B1645" t="s">
        <v>356</v>
      </c>
      <c r="C1645" t="s">
        <v>15</v>
      </c>
      <c r="D1645" s="1">
        <v>41819</v>
      </c>
      <c r="E1645" s="2">
        <v>1388386000</v>
      </c>
      <c r="F1645" s="2">
        <v>338580000</v>
      </c>
      <c r="G1645" s="2">
        <v>159642000</v>
      </c>
      <c r="H1645" s="2">
        <v>250434000</v>
      </c>
      <c r="I1645" t="s">
        <v>12</v>
      </c>
      <c r="J1645" t="s">
        <v>22</v>
      </c>
      <c r="K1645" t="s">
        <v>34</v>
      </c>
    </row>
    <row r="1646" spans="1:11" hidden="1" x14ac:dyDescent="0.3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hidden="1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hidden="1" x14ac:dyDescent="0.3">
      <c r="A1649">
        <v>828</v>
      </c>
      <c r="B1649" t="s">
        <v>315</v>
      </c>
      <c r="C1649" t="s">
        <v>15</v>
      </c>
      <c r="D1649" s="1">
        <v>41639</v>
      </c>
      <c r="E1649" s="2">
        <v>1377058000</v>
      </c>
      <c r="F1649" s="2">
        <v>620940000</v>
      </c>
      <c r="G1649" s="2">
        <v>401353000</v>
      </c>
      <c r="H1649" s="2">
        <v>88003000</v>
      </c>
      <c r="I1649" t="s">
        <v>12</v>
      </c>
      <c r="J1649" t="s">
        <v>25</v>
      </c>
      <c r="K1649" t="s">
        <v>30</v>
      </c>
    </row>
    <row r="1650" spans="1:11" hidden="1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hidden="1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hidden="1" x14ac:dyDescent="0.3">
      <c r="A1653">
        <v>1415</v>
      </c>
      <c r="B1653" t="s">
        <v>477</v>
      </c>
      <c r="C1653" t="s">
        <v>15</v>
      </c>
      <c r="D1653" s="1">
        <v>41639</v>
      </c>
      <c r="E1653" s="2">
        <v>1371065000</v>
      </c>
      <c r="F1653" s="2">
        <v>479665000</v>
      </c>
      <c r="G1653" s="2">
        <v>122128000</v>
      </c>
      <c r="H1653" t="s">
        <v>12</v>
      </c>
      <c r="I1653" s="2">
        <v>340316000</v>
      </c>
      <c r="J1653" t="s">
        <v>52</v>
      </c>
      <c r="K1653" t="s">
        <v>478</v>
      </c>
    </row>
    <row r="1654" spans="1:11" hidden="1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hidden="1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hidden="1" x14ac:dyDescent="0.3">
      <c r="A1657">
        <v>1225</v>
      </c>
      <c r="B1657" t="s">
        <v>428</v>
      </c>
      <c r="C1657" t="s">
        <v>15</v>
      </c>
      <c r="D1657" s="1">
        <v>41639</v>
      </c>
      <c r="E1657" s="2">
        <v>1346100000</v>
      </c>
      <c r="F1657" s="2">
        <v>81100000</v>
      </c>
      <c r="G1657" s="2">
        <v>812800000</v>
      </c>
      <c r="H1657" t="s">
        <v>12</v>
      </c>
      <c r="I1657" s="2">
        <v>69900000</v>
      </c>
      <c r="J1657" t="s">
        <v>47</v>
      </c>
      <c r="K1657" t="s">
        <v>429</v>
      </c>
    </row>
    <row r="1658" spans="1:11" hidden="1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hidden="1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hidden="1" x14ac:dyDescent="0.3">
      <c r="A1661">
        <v>1659</v>
      </c>
      <c r="B1661" t="s">
        <v>544</v>
      </c>
      <c r="C1661" t="s">
        <v>15</v>
      </c>
      <c r="D1661" s="1">
        <v>41639</v>
      </c>
      <c r="E1661" s="2">
        <v>1211975000</v>
      </c>
      <c r="F1661" s="2">
        <v>130277000</v>
      </c>
      <c r="G1661" s="2">
        <v>356188000</v>
      </c>
      <c r="H1661" s="2">
        <v>882097000</v>
      </c>
      <c r="I1661" t="s">
        <v>12</v>
      </c>
      <c r="J1661" t="s">
        <v>25</v>
      </c>
      <c r="K1661" t="s">
        <v>66</v>
      </c>
    </row>
    <row r="1662" spans="1:11" hidden="1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hidden="1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hidden="1" x14ac:dyDescent="0.3">
      <c r="A1665">
        <v>1016</v>
      </c>
      <c r="B1665" t="s">
        <v>371</v>
      </c>
      <c r="C1665" t="s">
        <v>15</v>
      </c>
      <c r="D1665" s="1">
        <v>41639</v>
      </c>
      <c r="E1665" s="2">
        <v>1029475000</v>
      </c>
      <c r="F1665" s="2">
        <v>423256000</v>
      </c>
      <c r="G1665" s="2">
        <v>27772000</v>
      </c>
      <c r="H1665" t="s">
        <v>12</v>
      </c>
      <c r="I1665" s="2">
        <v>357165000</v>
      </c>
      <c r="J1665" t="s">
        <v>52</v>
      </c>
      <c r="K1665" t="s">
        <v>265</v>
      </c>
    </row>
    <row r="1666" spans="1:11" hidden="1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hidden="1" x14ac:dyDescent="0.3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hidden="1" x14ac:dyDescent="0.3">
      <c r="A1669">
        <v>61</v>
      </c>
      <c r="B1669" t="s">
        <v>51</v>
      </c>
      <c r="C1669" t="s">
        <v>15</v>
      </c>
      <c r="D1669" s="1">
        <v>41639</v>
      </c>
      <c r="E1669" s="2">
        <v>974053000</v>
      </c>
      <c r="F1669" s="2">
        <v>380051000</v>
      </c>
      <c r="G1669" s="2">
        <v>53073000</v>
      </c>
      <c r="H1669" t="s">
        <v>12</v>
      </c>
      <c r="I1669" s="2">
        <v>291910000</v>
      </c>
      <c r="J1669" t="s">
        <v>52</v>
      </c>
      <c r="K1669" t="s">
        <v>53</v>
      </c>
    </row>
    <row r="1670" spans="1:11" hidden="1" x14ac:dyDescent="0.3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hidden="1" x14ac:dyDescent="0.3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hidden="1" x14ac:dyDescent="0.3">
      <c r="A1673">
        <v>1655</v>
      </c>
      <c r="B1673" t="s">
        <v>543</v>
      </c>
      <c r="C1673" t="s">
        <v>15</v>
      </c>
      <c r="D1673" s="1">
        <v>41639</v>
      </c>
      <c r="E1673" s="2">
        <v>965087000</v>
      </c>
      <c r="F1673" s="2">
        <v>187013000</v>
      </c>
      <c r="G1673" s="2">
        <v>179545000</v>
      </c>
      <c r="H1673" s="2">
        <v>70297000</v>
      </c>
      <c r="I1673" t="s">
        <v>12</v>
      </c>
      <c r="J1673" t="s">
        <v>22</v>
      </c>
      <c r="K1673" t="s">
        <v>57</v>
      </c>
    </row>
    <row r="1674" spans="1:11" hidden="1" x14ac:dyDescent="0.3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hidden="1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hidden="1" x14ac:dyDescent="0.3">
      <c r="A1677">
        <v>1539</v>
      </c>
      <c r="B1677" t="s">
        <v>514</v>
      </c>
      <c r="C1677" t="s">
        <v>15</v>
      </c>
      <c r="D1677" s="1">
        <v>41639</v>
      </c>
      <c r="E1677" s="2">
        <v>945000000</v>
      </c>
      <c r="F1677" s="2">
        <v>18000000</v>
      </c>
      <c r="G1677" s="2">
        <v>597000000</v>
      </c>
      <c r="H1677" t="s">
        <v>12</v>
      </c>
      <c r="I1677" s="2">
        <v>36000000</v>
      </c>
      <c r="J1677" t="s">
        <v>19</v>
      </c>
      <c r="K1677" t="s">
        <v>77</v>
      </c>
    </row>
    <row r="1678" spans="1:11" hidden="1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hidden="1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hidden="1" x14ac:dyDescent="0.3">
      <c r="A1681">
        <v>900</v>
      </c>
      <c r="B1681" t="s">
        <v>337</v>
      </c>
      <c r="C1681" t="s">
        <v>15</v>
      </c>
      <c r="D1681" s="1">
        <v>41639</v>
      </c>
      <c r="E1681" s="2">
        <v>861527000</v>
      </c>
      <c r="F1681" s="2">
        <v>221498000</v>
      </c>
      <c r="G1681" s="2">
        <v>127470000</v>
      </c>
      <c r="H1681" t="s">
        <v>12</v>
      </c>
      <c r="I1681" s="2">
        <v>224713000</v>
      </c>
      <c r="J1681" t="s">
        <v>52</v>
      </c>
      <c r="K1681" t="s">
        <v>53</v>
      </c>
    </row>
    <row r="1682" spans="1:11" hidden="1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hidden="1" x14ac:dyDescent="0.3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hidden="1" x14ac:dyDescent="0.3">
      <c r="A1685">
        <v>1201</v>
      </c>
      <c r="B1685" t="s">
        <v>423</v>
      </c>
      <c r="C1685" t="s">
        <v>15</v>
      </c>
      <c r="D1685" s="1">
        <v>41639</v>
      </c>
      <c r="E1685" s="2">
        <v>780209000</v>
      </c>
      <c r="F1685" s="2">
        <v>38851000</v>
      </c>
      <c r="G1685" s="2">
        <v>56881000</v>
      </c>
      <c r="H1685" t="s">
        <v>12</v>
      </c>
      <c r="I1685" s="2">
        <v>306769000</v>
      </c>
      <c r="J1685" t="s">
        <v>52</v>
      </c>
      <c r="K1685" t="s">
        <v>265</v>
      </c>
    </row>
    <row r="1686" spans="1:11" hidden="1" x14ac:dyDescent="0.3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hidden="1" x14ac:dyDescent="0.3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hidden="1" x14ac:dyDescent="0.3">
      <c r="A1689">
        <v>1583</v>
      </c>
      <c r="B1689" t="s">
        <v>526</v>
      </c>
      <c r="C1689" t="s">
        <v>15</v>
      </c>
      <c r="D1689" s="1">
        <v>41639</v>
      </c>
      <c r="E1689" s="2">
        <v>758926000</v>
      </c>
      <c r="F1689" s="2">
        <v>258612000</v>
      </c>
      <c r="G1689" s="2">
        <v>37121000</v>
      </c>
      <c r="H1689" t="s">
        <v>12</v>
      </c>
      <c r="I1689" s="2">
        <v>346273000</v>
      </c>
      <c r="J1689" t="s">
        <v>52</v>
      </c>
      <c r="K1689" t="s">
        <v>234</v>
      </c>
    </row>
    <row r="1690" spans="1:11" hidden="1" x14ac:dyDescent="0.3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hidden="1" x14ac:dyDescent="0.3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hidden="1" x14ac:dyDescent="0.3">
      <c r="A1693">
        <v>669</v>
      </c>
      <c r="B1693" t="s">
        <v>264</v>
      </c>
      <c r="C1693" t="s">
        <v>15</v>
      </c>
      <c r="D1693" s="1">
        <v>42004</v>
      </c>
      <c r="E1693" s="2">
        <v>686090000</v>
      </c>
      <c r="F1693" s="2">
        <v>211923000</v>
      </c>
      <c r="G1693" s="2">
        <v>32316000</v>
      </c>
      <c r="H1693" t="s">
        <v>12</v>
      </c>
      <c r="I1693" s="2">
        <v>170814000</v>
      </c>
      <c r="J1693" t="s">
        <v>52</v>
      </c>
      <c r="K1693" t="s">
        <v>265</v>
      </c>
    </row>
    <row r="1694" spans="1:11" hidden="1" x14ac:dyDescent="0.3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hidden="1" x14ac:dyDescent="0.3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hidden="1" x14ac:dyDescent="0.3">
      <c r="A1697">
        <v>1012</v>
      </c>
      <c r="B1697" t="s">
        <v>370</v>
      </c>
      <c r="C1697" t="s">
        <v>15</v>
      </c>
      <c r="D1697" s="1">
        <v>41639</v>
      </c>
      <c r="E1697" s="2">
        <v>635490000</v>
      </c>
      <c r="F1697" s="2">
        <v>172050000</v>
      </c>
      <c r="G1697" s="2">
        <v>43720000</v>
      </c>
      <c r="H1697" t="s">
        <v>12</v>
      </c>
      <c r="I1697" s="2">
        <v>186979000</v>
      </c>
      <c r="J1697" t="s">
        <v>52</v>
      </c>
      <c r="K1697" t="s">
        <v>234</v>
      </c>
    </row>
    <row r="1698" spans="1:11" hidden="1" x14ac:dyDescent="0.3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hidden="1" x14ac:dyDescent="0.3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hidden="1" x14ac:dyDescent="0.3">
      <c r="A1701">
        <v>573</v>
      </c>
      <c r="B1701" t="s">
        <v>233</v>
      </c>
      <c r="C1701" t="s">
        <v>15</v>
      </c>
      <c r="D1701" s="1">
        <v>41639</v>
      </c>
      <c r="E1701" s="2">
        <v>610590000</v>
      </c>
      <c r="F1701" s="2">
        <v>197336000</v>
      </c>
      <c r="G1701" s="2">
        <v>26684000</v>
      </c>
      <c r="H1701" t="s">
        <v>12</v>
      </c>
      <c r="I1701" s="2">
        <v>192420000</v>
      </c>
      <c r="J1701" t="s">
        <v>52</v>
      </c>
      <c r="K1701" t="s">
        <v>234</v>
      </c>
    </row>
    <row r="1702" spans="1:11" hidden="1" x14ac:dyDescent="0.3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hidden="1" x14ac:dyDescent="0.3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hidden="1" x14ac:dyDescent="0.3">
      <c r="A1705">
        <v>605</v>
      </c>
      <c r="B1705" t="s">
        <v>243</v>
      </c>
      <c r="C1705" t="s">
        <v>15</v>
      </c>
      <c r="D1705" s="1">
        <v>41639</v>
      </c>
      <c r="E1705" s="2">
        <v>520613000</v>
      </c>
      <c r="F1705" s="2">
        <v>140012000</v>
      </c>
      <c r="G1705" s="2">
        <v>63268000</v>
      </c>
      <c r="H1705" t="s">
        <v>12</v>
      </c>
      <c r="I1705" s="2">
        <v>95232000</v>
      </c>
      <c r="J1705" t="s">
        <v>52</v>
      </c>
      <c r="K1705" t="s">
        <v>75</v>
      </c>
    </row>
    <row r="1706" spans="1:11" hidden="1" x14ac:dyDescent="0.3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hidden="1" x14ac:dyDescent="0.3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hidden="1" x14ac:dyDescent="0.3">
      <c r="A1709">
        <v>379</v>
      </c>
      <c r="B1709" t="s">
        <v>169</v>
      </c>
      <c r="C1709" t="s">
        <v>15</v>
      </c>
      <c r="D1709" s="1">
        <v>38168</v>
      </c>
      <c r="E1709" s="2">
        <v>1514000</v>
      </c>
      <c r="F1709" s="2">
        <v>142000</v>
      </c>
      <c r="G1709" s="2">
        <v>3940000</v>
      </c>
      <c r="H1709" s="2">
        <v>30000</v>
      </c>
      <c r="I1709" s="2">
        <v>163000</v>
      </c>
      <c r="J1709" t="s">
        <v>36</v>
      </c>
      <c r="K1709" t="s">
        <v>170</v>
      </c>
    </row>
    <row r="1710" spans="1:11" hidden="1" x14ac:dyDescent="0.3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  <row r="1713" spans="5:5" x14ac:dyDescent="0.3">
      <c r="E1713" s="2"/>
    </row>
    <row r="1714" spans="5:5" x14ac:dyDescent="0.3">
      <c r="E1714" s="3"/>
    </row>
  </sheetData>
  <autoFilter ref="A1:M1711" xr:uid="{00000000-0001-0000-0100-000000000000}">
    <filterColumn colId="2">
      <filters>
        <filter val="Year 4"/>
      </filters>
    </filterColumn>
    <sortState xmlns:xlrd2="http://schemas.microsoft.com/office/spreadsheetml/2017/richdata2" ref="A3:M1709">
      <sortCondition descending="1" ref="E1:E171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9C1E-BA8F-411E-84D0-0178BE7975A9}">
  <dimension ref="A1:G124"/>
  <sheetViews>
    <sheetView workbookViewId="0">
      <selection activeCell="C26" sqref="C26"/>
    </sheetView>
  </sheetViews>
  <sheetFormatPr defaultRowHeight="14.4" x14ac:dyDescent="0.3"/>
  <cols>
    <col min="1" max="1" width="28" bestFit="1" customWidth="1"/>
    <col min="2" max="2" width="25.5546875" style="6" bestFit="1" customWidth="1"/>
    <col min="3" max="3" width="25.77734375" style="6" bestFit="1" customWidth="1"/>
    <col min="4" max="4" width="54" style="6" customWidth="1"/>
    <col min="5" max="5" width="40.109375" bestFit="1" customWidth="1"/>
    <col min="6" max="6" width="28.6640625" style="6" customWidth="1"/>
    <col min="7" max="7" width="18.44140625" bestFit="1" customWidth="1"/>
    <col min="9" max="9" width="25.109375" bestFit="1" customWidth="1"/>
    <col min="10" max="10" width="8.21875" bestFit="1" customWidth="1"/>
  </cols>
  <sheetData>
    <row r="1" spans="1:7" x14ac:dyDescent="0.3">
      <c r="A1" s="4" t="s">
        <v>8</v>
      </c>
      <c r="B1" s="7" t="s">
        <v>22</v>
      </c>
    </row>
    <row r="2" spans="1:7" x14ac:dyDescent="0.3">
      <c r="A2" s="4" t="s">
        <v>1</v>
      </c>
      <c r="B2" t="s">
        <v>15</v>
      </c>
    </row>
    <row r="3" spans="1:7" x14ac:dyDescent="0.3">
      <c r="B3"/>
      <c r="C3"/>
      <c r="D3"/>
      <c r="E3" s="7"/>
    </row>
    <row r="4" spans="1:7" x14ac:dyDescent="0.3">
      <c r="A4" s="4" t="s">
        <v>576</v>
      </c>
      <c r="B4" t="s">
        <v>598</v>
      </c>
      <c r="C4"/>
      <c r="D4" t="s">
        <v>605</v>
      </c>
      <c r="E4" t="s">
        <v>603</v>
      </c>
      <c r="F4"/>
    </row>
    <row r="5" spans="1:7" x14ac:dyDescent="0.3">
      <c r="A5" s="5" t="s">
        <v>57</v>
      </c>
      <c r="B5" s="7">
        <v>27562025000</v>
      </c>
      <c r="C5"/>
      <c r="D5" t="s">
        <v>254</v>
      </c>
      <c r="E5" s="6">
        <v>4092700000</v>
      </c>
      <c r="F5" t="s">
        <v>596</v>
      </c>
      <c r="G5" s="11">
        <f>AVERAGE(Table9[Total of Cost of Goods Sold (Year 2)])</f>
        <v>1722626562.5</v>
      </c>
    </row>
    <row r="6" spans="1:7" x14ac:dyDescent="0.3">
      <c r="A6" s="10" t="s">
        <v>56</v>
      </c>
      <c r="B6" s="7">
        <v>511087000</v>
      </c>
      <c r="C6"/>
      <c r="D6" t="s">
        <v>411</v>
      </c>
      <c r="E6" s="6">
        <v>3752760000</v>
      </c>
      <c r="F6" t="s">
        <v>597</v>
      </c>
      <c r="G6" s="11">
        <f>MEDIAN(Table9[Total of Cost of Goods Sold (Year 2)])</f>
        <v>1516219000</v>
      </c>
    </row>
    <row r="7" spans="1:7" x14ac:dyDescent="0.3">
      <c r="A7" s="10" t="s">
        <v>172</v>
      </c>
      <c r="B7" s="7">
        <v>968428000</v>
      </c>
      <c r="C7"/>
      <c r="D7" t="s">
        <v>558</v>
      </c>
      <c r="E7" s="6">
        <v>3235000000</v>
      </c>
      <c r="F7" t="s">
        <v>599</v>
      </c>
      <c r="G7" s="11">
        <f>_xlfn.STDEV.S(Table9[Total of Cost of Goods Sold (Year 2)])</f>
        <v>1262528376.6959569</v>
      </c>
    </row>
    <row r="8" spans="1:7" x14ac:dyDescent="0.3">
      <c r="A8" s="10" t="s">
        <v>185</v>
      </c>
      <c r="B8" s="7">
        <v>620219000</v>
      </c>
      <c r="C8"/>
      <c r="D8" t="s">
        <v>255</v>
      </c>
      <c r="E8" s="6">
        <v>2776000000</v>
      </c>
      <c r="F8" t="s">
        <v>600</v>
      </c>
      <c r="G8" s="11">
        <f>MAX(Table9[Total of Cost of Goods Sold (Year 2)])</f>
        <v>4092700000</v>
      </c>
    </row>
    <row r="9" spans="1:7" x14ac:dyDescent="0.3">
      <c r="A9" s="10" t="s">
        <v>220</v>
      </c>
      <c r="B9" s="7">
        <v>1663000000</v>
      </c>
      <c r="C9"/>
      <c r="D9" t="s">
        <v>417</v>
      </c>
      <c r="E9" s="6">
        <v>2406000000</v>
      </c>
      <c r="F9" t="s">
        <v>601</v>
      </c>
      <c r="G9" s="11">
        <f>MIN(Table9[Total of Cost of Goods Sold (Year 2)])</f>
        <v>0</v>
      </c>
    </row>
    <row r="10" spans="1:7" x14ac:dyDescent="0.3">
      <c r="A10" s="10" t="s">
        <v>247</v>
      </c>
      <c r="B10" s="7">
        <v>2153000000</v>
      </c>
      <c r="C10"/>
      <c r="D10" t="s">
        <v>247</v>
      </c>
      <c r="E10" s="6">
        <v>2153000000</v>
      </c>
      <c r="F10" t="s">
        <v>602</v>
      </c>
      <c r="G10" s="11">
        <f>G8-G9</f>
        <v>4092700000</v>
      </c>
    </row>
    <row r="11" spans="1:7" x14ac:dyDescent="0.3">
      <c r="A11" s="10" t="s">
        <v>254</v>
      </c>
      <c r="B11" s="7">
        <v>4092700000</v>
      </c>
      <c r="C11"/>
      <c r="D11" t="s">
        <v>535</v>
      </c>
      <c r="E11" s="6">
        <v>1875000000</v>
      </c>
    </row>
    <row r="12" spans="1:7" x14ac:dyDescent="0.3">
      <c r="A12" s="10" t="s">
        <v>255</v>
      </c>
      <c r="B12" s="7">
        <v>2776000000</v>
      </c>
      <c r="C12"/>
      <c r="D12" t="s">
        <v>220</v>
      </c>
      <c r="E12" s="6">
        <v>1663000000</v>
      </c>
    </row>
    <row r="13" spans="1:7" x14ac:dyDescent="0.3">
      <c r="A13" s="10" t="s">
        <v>320</v>
      </c>
      <c r="B13" s="7">
        <v>603000000</v>
      </c>
      <c r="C13"/>
      <c r="D13" t="s">
        <v>520</v>
      </c>
      <c r="E13" s="6">
        <v>1369438000</v>
      </c>
    </row>
    <row r="14" spans="1:7" x14ac:dyDescent="0.3">
      <c r="A14" s="10" t="s">
        <v>369</v>
      </c>
      <c r="B14" s="7">
        <v>0</v>
      </c>
      <c r="C14"/>
      <c r="D14" t="s">
        <v>571</v>
      </c>
      <c r="E14" s="6">
        <v>1349380000</v>
      </c>
    </row>
    <row r="15" spans="1:7" x14ac:dyDescent="0.3">
      <c r="A15" s="10" t="s">
        <v>411</v>
      </c>
      <c r="B15" s="7">
        <v>3752760000</v>
      </c>
      <c r="C15"/>
      <c r="D15" t="s">
        <v>172</v>
      </c>
      <c r="E15" s="6">
        <v>968428000</v>
      </c>
    </row>
    <row r="16" spans="1:7" x14ac:dyDescent="0.3">
      <c r="A16" s="10" t="s">
        <v>417</v>
      </c>
      <c r="B16" s="7">
        <v>2406000000</v>
      </c>
      <c r="C16"/>
      <c r="D16" t="s">
        <v>185</v>
      </c>
      <c r="E16" s="6">
        <v>620219000</v>
      </c>
    </row>
    <row r="17" spans="1:7" x14ac:dyDescent="0.3">
      <c r="A17" s="10" t="s">
        <v>520</v>
      </c>
      <c r="B17" s="7">
        <v>1369438000</v>
      </c>
      <c r="C17"/>
      <c r="D17" t="s">
        <v>320</v>
      </c>
      <c r="E17" s="6">
        <v>603000000</v>
      </c>
    </row>
    <row r="18" spans="1:7" x14ac:dyDescent="0.3">
      <c r="A18" s="10" t="s">
        <v>535</v>
      </c>
      <c r="B18" s="7">
        <v>1875000000</v>
      </c>
      <c r="C18"/>
      <c r="D18" t="s">
        <v>56</v>
      </c>
      <c r="E18" s="6">
        <v>511087000</v>
      </c>
    </row>
    <row r="19" spans="1:7" x14ac:dyDescent="0.3">
      <c r="A19" s="10" t="s">
        <v>543</v>
      </c>
      <c r="B19" s="7">
        <v>187013000</v>
      </c>
      <c r="C19"/>
      <c r="D19" t="s">
        <v>543</v>
      </c>
      <c r="E19" s="6">
        <v>187013000</v>
      </c>
    </row>
    <row r="20" spans="1:7" x14ac:dyDescent="0.3">
      <c r="A20" s="10" t="s">
        <v>558</v>
      </c>
      <c r="B20" s="7">
        <v>3235000000</v>
      </c>
      <c r="C20"/>
      <c r="D20" t="s">
        <v>369</v>
      </c>
      <c r="E20" s="6">
        <v>0</v>
      </c>
    </row>
    <row r="21" spans="1:7" x14ac:dyDescent="0.3">
      <c r="A21" s="10" t="s">
        <v>571</v>
      </c>
      <c r="B21" s="7">
        <v>1349380000</v>
      </c>
      <c r="C21"/>
      <c r="D21"/>
    </row>
    <row r="22" spans="1:7" x14ac:dyDescent="0.3">
      <c r="A22" s="5" t="s">
        <v>34</v>
      </c>
      <c r="B22" s="7">
        <v>64525334000</v>
      </c>
      <c r="C22"/>
      <c r="D22" t="s">
        <v>604</v>
      </c>
      <c r="E22" t="s">
        <v>603</v>
      </c>
    </row>
    <row r="23" spans="1:7" x14ac:dyDescent="0.3">
      <c r="A23" s="10" t="s">
        <v>33</v>
      </c>
      <c r="B23" s="7">
        <v>1034585000</v>
      </c>
      <c r="C23"/>
      <c r="D23" s="10" t="s">
        <v>319</v>
      </c>
      <c r="E23" s="7">
        <v>20261000000</v>
      </c>
      <c r="F23" s="6" t="s">
        <v>596</v>
      </c>
      <c r="G23" s="6">
        <f>AVERAGE(Table10[Total of Cost of Goods Sold (Year 2)])</f>
        <v>4963487230.7692308</v>
      </c>
    </row>
    <row r="24" spans="1:7" x14ac:dyDescent="0.3">
      <c r="A24" s="10" t="s">
        <v>94</v>
      </c>
      <c r="B24" s="7">
        <v>7300000000</v>
      </c>
      <c r="C24"/>
      <c r="D24" s="10" t="s">
        <v>403</v>
      </c>
      <c r="E24" s="7">
        <v>10921000000</v>
      </c>
      <c r="F24" s="6" t="s">
        <v>597</v>
      </c>
      <c r="G24" s="6">
        <f>MEDIAN(Table10[Total of Cost of Goods Sold (Year 2)])</f>
        <v>1862000000</v>
      </c>
    </row>
    <row r="25" spans="1:7" x14ac:dyDescent="0.3">
      <c r="A25" s="10" t="s">
        <v>266</v>
      </c>
      <c r="B25" s="7">
        <v>2444984000</v>
      </c>
      <c r="C25"/>
      <c r="D25" s="10" t="s">
        <v>456</v>
      </c>
      <c r="E25" s="7">
        <v>10686000000</v>
      </c>
      <c r="F25" s="6" t="s">
        <v>599</v>
      </c>
      <c r="G25" s="6">
        <f>_xlfn.STDEV.S(Table10[Total of Cost of Goods Sold (Year 2)])</f>
        <v>5955274895.5611515</v>
      </c>
    </row>
    <row r="26" spans="1:7" x14ac:dyDescent="0.3">
      <c r="A26" s="10" t="s">
        <v>319</v>
      </c>
      <c r="B26" s="7">
        <v>20261000000</v>
      </c>
      <c r="C26"/>
      <c r="D26" s="10" t="s">
        <v>94</v>
      </c>
      <c r="E26" s="7">
        <v>7300000000</v>
      </c>
      <c r="F26" s="6" t="s">
        <v>600</v>
      </c>
      <c r="G26" s="6">
        <f>MAX(Table10[Total of Cost of Goods Sold (Year 2)])</f>
        <v>20261000000</v>
      </c>
    </row>
    <row r="27" spans="1:7" x14ac:dyDescent="0.3">
      <c r="A27" s="10" t="s">
        <v>356</v>
      </c>
      <c r="B27" s="7">
        <v>338580000</v>
      </c>
      <c r="C27"/>
      <c r="D27" s="10" t="s">
        <v>521</v>
      </c>
      <c r="E27" s="7">
        <v>5841000000</v>
      </c>
      <c r="F27" s="6" t="s">
        <v>601</v>
      </c>
      <c r="G27" s="6">
        <f>MIN(Table10[Total of Cost of Goods Sold (Year 2)])</f>
        <v>338580000</v>
      </c>
    </row>
    <row r="28" spans="1:7" x14ac:dyDescent="0.3">
      <c r="A28" s="10" t="s">
        <v>376</v>
      </c>
      <c r="B28" s="7">
        <v>802474000</v>
      </c>
      <c r="C28"/>
      <c r="D28" s="10" t="s">
        <v>266</v>
      </c>
      <c r="E28" s="7">
        <v>2444984000</v>
      </c>
      <c r="F28" s="6" t="s">
        <v>602</v>
      </c>
      <c r="G28" s="6">
        <f>G26-G27</f>
        <v>19922420000</v>
      </c>
    </row>
    <row r="29" spans="1:7" x14ac:dyDescent="0.3">
      <c r="A29" s="10" t="s">
        <v>403</v>
      </c>
      <c r="B29" s="7">
        <v>10921000000</v>
      </c>
      <c r="C29"/>
      <c r="D29" s="10" t="s">
        <v>420</v>
      </c>
      <c r="E29" s="7">
        <v>1862000000</v>
      </c>
    </row>
    <row r="30" spans="1:7" x14ac:dyDescent="0.3">
      <c r="A30" s="10" t="s">
        <v>420</v>
      </c>
      <c r="B30" s="7">
        <v>1862000000</v>
      </c>
      <c r="C30"/>
      <c r="D30" s="10" t="s">
        <v>493</v>
      </c>
      <c r="E30" s="7">
        <v>1268800000</v>
      </c>
    </row>
    <row r="31" spans="1:7" x14ac:dyDescent="0.3">
      <c r="A31" s="10" t="s">
        <v>456</v>
      </c>
      <c r="B31" s="7">
        <v>10686000000</v>
      </c>
      <c r="C31"/>
      <c r="D31" s="10" t="s">
        <v>33</v>
      </c>
      <c r="E31" s="7">
        <v>1034585000</v>
      </c>
    </row>
    <row r="32" spans="1:7" x14ac:dyDescent="0.3">
      <c r="A32" s="10" t="s">
        <v>457</v>
      </c>
      <c r="B32" s="7">
        <v>1021658000</v>
      </c>
      <c r="C32"/>
      <c r="D32" s="10" t="s">
        <v>457</v>
      </c>
      <c r="E32" s="7">
        <v>1021658000</v>
      </c>
    </row>
    <row r="33" spans="1:5" x14ac:dyDescent="0.3">
      <c r="A33" s="10" t="s">
        <v>493</v>
      </c>
      <c r="B33" s="7">
        <v>1268800000</v>
      </c>
      <c r="C33"/>
      <c r="D33" s="10" t="s">
        <v>376</v>
      </c>
      <c r="E33" s="7">
        <v>802474000</v>
      </c>
    </row>
    <row r="34" spans="1:5" x14ac:dyDescent="0.3">
      <c r="A34" s="10" t="s">
        <v>521</v>
      </c>
      <c r="B34" s="7">
        <v>5841000000</v>
      </c>
      <c r="C34"/>
      <c r="D34" s="10" t="s">
        <v>566</v>
      </c>
      <c r="E34" s="7">
        <v>743253000</v>
      </c>
    </row>
    <row r="35" spans="1:5" x14ac:dyDescent="0.3">
      <c r="A35" s="10" t="s">
        <v>566</v>
      </c>
      <c r="B35" s="7">
        <v>743253000</v>
      </c>
      <c r="C35"/>
      <c r="D35" s="10" t="s">
        <v>356</v>
      </c>
      <c r="E35" s="7">
        <v>338580000</v>
      </c>
    </row>
    <row r="36" spans="1:5" x14ac:dyDescent="0.3">
      <c r="A36" s="5" t="s">
        <v>577</v>
      </c>
      <c r="B36" s="7">
        <v>92087359000</v>
      </c>
      <c r="C36"/>
      <c r="D36"/>
    </row>
    <row r="37" spans="1:5" x14ac:dyDescent="0.3">
      <c r="B37"/>
      <c r="C37"/>
      <c r="D37"/>
    </row>
    <row r="38" spans="1:5" x14ac:dyDescent="0.3">
      <c r="B38"/>
      <c r="C38"/>
      <c r="D38"/>
    </row>
    <row r="39" spans="1:5" x14ac:dyDescent="0.3">
      <c r="B39"/>
      <c r="C39"/>
      <c r="D39"/>
    </row>
    <row r="40" spans="1:5" x14ac:dyDescent="0.3">
      <c r="B40"/>
      <c r="C40"/>
      <c r="D40"/>
    </row>
    <row r="41" spans="1:5" x14ac:dyDescent="0.3">
      <c r="B41"/>
      <c r="C41"/>
      <c r="D41"/>
    </row>
    <row r="42" spans="1:5" x14ac:dyDescent="0.3">
      <c r="B42"/>
      <c r="C42"/>
      <c r="D42"/>
    </row>
    <row r="43" spans="1:5" x14ac:dyDescent="0.3">
      <c r="B43"/>
      <c r="C43"/>
      <c r="D43"/>
    </row>
    <row r="44" spans="1:5" x14ac:dyDescent="0.3">
      <c r="B44"/>
      <c r="C44"/>
      <c r="D44"/>
    </row>
    <row r="45" spans="1:5" x14ac:dyDescent="0.3">
      <c r="B45"/>
      <c r="C45"/>
      <c r="D45"/>
    </row>
    <row r="46" spans="1:5" x14ac:dyDescent="0.3">
      <c r="B46"/>
      <c r="C46"/>
      <c r="D46"/>
    </row>
    <row r="47" spans="1:5" x14ac:dyDescent="0.3">
      <c r="B47"/>
      <c r="C47"/>
      <c r="D47"/>
    </row>
    <row r="48" spans="1:5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</sheetData>
  <pageMargins left="0.7" right="0.7" top="0.75" bottom="0.75" header="0.3" footer="0.3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86CE-B105-4EB2-A8FD-992F472E6C14}">
  <dimension ref="A1:G14"/>
  <sheetViews>
    <sheetView workbookViewId="0">
      <selection activeCell="J14" sqref="J14"/>
    </sheetView>
  </sheetViews>
  <sheetFormatPr defaultRowHeight="14.4" x14ac:dyDescent="0.3"/>
  <cols>
    <col min="1" max="1" width="41.5546875" bestFit="1" customWidth="1"/>
    <col min="2" max="2" width="18.21875" style="6" bestFit="1" customWidth="1"/>
    <col min="3" max="5" width="16.88671875" style="6" bestFit="1" customWidth="1"/>
    <col min="6" max="7" width="9.109375" style="6" bestFit="1" customWidth="1"/>
  </cols>
  <sheetData>
    <row r="1" spans="1:5" ht="18" x14ac:dyDescent="0.35">
      <c r="A1" s="12" t="s">
        <v>589</v>
      </c>
      <c r="B1" s="13" t="s">
        <v>173</v>
      </c>
    </row>
    <row r="3" spans="1:5" ht="18" x14ac:dyDescent="0.35">
      <c r="A3" s="14" t="s">
        <v>584</v>
      </c>
      <c r="B3" s="14"/>
      <c r="C3" s="14"/>
      <c r="D3" s="14"/>
      <c r="E3" s="14"/>
    </row>
    <row r="4" spans="1:5" ht="15" x14ac:dyDescent="0.35">
      <c r="A4" s="15" t="s">
        <v>606</v>
      </c>
      <c r="B4" s="16" t="s">
        <v>11</v>
      </c>
      <c r="C4" s="16" t="s">
        <v>15</v>
      </c>
      <c r="D4" s="16" t="s">
        <v>16</v>
      </c>
      <c r="E4" s="16" t="s">
        <v>17</v>
      </c>
    </row>
    <row r="5" spans="1:5" x14ac:dyDescent="0.3">
      <c r="A5" s="9" t="s">
        <v>578</v>
      </c>
      <c r="B5" s="6" cm="1">
        <f t="array" ref="B5">INDEX('projectdata-nyse'!$E:$E,MATCH(1,('projectdata-nyse'!$B:$B='P&amp;L Statement Dashboard'!$B1)*('projectdata-nyse'!$C:$C='P&amp;L Statement Dashboard'!B4),0))</f>
        <v>48607000000</v>
      </c>
      <c r="C5" s="6" cm="1">
        <f t="array" ref="C5">INDEX('projectdata-nyse'!$E:$E,MATCH(1,('projectdata-nyse'!$B:$B='P&amp;L Statement Dashboard'!$B1)*('projectdata-nyse'!$C:$C='P&amp;L Statement Dashboard'!C4),0))</f>
        <v>47142000000</v>
      </c>
      <c r="D5" s="6" cm="1">
        <f t="array" ref="D5">INDEX('projectdata-nyse'!$E:$E,MATCH(1,('projectdata-nyse'!$B:$B='P&amp;L Statement Dashboard'!$B1)*('projectdata-nyse'!$C:$C='P&amp;L Statement Dashboard'!D4),0))</f>
        <v>49161000000</v>
      </c>
      <c r="E5" s="6" cm="1">
        <f t="array" ref="E5">INDEX('projectdata-nyse'!$E:$E,MATCH(1,('projectdata-nyse'!$B:$B='P&amp;L Statement Dashboard'!$B1)*('projectdata-nyse'!$C:$C='P&amp;L Statement Dashboard'!E4),0))</f>
        <v>49247000000</v>
      </c>
    </row>
    <row r="6" spans="1:5" x14ac:dyDescent="0.3">
      <c r="A6" t="s">
        <v>579</v>
      </c>
      <c r="B6" s="6" cm="1">
        <f t="array" ref="B6">INDEX('projectdata-nyse'!$F:$F,MATCH(1,('projectdata-nyse'!$B:$B='P&amp;L Statement Dashboard'!$B1)*('projectdata-nyse'!$C:$C='P&amp;L Statement Dashboard'!B4),0))</f>
        <v>19167000000</v>
      </c>
      <c r="C6" s="6" cm="1">
        <f t="array" ref="C6">INDEX('projectdata-nyse'!$F:$F,MATCH(1,('projectdata-nyse'!$B:$B='P&amp;L Statement Dashboard'!$B1)*('projectdata-nyse'!$C:$C='P&amp;L Statement Dashboard'!C4),0))</f>
        <v>19373000000</v>
      </c>
      <c r="D6" s="6" cm="1">
        <f t="array" ref="D6">INDEX('projectdata-nyse'!$F:$F,MATCH(1,('projectdata-nyse'!$B:$B='P&amp;L Statement Dashboard'!$B1)*('projectdata-nyse'!$C:$C='P&amp;L Statement Dashboard'!D4),0))</f>
        <v>19480000000</v>
      </c>
      <c r="E6" s="6" cm="1">
        <f t="array" ref="E6">INDEX('projectdata-nyse'!$F:$F,MATCH(1,('projectdata-nyse'!$B:$B='P&amp;L Statement Dashboard'!$B1)*('projectdata-nyse'!$C:$C='P&amp;L Statement Dashboard'!E4),0))</f>
        <v>18287000000</v>
      </c>
    </row>
    <row r="7" spans="1:5" x14ac:dyDescent="0.3">
      <c r="A7" s="9" t="s">
        <v>580</v>
      </c>
      <c r="B7" s="6">
        <f>B5-B6</f>
        <v>29440000000</v>
      </c>
      <c r="C7" s="6">
        <f t="shared" ref="C7:E7" si="0">C5-C6</f>
        <v>27769000000</v>
      </c>
      <c r="D7" s="6">
        <f t="shared" si="0"/>
        <v>29681000000</v>
      </c>
      <c r="E7" s="6">
        <f t="shared" si="0"/>
        <v>30960000000</v>
      </c>
    </row>
    <row r="8" spans="1:5" x14ac:dyDescent="0.3">
      <c r="A8" t="s">
        <v>581</v>
      </c>
      <c r="B8" s="6" cm="1">
        <f t="array" ref="B8">INDEX('projectdata-nyse'!$G:$G,MATCH(1,('projectdata-nyse'!$B:$B='P&amp;L Statement Dashboard'!$B1)*('projectdata-nyse'!$C:$C='P&amp;L Statement Dashboard'!B4),0))</f>
        <v>11802000000</v>
      </c>
      <c r="C8" s="6" cm="1">
        <f t="array" ref="C8">INDEX('projectdata-nyse'!$G:$G,MATCH(1,('projectdata-nyse'!$B:$B='P&amp;L Statement Dashboard'!$B1)*('projectdata-nyse'!$C:$C='P&amp;L Statement Dashboard'!C4),0))</f>
        <v>11437000000</v>
      </c>
      <c r="D8" s="6" cm="1">
        <f t="array" ref="D8">INDEX('projectdata-nyse'!$G:$G,MATCH(1,('projectdata-nyse'!$B:$B='P&amp;L Statement Dashboard'!$B1)*('projectdata-nyse'!$C:$C='P&amp;L Statement Dashboard'!D4),0))</f>
        <v>11861000000</v>
      </c>
      <c r="E8" s="6" cm="1">
        <f t="array" ref="E8">INDEX('projectdata-nyse'!$G:$G,MATCH(1,('projectdata-nyse'!$B:$B='P&amp;L Statement Dashboard'!$B1)*('projectdata-nyse'!$C:$C='P&amp;L Statement Dashboard'!E4),0))</f>
        <v>11433000000</v>
      </c>
    </row>
    <row r="9" spans="1:5" x14ac:dyDescent="0.3">
      <c r="A9" t="s">
        <v>590</v>
      </c>
      <c r="B9" s="6" cm="1">
        <f t="array" ref="B9">INDEX('projectdata-nyse'!$H:$H,MATCH(1,('projectdata-nyse'!$B:$B='P&amp;L Statement Dashboard'!$B1)*('projectdata-nyse'!$C:$C='P&amp;L Statement Dashboard'!B4),0))</f>
        <v>5942000000</v>
      </c>
      <c r="C9" s="6" cm="1">
        <f t="array" ref="C9">INDEX('projectdata-nyse'!$H:$H,MATCH(1,('projectdata-nyse'!$B:$B='P&amp;L Statement Dashboard'!$B1)*('projectdata-nyse'!$C:$C='P&amp;L Statement Dashboard'!C4),0))</f>
        <v>6294000000</v>
      </c>
      <c r="D9" s="6" cm="1">
        <f t="array" ref="D9">INDEX('projectdata-nyse'!$H:$H,MATCH(1,('projectdata-nyse'!$B:$B='P&amp;L Statement Dashboard'!$B1)*('projectdata-nyse'!$C:$C='P&amp;L Statement Dashboard'!D4),0))</f>
        <v>6207000000</v>
      </c>
      <c r="E9" s="6" cm="1">
        <f t="array" ref="E9">INDEX('projectdata-nyse'!$G:$G,MATCH(1,('projectdata-nyse'!$B:$B='P&amp;L Statement Dashboard'!$B1)*('projectdata-nyse'!$C:$C='P&amp;L Statement Dashboard'!E4),0))</f>
        <v>11433000000</v>
      </c>
    </row>
    <row r="10" spans="1:5" x14ac:dyDescent="0.3">
      <c r="A10" t="s">
        <v>591</v>
      </c>
      <c r="B10" s="6" cm="1">
        <f t="array" ref="B10">INDEX('projectdata-nyse'!$I:$I,MATCH(1,('projectdata-nyse'!$B:$B='P&amp;L Statement Dashboard'!$B1)*('projectdata-nyse'!$C:$C='P&amp;L Statement Dashboard'!B4),0))</f>
        <v>395000000</v>
      </c>
      <c r="C10" s="6" cm="1">
        <f t="array" ref="C10">INDEX('projectdata-nyse'!$I:$I,MATCH(1,('projectdata-nyse'!$B:$B='P&amp;L Statement Dashboard'!$B1)*('projectdata-nyse'!$C:$C='P&amp;L Statement Dashboard'!C4),0))</f>
        <v>275000000</v>
      </c>
      <c r="D10" s="6" cm="1">
        <f t="array" ref="D10">INDEX('projectdata-nyse'!$I:$I,MATCH(1,('projectdata-nyse'!$B:$B='P&amp;L Statement Dashboard'!$B1)*('projectdata-nyse'!$C:$C='P&amp;L Statement Dashboard'!D4),0))</f>
        <v>359000000</v>
      </c>
      <c r="E10" s="6" cm="1">
        <f t="array" ref="E10">INDEX('projectdata-nyse'!$I:$I,MATCH(1,('projectdata-nyse'!$B:$B='P&amp;L Statement Dashboard'!$B1)*('projectdata-nyse'!$C:$C='P&amp;L Statement Dashboard'!E4),0))</f>
        <v>303000000</v>
      </c>
    </row>
    <row r="11" spans="1:5" x14ac:dyDescent="0.3">
      <c r="A11" s="9" t="s">
        <v>582</v>
      </c>
      <c r="B11" s="6">
        <f>SUM(B8:B10)</f>
        <v>18139000000</v>
      </c>
      <c r="C11" s="6">
        <f>SUM(C8:C10)</f>
        <v>18006000000</v>
      </c>
      <c r="D11" s="6">
        <f>SUM(D8:D10)</f>
        <v>18427000000</v>
      </c>
      <c r="E11" s="6">
        <f>SUM(E8:E10)</f>
        <v>23169000000</v>
      </c>
    </row>
    <row r="12" spans="1:5" x14ac:dyDescent="0.3">
      <c r="A12" s="9" t="s">
        <v>583</v>
      </c>
      <c r="B12" s="6">
        <f>B7-B11</f>
        <v>11301000000</v>
      </c>
      <c r="C12" s="6">
        <f>C7-C11</f>
        <v>9763000000</v>
      </c>
      <c r="D12" s="6">
        <f>D7-D11</f>
        <v>11254000000</v>
      </c>
      <c r="E12" s="6">
        <f>E7-E11</f>
        <v>7791000000</v>
      </c>
    </row>
    <row r="14" spans="1:5" x14ac:dyDescent="0.3">
      <c r="A14" s="9"/>
    </row>
  </sheetData>
  <mergeCells count="1">
    <mergeCell ref="A3:E3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5A9EC5-66FB-44FC-A228-59A57B37C588}">
          <x14:formula1>
            <xm:f>'projectdata-nyse'!$B$2:$B$1711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9"/>
  <sheetViews>
    <sheetView tabSelected="1" topLeftCell="A3" workbookViewId="0">
      <selection activeCell="I22" sqref="I22"/>
    </sheetView>
  </sheetViews>
  <sheetFormatPr defaultRowHeight="14.4" x14ac:dyDescent="0.3"/>
  <cols>
    <col min="1" max="1" width="41.5546875" bestFit="1" customWidth="1"/>
    <col min="2" max="2" width="15.77734375" style="6" customWidth="1"/>
    <col min="3" max="5" width="15.77734375" style="6" bestFit="1" customWidth="1"/>
    <col min="6" max="6" width="17.44140625" style="6" bestFit="1" customWidth="1"/>
    <col min="7" max="10" width="18.77734375" bestFit="1" customWidth="1"/>
    <col min="11" max="11" width="15.109375" bestFit="1" customWidth="1"/>
    <col min="12" max="12" width="19.77734375" bestFit="1" customWidth="1"/>
    <col min="13" max="17" width="12.44140625" bestFit="1" customWidth="1"/>
    <col min="18" max="20" width="16.109375" bestFit="1" customWidth="1"/>
    <col min="21" max="22" width="15.109375" bestFit="1" customWidth="1"/>
    <col min="23" max="23" width="15.5546875" bestFit="1" customWidth="1"/>
    <col min="24" max="24" width="15.109375" bestFit="1" customWidth="1"/>
    <col min="25" max="28" width="16.5546875" bestFit="1" customWidth="1"/>
    <col min="29" max="29" width="15.109375" bestFit="1" customWidth="1"/>
    <col min="30" max="31" width="16.5546875" bestFit="1" customWidth="1"/>
    <col min="32" max="34" width="16.109375" bestFit="1" customWidth="1"/>
    <col min="35" max="35" width="15.5546875" bestFit="1" customWidth="1"/>
    <col min="36" max="37" width="16.109375" bestFit="1" customWidth="1"/>
    <col min="38" max="39" width="15.109375" bestFit="1" customWidth="1"/>
    <col min="40" max="42" width="16.5546875" bestFit="1" customWidth="1"/>
    <col min="43" max="46" width="15.109375" bestFit="1" customWidth="1"/>
    <col min="47" max="51" width="16.109375" bestFit="1" customWidth="1"/>
    <col min="52" max="54" width="16.5546875" bestFit="1" customWidth="1"/>
    <col min="55" max="55" width="16.109375" bestFit="1" customWidth="1"/>
    <col min="56" max="57" width="15.109375" bestFit="1" customWidth="1"/>
    <col min="58" max="58" width="16.109375" bestFit="1" customWidth="1"/>
    <col min="59" max="59" width="15.109375" bestFit="1" customWidth="1"/>
    <col min="60" max="61" width="15.5546875" bestFit="1" customWidth="1"/>
    <col min="62" max="62" width="17.21875" bestFit="1" customWidth="1"/>
    <col min="63" max="63" width="15.5546875" bestFit="1" customWidth="1"/>
    <col min="64" max="64" width="16.5546875" bestFit="1" customWidth="1"/>
    <col min="65" max="66" width="16.109375" bestFit="1" customWidth="1"/>
    <col min="67" max="68" width="16.5546875" bestFit="1" customWidth="1"/>
    <col min="69" max="69" width="16.109375" bestFit="1" customWidth="1"/>
    <col min="70" max="70" width="15.109375" bestFit="1" customWidth="1"/>
    <col min="71" max="72" width="16.5546875" bestFit="1" customWidth="1"/>
    <col min="73" max="74" width="15.109375" bestFit="1" customWidth="1"/>
    <col min="75" max="76" width="15.5546875" bestFit="1" customWidth="1"/>
    <col min="77" max="77" width="16.109375" bestFit="1" customWidth="1"/>
    <col min="78" max="78" width="15.109375" bestFit="1" customWidth="1"/>
    <col min="79" max="82" width="16.5546875" bestFit="1" customWidth="1"/>
    <col min="83" max="83" width="15.109375" bestFit="1" customWidth="1"/>
    <col min="84" max="85" width="16.5546875" bestFit="1" customWidth="1"/>
    <col min="86" max="87" width="16.109375" bestFit="1" customWidth="1"/>
    <col min="88" max="88" width="15.5546875" bestFit="1" customWidth="1"/>
    <col min="89" max="90" width="16.109375" bestFit="1" customWidth="1"/>
    <col min="91" max="92" width="15.109375" bestFit="1" customWidth="1"/>
    <col min="93" max="95" width="16.5546875" bestFit="1" customWidth="1"/>
    <col min="96" max="99" width="15.109375" bestFit="1" customWidth="1"/>
    <col min="100" max="104" width="16.109375" bestFit="1" customWidth="1"/>
    <col min="105" max="105" width="15.109375" bestFit="1" customWidth="1"/>
    <col min="106" max="109" width="16.109375" bestFit="1" customWidth="1"/>
    <col min="110" max="110" width="15.109375" bestFit="1" customWidth="1"/>
    <col min="111" max="111" width="16.109375" bestFit="1" customWidth="1"/>
    <col min="112" max="112" width="15.109375" bestFit="1" customWidth="1"/>
    <col min="113" max="113" width="16.109375" bestFit="1" customWidth="1"/>
    <col min="114" max="114" width="15.109375" bestFit="1" customWidth="1"/>
    <col min="115" max="116" width="16.5546875" bestFit="1" customWidth="1"/>
    <col min="117" max="117" width="15.5546875" bestFit="1" customWidth="1"/>
    <col min="118" max="118" width="16.5546875" bestFit="1" customWidth="1"/>
    <col min="119" max="119" width="16.109375" bestFit="1" customWidth="1"/>
    <col min="120" max="122" width="16.5546875" bestFit="1" customWidth="1"/>
    <col min="123" max="123" width="16.109375" bestFit="1" customWidth="1"/>
    <col min="124" max="124" width="15.109375" bestFit="1" customWidth="1"/>
    <col min="125" max="126" width="16.109375" bestFit="1" customWidth="1"/>
    <col min="127" max="128" width="15.109375" bestFit="1" customWidth="1"/>
    <col min="129" max="130" width="15.5546875" bestFit="1" customWidth="1"/>
    <col min="131" max="132" width="16.109375" bestFit="1" customWidth="1"/>
    <col min="133" max="133" width="15.109375" bestFit="1" customWidth="1"/>
    <col min="134" max="137" width="16.5546875" bestFit="1" customWidth="1"/>
    <col min="138" max="138" width="15.5546875" bestFit="1" customWidth="1"/>
    <col min="139" max="139" width="15.109375" bestFit="1" customWidth="1"/>
    <col min="140" max="140" width="16.109375" bestFit="1" customWidth="1"/>
    <col min="141" max="142" width="16.5546875" bestFit="1" customWidth="1"/>
    <col min="143" max="143" width="16.109375" bestFit="1" customWidth="1"/>
    <col min="144" max="144" width="15.109375" bestFit="1" customWidth="1"/>
    <col min="145" max="145" width="15.5546875" bestFit="1" customWidth="1"/>
    <col min="146" max="146" width="16.109375" bestFit="1" customWidth="1"/>
    <col min="147" max="147" width="15.109375" bestFit="1" customWidth="1"/>
    <col min="148" max="150" width="16.5546875" bestFit="1" customWidth="1"/>
    <col min="151" max="155" width="15.109375" bestFit="1" customWidth="1"/>
    <col min="156" max="158" width="16.109375" bestFit="1" customWidth="1"/>
    <col min="159" max="159" width="15.109375" bestFit="1" customWidth="1"/>
    <col min="160" max="162" width="16.5546875" bestFit="1" customWidth="1"/>
    <col min="163" max="164" width="16.109375" bestFit="1" customWidth="1"/>
    <col min="165" max="165" width="15.109375" bestFit="1" customWidth="1"/>
    <col min="166" max="166" width="16.109375" bestFit="1" customWidth="1"/>
    <col min="167" max="167" width="15.109375" bestFit="1" customWidth="1"/>
    <col min="168" max="168" width="16.109375" bestFit="1" customWidth="1"/>
    <col min="169" max="169" width="17.21875" bestFit="1" customWidth="1"/>
    <col min="170" max="170" width="15.5546875" bestFit="1" customWidth="1"/>
    <col min="171" max="171" width="16.5546875" bestFit="1" customWidth="1"/>
    <col min="172" max="173" width="16.109375" bestFit="1" customWidth="1"/>
    <col min="174" max="174" width="17.21875" bestFit="1" customWidth="1"/>
    <col min="175" max="175" width="16.109375" bestFit="1" customWidth="1"/>
    <col min="176" max="178" width="16.5546875" bestFit="1" customWidth="1"/>
    <col min="179" max="179" width="15.5546875" bestFit="1" customWidth="1"/>
    <col min="180" max="180" width="16.109375" bestFit="1" customWidth="1"/>
    <col min="181" max="181" width="15.109375" bestFit="1" customWidth="1"/>
    <col min="182" max="183" width="16.109375" bestFit="1" customWidth="1"/>
    <col min="184" max="185" width="15.109375" bestFit="1" customWidth="1"/>
    <col min="186" max="187" width="15.5546875" bestFit="1" customWidth="1"/>
    <col min="188" max="189" width="16.109375" bestFit="1" customWidth="1"/>
    <col min="190" max="190" width="15.109375" bestFit="1" customWidth="1"/>
    <col min="191" max="194" width="16.5546875" bestFit="1" customWidth="1"/>
    <col min="195" max="195" width="15.5546875" bestFit="1" customWidth="1"/>
    <col min="196" max="196" width="15.109375" bestFit="1" customWidth="1"/>
    <col min="197" max="197" width="16.109375" bestFit="1" customWidth="1"/>
    <col min="198" max="200" width="16.5546875" bestFit="1" customWidth="1"/>
    <col min="201" max="201" width="16.109375" bestFit="1" customWidth="1"/>
    <col min="202" max="203" width="15.5546875" bestFit="1" customWidth="1"/>
    <col min="204" max="206" width="16.5546875" bestFit="1" customWidth="1"/>
    <col min="207" max="211" width="15.109375" bestFit="1" customWidth="1"/>
    <col min="212" max="214" width="16.109375" bestFit="1" customWidth="1"/>
    <col min="215" max="215" width="15.109375" bestFit="1" customWidth="1"/>
    <col min="216" max="218" width="16.5546875" bestFit="1" customWidth="1"/>
    <col min="219" max="220" width="16.109375" bestFit="1" customWidth="1"/>
    <col min="221" max="221" width="15.109375" bestFit="1" customWidth="1"/>
    <col min="222" max="222" width="16.109375" bestFit="1" customWidth="1"/>
    <col min="223" max="223" width="15.109375" bestFit="1" customWidth="1"/>
    <col min="224" max="225" width="16.109375" bestFit="1" customWidth="1"/>
    <col min="226" max="226" width="17.21875" bestFit="1" customWidth="1"/>
    <col min="227" max="227" width="15.5546875" bestFit="1" customWidth="1"/>
    <col min="228" max="228" width="16.5546875" bestFit="1" customWidth="1"/>
    <col min="229" max="229" width="16.109375" bestFit="1" customWidth="1"/>
    <col min="230" max="230" width="17.21875" bestFit="1" customWidth="1"/>
    <col min="231" max="231" width="16.109375" bestFit="1" customWidth="1"/>
    <col min="232" max="234" width="16.5546875" bestFit="1" customWidth="1"/>
    <col min="235" max="236" width="16.109375" bestFit="1" customWidth="1"/>
    <col min="237" max="237" width="15.109375" bestFit="1" customWidth="1"/>
    <col min="238" max="242" width="16.109375" bestFit="1" customWidth="1"/>
    <col min="243" max="243" width="15.109375" bestFit="1" customWidth="1"/>
    <col min="244" max="244" width="16.109375" bestFit="1" customWidth="1"/>
    <col min="245" max="248" width="16.5546875" bestFit="1" customWidth="1"/>
    <col min="249" max="252" width="15.109375" bestFit="1" customWidth="1"/>
    <col min="253" max="253" width="16.5546875" bestFit="1" customWidth="1"/>
  </cols>
  <sheetData>
    <row r="1" spans="1:7" ht="18" x14ac:dyDescent="0.35">
      <c r="A1" s="12" t="s">
        <v>589</v>
      </c>
      <c r="B1" s="13" t="s">
        <v>420</v>
      </c>
    </row>
    <row r="2" spans="1:7" ht="15" thickBot="1" x14ac:dyDescent="0.35"/>
    <row r="3" spans="1:7" ht="18" x14ac:dyDescent="0.35">
      <c r="A3" s="30" t="s">
        <v>584</v>
      </c>
      <c r="B3" s="31"/>
      <c r="C3" s="31"/>
      <c r="D3" s="31"/>
      <c r="E3" s="31"/>
      <c r="F3" s="31"/>
      <c r="G3" s="32"/>
    </row>
    <row r="4" spans="1:7" ht="18" x14ac:dyDescent="0.35">
      <c r="A4" s="21"/>
      <c r="B4" s="19" t="s">
        <v>585</v>
      </c>
      <c r="C4" s="18"/>
      <c r="D4" s="18"/>
      <c r="E4" s="20"/>
      <c r="F4" s="28" t="s">
        <v>586</v>
      </c>
      <c r="G4" s="29"/>
    </row>
    <row r="5" spans="1:7" ht="15" x14ac:dyDescent="0.35">
      <c r="A5" s="22"/>
      <c r="B5" s="33" t="s">
        <v>11</v>
      </c>
      <c r="C5" s="34" t="s">
        <v>15</v>
      </c>
      <c r="D5" s="34" t="s">
        <v>16</v>
      </c>
      <c r="E5" s="35" t="s">
        <v>17</v>
      </c>
      <c r="F5" s="33" t="s">
        <v>587</v>
      </c>
      <c r="G5" s="36" t="s">
        <v>588</v>
      </c>
    </row>
    <row r="6" spans="1:7" x14ac:dyDescent="0.3">
      <c r="A6" s="23" t="s">
        <v>578</v>
      </c>
      <c r="B6" s="39">
        <v>4280159000</v>
      </c>
      <c r="C6" s="40">
        <v>4130000000</v>
      </c>
      <c r="D6" s="40">
        <v>4682000000</v>
      </c>
      <c r="E6" s="40">
        <v>5010000000</v>
      </c>
      <c r="F6" s="37">
        <f ca="1">E6*(1+F18)</f>
        <v>5711400000.000001</v>
      </c>
      <c r="G6" s="70">
        <f ca="1">F6*(1+G18)</f>
        <v>6510996000.0000019</v>
      </c>
    </row>
    <row r="7" spans="1:7" x14ac:dyDescent="0.3">
      <c r="A7" s="25" t="s">
        <v>579</v>
      </c>
      <c r="B7" s="39">
        <v>2053816000</v>
      </c>
      <c r="C7" s="40">
        <v>1862000000</v>
      </c>
      <c r="D7" s="40">
        <v>2083000000</v>
      </c>
      <c r="E7" s="40">
        <v>2199000000</v>
      </c>
      <c r="F7" s="37"/>
      <c r="G7" s="70"/>
    </row>
    <row r="8" spans="1:7" x14ac:dyDescent="0.3">
      <c r="A8" s="23" t="s">
        <v>580</v>
      </c>
      <c r="B8" s="39">
        <v>2226343000</v>
      </c>
      <c r="C8" s="40">
        <v>2268000000</v>
      </c>
      <c r="D8" s="40">
        <v>2599000000</v>
      </c>
      <c r="E8" s="40">
        <v>2811000000</v>
      </c>
      <c r="F8" s="37">
        <f ca="1">F6*F19</f>
        <v>3255498000.0000005</v>
      </c>
      <c r="G8" s="70">
        <f ca="1">G6*G19</f>
        <v>3711267720.000001</v>
      </c>
    </row>
    <row r="9" spans="1:7" x14ac:dyDescent="0.3">
      <c r="A9" s="25" t="s">
        <v>581</v>
      </c>
      <c r="B9" s="39">
        <v>430822000</v>
      </c>
      <c r="C9" s="40">
        <v>436000000</v>
      </c>
      <c r="D9" s="40">
        <v>480000000</v>
      </c>
      <c r="E9" s="41">
        <v>602000000</v>
      </c>
      <c r="F9" s="37"/>
      <c r="G9" s="70"/>
    </row>
    <row r="10" spans="1:7" x14ac:dyDescent="0.3">
      <c r="A10" s="25" t="s">
        <v>590</v>
      </c>
      <c r="B10" s="39">
        <v>1147282000</v>
      </c>
      <c r="C10" s="40">
        <v>1336000000</v>
      </c>
      <c r="D10" s="40">
        <v>1360000000</v>
      </c>
      <c r="E10" s="41">
        <v>602000000</v>
      </c>
      <c r="F10" s="37"/>
      <c r="G10" s="70"/>
    </row>
    <row r="11" spans="1:7" x14ac:dyDescent="0.3">
      <c r="A11" s="25" t="s">
        <v>591</v>
      </c>
      <c r="B11" s="39" t="s">
        <v>12</v>
      </c>
      <c r="C11" s="40" t="s">
        <v>12</v>
      </c>
      <c r="D11" s="40" t="s">
        <v>12</v>
      </c>
      <c r="E11" s="41" t="s">
        <v>12</v>
      </c>
      <c r="F11" s="37"/>
      <c r="G11" s="70"/>
    </row>
    <row r="12" spans="1:7" x14ac:dyDescent="0.3">
      <c r="A12" s="23" t="s">
        <v>582</v>
      </c>
      <c r="B12" s="39">
        <v>1578104000</v>
      </c>
      <c r="C12" s="40">
        <v>1772000000</v>
      </c>
      <c r="D12" s="40">
        <v>1840000000</v>
      </c>
      <c r="E12" s="41">
        <v>1204000000</v>
      </c>
      <c r="F12" s="37"/>
      <c r="G12" s="70"/>
    </row>
    <row r="13" spans="1:7" ht="15" thickBot="1" x14ac:dyDescent="0.35">
      <c r="A13" s="26" t="s">
        <v>583</v>
      </c>
      <c r="B13" s="42">
        <v>648239000</v>
      </c>
      <c r="C13" s="43">
        <v>496000000</v>
      </c>
      <c r="D13" s="43">
        <v>759000000</v>
      </c>
      <c r="E13" s="43">
        <v>1607000000</v>
      </c>
      <c r="F13" s="38">
        <f ca="1">F6*F20</f>
        <v>1884762000.0000005</v>
      </c>
      <c r="G13" s="71">
        <f ca="1">G6*G20</f>
        <v>2148628680.000001</v>
      </c>
    </row>
    <row r="14" spans="1:7" x14ac:dyDescent="0.3">
      <c r="B14"/>
      <c r="C14"/>
      <c r="D14"/>
      <c r="E14"/>
      <c r="F14"/>
    </row>
    <row r="15" spans="1:7" ht="15" thickBot="1" x14ac:dyDescent="0.35">
      <c r="B15"/>
      <c r="C15"/>
      <c r="D15"/>
      <c r="E15"/>
      <c r="F15"/>
    </row>
    <row r="16" spans="1:7" ht="18" x14ac:dyDescent="0.35">
      <c r="A16" s="30" t="s">
        <v>607</v>
      </c>
      <c r="B16" s="31"/>
      <c r="C16" s="31"/>
      <c r="D16" s="31"/>
      <c r="E16" s="31"/>
      <c r="F16" s="31"/>
      <c r="G16" s="32"/>
    </row>
    <row r="17" spans="1:7" ht="18" x14ac:dyDescent="0.35">
      <c r="A17" s="21"/>
      <c r="B17" s="19" t="s">
        <v>585</v>
      </c>
      <c r="C17" s="18"/>
      <c r="D17" s="18"/>
      <c r="E17" s="20"/>
      <c r="F17" s="28" t="s">
        <v>611</v>
      </c>
      <c r="G17" s="29"/>
    </row>
    <row r="18" spans="1:7" ht="15" x14ac:dyDescent="0.35">
      <c r="A18" s="22" t="s">
        <v>608</v>
      </c>
      <c r="B18" s="45"/>
      <c r="C18" s="46">
        <f>$C$6/$B$6-1</f>
        <v>-3.5082575203397859E-2</v>
      </c>
      <c r="D18" s="46">
        <f>$D$6/$C$6-1</f>
        <v>0.13365617433414045</v>
      </c>
      <c r="E18" s="47">
        <f>$E$6/$D$6-1</f>
        <v>7.0055531824006811E-2</v>
      </c>
      <c r="F18" s="46">
        <f ca="1">OFFSET($F$25,MATCH($B$23,$A$26:$A$28,0),0)</f>
        <v>0.14000000000000001</v>
      </c>
      <c r="G18" s="65">
        <f ca="1">OFFSET($F$25,MATCH($B$23,$A$26:$A$28,0),1)</f>
        <v>0.14000000000000001</v>
      </c>
    </row>
    <row r="19" spans="1:7" x14ac:dyDescent="0.3">
      <c r="A19" s="23" t="s">
        <v>609</v>
      </c>
      <c r="B19" s="48">
        <f>1-(B7/B6)</f>
        <v>0.52015427464260089</v>
      </c>
      <c r="C19" s="49">
        <f t="shared" ref="C19:E19" si="0">1-(C7/C6)</f>
        <v>0.54915254237288136</v>
      </c>
      <c r="D19" s="49">
        <f t="shared" si="0"/>
        <v>0.55510465612985904</v>
      </c>
      <c r="E19" s="50">
        <f t="shared" si="0"/>
        <v>0.56107784431137731</v>
      </c>
      <c r="F19" s="66">
        <f ca="1">OFFSET($F$29,MATCH($B$23,$A$30:$A$32,0),0)</f>
        <v>0.56999999999999995</v>
      </c>
      <c r="G19" s="67">
        <f ca="1">OFFSET($F$29,MATCH($B$23,$A$30:$A$32,0),1)</f>
        <v>0.56999999999999995</v>
      </c>
    </row>
    <row r="20" spans="1:7" ht="15" thickBot="1" x14ac:dyDescent="0.35">
      <c r="A20" s="44" t="s">
        <v>610</v>
      </c>
      <c r="B20" s="51">
        <f>B13/B6</f>
        <v>0.15145208390622872</v>
      </c>
      <c r="C20" s="52">
        <f t="shared" ref="C20:E20" si="1">C13/C6</f>
        <v>0.12009685230024213</v>
      </c>
      <c r="D20" s="52">
        <f t="shared" si="1"/>
        <v>0.16211020931225972</v>
      </c>
      <c r="E20" s="53">
        <f t="shared" si="1"/>
        <v>0.32075848303393212</v>
      </c>
      <c r="F20" s="68">
        <f ca="1">OFFSET($F$33,MATCH($B$23,$A$34:$A$36,0),0)</f>
        <v>0.33</v>
      </c>
      <c r="G20" s="69">
        <f ca="1">OFFSET($F$33,MATCH($B$23,$A$34:$A$36,0),1)</f>
        <v>0.33</v>
      </c>
    </row>
    <row r="21" spans="1:7" ht="15" thickBot="1" x14ac:dyDescent="0.35">
      <c r="B21"/>
      <c r="C21"/>
      <c r="D21"/>
      <c r="E21"/>
      <c r="F21"/>
    </row>
    <row r="22" spans="1:7" ht="18" x14ac:dyDescent="0.35">
      <c r="A22" s="30" t="s">
        <v>612</v>
      </c>
      <c r="B22" s="31"/>
      <c r="C22" s="31"/>
      <c r="D22" s="31"/>
      <c r="E22" s="31"/>
      <c r="F22" s="31"/>
      <c r="G22" s="32"/>
    </row>
    <row r="23" spans="1:7" x14ac:dyDescent="0.3">
      <c r="A23" s="72" t="s">
        <v>613</v>
      </c>
      <c r="B23" s="73" t="s">
        <v>595</v>
      </c>
      <c r="C23" s="17"/>
      <c r="D23" s="17"/>
      <c r="E23" s="17"/>
      <c r="F23" s="17"/>
      <c r="G23" s="24"/>
    </row>
    <row r="24" spans="1:7" ht="15" thickBot="1" x14ac:dyDescent="0.35">
      <c r="A24" s="25"/>
      <c r="B24" s="17"/>
      <c r="C24" s="17"/>
      <c r="D24" s="17"/>
      <c r="E24" s="17"/>
      <c r="F24" s="17"/>
      <c r="G24" s="24"/>
    </row>
    <row r="25" spans="1:7" ht="15" x14ac:dyDescent="0.35">
      <c r="A25" s="59" t="s">
        <v>608</v>
      </c>
      <c r="B25" s="60"/>
      <c r="C25" s="60"/>
      <c r="D25" s="60"/>
      <c r="E25" s="60"/>
      <c r="F25" s="60"/>
      <c r="G25" s="61"/>
    </row>
    <row r="26" spans="1:7" x14ac:dyDescent="0.3">
      <c r="A26" s="25" t="s">
        <v>595</v>
      </c>
      <c r="B26" s="17"/>
      <c r="C26" s="17"/>
      <c r="D26" s="17"/>
      <c r="E26" s="17"/>
      <c r="F26" s="55">
        <v>0.14000000000000001</v>
      </c>
      <c r="G26" s="56">
        <v>0.14000000000000001</v>
      </c>
    </row>
    <row r="27" spans="1:7" x14ac:dyDescent="0.3">
      <c r="A27" s="25" t="s">
        <v>594</v>
      </c>
      <c r="B27" s="17"/>
      <c r="C27" s="17"/>
      <c r="D27" s="17"/>
      <c r="E27" s="17"/>
      <c r="F27" s="55">
        <v>8.5000000000000006E-2</v>
      </c>
      <c r="G27" s="56">
        <v>8.5000000000000006E-2</v>
      </c>
    </row>
    <row r="28" spans="1:7" ht="15" thickBot="1" x14ac:dyDescent="0.35">
      <c r="A28" s="44" t="s">
        <v>593</v>
      </c>
      <c r="B28" s="54"/>
      <c r="C28" s="54"/>
      <c r="D28" s="54"/>
      <c r="E28" s="54"/>
      <c r="F28" s="57">
        <v>-0.03</v>
      </c>
      <c r="G28" s="58">
        <v>-0.03</v>
      </c>
    </row>
    <row r="29" spans="1:7" x14ac:dyDescent="0.3">
      <c r="A29" s="62" t="s">
        <v>609</v>
      </c>
      <c r="B29" s="63"/>
      <c r="C29" s="63"/>
      <c r="D29" s="63"/>
      <c r="E29" s="63"/>
      <c r="F29" s="63"/>
      <c r="G29" s="64"/>
    </row>
    <row r="30" spans="1:7" x14ac:dyDescent="0.3">
      <c r="A30" s="25" t="s">
        <v>595</v>
      </c>
      <c r="B30" s="17"/>
      <c r="C30" s="17"/>
      <c r="D30" s="17"/>
      <c r="E30" s="17"/>
      <c r="F30" s="17">
        <v>0.56999999999999995</v>
      </c>
      <c r="G30" s="24">
        <v>0.56999999999999995</v>
      </c>
    </row>
    <row r="31" spans="1:7" x14ac:dyDescent="0.3">
      <c r="A31" s="25" t="s">
        <v>594</v>
      </c>
      <c r="B31" s="17"/>
      <c r="C31" s="17"/>
      <c r="D31" s="17"/>
      <c r="E31" s="17"/>
      <c r="F31" s="17">
        <v>0.55000000000000004</v>
      </c>
      <c r="G31" s="24">
        <v>0.55000000000000004</v>
      </c>
    </row>
    <row r="32" spans="1:7" ht="15" thickBot="1" x14ac:dyDescent="0.35">
      <c r="A32" s="44" t="s">
        <v>593</v>
      </c>
      <c r="B32" s="54"/>
      <c r="C32" s="54"/>
      <c r="D32" s="54"/>
      <c r="E32" s="54"/>
      <c r="F32" s="54">
        <v>0.51</v>
      </c>
      <c r="G32" s="27">
        <v>0.51</v>
      </c>
    </row>
    <row r="33" spans="1:7" x14ac:dyDescent="0.3">
      <c r="A33" s="62" t="s">
        <v>610</v>
      </c>
      <c r="B33" s="63"/>
      <c r="C33" s="63"/>
      <c r="D33" s="63"/>
      <c r="E33" s="63"/>
      <c r="F33" s="63"/>
      <c r="G33" s="64"/>
    </row>
    <row r="34" spans="1:7" x14ac:dyDescent="0.3">
      <c r="A34" s="25" t="s">
        <v>595</v>
      </c>
      <c r="B34" s="17"/>
      <c r="C34" s="17"/>
      <c r="D34" s="17"/>
      <c r="E34" s="17"/>
      <c r="F34" s="17">
        <v>0.33</v>
      </c>
      <c r="G34" s="24">
        <v>0.33</v>
      </c>
    </row>
    <row r="35" spans="1:7" x14ac:dyDescent="0.3">
      <c r="A35" s="25" t="s">
        <v>594</v>
      </c>
      <c r="B35" s="17"/>
      <c r="C35" s="17"/>
      <c r="D35" s="17"/>
      <c r="E35" s="17"/>
      <c r="F35" s="17">
        <v>0.16</v>
      </c>
      <c r="G35" s="24">
        <v>0.16</v>
      </c>
    </row>
    <row r="36" spans="1:7" ht="15" thickBot="1" x14ac:dyDescent="0.35">
      <c r="A36" s="44" t="s">
        <v>593</v>
      </c>
      <c r="B36" s="54"/>
      <c r="C36" s="54"/>
      <c r="D36" s="54"/>
      <c r="E36" s="54"/>
      <c r="F36" s="54">
        <v>0.11</v>
      </c>
      <c r="G36" s="27">
        <v>0.11</v>
      </c>
    </row>
    <row r="37" spans="1:7" x14ac:dyDescent="0.3">
      <c r="B37"/>
      <c r="C37"/>
      <c r="D37"/>
      <c r="E37"/>
      <c r="F37"/>
    </row>
    <row r="38" spans="1:7" x14ac:dyDescent="0.3">
      <c r="B38"/>
      <c r="C38"/>
      <c r="D38"/>
      <c r="E38"/>
      <c r="F38"/>
    </row>
    <row r="39" spans="1:7" x14ac:dyDescent="0.3">
      <c r="B39"/>
      <c r="C39"/>
      <c r="D39"/>
      <c r="E39"/>
      <c r="F39"/>
    </row>
    <row r="40" spans="1:7" x14ac:dyDescent="0.3">
      <c r="B40"/>
      <c r="C40"/>
      <c r="D40"/>
      <c r="E40"/>
      <c r="F40"/>
    </row>
    <row r="41" spans="1:7" x14ac:dyDescent="0.3">
      <c r="B41"/>
      <c r="C41"/>
      <c r="D41"/>
      <c r="E41"/>
      <c r="F41"/>
    </row>
    <row r="42" spans="1:7" x14ac:dyDescent="0.3">
      <c r="B42"/>
      <c r="C42"/>
      <c r="D42"/>
      <c r="E42"/>
      <c r="F42"/>
    </row>
    <row r="43" spans="1:7" x14ac:dyDescent="0.3">
      <c r="B43"/>
      <c r="C43"/>
      <c r="D43"/>
      <c r="E43"/>
      <c r="F43"/>
    </row>
    <row r="44" spans="1:7" x14ac:dyDescent="0.3">
      <c r="B44"/>
      <c r="C44"/>
      <c r="D44"/>
      <c r="E44"/>
      <c r="F44"/>
    </row>
    <row r="45" spans="1:7" x14ac:dyDescent="0.3">
      <c r="B45"/>
      <c r="C45"/>
      <c r="D45"/>
      <c r="E45"/>
      <c r="F45"/>
    </row>
    <row r="46" spans="1:7" x14ac:dyDescent="0.3">
      <c r="B46"/>
      <c r="C46"/>
      <c r="D46"/>
      <c r="E46"/>
      <c r="F46"/>
    </row>
    <row r="47" spans="1:7" x14ac:dyDescent="0.3">
      <c r="B47"/>
      <c r="C47"/>
      <c r="D47"/>
      <c r="E47"/>
      <c r="F47"/>
    </row>
    <row r="48" spans="1:7" x14ac:dyDescent="0.3">
      <c r="B48"/>
      <c r="C48"/>
      <c r="D48"/>
      <c r="E48"/>
      <c r="F48"/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spans="2:12" x14ac:dyDescent="0.3">
      <c r="B433"/>
      <c r="C433"/>
      <c r="D433"/>
      <c r="E433"/>
      <c r="F433"/>
    </row>
    <row r="434" spans="2:12" x14ac:dyDescent="0.3">
      <c r="B434"/>
      <c r="C434"/>
      <c r="D434"/>
      <c r="E434"/>
      <c r="F434"/>
    </row>
    <row r="435" spans="2:12" x14ac:dyDescent="0.3">
      <c r="B435"/>
      <c r="C435"/>
      <c r="D435"/>
      <c r="E435"/>
      <c r="F435"/>
    </row>
    <row r="436" spans="2:12" x14ac:dyDescent="0.3">
      <c r="B436"/>
      <c r="C436"/>
      <c r="D436"/>
      <c r="E436"/>
      <c r="F436"/>
    </row>
    <row r="437" spans="2:12" x14ac:dyDescent="0.3">
      <c r="B437"/>
      <c r="C437"/>
      <c r="D437"/>
      <c r="E437"/>
      <c r="F437"/>
    </row>
    <row r="438" spans="2:12" x14ac:dyDescent="0.3">
      <c r="B438"/>
      <c r="C438"/>
      <c r="D438"/>
      <c r="E438"/>
      <c r="F438"/>
    </row>
    <row r="439" spans="2:12" x14ac:dyDescent="0.3">
      <c r="B439" s="8">
        <v>1577000</v>
      </c>
      <c r="C439" s="8">
        <v>1514000</v>
      </c>
      <c r="D439" s="8">
        <v>79562000</v>
      </c>
      <c r="E439" s="8">
        <v>99642000</v>
      </c>
      <c r="F439" s="8">
        <v>4123040240000</v>
      </c>
      <c r="G439" s="8">
        <v>8548031747000</v>
      </c>
      <c r="H439" s="8">
        <v>8825571553000</v>
      </c>
      <c r="I439" s="8">
        <v>8698774191000</v>
      </c>
      <c r="J439" s="8">
        <v>5234923997000</v>
      </c>
      <c r="K439" s="8">
        <v>2398373000</v>
      </c>
      <c r="L439" s="8">
        <v>35432922396000</v>
      </c>
    </row>
  </sheetData>
  <mergeCells count="10">
    <mergeCell ref="A22:G22"/>
    <mergeCell ref="A33:G33"/>
    <mergeCell ref="A29:G29"/>
    <mergeCell ref="A25:G25"/>
    <mergeCell ref="B4:E4"/>
    <mergeCell ref="A3:G3"/>
    <mergeCell ref="F4:G4"/>
    <mergeCell ref="B17:E17"/>
    <mergeCell ref="F17:G17"/>
    <mergeCell ref="A16:G16"/>
  </mergeCells>
  <dataValidations count="1">
    <dataValidation type="list" allowBlank="1" showInputMessage="1" showErrorMessage="1" sqref="B23" xr:uid="{2A6F08B6-2A99-4E8B-BE38-B3A3720437D7}">
      <formula1>"Strong Case, Base Case, Weak Case"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projectdata-nyse</vt:lpstr>
      <vt:lpstr>Summary Statistics</vt:lpstr>
      <vt:lpstr>P&amp;L Statement Dashboard</vt:lpstr>
      <vt:lpstr>Forecast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Brunt</dc:creator>
  <cp:lastModifiedBy>Tiara Brunt</cp:lastModifiedBy>
  <dcterms:created xsi:type="dcterms:W3CDTF">2023-06-27T00:45:22Z</dcterms:created>
  <dcterms:modified xsi:type="dcterms:W3CDTF">2023-07-26T04:10:43Z</dcterms:modified>
</cp:coreProperties>
</file>