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0Oxford Terms\Small Group Case Study\"/>
    </mc:Choice>
  </mc:AlternateContent>
  <xr:revisionPtr revIDLastSave="0" documentId="13_ncr:1_{7A481431-EDA4-4F1A-8F58-5878206461B8}" xr6:coauthVersionLast="47" xr6:coauthVersionMax="47" xr10:uidLastSave="{00000000-0000-0000-0000-000000000000}"/>
  <bookViews>
    <workbookView xWindow="20370" yWindow="-120" windowWidth="20730" windowHeight="11040" xr2:uid="{1E0F1F0F-6818-4C66-B191-CC9ABF80E181}"/>
  </bookViews>
  <sheets>
    <sheet name="Data Source" sheetId="6" r:id="rId1"/>
    <sheet name="Residential Sector" sheetId="1" r:id="rId2"/>
    <sheet name="Transportation Sector" sheetId="2" r:id="rId3"/>
    <sheet name="CommercialPublic Sector" sheetId="3" r:id="rId4"/>
    <sheet name="Industrial Sector" sheetId="4" r:id="rId5"/>
    <sheet name="Demand By Fuel Type" sheetId="5" r:id="rId6"/>
    <sheet name="Electricity Production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13" l="1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Q18" i="1"/>
  <c r="P18" i="1"/>
  <c r="N18" i="1"/>
  <c r="M18" i="1"/>
  <c r="L18" i="1"/>
  <c r="K18" i="1"/>
  <c r="I18" i="1"/>
  <c r="H18" i="1"/>
  <c r="G18" i="1"/>
  <c r="F18" i="1"/>
  <c r="E18" i="1"/>
  <c r="D18" i="1"/>
  <c r="C18" i="1"/>
  <c r="B18" i="1"/>
  <c r="N17" i="1"/>
  <c r="M17" i="1"/>
  <c r="L17" i="1"/>
  <c r="K17" i="1"/>
  <c r="I17" i="1"/>
  <c r="H17" i="1"/>
  <c r="G17" i="1"/>
  <c r="F17" i="1"/>
  <c r="E17" i="1"/>
  <c r="D17" i="1"/>
  <c r="C17" i="1"/>
  <c r="B17" i="1"/>
</calcChain>
</file>

<file path=xl/sharedStrings.xml><?xml version="1.0" encoding="utf-8"?>
<sst xmlns="http://schemas.openxmlformats.org/spreadsheetml/2006/main" count="227" uniqueCount="106">
  <si>
    <t>Unit</t>
  </si>
  <si>
    <t>Terajoule</t>
  </si>
  <si>
    <t>Sector</t>
  </si>
  <si>
    <t>Residential</t>
  </si>
  <si>
    <t>Cooking</t>
  </si>
  <si>
    <t>Space Heating</t>
  </si>
  <si>
    <t>Water Heating</t>
  </si>
  <si>
    <t>Space Cooling</t>
  </si>
  <si>
    <t>Lighting and Electrical</t>
  </si>
  <si>
    <t>Year</t>
  </si>
  <si>
    <t>LPG</t>
  </si>
  <si>
    <t>NG</t>
  </si>
  <si>
    <t>Primary solid biofuels</t>
  </si>
  <si>
    <t>Electricity</t>
  </si>
  <si>
    <t>Heat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</si>
  <si>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</si>
  <si>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</si>
  <si>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</si>
  <si>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</si>
  <si>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</si>
  <si>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</si>
  <si>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</si>
  <si>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</si>
  <si>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</si>
  <si>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</si>
  <si>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</si>
  <si>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</si>
  <si>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</si>
  <si>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%share</t>
  </si>
  <si>
    <t>per person</t>
  </si>
  <si>
    <t>Million gross tonne-kilometres</t>
  </si>
  <si>
    <t>Type</t>
  </si>
  <si>
    <t>Rail</t>
  </si>
  <si>
    <t>Road</t>
  </si>
  <si>
    <t>Diesel</t>
  </si>
  <si>
    <t>2023</t>
  </si>
  <si>
    <t xml:space="preserve">Sector </t>
  </si>
  <si>
    <t>Freight</t>
  </si>
  <si>
    <t>Millions of passenger-kilometres</t>
  </si>
  <si>
    <t>Anuual Total</t>
  </si>
  <si>
    <t>Bus</t>
  </si>
  <si>
    <t>Car</t>
  </si>
  <si>
    <t>Passenger</t>
  </si>
  <si>
    <t>-</t>
  </si>
  <si>
    <t>Coal</t>
  </si>
  <si>
    <t>Oil products</t>
  </si>
  <si>
    <t>Natural gas</t>
  </si>
  <si>
    <t>Geothermal, solar, wind, etc.</t>
  </si>
  <si>
    <t>Biofuels and waste</t>
  </si>
  <si>
    <t>TJ</t>
  </si>
  <si>
    <t>Oil</t>
  </si>
  <si>
    <t>Total Energy Consumption (TEC)</t>
  </si>
  <si>
    <t>Industry</t>
  </si>
  <si>
    <t>Transport</t>
  </si>
  <si>
    <t>Commercial/Public</t>
  </si>
  <si>
    <t>Agriculture/Forestry</t>
  </si>
  <si>
    <t>Non-energy use</t>
  </si>
  <si>
    <t>Source</t>
  </si>
  <si>
    <t>Amount (TJ)</t>
  </si>
  <si>
    <t>%</t>
  </si>
  <si>
    <t>% of TEC Source</t>
  </si>
  <si>
    <t>Wind, solar, etc.</t>
  </si>
  <si>
    <t>Total</t>
  </si>
  <si>
    <t>Open product page</t>
  </si>
  <si>
    <t>Open in Data Browser</t>
  </si>
  <si>
    <t xml:space="preserve">Description: </t>
  </si>
  <si>
    <t>Institutional source(s)</t>
  </si>
  <si>
    <t>Eurostat</t>
  </si>
  <si>
    <t>Source dataset(s)</t>
  </si>
  <si>
    <t>This data product is extracted from the following source datasets</t>
  </si>
  <si>
    <t>Data Source for Slovakia Consumption</t>
  </si>
  <si>
    <t>GWh</t>
  </si>
  <si>
    <t>BioEnergy</t>
  </si>
  <si>
    <t>Oil and Products</t>
  </si>
  <si>
    <t>Hydro</t>
  </si>
  <si>
    <t>Nuclear</t>
  </si>
  <si>
    <t>Solar PV</t>
  </si>
  <si>
    <t>Non-Ren Waste</t>
  </si>
  <si>
    <t>Wind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</si>
  <si>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</si>
  <si>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</si>
  <si>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</si>
  <si>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</si>
  <si>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</si>
  <si>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</si>
  <si>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</si>
  <si>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</si>
  <si>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</si>
  <si>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</si>
  <si>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</si>
  <si>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</si>
  <si>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</si>
  <si>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</si>
  <si>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</si>
  <si>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</si>
  <si>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</si>
  <si>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</si>
  <si>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</si>
  <si>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</si>
  <si>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Contents</t>
  </si>
  <si>
    <t>Residential Sector</t>
  </si>
  <si>
    <t>Transportation Sector</t>
  </si>
  <si>
    <t>CommercialPublic Sector</t>
  </si>
  <si>
    <t>Industrial Sector</t>
  </si>
  <si>
    <t>Demand By Fuel Type</t>
  </si>
  <si>
    <t>Electricity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</si>
</sst>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##########"/>
  </numFmts>
  <fonts count="15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9"/>
      <color indexed="9"/>
      <name val="Arial"/>
    </font>
    <font>
      <sz val="9"/>
      <name val="Arial"/>
    </font>
    <font>
      <b/>
      <sz val="11"/>
      <name val="Arial"/>
    </font>
    <font>
      <b/>
      <sz val="9"/>
      <name val="Arial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sz val="10"/>
      <color rgb="FF3F3F76"/>
      <name val="Aptos Narrow"/>
      <family val="2"/>
      <scheme val="minor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4669AF"/>
      </patternFill>
    </fill>
    <fill>
      <patternFill patternType="solid">
        <fgColor rgb="FFF6F6F6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3" fillId="4" borderId="2" xfId="3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2" fillId="3" borderId="2" xfId="2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4" fontId="5" fillId="6" borderId="2" xfId="0" applyNumberFormat="1" applyFont="1" applyFill="1" applyBorder="1" applyAlignment="1">
      <alignment horizontal="center" vertical="center" shrinkToFit="1"/>
    </xf>
    <xf numFmtId="164" fontId="5" fillId="6" borderId="2" xfId="0" applyNumberFormat="1" applyFont="1" applyFill="1" applyBorder="1" applyAlignment="1">
      <alignment horizontal="center" vertical="center" shrinkToFit="1"/>
    </xf>
    <xf numFmtId="165" fontId="5" fillId="6" borderId="2" xfId="0" applyNumberFormat="1" applyFont="1" applyFill="1" applyBorder="1" applyAlignment="1">
      <alignment horizontal="center" vertical="center" shrinkToFit="1"/>
    </xf>
    <xf numFmtId="3" fontId="5" fillId="0" borderId="2" xfId="0" applyNumberFormat="1" applyFont="1" applyBorder="1" applyAlignment="1">
      <alignment horizontal="center" vertical="center" shrinkToFit="1"/>
    </xf>
    <xf numFmtId="3" fontId="5" fillId="6" borderId="2" xfId="0" applyNumberFormat="1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2" fillId="3" borderId="1" xfId="2"/>
    <xf numFmtId="0" fontId="0" fillId="0" borderId="2" xfId="0" applyBorder="1"/>
    <xf numFmtId="2" fontId="0" fillId="0" borderId="2" xfId="0" applyNumberFormat="1" applyBorder="1"/>
    <xf numFmtId="0" fontId="2" fillId="3" borderId="2" xfId="2" applyBorder="1" applyAlignment="1">
      <alignment vertical="center"/>
    </xf>
    <xf numFmtId="0" fontId="2" fillId="3" borderId="2" xfId="2" applyBorder="1"/>
    <xf numFmtId="3" fontId="5" fillId="6" borderId="2" xfId="0" applyNumberFormat="1" applyFont="1" applyFill="1" applyBorder="1" applyAlignment="1">
      <alignment horizontal="right" vertical="center" shrinkToFit="1"/>
    </xf>
    <xf numFmtId="3" fontId="5" fillId="0" borderId="2" xfId="0" applyNumberFormat="1" applyFont="1" applyBorder="1" applyAlignment="1">
      <alignment horizontal="right" vertical="center" shrinkToFit="1"/>
    </xf>
    <xf numFmtId="0" fontId="0" fillId="0" borderId="5" xfId="0" applyBorder="1"/>
    <xf numFmtId="0" fontId="0" fillId="0" borderId="4" xfId="0" applyBorder="1"/>
    <xf numFmtId="0" fontId="0" fillId="0" borderId="3" xfId="0" applyBorder="1"/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0" fillId="0" borderId="0" xfId="0"/>
    <xf numFmtId="0" fontId="0" fillId="0" borderId="2" xfId="0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4" borderId="2" xfId="3" applyBorder="1" applyAlignment="1">
      <alignment horizontal="center" vertical="center" wrapText="1"/>
    </xf>
    <xf numFmtId="0" fontId="1" fillId="2" borderId="2" xfId="1" applyBorder="1" applyAlignment="1">
      <alignment horizontal="center"/>
    </xf>
    <xf numFmtId="0" fontId="1" fillId="2" borderId="2" xfId="1" applyBorder="1" applyAlignment="1">
      <alignment horizontal="center" vertical="center"/>
    </xf>
    <xf numFmtId="0" fontId="3" fillId="4" borderId="2" xfId="3" applyBorder="1" applyAlignment="1">
      <alignment horizontal="center" vertical="center"/>
    </xf>
    <xf numFmtId="0" fontId="10" fillId="4" borderId="2" xfId="3" applyFont="1" applyBorder="1" applyAlignment="1">
      <alignment horizontal="center" vertical="center"/>
    </xf>
    <xf numFmtId="0" fontId="11" fillId="3" borderId="2" xfId="2" applyFont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3" fontId="13" fillId="6" borderId="2" xfId="0" applyNumberFormat="1" applyFont="1" applyFill="1" applyBorder="1" applyAlignment="1">
      <alignment horizontal="center" vertical="center" shrinkToFit="1"/>
    </xf>
    <xf numFmtId="3" fontId="14" fillId="0" borderId="2" xfId="0" applyNumberFormat="1" applyFont="1" applyBorder="1" applyAlignment="1">
      <alignment horizontal="center" vertical="center"/>
    </xf>
    <xf numFmtId="0" fontId="8" fillId="6" borderId="0" xfId="4" applyFill="1" applyAlignment="1">
      <alignment horizontal="left" vertical="center"/>
    </xf>
    <xf numFmtId="0" fontId="8" fillId="0" borderId="0" xfId="4" applyAlignment="1">
      <alignment horizontal="left" vertical="center"/>
    </xf>
    <xf numFmtId="0" fontId="9" fillId="0" borderId="0" xfId="0" applyFont="1"/>
  </cellXfs>
  <cellStyles count="5">
    <cellStyle name="Calculation" xfId="3" builtinId="22"/>
    <cellStyle name="Good" xfId="1" builtinId="26"/>
    <cellStyle name="Hyperlink" xfId="4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146946</xdr:colOff>
      <xdr:row>3</xdr:row>
      <xdr:rowOff>57150</xdr:rowOff>
    </xdr:to>
    <xdr:pic>
      <xdr:nvPicPr>
        <xdr:cNvPr id="4" name="Picture 3" descr="Picture">
          <a:extLst>
            <a:ext uri="{FF2B5EF4-FFF2-40B4-BE49-F238E27FC236}">
              <a16:creationId xmlns:a16="http://schemas.microsoft.com/office/drawing/2014/main" id="{C487033C-7CB8-4E79-B9DE-484724D5F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86546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explore/all/all_themes?lang=en&amp;display=list&amp;sort=category" TargetMode="External"/><Relationship Id="rId2" Type="http://schemas.openxmlformats.org/officeDocument/2006/relationships/hyperlink" Target="https://ec.europa.eu/eurostat/databrowser/explore/all/all_themes?lang=en&amp;display=list&amp;sort=category" TargetMode="External"/><Relationship Id="rId1" Type="http://schemas.openxmlformats.org/officeDocument/2006/relationships/hyperlink" Target="https://ec.europa.eu/eurostat/databrowser/explore/all/all_themes?lang=en&amp;display=list&amp;sort=category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c.europa.eu/eurostat/databrowser/explore/all/all_themes?lang=en&amp;display=list&amp;sort=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BE329-3839-42E6-9999-1E2A03B0DF66}">
  <dimension ref="A6:O24"/>
  <sheetViews>
    <sheetView tabSelected="1" workbookViewId="0">
      <selection activeCell="H22" sqref="H22"/>
    </sheetView>
  </sheetViews>
  <sheetFormatPr defaultRowHeight="15" x14ac:dyDescent="0.25"/>
  <cols>
    <col min="1" max="1" width="41" bestFit="1" customWidth="1"/>
    <col min="2" max="2" width="8.85546875" customWidth="1"/>
    <col min="3" max="3" width="14.42578125" customWidth="1"/>
    <col min="4" max="4" width="13.5703125" customWidth="1"/>
    <col min="5" max="5" width="8.42578125" customWidth="1"/>
    <col min="6" max="6" width="12.5703125" customWidth="1"/>
    <col min="7" max="7" width="20.5703125" customWidth="1"/>
  </cols>
  <sheetData>
    <row r="6" spans="1:15" x14ac:dyDescent="0.25">
      <c r="A6" s="22" t="s">
        <v>70</v>
      </c>
    </row>
    <row r="7" spans="1:15" x14ac:dyDescent="0.25">
      <c r="A7" s="40" t="s">
        <v>63</v>
      </c>
      <c r="B7" s="40" t="s">
        <v>64</v>
      </c>
    </row>
    <row r="8" spans="1:15" x14ac:dyDescent="0.25">
      <c r="A8" s="23" t="s">
        <v>65</v>
      </c>
      <c r="B8" s="25" t="s">
        <v>43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11" spans="1:15" x14ac:dyDescent="0.25">
      <c r="B11" s="24" t="s">
        <v>66</v>
      </c>
    </row>
    <row r="12" spans="1:15" x14ac:dyDescent="0.25">
      <c r="C12" s="11" t="s">
        <v>67</v>
      </c>
    </row>
    <row r="14" spans="1:15" x14ac:dyDescent="0.25">
      <c r="B14" s="24" t="s">
        <v>68</v>
      </c>
    </row>
    <row r="15" spans="1:15" x14ac:dyDescent="0.25">
      <c r="C15" s="11" t="s">
        <v>69</v>
      </c>
    </row>
    <row r="16" spans="1:15" x14ac:dyDescent="0.25">
      <c r="C16" s="11"/>
      <c r="D16" s="24"/>
      <c r="E16" s="41" t="s">
        <v>63</v>
      </c>
      <c r="F16" s="41" t="s">
        <v>64</v>
      </c>
    </row>
    <row r="18" spans="1:1" x14ac:dyDescent="0.25">
      <c r="A18" s="42" t="s">
        <v>99</v>
      </c>
    </row>
    <row r="19" spans="1:1" x14ac:dyDescent="0.25">
      <c r="A19" t="s">
        <v>100</v>
      </c>
    </row>
    <row r="20" spans="1:1" x14ac:dyDescent="0.25">
      <c r="A20" t="s">
        <v>101</v>
      </c>
    </row>
    <row r="21" spans="1:1" x14ac:dyDescent="0.25">
      <c r="A21" t="s">
        <v>102</v>
      </c>
    </row>
    <row r="22" spans="1:1" x14ac:dyDescent="0.25">
      <c r="A22" t="s">
        <v>103</v>
      </c>
    </row>
    <row r="23" spans="1:1" x14ac:dyDescent="0.25">
      <c r="A23" t="s">
        <v>104</v>
      </c>
    </row>
    <row r="24" spans="1:1" x14ac:dyDescent="0.25">
      <c r="A24" t="s">
        <v>105</v>
      </c>
    </row>
  </sheetData>
  <mergeCells count="1">
    <mergeCell ref="B8:O8"/>
  </mergeCells>
  <hyperlinks>
    <hyperlink ref="A7" r:id="rId1" xr:uid="{40E4373B-D0E9-4362-AEAE-060A208689C6}"/>
    <hyperlink ref="B7" r:id="rId2" xr:uid="{8915DD31-103C-4C24-866D-9189BF60405C}"/>
    <hyperlink ref="E16" r:id="rId3" xr:uid="{2D7702B1-7C85-4A71-8AE2-C301D4AC427D}"/>
    <hyperlink ref="F16" r:id="rId4" xr:uid="{FBD549E3-5058-4B5E-993B-1E7326BBD432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07DF8-3714-49C6-B803-F74673586D81}">
  <dimension ref="A1:Q18"/>
  <sheetViews>
    <sheetView topLeftCell="A3" workbookViewId="0">
      <selection activeCell="E20" sqref="E20"/>
    </sheetView>
  </sheetViews>
  <sheetFormatPr defaultRowHeight="15" x14ac:dyDescent="0.25"/>
  <cols>
    <col min="16" max="16" width="13.5703125" bestFit="1" customWidth="1"/>
    <col min="17" max="17" width="20.5703125" bestFit="1" customWidth="1"/>
  </cols>
  <sheetData>
    <row r="1" spans="1:17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25">
      <c r="A2" s="13"/>
      <c r="B2" s="27" t="s">
        <v>4</v>
      </c>
      <c r="C2" s="27"/>
      <c r="D2" s="27"/>
      <c r="E2" s="27"/>
      <c r="F2" s="27" t="s">
        <v>5</v>
      </c>
      <c r="G2" s="27"/>
      <c r="H2" s="27"/>
      <c r="I2" s="27"/>
      <c r="J2" s="10"/>
      <c r="K2" s="27" t="s">
        <v>6</v>
      </c>
      <c r="L2" s="27"/>
      <c r="M2" s="27"/>
      <c r="N2" s="27"/>
      <c r="O2" s="10"/>
      <c r="P2" s="13" t="s">
        <v>7</v>
      </c>
      <c r="Q2" s="13" t="s">
        <v>8</v>
      </c>
    </row>
    <row r="3" spans="1:17" ht="45" x14ac:dyDescent="0.25">
      <c r="A3" s="1" t="s">
        <v>9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10</v>
      </c>
      <c r="G3" s="2" t="s">
        <v>11</v>
      </c>
      <c r="H3" s="3" t="s">
        <v>12</v>
      </c>
      <c r="I3" s="2" t="s">
        <v>13</v>
      </c>
      <c r="J3" s="2" t="s">
        <v>14</v>
      </c>
      <c r="K3" s="2" t="s">
        <v>10</v>
      </c>
      <c r="L3" s="2" t="s">
        <v>11</v>
      </c>
      <c r="M3" s="3" t="s">
        <v>12</v>
      </c>
      <c r="N3" s="2" t="s">
        <v>13</v>
      </c>
      <c r="O3" s="2" t="s">
        <v>14</v>
      </c>
      <c r="P3" s="2" t="s">
        <v>13</v>
      </c>
      <c r="Q3" s="2" t="s">
        <v>13</v>
      </c>
    </row>
    <row r="4" spans="1:17" x14ac:dyDescent="0.25">
      <c r="A4" s="4" t="s">
        <v>15</v>
      </c>
      <c r="B4" s="5">
        <v>0</v>
      </c>
      <c r="C4" s="5">
        <v>0</v>
      </c>
      <c r="D4" s="5">
        <v>0</v>
      </c>
      <c r="E4" s="5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</row>
    <row r="5" spans="1:17" x14ac:dyDescent="0.25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</row>
    <row r="6" spans="1:17" x14ac:dyDescent="0.25">
      <c r="A6" s="4" t="s">
        <v>17</v>
      </c>
      <c r="B6" s="5">
        <v>0</v>
      </c>
      <c r="C6" s="5">
        <v>0</v>
      </c>
      <c r="D6" s="5">
        <v>0</v>
      </c>
      <c r="E6" s="5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1:17" x14ac:dyDescent="0.25">
      <c r="A7" s="4" t="s">
        <v>18</v>
      </c>
      <c r="B7" s="5">
        <v>0</v>
      </c>
      <c r="C7" s="5">
        <v>0</v>
      </c>
      <c r="D7" s="5">
        <v>0</v>
      </c>
      <c r="E7" s="5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17" x14ac:dyDescent="0.25">
      <c r="A8" s="4" t="s">
        <v>19</v>
      </c>
      <c r="B8" s="5">
        <v>0</v>
      </c>
      <c r="C8" s="5">
        <v>0</v>
      </c>
      <c r="D8" s="5">
        <v>0</v>
      </c>
      <c r="E8" s="5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</row>
    <row r="9" spans="1:17" x14ac:dyDescent="0.25">
      <c r="A9" s="4" t="s">
        <v>20</v>
      </c>
      <c r="B9" s="5">
        <v>59.34</v>
      </c>
      <c r="C9" s="5">
        <v>3281.9670000000001</v>
      </c>
      <c r="D9" s="5">
        <v>39.61</v>
      </c>
      <c r="E9" s="5">
        <v>1083.06</v>
      </c>
      <c r="F9" s="6">
        <v>124.66</v>
      </c>
      <c r="G9" s="7">
        <v>35391.339</v>
      </c>
      <c r="H9" s="6">
        <v>899.47</v>
      </c>
      <c r="I9" s="7">
        <v>4348.8720000000003</v>
      </c>
      <c r="J9" s="6">
        <v>15707.79</v>
      </c>
      <c r="K9" s="6">
        <v>0</v>
      </c>
      <c r="L9" s="7">
        <v>5310.5940000000001</v>
      </c>
      <c r="M9" s="6">
        <v>81.92</v>
      </c>
      <c r="N9" s="7">
        <v>2606.5439999999999</v>
      </c>
      <c r="O9" s="6">
        <v>3253.21</v>
      </c>
      <c r="P9" s="7">
        <v>118.69199999999999</v>
      </c>
      <c r="Q9" s="7">
        <v>9968.8320000000003</v>
      </c>
    </row>
    <row r="10" spans="1:17" x14ac:dyDescent="0.25">
      <c r="A10" s="4" t="s">
        <v>21</v>
      </c>
      <c r="B10" s="5">
        <v>118.22</v>
      </c>
      <c r="C10" s="5">
        <v>3337.3620000000001</v>
      </c>
      <c r="D10" s="5">
        <v>52.8</v>
      </c>
      <c r="E10" s="5">
        <v>1098.4680000000001</v>
      </c>
      <c r="F10" s="6">
        <v>249.78</v>
      </c>
      <c r="G10" s="7">
        <v>35977.031999999999</v>
      </c>
      <c r="H10" s="6">
        <v>1199</v>
      </c>
      <c r="I10" s="7">
        <v>4401.8639999999996</v>
      </c>
      <c r="J10" s="6">
        <v>1553.7</v>
      </c>
      <c r="K10" s="6">
        <v>0</v>
      </c>
      <c r="L10" s="7">
        <v>5398.5060000000003</v>
      </c>
      <c r="M10" s="6">
        <v>109.2</v>
      </c>
      <c r="N10" s="7">
        <v>2638.2959999999998</v>
      </c>
      <c r="O10" s="6">
        <v>3221.3</v>
      </c>
      <c r="P10" s="7">
        <v>120.13200000000001</v>
      </c>
      <c r="Q10" s="6">
        <v>10090.44</v>
      </c>
    </row>
    <row r="11" spans="1:17" x14ac:dyDescent="0.25">
      <c r="A11" s="4" t="s">
        <v>22</v>
      </c>
      <c r="B11" s="5">
        <v>54.28</v>
      </c>
      <c r="C11" s="5">
        <v>3497.1480000000001</v>
      </c>
      <c r="D11" s="5">
        <v>51.9</v>
      </c>
      <c r="E11" s="5">
        <v>1298.9880000000001</v>
      </c>
      <c r="F11" s="6">
        <v>293.94</v>
      </c>
      <c r="G11" s="7">
        <v>38765.942999999999</v>
      </c>
      <c r="H11" s="6">
        <v>1154.83</v>
      </c>
      <c r="I11" s="6">
        <v>3403.08</v>
      </c>
      <c r="J11" s="6">
        <v>15646.74</v>
      </c>
      <c r="K11" s="6">
        <v>19.78</v>
      </c>
      <c r="L11" s="7">
        <v>5886.009</v>
      </c>
      <c r="M11" s="6">
        <v>105.27</v>
      </c>
      <c r="N11" s="7">
        <v>2554.6680000000001</v>
      </c>
      <c r="O11" s="6">
        <v>3273.26</v>
      </c>
      <c r="P11" s="7">
        <v>122.904</v>
      </c>
      <c r="Q11" s="6">
        <v>10325.16</v>
      </c>
    </row>
    <row r="12" spans="1:17" x14ac:dyDescent="0.25">
      <c r="A12" s="4" t="s">
        <v>23</v>
      </c>
      <c r="B12" s="5">
        <v>23</v>
      </c>
      <c r="C12" s="5">
        <v>3419.1</v>
      </c>
      <c r="D12" s="5">
        <v>59.67</v>
      </c>
      <c r="E12" s="5">
        <v>1196.28</v>
      </c>
      <c r="F12" s="6">
        <v>174.8</v>
      </c>
      <c r="G12" s="6">
        <v>37670.129999999997</v>
      </c>
      <c r="H12" s="6">
        <v>1354.93</v>
      </c>
      <c r="I12" s="6">
        <v>3297.6</v>
      </c>
      <c r="J12" s="6">
        <v>14359.5</v>
      </c>
      <c r="K12" s="6">
        <v>124.2</v>
      </c>
      <c r="L12" s="6">
        <v>5755.77</v>
      </c>
      <c r="M12" s="6">
        <v>123.4</v>
      </c>
      <c r="N12" s="6">
        <v>2496.96</v>
      </c>
      <c r="O12" s="6">
        <v>3060.5</v>
      </c>
      <c r="P12" s="6">
        <v>133.56</v>
      </c>
      <c r="Q12" s="6">
        <v>11217.6</v>
      </c>
    </row>
    <row r="13" spans="1:17" x14ac:dyDescent="0.25">
      <c r="A13" s="4" t="s">
        <v>24</v>
      </c>
      <c r="B13" s="5">
        <v>46</v>
      </c>
      <c r="C13" s="5">
        <v>3298.5</v>
      </c>
      <c r="D13" s="5">
        <v>63.2</v>
      </c>
      <c r="E13" s="5">
        <v>1220.4000000000001</v>
      </c>
      <c r="F13" s="6">
        <v>188.6</v>
      </c>
      <c r="G13" s="6">
        <v>37862.370000000003</v>
      </c>
      <c r="H13" s="6">
        <v>22195.1</v>
      </c>
      <c r="I13" s="6">
        <v>4438.8</v>
      </c>
      <c r="J13" s="6">
        <v>13978.67</v>
      </c>
      <c r="K13" s="6">
        <v>87.4</v>
      </c>
      <c r="L13" s="6">
        <v>5730.93</v>
      </c>
      <c r="M13" s="6">
        <v>2021.7</v>
      </c>
      <c r="N13" s="6">
        <v>2584.08</v>
      </c>
      <c r="O13" s="6">
        <v>2934.33</v>
      </c>
      <c r="P13" s="6">
        <v>133.91999999999999</v>
      </c>
      <c r="Q13" s="6">
        <v>11253.6</v>
      </c>
    </row>
    <row r="14" spans="1:17" x14ac:dyDescent="0.25">
      <c r="A14" s="4" t="s">
        <v>25</v>
      </c>
      <c r="B14" s="5">
        <v>27.6</v>
      </c>
      <c r="C14" s="5">
        <v>3350.34</v>
      </c>
      <c r="D14" s="5">
        <v>63.3</v>
      </c>
      <c r="E14" s="5">
        <v>1295.28</v>
      </c>
      <c r="F14" s="6">
        <v>142.6</v>
      </c>
      <c r="G14" s="6">
        <v>38495.07</v>
      </c>
      <c r="H14" s="6">
        <v>22247.3</v>
      </c>
      <c r="I14" s="6">
        <v>5902.2</v>
      </c>
      <c r="J14" s="6">
        <v>14018.5</v>
      </c>
      <c r="K14" s="6">
        <v>105.8</v>
      </c>
      <c r="L14" s="6">
        <v>6025.59</v>
      </c>
      <c r="M14" s="6">
        <v>2019.4</v>
      </c>
      <c r="N14" s="6">
        <v>2126.52</v>
      </c>
      <c r="O14" s="6">
        <v>3129.5</v>
      </c>
      <c r="P14" s="6">
        <v>140.76</v>
      </c>
      <c r="Q14" s="6">
        <v>11681.64</v>
      </c>
    </row>
    <row r="15" spans="1:17" x14ac:dyDescent="0.25">
      <c r="A15" s="4" t="s">
        <v>26</v>
      </c>
      <c r="B15" s="5">
        <v>64.400000000000006</v>
      </c>
      <c r="C15" s="5">
        <v>2745.63</v>
      </c>
      <c r="D15" s="5">
        <v>64.5</v>
      </c>
      <c r="E15" s="5">
        <v>2486.88</v>
      </c>
      <c r="F15" s="6">
        <v>179.4</v>
      </c>
      <c r="G15" s="6">
        <v>41212.71</v>
      </c>
      <c r="H15" s="6">
        <v>26177.7</v>
      </c>
      <c r="I15" s="6">
        <v>6517.44</v>
      </c>
      <c r="J15" s="6">
        <v>14734.9</v>
      </c>
      <c r="K15" s="6">
        <v>124.2</v>
      </c>
      <c r="L15" s="6">
        <v>7482.96</v>
      </c>
      <c r="M15" s="6">
        <v>2437.8000000000002</v>
      </c>
      <c r="N15" s="6">
        <v>2000</v>
      </c>
      <c r="O15" s="6">
        <v>2661.1</v>
      </c>
      <c r="P15" s="6">
        <v>136.80000000000001</v>
      </c>
      <c r="Q15" s="6">
        <v>11366.64</v>
      </c>
    </row>
    <row r="16" spans="1:17" x14ac:dyDescent="0.25">
      <c r="A16" s="4" t="s">
        <v>27</v>
      </c>
      <c r="B16" s="5">
        <v>59.8</v>
      </c>
      <c r="C16" s="5">
        <v>3428.37</v>
      </c>
      <c r="D16" s="5">
        <v>54.8</v>
      </c>
      <c r="E16" s="5">
        <v>2669.76</v>
      </c>
      <c r="F16" s="6">
        <v>133.4</v>
      </c>
      <c r="G16" s="6">
        <v>35560.35</v>
      </c>
      <c r="H16" s="6">
        <v>22720.1</v>
      </c>
      <c r="I16" s="6">
        <v>4640.3999999999996</v>
      </c>
      <c r="J16" s="6">
        <v>11280.6</v>
      </c>
      <c r="K16" s="6">
        <v>128.80000000000001</v>
      </c>
      <c r="L16" s="6">
        <v>7388.28</v>
      </c>
      <c r="M16" s="6">
        <v>2115.1</v>
      </c>
      <c r="N16" s="6">
        <v>1913.4</v>
      </c>
      <c r="O16" s="6">
        <v>2908.4</v>
      </c>
      <c r="P16" s="6">
        <v>142.56</v>
      </c>
      <c r="Q16" s="6">
        <v>11841.84</v>
      </c>
    </row>
    <row r="17" spans="1:17" x14ac:dyDescent="0.25">
      <c r="A17" s="4" t="s">
        <v>28</v>
      </c>
      <c r="B17" s="13">
        <f>100*B16/(SUM($B$16:$E$16))</f>
        <v>0.96253981743935424</v>
      </c>
      <c r="C17" s="13">
        <f t="shared" ref="C17:D17" si="0">100*C16/(SUM($B$16:$E$16))</f>
        <v>55.182987189206671</v>
      </c>
      <c r="D17" s="13">
        <f t="shared" si="0"/>
        <v>0.88205989959325448</v>
      </c>
      <c r="E17" s="13">
        <f>100*E16/(SUM($B$16:$E$16))</f>
        <v>42.972413093760707</v>
      </c>
      <c r="F17" s="13">
        <f>100*F16/(SUM($F$16:$I$16))</f>
        <v>0.21156385176256953</v>
      </c>
      <c r="G17" s="13">
        <f>100*G16/(SUM($F$16:$I$16))</f>
        <v>56.396436401987181</v>
      </c>
      <c r="H17" s="13">
        <f t="shared" ref="H17:I17" si="1">100*H16/(SUM($F$16:$I$16))</f>
        <v>36.032622701879731</v>
      </c>
      <c r="I17" s="13">
        <f t="shared" si="1"/>
        <v>7.3593770443705209</v>
      </c>
      <c r="J17" s="13"/>
      <c r="K17" s="13">
        <f>100*K16/(SUM($K$16:$N$16))</f>
        <v>1.1155784291477779</v>
      </c>
      <c r="L17" s="13">
        <f>100*L16/(SUM($K$16:$N$16))</f>
        <v>63.992281028757326</v>
      </c>
      <c r="M17" s="13">
        <f t="shared" ref="M17:N17" si="2">100*M16/(SUM($K$16:$N$16))</f>
        <v>18.319564716540874</v>
      </c>
      <c r="N17" s="13">
        <f t="shared" si="2"/>
        <v>16.572575825554022</v>
      </c>
      <c r="O17" s="13"/>
      <c r="P17" s="13">
        <v>100</v>
      </c>
      <c r="Q17" s="13">
        <v>100</v>
      </c>
    </row>
    <row r="18" spans="1:17" x14ac:dyDescent="0.25">
      <c r="A18" s="4" t="s">
        <v>29</v>
      </c>
      <c r="B18" s="13">
        <f>1000000*B16/5427000</f>
        <v>11.018979178183159</v>
      </c>
      <c r="C18" s="13">
        <f t="shared" ref="C18:I18" si="3">1000000*C16/5427000</f>
        <v>631.72470978441129</v>
      </c>
      <c r="D18" s="13">
        <f t="shared" si="3"/>
        <v>10.09765984890363</v>
      </c>
      <c r="E18" s="13">
        <f t="shared" si="3"/>
        <v>491.94029850746267</v>
      </c>
      <c r="F18" s="13">
        <f t="shared" si="3"/>
        <v>24.580799705177814</v>
      </c>
      <c r="G18" s="13">
        <f t="shared" si="3"/>
        <v>6552.4875621890551</v>
      </c>
      <c r="H18" s="13">
        <f t="shared" si="3"/>
        <v>4186.4934586327618</v>
      </c>
      <c r="I18" s="13">
        <f t="shared" si="3"/>
        <v>855.05804311774466</v>
      </c>
      <c r="J18" s="13"/>
      <c r="K18" s="14">
        <f>1000000*K16/5400000</f>
        <v>23.851851851851855</v>
      </c>
      <c r="L18" s="14">
        <f t="shared" ref="L18:N18" si="4">1000000*L16/5400000</f>
        <v>1368.2</v>
      </c>
      <c r="M18" s="14">
        <f t="shared" si="4"/>
        <v>391.68518518518516</v>
      </c>
      <c r="N18" s="14">
        <f t="shared" si="4"/>
        <v>354.33333333333331</v>
      </c>
      <c r="O18" s="13"/>
      <c r="P18" s="14">
        <f>1000000*P16/5400000</f>
        <v>26.4</v>
      </c>
      <c r="Q18" s="14">
        <f>1000000*Q16/5400000</f>
        <v>2192.9333333333334</v>
      </c>
    </row>
  </sheetData>
  <mergeCells count="3">
    <mergeCell ref="B2:E2"/>
    <mergeCell ref="F2:I2"/>
    <mergeCell ref="K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50CDC-5533-48A6-BF3D-511347F4C07B}">
  <dimension ref="A3:K16"/>
  <sheetViews>
    <sheetView workbookViewId="0">
      <selection activeCell="F7" sqref="F7:F16"/>
    </sheetView>
  </sheetViews>
  <sheetFormatPr defaultRowHeight="15" x14ac:dyDescent="0.25"/>
  <cols>
    <col min="7" max="7" width="12" bestFit="1" customWidth="1"/>
    <col min="8" max="8" width="9.42578125" bestFit="1" customWidth="1"/>
  </cols>
  <sheetData>
    <row r="3" spans="1:11" x14ac:dyDescent="0.25">
      <c r="A3" s="13" t="s">
        <v>36</v>
      </c>
      <c r="B3" s="13" t="s">
        <v>37</v>
      </c>
      <c r="F3" s="13" t="s">
        <v>2</v>
      </c>
      <c r="G3" s="19" t="s">
        <v>42</v>
      </c>
      <c r="H3" s="21"/>
    </row>
    <row r="4" spans="1:11" x14ac:dyDescent="0.25">
      <c r="A4" s="13" t="s">
        <v>0</v>
      </c>
      <c r="B4" s="13" t="s">
        <v>30</v>
      </c>
      <c r="C4" s="20"/>
      <c r="D4" s="20"/>
      <c r="F4" s="13" t="s">
        <v>0</v>
      </c>
      <c r="G4" s="28" t="s">
        <v>38</v>
      </c>
      <c r="H4" s="29"/>
      <c r="I4" s="30"/>
      <c r="J4" s="13"/>
      <c r="K4" s="13"/>
    </row>
    <row r="5" spans="1:11" ht="15" customHeight="1" x14ac:dyDescent="0.25">
      <c r="A5" s="34" t="s">
        <v>31</v>
      </c>
      <c r="B5" s="32" t="s">
        <v>32</v>
      </c>
      <c r="C5" s="32"/>
      <c r="D5" s="33" t="s">
        <v>33</v>
      </c>
      <c r="F5" s="34" t="s">
        <v>31</v>
      </c>
      <c r="G5" s="31" t="s">
        <v>39</v>
      </c>
      <c r="H5" s="32" t="s">
        <v>32</v>
      </c>
      <c r="I5" s="32"/>
      <c r="J5" s="33" t="s">
        <v>33</v>
      </c>
      <c r="K5" s="33"/>
    </row>
    <row r="6" spans="1:11" ht="15" customHeight="1" x14ac:dyDescent="0.25">
      <c r="A6" s="34"/>
      <c r="B6" s="2" t="s">
        <v>13</v>
      </c>
      <c r="C6" s="2" t="s">
        <v>34</v>
      </c>
      <c r="D6" s="33"/>
      <c r="F6" s="34"/>
      <c r="G6" s="31"/>
      <c r="H6" s="2" t="s">
        <v>13</v>
      </c>
      <c r="I6" s="2" t="s">
        <v>34</v>
      </c>
      <c r="J6" s="15" t="s">
        <v>40</v>
      </c>
      <c r="K6" s="16" t="s">
        <v>41</v>
      </c>
    </row>
    <row r="7" spans="1:11" x14ac:dyDescent="0.25">
      <c r="A7" s="4" t="s">
        <v>19</v>
      </c>
      <c r="B7" s="8">
        <v>17978</v>
      </c>
      <c r="C7" s="8">
        <v>3740</v>
      </c>
      <c r="D7" s="9">
        <v>31311</v>
      </c>
      <c r="F7" s="4" t="s">
        <v>19</v>
      </c>
      <c r="G7" s="17">
        <v>2583</v>
      </c>
      <c r="H7" s="18">
        <v>1128.771</v>
      </c>
      <c r="I7" s="18">
        <v>1454.2289999999998</v>
      </c>
      <c r="J7" s="18">
        <v>5304</v>
      </c>
      <c r="K7" s="18">
        <v>27251</v>
      </c>
    </row>
    <row r="8" spans="1:11" x14ac:dyDescent="0.25">
      <c r="A8" s="4" t="s">
        <v>20</v>
      </c>
      <c r="B8" s="8">
        <v>19157</v>
      </c>
      <c r="C8" s="8">
        <v>3841</v>
      </c>
      <c r="D8" s="9">
        <v>33505</v>
      </c>
      <c r="F8" s="4" t="s">
        <v>20</v>
      </c>
      <c r="G8" s="17">
        <v>3411</v>
      </c>
      <c r="H8" s="18">
        <v>1490.607</v>
      </c>
      <c r="I8" s="18">
        <v>1920.3929999999998</v>
      </c>
      <c r="J8" s="18">
        <v>5804</v>
      </c>
      <c r="K8" s="18">
        <v>27531</v>
      </c>
    </row>
    <row r="9" spans="1:11" x14ac:dyDescent="0.25">
      <c r="A9" s="4" t="s">
        <v>21</v>
      </c>
      <c r="B9" s="8">
        <v>19274</v>
      </c>
      <c r="C9" s="8">
        <v>4008</v>
      </c>
      <c r="D9" s="9">
        <v>36090</v>
      </c>
      <c r="F9" s="4" t="s">
        <v>21</v>
      </c>
      <c r="G9" s="17">
        <v>3484</v>
      </c>
      <c r="H9" s="18">
        <v>1522.508</v>
      </c>
      <c r="I9" s="18">
        <v>1961.4919999999997</v>
      </c>
      <c r="J9" s="18">
        <v>5987</v>
      </c>
      <c r="K9" s="18">
        <v>27836</v>
      </c>
    </row>
    <row r="10" spans="1:11" x14ac:dyDescent="0.25">
      <c r="A10" s="4" t="s">
        <v>22</v>
      </c>
      <c r="B10" s="8">
        <v>20528</v>
      </c>
      <c r="C10" s="8">
        <v>4305</v>
      </c>
      <c r="D10" s="9">
        <v>35368</v>
      </c>
      <c r="F10" s="4" t="s">
        <v>22</v>
      </c>
      <c r="G10" s="17">
        <v>3754</v>
      </c>
      <c r="H10" s="18">
        <v>1640.498</v>
      </c>
      <c r="I10" s="18">
        <v>2113.502</v>
      </c>
      <c r="J10" s="18">
        <v>5356</v>
      </c>
      <c r="K10" s="18">
        <v>28125</v>
      </c>
    </row>
    <row r="11" spans="1:11" x14ac:dyDescent="0.25">
      <c r="A11" s="4" t="s">
        <v>23</v>
      </c>
      <c r="B11" s="8">
        <v>23355</v>
      </c>
      <c r="C11" s="8">
        <v>4643</v>
      </c>
      <c r="D11" s="9">
        <v>35551</v>
      </c>
      <c r="F11" s="4" t="s">
        <v>23</v>
      </c>
      <c r="G11" s="17">
        <v>3792</v>
      </c>
      <c r="H11" s="18">
        <v>1657.104</v>
      </c>
      <c r="I11" s="18">
        <v>2134.8959999999997</v>
      </c>
      <c r="J11" s="18">
        <v>5304</v>
      </c>
      <c r="K11" s="18">
        <v>28460</v>
      </c>
    </row>
    <row r="12" spans="1:11" x14ac:dyDescent="0.25">
      <c r="A12" s="4" t="s">
        <v>24</v>
      </c>
      <c r="B12" s="8">
        <v>22386</v>
      </c>
      <c r="C12" s="8">
        <v>4580</v>
      </c>
      <c r="D12" s="9">
        <v>33899</v>
      </c>
      <c r="F12" s="4" t="s">
        <v>24</v>
      </c>
      <c r="G12" s="17">
        <v>3957</v>
      </c>
      <c r="H12" s="18">
        <v>1729.2090000000001</v>
      </c>
      <c r="I12" s="18">
        <v>2227.7909999999997</v>
      </c>
      <c r="J12" s="18">
        <v>5212</v>
      </c>
      <c r="K12" s="18">
        <v>28616</v>
      </c>
    </row>
    <row r="13" spans="1:11" x14ac:dyDescent="0.25">
      <c r="A13" s="4" t="s">
        <v>25</v>
      </c>
      <c r="B13" s="8">
        <v>17699</v>
      </c>
      <c r="C13" s="8">
        <v>3427</v>
      </c>
      <c r="D13" s="9">
        <v>31594</v>
      </c>
      <c r="F13" s="4" t="s">
        <v>25</v>
      </c>
      <c r="G13" s="17">
        <v>2133</v>
      </c>
      <c r="H13" s="18">
        <v>932.12099999999998</v>
      </c>
      <c r="I13" s="18">
        <v>1200.8789999999999</v>
      </c>
      <c r="J13" s="18">
        <v>3644</v>
      </c>
      <c r="K13" s="13" t="s">
        <v>43</v>
      </c>
    </row>
    <row r="14" spans="1:11" x14ac:dyDescent="0.25">
      <c r="A14" s="4" t="s">
        <v>26</v>
      </c>
      <c r="B14" s="8">
        <v>18829</v>
      </c>
      <c r="C14" s="8">
        <v>3456</v>
      </c>
      <c r="D14" s="9">
        <v>30129</v>
      </c>
      <c r="F14" s="4" t="s">
        <v>26</v>
      </c>
      <c r="G14" s="17">
        <v>1969</v>
      </c>
      <c r="H14" s="18">
        <v>860.45299999999997</v>
      </c>
      <c r="I14" s="18">
        <v>1108.5469999999998</v>
      </c>
      <c r="J14" s="18">
        <v>3384</v>
      </c>
      <c r="K14" s="13" t="s">
        <v>43</v>
      </c>
    </row>
    <row r="15" spans="1:11" x14ac:dyDescent="0.25">
      <c r="A15" s="4" t="s">
        <v>27</v>
      </c>
      <c r="B15" s="8">
        <v>18722</v>
      </c>
      <c r="C15" s="8">
        <v>3631</v>
      </c>
      <c r="D15" s="9">
        <v>31436</v>
      </c>
      <c r="F15" s="4" t="s">
        <v>27</v>
      </c>
      <c r="G15" s="17">
        <v>3168</v>
      </c>
      <c r="H15" s="18">
        <v>1384.4159999999999</v>
      </c>
      <c r="I15" s="18">
        <v>1783.5839999999998</v>
      </c>
      <c r="J15" s="18">
        <v>4391</v>
      </c>
      <c r="K15" s="13" t="s">
        <v>43</v>
      </c>
    </row>
    <row r="16" spans="1:11" x14ac:dyDescent="0.25">
      <c r="A16" s="4" t="s">
        <v>35</v>
      </c>
      <c r="B16" s="8"/>
      <c r="C16" s="10"/>
      <c r="D16" s="9">
        <v>26331</v>
      </c>
      <c r="F16" s="4" t="s">
        <v>35</v>
      </c>
      <c r="G16" s="17">
        <v>3543</v>
      </c>
      <c r="H16" s="18">
        <v>1548.2909999999999</v>
      </c>
      <c r="I16" s="18">
        <v>1994.7089999999998</v>
      </c>
      <c r="J16" s="18">
        <v>4816</v>
      </c>
      <c r="K16" s="13">
        <v>29400</v>
      </c>
    </row>
  </sheetData>
  <mergeCells count="8">
    <mergeCell ref="G4:I4"/>
    <mergeCell ref="G5:G6"/>
    <mergeCell ref="H5:I5"/>
    <mergeCell ref="J5:K5"/>
    <mergeCell ref="A5:A6"/>
    <mergeCell ref="B5:C5"/>
    <mergeCell ref="D5:D6"/>
    <mergeCell ref="F5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4088-C7FF-44F6-9723-14405FC38EC2}">
  <dimension ref="A1:H25"/>
  <sheetViews>
    <sheetView topLeftCell="A6" workbookViewId="0">
      <selection activeCell="M20" sqref="M20"/>
    </sheetView>
  </sheetViews>
  <sheetFormatPr defaultRowHeight="15" x14ac:dyDescent="0.25"/>
  <cols>
    <col min="3" max="3" width="11.85546875" bestFit="1" customWidth="1"/>
    <col min="4" max="4" width="11.28515625" bestFit="1" customWidth="1"/>
    <col min="8" max="8" width="17.85546875" bestFit="1" customWidth="1"/>
  </cols>
  <sheetData>
    <row r="1" spans="1:8" x14ac:dyDescent="0.25">
      <c r="A1" t="s">
        <v>0</v>
      </c>
      <c r="B1" t="s">
        <v>49</v>
      </c>
    </row>
    <row r="2" spans="1:8" x14ac:dyDescent="0.25">
      <c r="A2" s="4" t="s">
        <v>9</v>
      </c>
      <c r="B2" s="12" t="s">
        <v>44</v>
      </c>
      <c r="C2" s="12" t="s">
        <v>45</v>
      </c>
      <c r="D2" s="12" t="s">
        <v>46</v>
      </c>
      <c r="E2" s="12" t="s">
        <v>14</v>
      </c>
      <c r="F2" s="12" t="s">
        <v>13</v>
      </c>
      <c r="G2" s="12" t="s">
        <v>47</v>
      </c>
      <c r="H2" s="12" t="s">
        <v>48</v>
      </c>
    </row>
    <row r="3" spans="1:8" x14ac:dyDescent="0.25">
      <c r="A3" s="4">
        <v>2000</v>
      </c>
      <c r="B3">
        <v>7917</v>
      </c>
      <c r="C3">
        <v>523</v>
      </c>
      <c r="D3">
        <v>56943</v>
      </c>
      <c r="E3">
        <v>7733</v>
      </c>
      <c r="F3">
        <v>18964</v>
      </c>
      <c r="H3">
        <v>6</v>
      </c>
    </row>
    <row r="4" spans="1:8" x14ac:dyDescent="0.25">
      <c r="A4" s="4">
        <v>2001</v>
      </c>
      <c r="B4">
        <v>6431</v>
      </c>
      <c r="C4">
        <v>2773</v>
      </c>
      <c r="D4">
        <v>28435</v>
      </c>
      <c r="E4">
        <v>6788</v>
      </c>
      <c r="F4">
        <v>26114</v>
      </c>
      <c r="G4">
        <v>27</v>
      </c>
      <c r="H4">
        <v>823</v>
      </c>
    </row>
    <row r="5" spans="1:8" x14ac:dyDescent="0.25">
      <c r="A5" s="4">
        <v>2002</v>
      </c>
      <c r="B5">
        <v>8014</v>
      </c>
      <c r="C5">
        <v>2817</v>
      </c>
      <c r="D5">
        <v>18785</v>
      </c>
      <c r="E5">
        <v>8647</v>
      </c>
      <c r="F5">
        <v>26459</v>
      </c>
      <c r="G5">
        <v>27</v>
      </c>
      <c r="H5">
        <v>256</v>
      </c>
    </row>
    <row r="6" spans="1:8" x14ac:dyDescent="0.25">
      <c r="A6" s="4">
        <v>2003</v>
      </c>
      <c r="B6">
        <v>1494</v>
      </c>
      <c r="C6">
        <v>2152</v>
      </c>
      <c r="D6">
        <v>19698</v>
      </c>
      <c r="E6">
        <v>7557</v>
      </c>
      <c r="F6">
        <v>23295</v>
      </c>
      <c r="G6">
        <v>29</v>
      </c>
      <c r="H6">
        <v>218</v>
      </c>
    </row>
    <row r="7" spans="1:8" x14ac:dyDescent="0.25">
      <c r="A7" s="4">
        <v>2004</v>
      </c>
      <c r="B7">
        <v>5312</v>
      </c>
      <c r="C7">
        <v>2986</v>
      </c>
      <c r="D7">
        <v>13573</v>
      </c>
      <c r="E7">
        <v>11570</v>
      </c>
      <c r="F7">
        <v>26470</v>
      </c>
      <c r="G7">
        <v>29</v>
      </c>
      <c r="H7">
        <v>326</v>
      </c>
    </row>
    <row r="8" spans="1:8" x14ac:dyDescent="0.25">
      <c r="A8" s="4">
        <v>2005</v>
      </c>
      <c r="B8">
        <v>1258</v>
      </c>
      <c r="C8">
        <v>2066</v>
      </c>
      <c r="D8">
        <v>37704</v>
      </c>
      <c r="E8">
        <v>10027</v>
      </c>
      <c r="F8">
        <v>22143</v>
      </c>
      <c r="G8">
        <v>36</v>
      </c>
      <c r="H8">
        <v>59</v>
      </c>
    </row>
    <row r="9" spans="1:8" x14ac:dyDescent="0.25">
      <c r="A9" s="4">
        <v>2006</v>
      </c>
      <c r="B9">
        <v>3254</v>
      </c>
      <c r="C9">
        <v>1789</v>
      </c>
      <c r="D9">
        <v>41707</v>
      </c>
      <c r="E9">
        <v>9022</v>
      </c>
      <c r="F9">
        <v>22561</v>
      </c>
      <c r="G9">
        <v>47</v>
      </c>
      <c r="H9">
        <v>219</v>
      </c>
    </row>
    <row r="10" spans="1:8" x14ac:dyDescent="0.25">
      <c r="A10" s="4">
        <v>2007</v>
      </c>
      <c r="B10">
        <v>6383</v>
      </c>
      <c r="C10">
        <v>410</v>
      </c>
      <c r="D10">
        <v>38672</v>
      </c>
      <c r="E10">
        <v>8133</v>
      </c>
      <c r="F10">
        <v>24638</v>
      </c>
      <c r="G10">
        <v>47</v>
      </c>
      <c r="H10">
        <v>108</v>
      </c>
    </row>
    <row r="11" spans="1:8" x14ac:dyDescent="0.25">
      <c r="A11" s="4">
        <v>2008</v>
      </c>
      <c r="B11">
        <v>9550</v>
      </c>
      <c r="C11">
        <v>262</v>
      </c>
      <c r="D11">
        <v>38007</v>
      </c>
      <c r="E11">
        <v>8250</v>
      </c>
      <c r="F11">
        <v>24444</v>
      </c>
      <c r="G11">
        <v>49</v>
      </c>
      <c r="H11">
        <v>606</v>
      </c>
    </row>
    <row r="12" spans="1:8" x14ac:dyDescent="0.25">
      <c r="A12" s="4">
        <v>2009</v>
      </c>
      <c r="B12">
        <v>20570</v>
      </c>
      <c r="C12">
        <v>910</v>
      </c>
      <c r="D12">
        <v>23985</v>
      </c>
      <c r="E12">
        <v>9370</v>
      </c>
      <c r="F12">
        <v>25484</v>
      </c>
      <c r="G12">
        <v>48</v>
      </c>
      <c r="H12">
        <v>1035</v>
      </c>
    </row>
    <row r="13" spans="1:8" x14ac:dyDescent="0.25">
      <c r="A13" s="4">
        <v>2010</v>
      </c>
      <c r="B13">
        <v>11707</v>
      </c>
      <c r="C13">
        <v>827</v>
      </c>
      <c r="D13">
        <v>35293</v>
      </c>
      <c r="E13">
        <v>10484</v>
      </c>
      <c r="F13">
        <v>28850</v>
      </c>
      <c r="G13">
        <v>67</v>
      </c>
      <c r="H13">
        <v>916</v>
      </c>
    </row>
    <row r="14" spans="1:8" x14ac:dyDescent="0.25">
      <c r="A14" s="4">
        <v>2011</v>
      </c>
      <c r="B14">
        <v>13134</v>
      </c>
      <c r="C14">
        <v>92</v>
      </c>
      <c r="D14">
        <v>14938</v>
      </c>
      <c r="E14">
        <v>8406</v>
      </c>
      <c r="F14">
        <v>29635</v>
      </c>
      <c r="G14">
        <v>62</v>
      </c>
      <c r="H14">
        <v>791</v>
      </c>
    </row>
    <row r="15" spans="1:8" x14ac:dyDescent="0.25">
      <c r="A15" s="4">
        <v>2012</v>
      </c>
      <c r="B15">
        <v>3793</v>
      </c>
      <c r="C15">
        <v>506</v>
      </c>
      <c r="D15">
        <v>26972</v>
      </c>
      <c r="E15">
        <v>5155</v>
      </c>
      <c r="F15">
        <v>23220</v>
      </c>
      <c r="G15">
        <v>54</v>
      </c>
      <c r="H15">
        <v>1057</v>
      </c>
    </row>
    <row r="16" spans="1:8" x14ac:dyDescent="0.25">
      <c r="A16" s="4">
        <v>2013</v>
      </c>
      <c r="B16">
        <v>7040</v>
      </c>
      <c r="C16">
        <v>502</v>
      </c>
      <c r="D16">
        <v>32319</v>
      </c>
      <c r="E16">
        <v>4040</v>
      </c>
      <c r="F16">
        <v>27176</v>
      </c>
      <c r="G16">
        <v>48</v>
      </c>
      <c r="H16">
        <v>489</v>
      </c>
    </row>
    <row r="17" spans="1:8" x14ac:dyDescent="0.25">
      <c r="A17" s="4">
        <v>2014</v>
      </c>
      <c r="B17">
        <v>4492</v>
      </c>
      <c r="C17">
        <v>626</v>
      </c>
      <c r="D17">
        <v>20657</v>
      </c>
      <c r="E17">
        <v>2462</v>
      </c>
      <c r="F17">
        <v>22122</v>
      </c>
      <c r="G17">
        <v>75</v>
      </c>
      <c r="H17">
        <v>1203</v>
      </c>
    </row>
    <row r="18" spans="1:8" x14ac:dyDescent="0.25">
      <c r="A18" s="4">
        <v>2015</v>
      </c>
      <c r="B18">
        <v>4562</v>
      </c>
      <c r="C18">
        <v>577</v>
      </c>
      <c r="D18">
        <v>22026</v>
      </c>
      <c r="E18">
        <v>1205</v>
      </c>
      <c r="F18">
        <v>24717</v>
      </c>
      <c r="G18">
        <v>63</v>
      </c>
      <c r="H18">
        <v>1259</v>
      </c>
    </row>
    <row r="19" spans="1:8" x14ac:dyDescent="0.25">
      <c r="A19" s="4">
        <v>2016</v>
      </c>
      <c r="B19">
        <v>2386</v>
      </c>
      <c r="C19">
        <v>446</v>
      </c>
      <c r="D19">
        <v>22309</v>
      </c>
      <c r="E19">
        <v>3888</v>
      </c>
      <c r="F19">
        <v>25005</v>
      </c>
      <c r="G19">
        <v>69</v>
      </c>
      <c r="H19">
        <v>672</v>
      </c>
    </row>
    <row r="20" spans="1:8" x14ac:dyDescent="0.25">
      <c r="A20" s="4">
        <v>2017</v>
      </c>
      <c r="B20">
        <v>2992</v>
      </c>
      <c r="C20">
        <v>265</v>
      </c>
      <c r="D20">
        <v>23925</v>
      </c>
      <c r="E20">
        <v>3468</v>
      </c>
      <c r="F20">
        <v>27626</v>
      </c>
      <c r="G20">
        <v>60</v>
      </c>
      <c r="H20">
        <v>1396</v>
      </c>
    </row>
    <row r="21" spans="1:8" x14ac:dyDescent="0.25">
      <c r="A21" s="4">
        <v>2018</v>
      </c>
      <c r="B21">
        <v>3477</v>
      </c>
      <c r="C21">
        <v>269</v>
      </c>
      <c r="D21">
        <v>20493</v>
      </c>
      <c r="E21">
        <v>3358</v>
      </c>
      <c r="F21">
        <v>25984</v>
      </c>
      <c r="G21">
        <v>58</v>
      </c>
      <c r="H21">
        <v>1404</v>
      </c>
    </row>
    <row r="22" spans="1:8" x14ac:dyDescent="0.25">
      <c r="A22" s="4">
        <v>2019</v>
      </c>
      <c r="B22">
        <v>5110</v>
      </c>
      <c r="C22">
        <v>351</v>
      </c>
      <c r="D22">
        <v>16710</v>
      </c>
      <c r="E22">
        <v>3078</v>
      </c>
      <c r="F22">
        <v>23954</v>
      </c>
      <c r="G22">
        <v>58</v>
      </c>
      <c r="H22">
        <v>1496</v>
      </c>
    </row>
    <row r="23" spans="1:8" x14ac:dyDescent="0.25">
      <c r="A23" s="4">
        <v>2020</v>
      </c>
      <c r="B23">
        <v>1981</v>
      </c>
      <c r="C23">
        <v>219</v>
      </c>
      <c r="D23">
        <v>14888</v>
      </c>
      <c r="E23">
        <v>3030</v>
      </c>
      <c r="F23">
        <v>24062</v>
      </c>
      <c r="G23">
        <v>30</v>
      </c>
      <c r="H23">
        <v>1651</v>
      </c>
    </row>
    <row r="24" spans="1:8" x14ac:dyDescent="0.25">
      <c r="A24" s="4">
        <v>2021</v>
      </c>
      <c r="B24">
        <v>3029</v>
      </c>
      <c r="C24">
        <v>219</v>
      </c>
      <c r="D24">
        <v>23067</v>
      </c>
      <c r="E24">
        <v>4367</v>
      </c>
      <c r="F24">
        <v>25783</v>
      </c>
      <c r="G24">
        <v>32</v>
      </c>
      <c r="H24">
        <v>1804</v>
      </c>
    </row>
    <row r="25" spans="1:8" x14ac:dyDescent="0.25">
      <c r="A25" s="4">
        <v>2022</v>
      </c>
      <c r="B25">
        <v>1762</v>
      </c>
      <c r="C25">
        <v>354</v>
      </c>
      <c r="D25">
        <v>21682</v>
      </c>
      <c r="E25">
        <v>5532</v>
      </c>
      <c r="F25">
        <v>22287</v>
      </c>
      <c r="G25">
        <v>37</v>
      </c>
      <c r="H25">
        <v>1313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92D3F-1AD8-4BDA-A7A1-1EF9FF45BEC3}">
  <dimension ref="A1:G25"/>
  <sheetViews>
    <sheetView workbookViewId="0">
      <selection activeCell="G26" sqref="G26"/>
    </sheetView>
  </sheetViews>
  <sheetFormatPr defaultRowHeight="15" x14ac:dyDescent="0.25"/>
  <cols>
    <col min="7" max="8" width="17.85546875" bestFit="1" customWidth="1"/>
  </cols>
  <sheetData>
    <row r="1" spans="1:7" x14ac:dyDescent="0.25">
      <c r="A1" t="s">
        <v>0</v>
      </c>
      <c r="B1" t="s">
        <v>49</v>
      </c>
    </row>
    <row r="2" spans="1:7" x14ac:dyDescent="0.25">
      <c r="A2" s="4" t="s">
        <v>9</v>
      </c>
      <c r="B2" s="12" t="s">
        <v>44</v>
      </c>
      <c r="C2" s="12" t="s">
        <v>50</v>
      </c>
      <c r="D2" s="12" t="s">
        <v>46</v>
      </c>
      <c r="E2" s="12" t="s">
        <v>14</v>
      </c>
      <c r="F2" s="12" t="s">
        <v>13</v>
      </c>
      <c r="G2" s="12" t="s">
        <v>48</v>
      </c>
    </row>
    <row r="3" spans="1:7" x14ac:dyDescent="0.25">
      <c r="A3" s="4">
        <v>2000</v>
      </c>
      <c r="B3">
        <v>46985</v>
      </c>
      <c r="C3">
        <v>9185</v>
      </c>
      <c r="D3">
        <v>46771</v>
      </c>
      <c r="E3">
        <v>748</v>
      </c>
      <c r="F3">
        <v>35067</v>
      </c>
      <c r="G3">
        <v>13371</v>
      </c>
    </row>
    <row r="4" spans="1:7" x14ac:dyDescent="0.25">
      <c r="A4" s="4">
        <v>2001</v>
      </c>
      <c r="B4">
        <v>42475</v>
      </c>
      <c r="C4">
        <v>15568</v>
      </c>
      <c r="D4">
        <v>44403</v>
      </c>
      <c r="E4">
        <v>863</v>
      </c>
      <c r="F4">
        <v>34848</v>
      </c>
      <c r="G4">
        <v>10806</v>
      </c>
    </row>
    <row r="5" spans="1:7" x14ac:dyDescent="0.25">
      <c r="A5" s="4">
        <v>2002</v>
      </c>
      <c r="B5">
        <v>41830</v>
      </c>
      <c r="C5">
        <v>17499</v>
      </c>
      <c r="D5">
        <v>52299</v>
      </c>
      <c r="E5">
        <v>1055</v>
      </c>
      <c r="F5">
        <v>32468</v>
      </c>
      <c r="G5">
        <v>9624</v>
      </c>
    </row>
    <row r="6" spans="1:7" x14ac:dyDescent="0.25">
      <c r="A6" s="4">
        <v>2003</v>
      </c>
      <c r="B6">
        <v>45751</v>
      </c>
      <c r="C6">
        <v>14397</v>
      </c>
      <c r="D6">
        <v>42075</v>
      </c>
      <c r="E6">
        <v>6493</v>
      </c>
      <c r="F6">
        <v>36900</v>
      </c>
      <c r="G6">
        <v>11532</v>
      </c>
    </row>
    <row r="7" spans="1:7" x14ac:dyDescent="0.25">
      <c r="A7" s="4">
        <v>2004</v>
      </c>
      <c r="B7">
        <v>45029</v>
      </c>
      <c r="C7">
        <v>12579</v>
      </c>
      <c r="D7">
        <v>35789</v>
      </c>
      <c r="E7">
        <v>4149</v>
      </c>
      <c r="F7">
        <v>38606</v>
      </c>
      <c r="G7">
        <v>12321</v>
      </c>
    </row>
    <row r="8" spans="1:7" x14ac:dyDescent="0.25">
      <c r="A8" s="4">
        <v>2005</v>
      </c>
      <c r="B8">
        <v>42753</v>
      </c>
      <c r="C8">
        <v>13092</v>
      </c>
      <c r="D8">
        <v>40575</v>
      </c>
      <c r="E8">
        <v>3433</v>
      </c>
      <c r="F8">
        <v>39722</v>
      </c>
      <c r="G8">
        <v>12464</v>
      </c>
    </row>
    <row r="9" spans="1:7" x14ac:dyDescent="0.25">
      <c r="A9" s="4">
        <v>2006</v>
      </c>
      <c r="B9">
        <v>42527</v>
      </c>
      <c r="C9">
        <v>10538</v>
      </c>
      <c r="D9">
        <v>39939</v>
      </c>
      <c r="E9">
        <v>2761</v>
      </c>
      <c r="F9">
        <v>42642</v>
      </c>
      <c r="G9">
        <v>10799</v>
      </c>
    </row>
    <row r="10" spans="1:7" x14ac:dyDescent="0.25">
      <c r="A10" s="4">
        <v>2007</v>
      </c>
      <c r="B10">
        <v>41169</v>
      </c>
      <c r="C10">
        <v>10496</v>
      </c>
      <c r="D10">
        <v>40922</v>
      </c>
      <c r="E10">
        <v>2580</v>
      </c>
      <c r="F10">
        <v>43869</v>
      </c>
      <c r="G10">
        <v>14256</v>
      </c>
    </row>
    <row r="11" spans="1:7" x14ac:dyDescent="0.25">
      <c r="A11" s="4">
        <v>2008</v>
      </c>
      <c r="B11">
        <v>40541</v>
      </c>
      <c r="C11">
        <v>11162</v>
      </c>
      <c r="D11">
        <v>39621</v>
      </c>
      <c r="E11">
        <v>2888</v>
      </c>
      <c r="F11">
        <v>45223</v>
      </c>
      <c r="G11">
        <v>13316</v>
      </c>
    </row>
    <row r="12" spans="1:7" x14ac:dyDescent="0.25">
      <c r="A12" s="4">
        <v>2009</v>
      </c>
      <c r="B12">
        <v>33816</v>
      </c>
      <c r="C12">
        <v>5698</v>
      </c>
      <c r="D12">
        <v>31622</v>
      </c>
      <c r="E12">
        <v>3454</v>
      </c>
      <c r="F12">
        <v>38764</v>
      </c>
      <c r="G12">
        <v>17363</v>
      </c>
    </row>
    <row r="13" spans="1:7" x14ac:dyDescent="0.25">
      <c r="A13" s="4">
        <v>2010</v>
      </c>
      <c r="B13">
        <v>33240</v>
      </c>
      <c r="C13">
        <v>4573</v>
      </c>
      <c r="D13">
        <v>37184</v>
      </c>
      <c r="E13">
        <v>4459</v>
      </c>
      <c r="F13">
        <v>39337</v>
      </c>
      <c r="G13">
        <v>16284</v>
      </c>
    </row>
    <row r="14" spans="1:7" x14ac:dyDescent="0.25">
      <c r="A14" s="4">
        <v>2011</v>
      </c>
      <c r="B14">
        <v>32011</v>
      </c>
      <c r="C14">
        <v>4548</v>
      </c>
      <c r="D14">
        <v>38850</v>
      </c>
      <c r="E14">
        <v>4415</v>
      </c>
      <c r="F14">
        <v>40467</v>
      </c>
      <c r="G14">
        <v>16088</v>
      </c>
    </row>
    <row r="15" spans="1:7" x14ac:dyDescent="0.25">
      <c r="A15" s="4">
        <v>2012</v>
      </c>
      <c r="B15">
        <v>33089</v>
      </c>
      <c r="C15">
        <v>6903</v>
      </c>
      <c r="D15">
        <v>36023</v>
      </c>
      <c r="E15">
        <v>6565</v>
      </c>
      <c r="F15">
        <v>42868</v>
      </c>
      <c r="G15">
        <v>12214</v>
      </c>
    </row>
    <row r="16" spans="1:7" x14ac:dyDescent="0.25">
      <c r="A16" s="4">
        <v>2013</v>
      </c>
      <c r="B16">
        <v>32625</v>
      </c>
      <c r="C16">
        <v>2784</v>
      </c>
      <c r="D16">
        <v>35072</v>
      </c>
      <c r="E16">
        <v>6111</v>
      </c>
      <c r="F16">
        <v>42426</v>
      </c>
      <c r="G16">
        <v>14916</v>
      </c>
    </row>
    <row r="17" spans="1:7" x14ac:dyDescent="0.25">
      <c r="A17" s="4">
        <v>2014</v>
      </c>
      <c r="B17">
        <v>33175</v>
      </c>
      <c r="C17">
        <v>2912</v>
      </c>
      <c r="D17">
        <v>34283</v>
      </c>
      <c r="E17">
        <v>5121</v>
      </c>
      <c r="F17">
        <v>44053</v>
      </c>
      <c r="G17">
        <v>18478</v>
      </c>
    </row>
    <row r="18" spans="1:7" x14ac:dyDescent="0.25">
      <c r="A18" s="4">
        <v>2015</v>
      </c>
      <c r="B18">
        <v>30121</v>
      </c>
      <c r="C18">
        <v>6344</v>
      </c>
      <c r="D18">
        <v>33020</v>
      </c>
      <c r="E18">
        <v>6275</v>
      </c>
      <c r="F18">
        <v>41778</v>
      </c>
      <c r="G18">
        <v>23813</v>
      </c>
    </row>
    <row r="19" spans="1:7" x14ac:dyDescent="0.25">
      <c r="A19" s="4">
        <v>2016</v>
      </c>
      <c r="B19">
        <v>29839</v>
      </c>
      <c r="C19">
        <v>6333</v>
      </c>
      <c r="D19">
        <v>33176</v>
      </c>
      <c r="E19">
        <v>5340</v>
      </c>
      <c r="F19">
        <v>43506</v>
      </c>
      <c r="G19">
        <v>21847</v>
      </c>
    </row>
    <row r="20" spans="1:7" x14ac:dyDescent="0.25">
      <c r="A20" s="4">
        <v>2017</v>
      </c>
      <c r="B20">
        <v>30701</v>
      </c>
      <c r="C20">
        <v>7325</v>
      </c>
      <c r="D20">
        <v>35792</v>
      </c>
      <c r="E20">
        <v>5607</v>
      </c>
      <c r="F20">
        <v>44481</v>
      </c>
      <c r="G20">
        <v>22069</v>
      </c>
    </row>
    <row r="21" spans="1:7" x14ac:dyDescent="0.25">
      <c r="A21" s="4">
        <v>2018</v>
      </c>
      <c r="B21">
        <v>31512</v>
      </c>
      <c r="C21">
        <v>14964</v>
      </c>
      <c r="D21">
        <v>37159</v>
      </c>
      <c r="E21">
        <v>2634</v>
      </c>
      <c r="F21">
        <v>46058</v>
      </c>
      <c r="G21">
        <v>23441</v>
      </c>
    </row>
    <row r="22" spans="1:7" x14ac:dyDescent="0.25">
      <c r="A22" s="4">
        <v>2019</v>
      </c>
      <c r="B22">
        <v>26587</v>
      </c>
      <c r="C22">
        <v>14317</v>
      </c>
      <c r="D22">
        <v>35134</v>
      </c>
      <c r="E22">
        <v>2897</v>
      </c>
      <c r="F22">
        <v>44085</v>
      </c>
      <c r="G22">
        <v>24570</v>
      </c>
    </row>
    <row r="23" spans="1:7" x14ac:dyDescent="0.25">
      <c r="A23" s="4">
        <v>2020</v>
      </c>
      <c r="B23">
        <v>23400</v>
      </c>
      <c r="C23">
        <v>15047</v>
      </c>
      <c r="D23">
        <v>34394</v>
      </c>
      <c r="E23">
        <v>2661</v>
      </c>
      <c r="F23">
        <v>37803</v>
      </c>
      <c r="G23">
        <v>21047</v>
      </c>
    </row>
    <row r="24" spans="1:7" x14ac:dyDescent="0.25">
      <c r="A24" s="4">
        <v>2021</v>
      </c>
      <c r="B24">
        <v>27998</v>
      </c>
      <c r="C24">
        <v>15805</v>
      </c>
      <c r="D24">
        <v>34815</v>
      </c>
      <c r="E24">
        <v>2833</v>
      </c>
      <c r="F24">
        <v>41788</v>
      </c>
      <c r="G24">
        <v>20935</v>
      </c>
    </row>
    <row r="25" spans="1:7" x14ac:dyDescent="0.25">
      <c r="A25" s="4">
        <v>2022</v>
      </c>
      <c r="B25">
        <v>27150</v>
      </c>
      <c r="C25">
        <v>15886</v>
      </c>
      <c r="D25">
        <v>32088</v>
      </c>
      <c r="E25">
        <v>2635</v>
      </c>
      <c r="F25">
        <v>35730</v>
      </c>
      <c r="G25">
        <v>21474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85A0B-E5F4-4308-8C3E-BFAF955BF67F}">
  <dimension ref="A2:Q11"/>
  <sheetViews>
    <sheetView workbookViewId="0">
      <selection activeCell="E20" sqref="E20"/>
    </sheetView>
  </sheetViews>
  <sheetFormatPr defaultRowHeight="15" x14ac:dyDescent="0.25"/>
  <cols>
    <col min="1" max="1" width="29.42578125" bestFit="1" customWidth="1"/>
    <col min="2" max="2" width="14.7109375" bestFit="1" customWidth="1"/>
    <col min="3" max="3" width="12.140625" bestFit="1" customWidth="1"/>
    <col min="5" max="5" width="13.7109375" bestFit="1" customWidth="1"/>
    <col min="6" max="6" width="15" bestFit="1" customWidth="1"/>
    <col min="7" max="7" width="17.85546875" bestFit="1" customWidth="1"/>
    <col min="8" max="8" width="14.7109375" bestFit="1" customWidth="1"/>
    <col min="9" max="9" width="15" bestFit="1" customWidth="1"/>
    <col min="11" max="11" width="12.5703125" bestFit="1" customWidth="1"/>
    <col min="12" max="12" width="9.28515625" bestFit="1" customWidth="1"/>
  </cols>
  <sheetData>
    <row r="2" spans="1:17" x14ac:dyDescent="0.25">
      <c r="A2" s="13" t="s">
        <v>51</v>
      </c>
      <c r="B2" s="13"/>
      <c r="C2" s="13"/>
      <c r="D2" s="13" t="s">
        <v>52</v>
      </c>
      <c r="E2" s="13"/>
      <c r="F2" s="13"/>
      <c r="G2" s="13" t="s">
        <v>3</v>
      </c>
      <c r="H2" s="13"/>
      <c r="I2" s="13"/>
      <c r="J2" s="13" t="s">
        <v>53</v>
      </c>
      <c r="K2" s="13"/>
      <c r="L2" s="13"/>
      <c r="M2" s="13" t="s">
        <v>54</v>
      </c>
      <c r="N2" s="13"/>
      <c r="O2" s="13"/>
      <c r="P2" s="13" t="s">
        <v>55</v>
      </c>
      <c r="Q2" s="13" t="s">
        <v>56</v>
      </c>
    </row>
    <row r="3" spans="1:17" x14ac:dyDescent="0.25">
      <c r="A3" s="13" t="s">
        <v>57</v>
      </c>
      <c r="B3" s="13" t="s">
        <v>58</v>
      </c>
      <c r="C3" s="13" t="s">
        <v>59</v>
      </c>
      <c r="D3" s="13" t="s">
        <v>57</v>
      </c>
      <c r="E3" s="13" t="s">
        <v>58</v>
      </c>
      <c r="F3" s="13" t="s">
        <v>60</v>
      </c>
      <c r="G3" s="13" t="s">
        <v>57</v>
      </c>
      <c r="H3" s="13" t="s">
        <v>58</v>
      </c>
      <c r="I3" s="13" t="s">
        <v>60</v>
      </c>
      <c r="J3" s="13" t="s">
        <v>57</v>
      </c>
      <c r="K3" s="13" t="s">
        <v>58</v>
      </c>
      <c r="L3" s="13" t="s">
        <v>60</v>
      </c>
      <c r="M3" s="13" t="s">
        <v>57</v>
      </c>
      <c r="N3" s="13" t="s">
        <v>58</v>
      </c>
      <c r="O3" s="13" t="s">
        <v>60</v>
      </c>
      <c r="P3" s="13"/>
      <c r="Q3" s="13"/>
    </row>
    <row r="4" spans="1:17" x14ac:dyDescent="0.25">
      <c r="A4" s="13" t="s">
        <v>44</v>
      </c>
      <c r="B4" s="14">
        <v>32772</v>
      </c>
      <c r="C4" s="14">
        <v>7.0961176190373081</v>
      </c>
      <c r="D4" s="13" t="s">
        <v>44</v>
      </c>
      <c r="E4" s="14">
        <v>27150</v>
      </c>
      <c r="F4" s="14">
        <v>82.845111680703042</v>
      </c>
      <c r="G4" s="13" t="s">
        <v>44</v>
      </c>
      <c r="H4" s="14">
        <v>2116</v>
      </c>
      <c r="I4" s="14">
        <v>6.4567313560356405</v>
      </c>
      <c r="J4" s="13" t="s">
        <v>45</v>
      </c>
      <c r="K4" s="14">
        <v>101669</v>
      </c>
      <c r="L4" s="14">
        <v>66.897182486938902</v>
      </c>
      <c r="M4" s="13" t="s">
        <v>44</v>
      </c>
      <c r="N4" s="14">
        <v>1762</v>
      </c>
      <c r="O4" s="14">
        <v>5.3765409495911145</v>
      </c>
      <c r="P4" s="13"/>
      <c r="Q4" s="13"/>
    </row>
    <row r="5" spans="1:17" x14ac:dyDescent="0.25">
      <c r="A5" s="13" t="s">
        <v>45</v>
      </c>
      <c r="B5" s="14">
        <v>151978</v>
      </c>
      <c r="C5" s="14">
        <v>32.90777991901782</v>
      </c>
      <c r="D5" s="13" t="s">
        <v>46</v>
      </c>
      <c r="E5" s="14">
        <v>32088</v>
      </c>
      <c r="F5" s="14">
        <v>27.628248178953349</v>
      </c>
      <c r="G5" s="13" t="s">
        <v>45</v>
      </c>
      <c r="H5" s="14">
        <v>321</v>
      </c>
      <c r="I5" s="14">
        <v>0.21121478108673625</v>
      </c>
      <c r="J5" s="13" t="s">
        <v>46</v>
      </c>
      <c r="K5" s="14">
        <v>1056</v>
      </c>
      <c r="L5" s="14">
        <v>0.90923180244872659</v>
      </c>
      <c r="M5" s="13" t="s">
        <v>45</v>
      </c>
      <c r="N5" s="14">
        <v>354</v>
      </c>
      <c r="O5" s="14">
        <v>0.23292845017041941</v>
      </c>
      <c r="P5" s="13"/>
      <c r="Q5" s="13"/>
    </row>
    <row r="6" spans="1:17" x14ac:dyDescent="0.25">
      <c r="A6" s="13" t="s">
        <v>46</v>
      </c>
      <c r="B6" s="14">
        <v>116142</v>
      </c>
      <c r="C6" s="14">
        <v>25.148214711040858</v>
      </c>
      <c r="D6" s="13" t="s">
        <v>48</v>
      </c>
      <c r="E6" s="14">
        <v>21474</v>
      </c>
      <c r="F6" s="14">
        <v>38.503191565660188</v>
      </c>
      <c r="G6" s="13" t="s">
        <v>46</v>
      </c>
      <c r="H6" s="14">
        <v>46376</v>
      </c>
      <c r="I6" s="14">
        <v>39.930429990873243</v>
      </c>
      <c r="J6" s="13" t="s">
        <v>48</v>
      </c>
      <c r="K6" s="14">
        <v>7172</v>
      </c>
      <c r="L6" s="14">
        <v>12.859499390375099</v>
      </c>
      <c r="M6" s="13" t="s">
        <v>46</v>
      </c>
      <c r="N6" s="14">
        <v>21682</v>
      </c>
      <c r="O6" s="14">
        <v>18.668526458989856</v>
      </c>
      <c r="P6" s="13"/>
      <c r="Q6" s="13"/>
    </row>
    <row r="7" spans="1:17" x14ac:dyDescent="0.25">
      <c r="A7" s="13" t="s">
        <v>61</v>
      </c>
      <c r="B7" s="14">
        <v>409</v>
      </c>
      <c r="C7" s="14">
        <v>8.8560725808197821E-2</v>
      </c>
      <c r="D7" s="13" t="s">
        <v>13</v>
      </c>
      <c r="E7" s="14">
        <v>35730</v>
      </c>
      <c r="F7" s="14">
        <v>43.397991036183214</v>
      </c>
      <c r="G7" s="13" t="s">
        <v>61</v>
      </c>
      <c r="H7" s="14">
        <v>341</v>
      </c>
      <c r="I7" s="14">
        <v>83.374083129584349</v>
      </c>
      <c r="J7" s="13" t="s">
        <v>13</v>
      </c>
      <c r="K7" s="14">
        <v>2401</v>
      </c>
      <c r="L7" s="14">
        <v>2.9162769795095409</v>
      </c>
      <c r="M7" s="13" t="s">
        <v>61</v>
      </c>
      <c r="N7" s="14">
        <v>37</v>
      </c>
      <c r="O7" s="14">
        <v>9.0464547677261606</v>
      </c>
      <c r="P7" s="13"/>
      <c r="Q7" s="13"/>
    </row>
    <row r="8" spans="1:17" x14ac:dyDescent="0.25">
      <c r="A8" s="13" t="s">
        <v>48</v>
      </c>
      <c r="B8" s="14">
        <v>55772</v>
      </c>
      <c r="C8" s="14">
        <v>12.076305133923738</v>
      </c>
      <c r="D8" s="13" t="s">
        <v>14</v>
      </c>
      <c r="E8" s="14">
        <v>2635</v>
      </c>
      <c r="F8" s="14">
        <v>11.749754748952109</v>
      </c>
      <c r="G8" s="13" t="s">
        <v>48</v>
      </c>
      <c r="H8" s="14">
        <v>24918</v>
      </c>
      <c r="I8" s="14">
        <v>44.678333213799036</v>
      </c>
      <c r="J8" s="13"/>
      <c r="K8" s="13"/>
      <c r="L8" s="13"/>
      <c r="M8" s="13" t="s">
        <v>48</v>
      </c>
      <c r="N8" s="14">
        <v>1313</v>
      </c>
      <c r="O8" s="14">
        <v>2.3542279279925409</v>
      </c>
      <c r="P8" s="13"/>
      <c r="Q8" s="13"/>
    </row>
    <row r="9" spans="1:17" x14ac:dyDescent="0.25">
      <c r="A9" s="13" t="s">
        <v>13</v>
      </c>
      <c r="B9" s="14">
        <v>82331</v>
      </c>
      <c r="C9" s="14">
        <v>17.827122534265854</v>
      </c>
      <c r="D9" s="13" t="s">
        <v>45</v>
      </c>
      <c r="E9" s="14">
        <v>15886</v>
      </c>
      <c r="F9" s="14">
        <v>10.452828698890629</v>
      </c>
      <c r="G9" s="13" t="s">
        <v>13</v>
      </c>
      <c r="H9" s="14">
        <v>21207</v>
      </c>
      <c r="I9" s="14">
        <v>25.758219868579271</v>
      </c>
      <c r="J9" s="13"/>
      <c r="K9" s="13"/>
      <c r="L9" s="13"/>
      <c r="M9" s="13" t="s">
        <v>13</v>
      </c>
      <c r="N9" s="14">
        <v>22287</v>
      </c>
      <c r="O9" s="14">
        <v>27.069997935164153</v>
      </c>
      <c r="P9" s="13"/>
      <c r="Q9" s="13"/>
    </row>
    <row r="10" spans="1:17" x14ac:dyDescent="0.25">
      <c r="A10" s="13" t="s">
        <v>14</v>
      </c>
      <c r="B10" s="13">
        <v>22426</v>
      </c>
      <c r="C10" s="13">
        <v>4.855899356906221</v>
      </c>
      <c r="D10" s="13"/>
      <c r="E10" s="13"/>
      <c r="F10" s="13"/>
      <c r="G10" s="13" t="s">
        <v>14</v>
      </c>
      <c r="H10" s="14">
        <v>14189</v>
      </c>
      <c r="I10" s="14">
        <v>63.270311245875327</v>
      </c>
      <c r="J10" s="13"/>
      <c r="K10" s="13"/>
      <c r="L10" s="13"/>
      <c r="M10" s="13" t="s">
        <v>14</v>
      </c>
      <c r="N10" s="14">
        <v>5532</v>
      </c>
      <c r="O10" s="14">
        <v>24.667796307856953</v>
      </c>
      <c r="P10" s="13"/>
      <c r="Q10" s="13"/>
    </row>
    <row r="11" spans="1:17" x14ac:dyDescent="0.25">
      <c r="A11" s="13" t="s">
        <v>62</v>
      </c>
      <c r="B11" s="13">
        <v>461830</v>
      </c>
      <c r="C11" s="13"/>
      <c r="D11" s="13" t="s">
        <v>62</v>
      </c>
      <c r="E11" s="13">
        <v>134963</v>
      </c>
      <c r="F11" s="13"/>
      <c r="G11" s="13" t="s">
        <v>62</v>
      </c>
      <c r="H11" s="13">
        <v>109468</v>
      </c>
      <c r="I11" s="13"/>
      <c r="J11" s="13" t="s">
        <v>62</v>
      </c>
      <c r="K11" s="13">
        <v>112298</v>
      </c>
      <c r="L11" s="13"/>
      <c r="M11" s="13" t="s">
        <v>62</v>
      </c>
      <c r="N11" s="13">
        <v>52967</v>
      </c>
      <c r="O11" s="13"/>
      <c r="P11" s="13">
        <v>5213</v>
      </c>
      <c r="Q11" s="13">
        <v>46909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F6883-FE15-4568-AACA-334AC419738E}">
  <dimension ref="A1:K37"/>
  <sheetViews>
    <sheetView workbookViewId="0">
      <selection activeCell="N10" sqref="N10:N11"/>
    </sheetView>
  </sheetViews>
  <sheetFormatPr defaultRowHeight="15" x14ac:dyDescent="0.25"/>
  <sheetData>
    <row r="1" spans="1:11" ht="11.25" customHeight="1" x14ac:dyDescent="0.25">
      <c r="A1" t="s">
        <v>0</v>
      </c>
      <c r="B1" t="s">
        <v>71</v>
      </c>
    </row>
    <row r="3" spans="1:11" x14ac:dyDescent="0.25">
      <c r="A3" s="35" t="s">
        <v>9</v>
      </c>
      <c r="B3" s="36" t="s">
        <v>72</v>
      </c>
      <c r="C3" s="36" t="s">
        <v>11</v>
      </c>
      <c r="D3" s="36" t="s">
        <v>73</v>
      </c>
      <c r="E3" s="36" t="s">
        <v>74</v>
      </c>
      <c r="F3" s="36" t="s">
        <v>75</v>
      </c>
      <c r="G3" s="36" t="s">
        <v>76</v>
      </c>
      <c r="H3" s="36" t="s">
        <v>77</v>
      </c>
      <c r="I3" s="36" t="s">
        <v>78</v>
      </c>
      <c r="J3" s="36" t="s">
        <v>44</v>
      </c>
      <c r="K3" s="36" t="s">
        <v>62</v>
      </c>
    </row>
    <row r="4" spans="1:11" x14ac:dyDescent="0.25">
      <c r="A4" s="37" t="s">
        <v>79</v>
      </c>
      <c r="B4" s="38">
        <v>0</v>
      </c>
      <c r="C4" s="38">
        <v>1823</v>
      </c>
      <c r="D4" s="38">
        <v>1635</v>
      </c>
      <c r="E4" s="39">
        <v>2515</v>
      </c>
      <c r="F4" s="38">
        <v>12036</v>
      </c>
      <c r="G4" s="38">
        <v>0</v>
      </c>
      <c r="H4" s="38">
        <v>0</v>
      </c>
      <c r="I4" s="38">
        <v>0</v>
      </c>
      <c r="J4" s="38">
        <v>8123</v>
      </c>
      <c r="K4" s="39">
        <f>SUM(B4:J4)</f>
        <v>26132</v>
      </c>
    </row>
    <row r="5" spans="1:11" x14ac:dyDescent="0.25">
      <c r="A5" s="37" t="s">
        <v>80</v>
      </c>
      <c r="B5" s="38">
        <v>0</v>
      </c>
      <c r="C5" s="38">
        <v>2123</v>
      </c>
      <c r="D5" s="38">
        <v>2490</v>
      </c>
      <c r="E5" s="39">
        <v>1894</v>
      </c>
      <c r="F5" s="38">
        <v>11689</v>
      </c>
      <c r="G5" s="38">
        <v>0</v>
      </c>
      <c r="H5" s="38">
        <v>0</v>
      </c>
      <c r="I5" s="38">
        <v>0</v>
      </c>
      <c r="J5" s="38">
        <v>6551</v>
      </c>
      <c r="K5" s="39">
        <f t="shared" ref="K5:K37" si="0">SUM(B5:J5)</f>
        <v>24747</v>
      </c>
    </row>
    <row r="6" spans="1:11" x14ac:dyDescent="0.25">
      <c r="A6" s="37" t="s">
        <v>81</v>
      </c>
      <c r="B6" s="38">
        <v>0</v>
      </c>
      <c r="C6" s="38">
        <v>870</v>
      </c>
      <c r="D6" s="38">
        <v>1576</v>
      </c>
      <c r="E6" s="39">
        <v>2332</v>
      </c>
      <c r="F6" s="38">
        <v>11050</v>
      </c>
      <c r="G6" s="38">
        <v>0</v>
      </c>
      <c r="H6" s="38">
        <v>0</v>
      </c>
      <c r="I6" s="38">
        <v>0</v>
      </c>
      <c r="J6" s="38">
        <v>7799</v>
      </c>
      <c r="K6" s="39">
        <f t="shared" si="0"/>
        <v>23627</v>
      </c>
    </row>
    <row r="7" spans="1:11" x14ac:dyDescent="0.25">
      <c r="A7" s="37" t="s">
        <v>82</v>
      </c>
      <c r="B7" s="38">
        <v>0</v>
      </c>
      <c r="C7" s="38">
        <v>1178</v>
      </c>
      <c r="D7" s="38">
        <v>1558</v>
      </c>
      <c r="E7" s="39">
        <v>3865</v>
      </c>
      <c r="F7" s="38">
        <v>11486</v>
      </c>
      <c r="G7" s="38">
        <v>0</v>
      </c>
      <c r="H7" s="38">
        <v>2</v>
      </c>
      <c r="I7" s="38">
        <v>0</v>
      </c>
      <c r="J7" s="38">
        <v>6353</v>
      </c>
      <c r="K7" s="39">
        <f t="shared" si="0"/>
        <v>24442</v>
      </c>
    </row>
    <row r="8" spans="1:11" x14ac:dyDescent="0.25">
      <c r="A8" s="37" t="s">
        <v>83</v>
      </c>
      <c r="B8" s="38">
        <v>0</v>
      </c>
      <c r="C8" s="38">
        <v>2186</v>
      </c>
      <c r="D8" s="38">
        <v>958</v>
      </c>
      <c r="E8" s="39">
        <v>4609</v>
      </c>
      <c r="F8" s="38">
        <v>12595</v>
      </c>
      <c r="G8" s="38">
        <v>0</v>
      </c>
      <c r="H8" s="38">
        <v>0.16700000000000001</v>
      </c>
      <c r="I8" s="38">
        <v>0</v>
      </c>
      <c r="J8" s="38">
        <v>5364</v>
      </c>
      <c r="K8" s="39">
        <f t="shared" si="0"/>
        <v>25712.167000000001</v>
      </c>
    </row>
    <row r="9" spans="1:11" x14ac:dyDescent="0.25">
      <c r="A9" s="37" t="s">
        <v>84</v>
      </c>
      <c r="B9" s="38">
        <v>0</v>
      </c>
      <c r="C9" s="38">
        <v>2381</v>
      </c>
      <c r="D9" s="38">
        <v>740</v>
      </c>
      <c r="E9" s="39">
        <v>5226</v>
      </c>
      <c r="F9" s="38">
        <v>11437</v>
      </c>
      <c r="G9" s="38">
        <v>0</v>
      </c>
      <c r="H9" s="38">
        <v>0.33400000000000002</v>
      </c>
      <c r="I9" s="38">
        <v>0</v>
      </c>
      <c r="J9" s="38">
        <v>6990</v>
      </c>
      <c r="K9" s="39">
        <f t="shared" si="0"/>
        <v>26774.333999999999</v>
      </c>
    </row>
    <row r="10" spans="1:11" x14ac:dyDescent="0.25">
      <c r="A10" s="37" t="s">
        <v>85</v>
      </c>
      <c r="B10" s="38">
        <v>0</v>
      </c>
      <c r="C10" s="38">
        <v>2341</v>
      </c>
      <c r="D10" s="38">
        <v>1219</v>
      </c>
      <c r="E10" s="39">
        <v>4533</v>
      </c>
      <c r="F10" s="38">
        <v>11249</v>
      </c>
      <c r="G10" s="38">
        <v>0</v>
      </c>
      <c r="H10" s="38">
        <v>0.16700000000000001</v>
      </c>
      <c r="I10" s="38">
        <v>0</v>
      </c>
      <c r="J10" s="38">
        <v>6418</v>
      </c>
      <c r="K10" s="39">
        <f t="shared" si="0"/>
        <v>25760.167000000001</v>
      </c>
    </row>
    <row r="11" spans="1:11" x14ac:dyDescent="0.25">
      <c r="A11" s="37" t="s">
        <v>86</v>
      </c>
      <c r="B11" s="38">
        <v>0</v>
      </c>
      <c r="C11" s="38">
        <v>2332</v>
      </c>
      <c r="D11" s="38">
        <v>716</v>
      </c>
      <c r="E11" s="39">
        <v>4358</v>
      </c>
      <c r="F11" s="38">
        <v>11073</v>
      </c>
      <c r="G11" s="38">
        <v>0</v>
      </c>
      <c r="H11" s="38">
        <v>3</v>
      </c>
      <c r="I11" s="38">
        <v>0</v>
      </c>
      <c r="J11" s="38">
        <v>6865</v>
      </c>
      <c r="K11" s="39">
        <f t="shared" si="0"/>
        <v>25347</v>
      </c>
    </row>
    <row r="12" spans="1:11" x14ac:dyDescent="0.25">
      <c r="A12" s="37" t="s">
        <v>87</v>
      </c>
      <c r="B12" s="38">
        <v>0</v>
      </c>
      <c r="C12" s="38">
        <v>2351</v>
      </c>
      <c r="D12" s="38">
        <v>1231</v>
      </c>
      <c r="E12" s="39">
        <v>4567</v>
      </c>
      <c r="F12" s="38">
        <v>11394</v>
      </c>
      <c r="G12" s="38">
        <v>0</v>
      </c>
      <c r="H12" s="38">
        <v>12</v>
      </c>
      <c r="I12" s="38">
        <v>0</v>
      </c>
      <c r="J12" s="38">
        <v>6477</v>
      </c>
      <c r="K12" s="39">
        <f t="shared" si="0"/>
        <v>26032</v>
      </c>
    </row>
    <row r="13" spans="1:11" x14ac:dyDescent="0.25">
      <c r="A13" s="37" t="s">
        <v>88</v>
      </c>
      <c r="B13" s="38">
        <v>0</v>
      </c>
      <c r="C13" s="38">
        <v>3054</v>
      </c>
      <c r="D13" s="38">
        <v>338</v>
      </c>
      <c r="E13" s="39">
        <v>4776</v>
      </c>
      <c r="F13" s="38">
        <v>13117</v>
      </c>
      <c r="G13" s="38">
        <v>0</v>
      </c>
      <c r="H13" s="38">
        <v>31</v>
      </c>
      <c r="I13" s="38">
        <v>0</v>
      </c>
      <c r="J13" s="38">
        <v>7091</v>
      </c>
      <c r="K13" s="39">
        <f t="shared" si="0"/>
        <v>28407</v>
      </c>
    </row>
    <row r="14" spans="1:11" x14ac:dyDescent="0.25">
      <c r="A14" s="37" t="s">
        <v>89</v>
      </c>
      <c r="B14" s="38">
        <v>0</v>
      </c>
      <c r="C14" s="38">
        <v>3344</v>
      </c>
      <c r="D14" s="38">
        <v>202</v>
      </c>
      <c r="E14" s="39">
        <v>4975</v>
      </c>
      <c r="F14" s="38">
        <v>16494</v>
      </c>
      <c r="G14" s="38">
        <v>0</v>
      </c>
      <c r="H14" s="38">
        <v>32</v>
      </c>
      <c r="I14" s="38">
        <v>0</v>
      </c>
      <c r="J14" s="38">
        <v>6111</v>
      </c>
      <c r="K14" s="39">
        <f t="shared" si="0"/>
        <v>31158</v>
      </c>
    </row>
    <row r="15" spans="1:11" x14ac:dyDescent="0.25">
      <c r="A15" s="37" t="s">
        <v>90</v>
      </c>
      <c r="B15" s="38">
        <v>154.4</v>
      </c>
      <c r="C15" s="38">
        <v>2699</v>
      </c>
      <c r="D15" s="38">
        <v>690</v>
      </c>
      <c r="E15" s="39">
        <v>5117</v>
      </c>
      <c r="F15" s="38">
        <v>17103</v>
      </c>
      <c r="G15" s="38">
        <v>0</v>
      </c>
      <c r="H15" s="38">
        <v>6</v>
      </c>
      <c r="I15" s="38">
        <v>0</v>
      </c>
      <c r="J15" s="38">
        <v>6277</v>
      </c>
      <c r="K15" s="39">
        <f t="shared" si="0"/>
        <v>32046.400000000001</v>
      </c>
    </row>
    <row r="16" spans="1:11" x14ac:dyDescent="0.25">
      <c r="A16" s="37" t="s">
        <v>91</v>
      </c>
      <c r="B16" s="38">
        <v>152</v>
      </c>
      <c r="C16" s="38">
        <v>2511</v>
      </c>
      <c r="D16" s="38">
        <v>704</v>
      </c>
      <c r="E16" s="39">
        <v>5483</v>
      </c>
      <c r="F16" s="38">
        <v>17953</v>
      </c>
      <c r="G16" s="38">
        <v>0</v>
      </c>
      <c r="H16" s="38">
        <v>6</v>
      </c>
      <c r="I16" s="38">
        <v>0</v>
      </c>
      <c r="J16" s="38">
        <v>5618</v>
      </c>
      <c r="K16" s="39">
        <f t="shared" si="0"/>
        <v>32427</v>
      </c>
    </row>
    <row r="17" spans="1:11" x14ac:dyDescent="0.25">
      <c r="A17" s="37" t="s">
        <v>92</v>
      </c>
      <c r="B17" s="38">
        <v>99</v>
      </c>
      <c r="C17" s="38">
        <v>2396</v>
      </c>
      <c r="D17" s="38">
        <v>708</v>
      </c>
      <c r="E17" s="39">
        <v>3672</v>
      </c>
      <c r="F17" s="38">
        <v>17864</v>
      </c>
      <c r="G17" s="38">
        <v>0</v>
      </c>
      <c r="H17" s="38">
        <v>14</v>
      </c>
      <c r="I17" s="38">
        <v>2</v>
      </c>
      <c r="J17" s="38">
        <v>6423</v>
      </c>
      <c r="K17" s="39">
        <f t="shared" si="0"/>
        <v>31178</v>
      </c>
    </row>
    <row r="18" spans="1:11" x14ac:dyDescent="0.25">
      <c r="A18" s="37" t="s">
        <v>93</v>
      </c>
      <c r="B18" s="38">
        <v>20</v>
      </c>
      <c r="C18" s="38">
        <v>2421</v>
      </c>
      <c r="D18" s="38">
        <v>737</v>
      </c>
      <c r="E18" s="39">
        <v>4207</v>
      </c>
      <c r="F18" s="38">
        <v>17026</v>
      </c>
      <c r="G18" s="38">
        <v>0</v>
      </c>
      <c r="H18" s="38">
        <v>15</v>
      </c>
      <c r="I18" s="38">
        <v>6</v>
      </c>
      <c r="J18" s="38">
        <v>6135</v>
      </c>
      <c r="K18" s="39">
        <f t="shared" si="0"/>
        <v>30567</v>
      </c>
    </row>
    <row r="19" spans="1:11" x14ac:dyDescent="0.25">
      <c r="A19" s="37" t="s">
        <v>94</v>
      </c>
      <c r="B19" s="38">
        <v>32</v>
      </c>
      <c r="C19" s="38">
        <v>2184</v>
      </c>
      <c r="D19" s="38">
        <v>741</v>
      </c>
      <c r="E19" s="39">
        <v>4741</v>
      </c>
      <c r="F19" s="38">
        <v>17727</v>
      </c>
      <c r="G19" s="38">
        <v>0</v>
      </c>
      <c r="H19" s="38">
        <v>24</v>
      </c>
      <c r="I19" s="38">
        <v>6</v>
      </c>
      <c r="J19" s="38">
        <v>6000</v>
      </c>
      <c r="K19" s="39">
        <f t="shared" si="0"/>
        <v>31455</v>
      </c>
    </row>
    <row r="20" spans="1:11" x14ac:dyDescent="0.25">
      <c r="A20" s="37" t="s">
        <v>95</v>
      </c>
      <c r="B20" s="38">
        <v>398.31400000000002</v>
      </c>
      <c r="C20" s="38">
        <v>1910</v>
      </c>
      <c r="D20" s="38">
        <v>722</v>
      </c>
      <c r="E20" s="39">
        <v>4566</v>
      </c>
      <c r="F20" s="38">
        <v>18012</v>
      </c>
      <c r="G20" s="38">
        <v>0</v>
      </c>
      <c r="H20" s="38">
        <v>25</v>
      </c>
      <c r="I20" s="38">
        <v>6</v>
      </c>
      <c r="J20" s="38">
        <v>5779</v>
      </c>
      <c r="K20" s="39">
        <f t="shared" si="0"/>
        <v>31418.313999999998</v>
      </c>
    </row>
    <row r="21" spans="1:11" x14ac:dyDescent="0.25">
      <c r="A21" s="37" t="s">
        <v>96</v>
      </c>
      <c r="B21" s="38">
        <v>474</v>
      </c>
      <c r="C21" s="38">
        <v>1617</v>
      </c>
      <c r="D21" s="38">
        <v>710</v>
      </c>
      <c r="E21" s="39">
        <v>4615</v>
      </c>
      <c r="F21" s="38">
        <v>15334</v>
      </c>
      <c r="G21" s="38">
        <v>0</v>
      </c>
      <c r="H21" s="38">
        <v>24</v>
      </c>
      <c r="I21" s="38">
        <v>8</v>
      </c>
      <c r="J21" s="38">
        <v>5273</v>
      </c>
      <c r="K21" s="39">
        <f t="shared" si="0"/>
        <v>28055</v>
      </c>
    </row>
    <row r="22" spans="1:11" x14ac:dyDescent="0.25">
      <c r="A22" s="37" t="s">
        <v>97</v>
      </c>
      <c r="B22" s="38">
        <v>517</v>
      </c>
      <c r="C22" s="38">
        <v>1607</v>
      </c>
      <c r="D22" s="38">
        <v>681</v>
      </c>
      <c r="E22" s="39">
        <v>4241.3320000000003</v>
      </c>
      <c r="F22" s="38">
        <v>16703</v>
      </c>
      <c r="G22" s="38">
        <v>0</v>
      </c>
      <c r="H22" s="38">
        <v>18</v>
      </c>
      <c r="I22" s="38">
        <v>7</v>
      </c>
      <c r="J22" s="38">
        <v>5187.9999999999964</v>
      </c>
      <c r="K22" s="39">
        <f t="shared" si="0"/>
        <v>28962.331999999999</v>
      </c>
    </row>
    <row r="23" spans="1:11" x14ac:dyDescent="0.25">
      <c r="A23" s="37" t="s">
        <v>98</v>
      </c>
      <c r="B23" s="38">
        <v>537</v>
      </c>
      <c r="C23" s="38">
        <v>1970</v>
      </c>
      <c r="D23" s="38">
        <v>626</v>
      </c>
      <c r="E23" s="39">
        <v>4603.5609999999997</v>
      </c>
      <c r="F23" s="38">
        <v>14081</v>
      </c>
      <c r="G23" s="38">
        <v>0</v>
      </c>
      <c r="H23" s="38">
        <v>16</v>
      </c>
      <c r="I23" s="38">
        <v>6</v>
      </c>
      <c r="J23" s="38">
        <v>4315</v>
      </c>
      <c r="K23" s="39">
        <f t="shared" si="0"/>
        <v>26154.561000000002</v>
      </c>
    </row>
    <row r="24" spans="1:11" x14ac:dyDescent="0.25">
      <c r="A24" s="37" t="s">
        <v>15</v>
      </c>
      <c r="B24" s="38">
        <v>662</v>
      </c>
      <c r="C24" s="38">
        <v>2206</v>
      </c>
      <c r="D24" s="38">
        <v>600</v>
      </c>
      <c r="E24" s="39">
        <v>5649</v>
      </c>
      <c r="F24" s="38">
        <v>14574</v>
      </c>
      <c r="G24" s="38">
        <v>16.942</v>
      </c>
      <c r="H24" s="38">
        <v>24</v>
      </c>
      <c r="I24" s="38">
        <v>6</v>
      </c>
      <c r="J24" s="38">
        <v>4120</v>
      </c>
      <c r="K24" s="39">
        <f t="shared" si="0"/>
        <v>27857.941999999999</v>
      </c>
    </row>
    <row r="25" spans="1:11" x14ac:dyDescent="0.25">
      <c r="A25" s="37" t="s">
        <v>16</v>
      </c>
      <c r="B25" s="38">
        <v>819</v>
      </c>
      <c r="C25" s="38">
        <v>3150</v>
      </c>
      <c r="D25" s="38">
        <v>586</v>
      </c>
      <c r="E25" s="39">
        <v>4146.1869999999999</v>
      </c>
      <c r="F25" s="38">
        <v>15411</v>
      </c>
      <c r="G25" s="38">
        <v>397</v>
      </c>
      <c r="H25" s="38">
        <v>26</v>
      </c>
      <c r="I25" s="38">
        <v>5</v>
      </c>
      <c r="J25" s="38">
        <v>4116.0000000000036</v>
      </c>
      <c r="K25" s="39">
        <f t="shared" si="0"/>
        <v>28656.187000000002</v>
      </c>
    </row>
    <row r="26" spans="1:11" x14ac:dyDescent="0.25">
      <c r="A26" s="37" t="s">
        <v>17</v>
      </c>
      <c r="B26" s="38">
        <v>941</v>
      </c>
      <c r="C26" s="38">
        <v>2853</v>
      </c>
      <c r="D26" s="38">
        <v>506</v>
      </c>
      <c r="E26" s="39">
        <v>4439</v>
      </c>
      <c r="F26" s="38">
        <v>15495</v>
      </c>
      <c r="G26" s="38">
        <v>424</v>
      </c>
      <c r="H26" s="38">
        <v>25</v>
      </c>
      <c r="I26" s="38">
        <v>6</v>
      </c>
      <c r="J26" s="38">
        <v>3975</v>
      </c>
      <c r="K26" s="39">
        <f t="shared" si="0"/>
        <v>28664</v>
      </c>
    </row>
    <row r="27" spans="1:11" x14ac:dyDescent="0.25">
      <c r="A27" s="37" t="s">
        <v>18</v>
      </c>
      <c r="B27" s="38">
        <v>911</v>
      </c>
      <c r="C27" s="38">
        <v>2393</v>
      </c>
      <c r="D27" s="38">
        <v>429</v>
      </c>
      <c r="E27" s="39">
        <v>5166</v>
      </c>
      <c r="F27" s="38">
        <v>15720</v>
      </c>
      <c r="G27" s="38">
        <v>588</v>
      </c>
      <c r="H27" s="38">
        <v>24</v>
      </c>
      <c r="I27" s="38">
        <v>6</v>
      </c>
      <c r="J27" s="38">
        <v>3595</v>
      </c>
      <c r="K27" s="39">
        <f t="shared" si="0"/>
        <v>28832</v>
      </c>
    </row>
    <row r="28" spans="1:11" x14ac:dyDescent="0.25">
      <c r="A28" s="37" t="s">
        <v>19</v>
      </c>
      <c r="B28" s="38">
        <v>1417</v>
      </c>
      <c r="C28" s="38">
        <v>1619</v>
      </c>
      <c r="D28" s="38">
        <v>302</v>
      </c>
      <c r="E28" s="39">
        <v>4462</v>
      </c>
      <c r="F28" s="38">
        <v>15499</v>
      </c>
      <c r="G28" s="38">
        <v>597</v>
      </c>
      <c r="H28" s="38">
        <v>25</v>
      </c>
      <c r="I28" s="38">
        <v>6</v>
      </c>
      <c r="J28" s="38">
        <v>3474</v>
      </c>
      <c r="K28" s="39">
        <f t="shared" si="0"/>
        <v>27401</v>
      </c>
    </row>
    <row r="29" spans="1:11" x14ac:dyDescent="0.25">
      <c r="A29" s="37" t="s">
        <v>20</v>
      </c>
      <c r="B29" s="38">
        <v>1662</v>
      </c>
      <c r="C29" s="38">
        <v>1604</v>
      </c>
      <c r="D29" s="38">
        <v>384</v>
      </c>
      <c r="E29" s="39">
        <v>4137</v>
      </c>
      <c r="F29" s="38">
        <v>15146</v>
      </c>
      <c r="G29" s="38">
        <v>506</v>
      </c>
      <c r="H29" s="38">
        <v>26</v>
      </c>
      <c r="I29" s="38">
        <v>6</v>
      </c>
      <c r="J29" s="38">
        <v>3432</v>
      </c>
      <c r="K29" s="39">
        <f t="shared" si="0"/>
        <v>26903</v>
      </c>
    </row>
    <row r="30" spans="1:11" x14ac:dyDescent="0.25">
      <c r="A30" s="37" t="s">
        <v>21</v>
      </c>
      <c r="B30" s="38">
        <v>1731</v>
      </c>
      <c r="C30" s="38">
        <v>1524</v>
      </c>
      <c r="D30" s="38">
        <v>470</v>
      </c>
      <c r="E30" s="39">
        <v>4606</v>
      </c>
      <c r="F30" s="38">
        <v>14774</v>
      </c>
      <c r="G30" s="38">
        <v>533</v>
      </c>
      <c r="H30" s="38">
        <v>22</v>
      </c>
      <c r="I30" s="38">
        <v>6</v>
      </c>
      <c r="J30" s="38">
        <v>3398</v>
      </c>
      <c r="K30" s="39">
        <f t="shared" si="0"/>
        <v>27064</v>
      </c>
    </row>
    <row r="31" spans="1:11" x14ac:dyDescent="0.25">
      <c r="A31" s="37" t="s">
        <v>22</v>
      </c>
      <c r="B31" s="38">
        <v>1696</v>
      </c>
      <c r="C31" s="38">
        <v>1667</v>
      </c>
      <c r="D31" s="38">
        <v>439</v>
      </c>
      <c r="E31" s="39">
        <v>4623</v>
      </c>
      <c r="F31" s="38">
        <v>15081</v>
      </c>
      <c r="G31" s="38">
        <v>506</v>
      </c>
      <c r="H31" s="38">
        <v>25</v>
      </c>
      <c r="I31" s="38">
        <v>6</v>
      </c>
      <c r="J31" s="38">
        <v>3695</v>
      </c>
      <c r="K31" s="39">
        <f t="shared" si="0"/>
        <v>27738</v>
      </c>
    </row>
    <row r="32" spans="1:11" x14ac:dyDescent="0.25">
      <c r="A32" s="37" t="s">
        <v>23</v>
      </c>
      <c r="B32" s="38">
        <v>1625</v>
      </c>
      <c r="C32" s="38">
        <v>1857</v>
      </c>
      <c r="D32" s="38">
        <v>459</v>
      </c>
      <c r="E32" s="39">
        <v>3879</v>
      </c>
      <c r="F32" s="38">
        <v>14843</v>
      </c>
      <c r="G32" s="38">
        <v>585</v>
      </c>
      <c r="H32" s="38">
        <v>17</v>
      </c>
      <c r="I32" s="38">
        <v>6</v>
      </c>
      <c r="J32" s="38">
        <v>3700</v>
      </c>
      <c r="K32" s="39">
        <f t="shared" si="0"/>
        <v>26971</v>
      </c>
    </row>
    <row r="33" spans="1:11" x14ac:dyDescent="0.25">
      <c r="A33" s="37" t="s">
        <v>24</v>
      </c>
      <c r="B33" s="38">
        <v>1693</v>
      </c>
      <c r="C33" s="38">
        <v>3070</v>
      </c>
      <c r="D33" s="38">
        <v>457</v>
      </c>
      <c r="E33" s="39">
        <v>4571</v>
      </c>
      <c r="F33" s="38">
        <v>15282</v>
      </c>
      <c r="G33" s="38">
        <v>589</v>
      </c>
      <c r="H33" s="38">
        <v>28</v>
      </c>
      <c r="I33" s="38">
        <v>6</v>
      </c>
      <c r="J33" s="38">
        <v>2738</v>
      </c>
      <c r="K33" s="39">
        <f t="shared" si="0"/>
        <v>28434</v>
      </c>
    </row>
    <row r="34" spans="1:11" x14ac:dyDescent="0.25">
      <c r="A34" s="37" t="s">
        <v>25</v>
      </c>
      <c r="B34" s="38">
        <v>1673</v>
      </c>
      <c r="C34" s="38">
        <v>3567</v>
      </c>
      <c r="D34" s="38">
        <v>408</v>
      </c>
      <c r="E34" s="39">
        <v>4799</v>
      </c>
      <c r="F34" s="38">
        <v>15444</v>
      </c>
      <c r="G34" s="38">
        <v>663</v>
      </c>
      <c r="H34" s="38">
        <v>44</v>
      </c>
      <c r="I34" s="38">
        <v>4</v>
      </c>
      <c r="J34" s="38">
        <v>2236</v>
      </c>
      <c r="K34" s="39">
        <f t="shared" si="0"/>
        <v>28838</v>
      </c>
    </row>
    <row r="35" spans="1:11" x14ac:dyDescent="0.25">
      <c r="A35" s="37" t="s">
        <v>26</v>
      </c>
      <c r="B35" s="38">
        <v>1844</v>
      </c>
      <c r="C35" s="38">
        <v>4366</v>
      </c>
      <c r="D35" s="38">
        <v>403</v>
      </c>
      <c r="E35" s="39">
        <v>4552</v>
      </c>
      <c r="F35" s="38">
        <v>15730</v>
      </c>
      <c r="G35" s="38">
        <v>671</v>
      </c>
      <c r="H35" s="38">
        <v>169</v>
      </c>
      <c r="I35" s="38">
        <v>5</v>
      </c>
      <c r="J35" s="38">
        <v>2276</v>
      </c>
      <c r="K35" s="39">
        <f t="shared" si="0"/>
        <v>30016</v>
      </c>
    </row>
    <row r="36" spans="1:11" x14ac:dyDescent="0.25">
      <c r="A36" s="37" t="s">
        <v>27</v>
      </c>
      <c r="B36" s="38">
        <v>1490</v>
      </c>
      <c r="C36" s="38">
        <v>2098</v>
      </c>
      <c r="D36" s="38">
        <v>523</v>
      </c>
      <c r="E36" s="39">
        <v>3963</v>
      </c>
      <c r="F36" s="38">
        <v>15920</v>
      </c>
      <c r="G36" s="38">
        <v>650</v>
      </c>
      <c r="H36" s="38">
        <v>89</v>
      </c>
      <c r="I36" s="38">
        <v>4</v>
      </c>
      <c r="J36" s="38">
        <v>2101</v>
      </c>
      <c r="K36" s="39">
        <f t="shared" si="0"/>
        <v>26838</v>
      </c>
    </row>
    <row r="37" spans="1:11" x14ac:dyDescent="0.25">
      <c r="A37" s="37" t="s">
        <v>35</v>
      </c>
      <c r="B37" s="38">
        <v>1415</v>
      </c>
      <c r="C37" s="38">
        <v>2283</v>
      </c>
      <c r="D37" s="38">
        <v>408</v>
      </c>
      <c r="E37" s="39">
        <v>5028</v>
      </c>
      <c r="F37" s="38">
        <v>18333</v>
      </c>
      <c r="G37" s="38">
        <v>605</v>
      </c>
      <c r="H37" s="38">
        <v>95</v>
      </c>
      <c r="I37" s="38">
        <v>4</v>
      </c>
      <c r="J37" s="38">
        <v>1733</v>
      </c>
      <c r="K37" s="39">
        <f t="shared" si="0"/>
        <v>29904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Source</vt:lpstr>
      <vt:lpstr>Residential Sector</vt:lpstr>
      <vt:lpstr>Transportation Sector</vt:lpstr>
      <vt:lpstr>CommercialPublic Sector</vt:lpstr>
      <vt:lpstr>Industrial Sector</vt:lpstr>
      <vt:lpstr>Demand By Fuel Type</vt:lpstr>
      <vt:lpstr>Electricity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Ashim Joshi</dc:creator>
  <cp:lastModifiedBy>Ashim Joshi</cp:lastModifiedBy>
  <dcterms:created xsi:type="dcterms:W3CDTF">2025-05-09T16:09:42Z</dcterms:created>
  <dcterms:modified xsi:type="dcterms:W3CDTF">2025-05-09T16:58:54Z</dcterms:modified>
</cp:coreProperties>
</file>