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9" codeName="{F3310B89-0DAA-6C43-5919-0D5897632BE8}"/>
  <workbookPr codeName="ThisWorkbook" defaultThemeVersion="166925"/>
  <mc:AlternateContent xmlns:mc="http://schemas.openxmlformats.org/markup-compatibility/2006">
    <mc:Choice Requires="x15">
      <x15ac:absPath xmlns:x15ac="http://schemas.microsoft.com/office/spreadsheetml/2010/11/ac" url="/Users/ashishgautam/Documents/Case Studys/HR Analysis Dashboard Excel/"/>
    </mc:Choice>
  </mc:AlternateContent>
  <xr:revisionPtr revIDLastSave="0" documentId="13_ncr:1_{490633E1-74AB-1545-A28E-1D508B617B07}" xr6:coauthVersionLast="47" xr6:coauthVersionMax="47" xr10:uidLastSave="{00000000-0000-0000-0000-000000000000}"/>
  <bookViews>
    <workbookView xWindow="0" yWindow="680" windowWidth="34200" windowHeight="19780" activeTab="2" xr2:uid="{EAD4DBCC-994F-6D43-B5B9-7B501AAB2172}"/>
  </bookViews>
  <sheets>
    <sheet name="Pivot Sheet" sheetId="3" r:id="rId1"/>
    <sheet name="Data" sheetId="2" r:id="rId2"/>
    <sheet name="Dashboard" sheetId="1" r:id="rId3"/>
  </sheets>
  <definedNames>
    <definedName name="ExternalData_1" localSheetId="1" hidden="1">Data!$A$1:$U$101</definedName>
    <definedName name="Slicer_Department">#N/A</definedName>
    <definedName name="Slicer_Gender">#N/A</definedName>
    <definedName name="Slicer_Region">#N/A</definedName>
  </definedNames>
  <calcPr calcId="191029"/>
  <pivotCaches>
    <pivotCache cacheId="95"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I13" i="3" l="1"/>
  <c r="I12" i="3"/>
  <c r="I11" i="3"/>
  <c r="I10" i="3"/>
  <c r="B18" i="3"/>
  <c r="B19" i="3"/>
  <c r="B22" i="3"/>
  <c r="B21" i="3"/>
  <c r="B20" i="3"/>
  <c r="R9" i="3"/>
  <c r="S12" i="3"/>
  <c r="Q12" i="3"/>
  <c r="S13" i="3"/>
  <c r="S14" i="3"/>
  <c r="S15" i="3"/>
  <c r="S16" i="3"/>
  <c r="R13" i="3"/>
  <c r="R14" i="3"/>
  <c r="R15" i="3"/>
  <c r="R16" i="3"/>
  <c r="R12" i="3"/>
  <c r="Q13" i="3"/>
  <c r="Q14" i="3"/>
  <c r="Q15" i="3"/>
  <c r="Q16" i="3"/>
  <c r="H11" i="3"/>
  <c r="H17" i="3" s="1"/>
  <c r="H12" i="3"/>
  <c r="H18" i="3" s="1"/>
  <c r="H10" i="3"/>
  <c r="H16" i="3" s="1"/>
  <c r="M15" i="3"/>
  <c r="M14" i="3"/>
  <c r="I16" i="3" l="1"/>
  <c r="J16" i="3" s="1"/>
  <c r="I18" i="3"/>
  <c r="J18" i="3" s="1"/>
  <c r="I17" i="3"/>
  <c r="J17" i="3" s="1"/>
  <c r="N14" i="3"/>
  <c r="O14" i="3" s="1"/>
  <c r="N15" i="3"/>
  <c r="O15"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5954776-66C9-7E42-AD7C-751799C2045D}" keepAlive="1" name="Query - Data" description="Connection to the 'Data' query in the workbook." type="5" refreshedVersion="8" background="1" saveData="1">
    <dbPr connection="Provider=Microsoft.Mashup.OleDb.1;Data Source=$Workbook$;Location=Data;Extended Properties=&quot;&quot;" command="SELECT * FROM [Data]"/>
  </connection>
</connections>
</file>

<file path=xl/sharedStrings.xml><?xml version="1.0" encoding="utf-8"?>
<sst xmlns="http://schemas.openxmlformats.org/spreadsheetml/2006/main" count="1493" uniqueCount="231">
  <si>
    <t>Employee ID</t>
  </si>
  <si>
    <t>Full Name</t>
  </si>
  <si>
    <t>Gender</t>
  </si>
  <si>
    <t>Age</t>
  </si>
  <si>
    <t>Age range</t>
  </si>
  <si>
    <t>Region</t>
  </si>
  <si>
    <t>Job Title</t>
  </si>
  <si>
    <t>Department</t>
  </si>
  <si>
    <t>Manager/Supervisor</t>
  </si>
  <si>
    <t>Date of Hire</t>
  </si>
  <si>
    <t>Employment Status</t>
  </si>
  <si>
    <t>Work Location</t>
  </si>
  <si>
    <t>Salary</t>
  </si>
  <si>
    <t>Pay Grade</t>
  </si>
  <si>
    <t>Bonus/Allowances</t>
  </si>
  <si>
    <t>Insurance Details</t>
  </si>
  <si>
    <t>Leave Taken</t>
  </si>
  <si>
    <t>Performance Rating</t>
  </si>
  <si>
    <t>Training Programs Attended</t>
  </si>
  <si>
    <t>Skills</t>
  </si>
  <si>
    <t>Certifications</t>
  </si>
  <si>
    <t>Lori Nguyen</t>
  </si>
  <si>
    <t>Female</t>
  </si>
  <si>
    <t>18-25</t>
  </si>
  <si>
    <t>East</t>
  </si>
  <si>
    <t>Manager</t>
  </si>
  <si>
    <t>Finance</t>
  </si>
  <si>
    <t>Luis Reynolds</t>
  </si>
  <si>
    <t>Full-Time</t>
  </si>
  <si>
    <t>Head Office</t>
  </si>
  <si>
    <t>C</t>
  </si>
  <si>
    <t>Health</t>
  </si>
  <si>
    <t>Leadership Training</t>
  </si>
  <si>
    <t>Design</t>
  </si>
  <si>
    <t>Certified Professional</t>
  </si>
  <si>
    <t>Gary Garcia</t>
  </si>
  <si>
    <t>Male</t>
  </si>
  <si>
    <t>26-35</t>
  </si>
  <si>
    <t>Central</t>
  </si>
  <si>
    <t>Designer</t>
  </si>
  <si>
    <t>HR</t>
  </si>
  <si>
    <t>Ashley Simmons MD</t>
  </si>
  <si>
    <t>Branch Office</t>
  </si>
  <si>
    <t>B</t>
  </si>
  <si>
    <t>None</t>
  </si>
  <si>
    <t>Excel Workshop</t>
  </si>
  <si>
    <t>Jeremy Nguyen</t>
  </si>
  <si>
    <t>West</t>
  </si>
  <si>
    <t>HR Specialist</t>
  </si>
  <si>
    <t>Marketing</t>
  </si>
  <si>
    <t>Cassandra Duncan</t>
  </si>
  <si>
    <t>Remote</t>
  </si>
  <si>
    <t>D</t>
  </si>
  <si>
    <t>Management</t>
  </si>
  <si>
    <t>Advanced Training</t>
  </si>
  <si>
    <t>Kimberly Jones</t>
  </si>
  <si>
    <t>36-45</t>
  </si>
  <si>
    <t>Operations</t>
  </si>
  <si>
    <t>Janet Harris</t>
  </si>
  <si>
    <t>Contract</t>
  </si>
  <si>
    <t>A</t>
  </si>
  <si>
    <t>Health + Dental</t>
  </si>
  <si>
    <t>Python</t>
  </si>
  <si>
    <t>Anthony Gates</t>
  </si>
  <si>
    <t>56 &lt;</t>
  </si>
  <si>
    <t>Mr. Frank Clay</t>
  </si>
  <si>
    <t>Courtney Foster</t>
  </si>
  <si>
    <t>Developer</t>
  </si>
  <si>
    <t>Dorothy Price</t>
  </si>
  <si>
    <t>Communication</t>
  </si>
  <si>
    <t>Catherine Hall</t>
  </si>
  <si>
    <t>Michele Sexton</t>
  </si>
  <si>
    <t>Deanna Ball</t>
  </si>
  <si>
    <t>South</t>
  </si>
  <si>
    <t>IT</t>
  </si>
  <si>
    <t>Richard Schmidt</t>
  </si>
  <si>
    <t>Candace Nelson</t>
  </si>
  <si>
    <t>Teresa Pearson</t>
  </si>
  <si>
    <t>Mandy Davis</t>
  </si>
  <si>
    <t>Laura Hart</t>
  </si>
  <si>
    <t>Matthew Powell</t>
  </si>
  <si>
    <t>Andrea May</t>
  </si>
  <si>
    <t>Bruce Nelson</t>
  </si>
  <si>
    <t>Casey Martin</t>
  </si>
  <si>
    <t>Excel</t>
  </si>
  <si>
    <t>Dawn Cole</t>
  </si>
  <si>
    <t>46-55</t>
  </si>
  <si>
    <t>Amber Allen</t>
  </si>
  <si>
    <t>Tanner Morse</t>
  </si>
  <si>
    <t>North</t>
  </si>
  <si>
    <t>Adam Johnson</t>
  </si>
  <si>
    <t>Jose Griffin</t>
  </si>
  <si>
    <t>Nicole Dominguez</t>
  </si>
  <si>
    <t>Daniel Hawkins</t>
  </si>
  <si>
    <t>Andrew Best</t>
  </si>
  <si>
    <t>Part-Time</t>
  </si>
  <si>
    <t>Elaine Mcclain</t>
  </si>
  <si>
    <t>Gabrielle Rodriguez</t>
  </si>
  <si>
    <t>Allison Harvey</t>
  </si>
  <si>
    <t>Thomas Kramer</t>
  </si>
  <si>
    <t>Tristan Mejia</t>
  </si>
  <si>
    <t>Kevin Whitaker</t>
  </si>
  <si>
    <t>Analyst</t>
  </si>
  <si>
    <t>Mary Welch</t>
  </si>
  <si>
    <t>Dustin Carter</t>
  </si>
  <si>
    <t>Douglas Miles</t>
  </si>
  <si>
    <t>Nicole Williamson</t>
  </si>
  <si>
    <t>Jessica Fleming</t>
  </si>
  <si>
    <t>Matthew Knight</t>
  </si>
  <si>
    <t>Christine Lee</t>
  </si>
  <si>
    <t>Donna Jones</t>
  </si>
  <si>
    <t>Mario Smith DVM</t>
  </si>
  <si>
    <t>Carolyn Bullock</t>
  </si>
  <si>
    <t>Joseph Francis</t>
  </si>
  <si>
    <t>Wendy Gomez</t>
  </si>
  <si>
    <t>Sarah Young</t>
  </si>
  <si>
    <t>Michael Thomas</t>
  </si>
  <si>
    <t>Aaron Hart</t>
  </si>
  <si>
    <t>Kevin Bell</t>
  </si>
  <si>
    <t>Brian Boyd</t>
  </si>
  <si>
    <t>Richard Landry</t>
  </si>
  <si>
    <t>Steven Krueger</t>
  </si>
  <si>
    <t>George Hurley</t>
  </si>
  <si>
    <t>Debra Williams</t>
  </si>
  <si>
    <t>Mark Lopez</t>
  </si>
  <si>
    <t>Karen Mitchell</t>
  </si>
  <si>
    <t>Robert Williams</t>
  </si>
  <si>
    <t>Joseph Sanders</t>
  </si>
  <si>
    <t>Mary Schmidt</t>
  </si>
  <si>
    <t>Shelly George</t>
  </si>
  <si>
    <t>Mary Martinez</t>
  </si>
  <si>
    <t>Nicole Houston</t>
  </si>
  <si>
    <t>Paul Hall</t>
  </si>
  <si>
    <t>Kristin Shaffer</t>
  </si>
  <si>
    <t>Samantha Foster</t>
  </si>
  <si>
    <t>Joel Aguilar</t>
  </si>
  <si>
    <t>Timothy Aguilar</t>
  </si>
  <si>
    <t>Michael Wade</t>
  </si>
  <si>
    <t>Charles Andrews</t>
  </si>
  <si>
    <t>Jessica Walsh</t>
  </si>
  <si>
    <t>Veronica Nelson</t>
  </si>
  <si>
    <t>Kelly Mack</t>
  </si>
  <si>
    <t>Chris Sanchez</t>
  </si>
  <si>
    <t>John Conley</t>
  </si>
  <si>
    <t>Cassie Galvan</t>
  </si>
  <si>
    <t>Aaron Baker</t>
  </si>
  <si>
    <t>Jessica Jones</t>
  </si>
  <si>
    <t>Christopher Bass</t>
  </si>
  <si>
    <t>Emily Walker</t>
  </si>
  <si>
    <t>Sean Tucker PhD</t>
  </si>
  <si>
    <t>Vickie Lewis</t>
  </si>
  <si>
    <t>Jacob Scott</t>
  </si>
  <si>
    <t>Alexis Clark</t>
  </si>
  <si>
    <t>Joel Park</t>
  </si>
  <si>
    <t>Robert Davis</t>
  </si>
  <si>
    <t>Russell Marshall</t>
  </si>
  <si>
    <t>Daniel Brown MD</t>
  </si>
  <si>
    <t>James Holden</t>
  </si>
  <si>
    <t>Anna Payne</t>
  </si>
  <si>
    <t>Thomas Murphy</t>
  </si>
  <si>
    <t>Rhonda Pena</t>
  </si>
  <si>
    <t>Mark Abbott</t>
  </si>
  <si>
    <t>Robin Lynch</t>
  </si>
  <si>
    <t>Henry Taylor</t>
  </si>
  <si>
    <t>Michael Scott</t>
  </si>
  <si>
    <t>Grace Lewis</t>
  </si>
  <si>
    <t>Ava King</t>
  </si>
  <si>
    <t>Sarah Adams</t>
  </si>
  <si>
    <t>Sophia Thomas</t>
  </si>
  <si>
    <t>Robert King</t>
  </si>
  <si>
    <t>Grace Young</t>
  </si>
  <si>
    <t>Mason Walker</t>
  </si>
  <si>
    <t>Henry Wilson</t>
  </si>
  <si>
    <t>Emily Davis</t>
  </si>
  <si>
    <t>Noah Martin</t>
  </si>
  <si>
    <t>John Carter</t>
  </si>
  <si>
    <t>Mason Wilson</t>
  </si>
  <si>
    <t>Lucas Moore</t>
  </si>
  <si>
    <t>Mason Hall</t>
  </si>
  <si>
    <t>Noah Walker</t>
  </si>
  <si>
    <t>Noah Moore</t>
  </si>
  <si>
    <t>Isabella Clark</t>
  </si>
  <si>
    <t>Henry Johnson</t>
  </si>
  <si>
    <t>Mia Lee</t>
  </si>
  <si>
    <t>Ethan King</t>
  </si>
  <si>
    <t>Olivia Brown</t>
  </si>
  <si>
    <t>Lisa Brown</t>
  </si>
  <si>
    <t>Liam King</t>
  </si>
  <si>
    <t>Isabella Thomas</t>
  </si>
  <si>
    <t>Liam Young</t>
  </si>
  <si>
    <t>Ava Martin</t>
  </si>
  <si>
    <t>James Taylor</t>
  </si>
  <si>
    <t>Aria Hall</t>
  </si>
  <si>
    <t>Ava Johnson</t>
  </si>
  <si>
    <t>Sophia King</t>
  </si>
  <si>
    <t>Isabella Johnson</t>
  </si>
  <si>
    <t>Henry Lee</t>
  </si>
  <si>
    <t>Olivia Taylor</t>
  </si>
  <si>
    <t>Liam Hall</t>
  </si>
  <si>
    <t>Emma Taylor</t>
  </si>
  <si>
    <t>Mason Johnson</t>
  </si>
  <si>
    <t>Liam Moore</t>
  </si>
  <si>
    <t>Noah Lee</t>
  </si>
  <si>
    <t>Grace Lee</t>
  </si>
  <si>
    <t>Grace Walker</t>
  </si>
  <si>
    <t>Noah Lewis</t>
  </si>
  <si>
    <t>Henry Moore</t>
  </si>
  <si>
    <t>James Lee</t>
  </si>
  <si>
    <t>Grace Clark</t>
  </si>
  <si>
    <t>Ava Wilson</t>
  </si>
  <si>
    <t>Isabella Smith</t>
  </si>
  <si>
    <t>Rubi James</t>
  </si>
  <si>
    <t>Row Labels</t>
  </si>
  <si>
    <t>Grand Total</t>
  </si>
  <si>
    <t>Total Employees</t>
  </si>
  <si>
    <t>Avg Performance Rating</t>
  </si>
  <si>
    <t>KPI Names</t>
  </si>
  <si>
    <t>Values</t>
  </si>
  <si>
    <t>Part Time Emp</t>
  </si>
  <si>
    <t>Full Time Emp</t>
  </si>
  <si>
    <t>Contract Emp</t>
  </si>
  <si>
    <t>KPI Section</t>
  </si>
  <si>
    <t>Total Employee</t>
  </si>
  <si>
    <t>Total</t>
  </si>
  <si>
    <t>Gender Distribution</t>
  </si>
  <si>
    <t>Column Labels</t>
  </si>
  <si>
    <t>Employees</t>
  </si>
  <si>
    <t>Salary by Department</t>
  </si>
  <si>
    <t>Total Salary</t>
  </si>
  <si>
    <t xml:space="preserve"> Leave Taken</t>
  </si>
  <si>
    <t>Regions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</si>
</sst>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09]\ #,##0;[$₹-4009]\ \-#,##0"/>
  </numFmts>
  <fonts count="3" x14ac:knownFonts="1">
    <font>
      <sz val="12"/>
      <color theme="1"/>
      <name val="Calibri"/>
      <family val="2"/>
      <scheme val="minor"/>
    </font>
    <font>
      <sz val="12"/>
      <color theme="1"/>
      <name val="Calibri"/>
      <family val="2"/>
      <scheme val="minor"/>
    </font>
    <font>
      <b/>
      <sz val="12"/>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2">
    <xf numFmtId="0" fontId="0" fillId="0" borderId="0" xfId="0"/>
    <xf numFmtId="14" fontId="0" fillId="0" borderId="0" xfId="0" applyNumberFormat="1"/>
    <xf numFmtId="0" fontId="2" fillId="2" borderId="1" xfId="0" applyFont="1" applyFill="1" applyBorder="1" applyAlignment="1">
      <alignment horizontal="left"/>
    </xf>
    <xf numFmtId="0" fontId="0" fillId="0" borderId="1" xfId="0" applyBorder="1"/>
    <xf numFmtId="0" fontId="2" fillId="3" borderId="1" xfId="0" applyFont="1" applyFill="1" applyBorder="1"/>
    <xf numFmtId="2" fontId="0" fillId="0" borderId="0" xfId="0" applyNumberFormat="1"/>
    <xf numFmtId="0" fontId="2" fillId="2" borderId="0" xfId="0" applyFont="1" applyFill="1" applyAlignment="1">
      <alignment horizontal="left"/>
    </xf>
    <xf numFmtId="9" fontId="0" fillId="0" borderId="1" xfId="1" applyFont="1" applyBorder="1"/>
    <xf numFmtId="9" fontId="0" fillId="0" borderId="1" xfId="0" applyNumberFormat="1" applyBorder="1"/>
    <xf numFmtId="1" fontId="0" fillId="0" borderId="0" xfId="0" applyNumberFormat="1"/>
    <xf numFmtId="1" fontId="0" fillId="0" borderId="1" xfId="0" applyNumberFormat="1" applyBorder="1"/>
    <xf numFmtId="0" fontId="0" fillId="0" borderId="1" xfId="0" applyBorder="1" applyAlignment="1">
      <alignment horizontal="left"/>
    </xf>
    <xf numFmtId="164" fontId="0" fillId="0" borderId="1" xfId="0" applyNumberFormat="1" applyBorder="1"/>
    <xf numFmtId="0" fontId="2" fillId="2" borderId="2" xfId="0" applyFont="1" applyFill="1" applyBorder="1" applyAlignment="1">
      <alignment horizontal="left"/>
    </xf>
    <xf numFmtId="0" fontId="2" fillId="2" borderId="3" xfId="0" applyFont="1" applyFill="1" applyBorder="1" applyAlignment="1">
      <alignment horizontal="left"/>
    </xf>
    <xf numFmtId="0" fontId="2" fillId="2" borderId="4" xfId="0" applyFont="1" applyFill="1" applyBorder="1" applyAlignment="1">
      <alignment horizontal="left"/>
    </xf>
    <xf numFmtId="0" fontId="0" fillId="0" borderId="0" xfId="0" pivotButton="1" applyBorder="1"/>
    <xf numFmtId="0" fontId="0" fillId="0" borderId="0" xfId="0" applyBorder="1"/>
    <xf numFmtId="0" fontId="0" fillId="0" borderId="0" xfId="0" applyBorder="1" applyAlignment="1">
      <alignment horizontal="left"/>
    </xf>
    <xf numFmtId="0" fontId="0" fillId="0" borderId="0" xfId="0" applyNumberFormat="1" applyBorder="1"/>
    <xf numFmtId="2" fontId="0" fillId="0" borderId="0" xfId="0" applyNumberFormat="1" applyBorder="1"/>
    <xf numFmtId="1" fontId="0" fillId="0" borderId="0" xfId="0" applyNumberFormat="1" applyBorder="1"/>
  </cellXfs>
  <cellStyles count="2">
    <cellStyle name="Normal" xfId="0" builtinId="0"/>
    <cellStyle name="Per cent" xfId="1" builtinId="5"/>
  </cellStyles>
  <dxfs count="3300">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2"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 formatCode="0"/>
    </dxf>
    <dxf>
      <numFmt numFmtId="1" formatCode="0"/>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1" formatCode="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2" formatCode="0.00"/>
    </dxf>
    <dxf>
      <numFmt numFmtId="1" formatCode="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2" formatCode="0.00"/>
    </dxf>
    <dxf>
      <border>
        <left/>
        <right/>
        <top/>
        <bottom/>
      </border>
    </dxf>
    <dxf>
      <border>
        <left/>
        <right/>
        <top/>
        <bottom/>
      </border>
    </dxf>
    <dxf>
      <border>
        <left/>
        <right/>
        <top/>
        <bottom/>
      </border>
    </dxf>
    <dxf>
      <border>
        <left/>
        <right/>
        <top/>
        <bottom/>
      </border>
    </dxf>
    <dxf>
      <border>
        <left/>
        <right/>
        <top/>
        <bottom/>
      </border>
    </dxf>
    <dxf>
      <border>
        <left/>
        <right/>
        <top/>
        <bottom/>
      </border>
    </dxf>
    <dxf>
      <numFmt numFmtId="2" formatCode="0.00"/>
    </dxf>
    <dxf>
      <numFmt numFmtId="1" formatCode="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2" formatCode="0.00"/>
    </dxf>
    <dxf>
      <numFmt numFmtId="1" formatCode="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2" formatCode="0.00"/>
    </dxf>
    <dxf>
      <numFmt numFmtId="1" formatCode="0"/>
    </dxf>
    <dxf>
      <numFmt numFmtId="1" formatCode="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2" formatCode="0.00"/>
    </dxf>
    <dxf>
      <font>
        <b/>
        <color theme="1"/>
      </font>
      <fill>
        <patternFill patternType="none">
          <bgColor auto="1"/>
        </patternFill>
      </fill>
      <border diagonalUp="0" diagonalDown="0">
        <left/>
        <right/>
        <top/>
        <bottom/>
        <vertical/>
        <horizontal/>
      </border>
    </dxf>
    <dxf>
      <font>
        <b/>
        <i val="0"/>
        <sz val="16"/>
        <color rgb="FF204E96"/>
        <name val="Calibri"/>
        <family val="2"/>
        <scheme val="minor"/>
      </font>
      <fill>
        <patternFill patternType="none">
          <fgColor indexed="64"/>
          <bgColor auto="1"/>
        </patternFill>
      </fill>
      <border diagonalUp="0" diagonalDown="0">
        <left/>
        <right/>
        <top/>
        <bottom/>
        <vertical/>
        <horizontal/>
      </border>
    </dxf>
  </dxfs>
  <tableStyles count="1" defaultTableStyle="TableStyleMedium2" defaultPivotStyle="PivotStyleLight16">
    <tableStyle name="SlicerStyleLight1 2" pivot="0" table="0" count="10" xr9:uid="{AD80F030-6B2E-4279-8625-6704B0A7DB70}">
      <tableStyleElement type="wholeTable" dxfId="3299"/>
      <tableStyleElement type="headerRow" dxfId="3298"/>
    </tableStyle>
  </tableStyles>
  <colors>
    <mruColors>
      <color rgb="FF2F80ED"/>
      <color rgb="FFBFDFFF"/>
      <color rgb="FFFFFFFF"/>
      <color rgb="FFD8E7FA"/>
      <color rgb="FF204E96"/>
      <color rgb="FFF4F8FD"/>
      <color rgb="FF163E90"/>
      <color rgb="FF1749AE"/>
      <color rgb="FF64B4FF"/>
      <color rgb="FF143E8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0"/>
          </font>
          <fill>
            <patternFill patternType="solid">
              <fgColor rgb="FFD8E7FA"/>
              <bgColor rgb="FF2F80ED"/>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sz val="12"/>
            <color rgb="FF204E96"/>
            <name val="Calibri"/>
            <family val="2"/>
            <scheme val="minor"/>
          </font>
          <fill>
            <patternFill patternType="solid">
              <fgColor rgb="FFD8E7FA"/>
              <bgColor rgb="FFF4F8FD"/>
            </patternFill>
          </fill>
          <border diagonalUp="0" diagonalDown="0">
            <left/>
            <right/>
            <top/>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Workforce Dashboard.xlsm]Pivot Sheet!PivotTable18</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rgbClr val="2F80ED"/>
              </a:gs>
              <a:gs pos="33000">
                <a:srgbClr val="67B4FF"/>
              </a:gs>
            </a:gsLst>
            <a:path path="rect">
              <a:fillToRect l="100000" t="100000"/>
            </a:path>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163E90"/>
                  </a:solidFill>
                  <a:latin typeface="PT Serif" panose="020A0603040505020204" pitchFamily="18" charset="77"/>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Sheet'!$F$3</c:f>
              <c:strCache>
                <c:ptCount val="1"/>
                <c:pt idx="0">
                  <c:v>Total</c:v>
                </c:pt>
              </c:strCache>
            </c:strRef>
          </c:tx>
          <c:spPr>
            <a:gradFill>
              <a:gsLst>
                <a:gs pos="100000">
                  <a:srgbClr val="2F80ED"/>
                </a:gs>
                <a:gs pos="33000">
                  <a:srgbClr val="67B4FF"/>
                </a:gs>
              </a:gsLst>
              <a:path path="rect">
                <a:fillToRect l="100000" t="10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163E90"/>
                    </a:solidFill>
                    <a:latin typeface="PT Serif" panose="020A0603040505020204" pitchFamily="18" charset="77"/>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Sheet'!$E$4:$E$9</c:f>
              <c:strCache>
                <c:ptCount val="5"/>
                <c:pt idx="0">
                  <c:v>Communication</c:v>
                </c:pt>
                <c:pt idx="1">
                  <c:v>Design</c:v>
                </c:pt>
                <c:pt idx="2">
                  <c:v>Excel</c:v>
                </c:pt>
                <c:pt idx="3">
                  <c:v>Management</c:v>
                </c:pt>
                <c:pt idx="4">
                  <c:v>Python</c:v>
                </c:pt>
              </c:strCache>
            </c:strRef>
          </c:cat>
          <c:val>
            <c:numRef>
              <c:f>'Pivot Sheet'!$F$4:$F$9</c:f>
              <c:numCache>
                <c:formatCode>0</c:formatCode>
                <c:ptCount val="5"/>
                <c:pt idx="0">
                  <c:v>19</c:v>
                </c:pt>
                <c:pt idx="1">
                  <c:v>25</c:v>
                </c:pt>
                <c:pt idx="2">
                  <c:v>15</c:v>
                </c:pt>
                <c:pt idx="3">
                  <c:v>19</c:v>
                </c:pt>
                <c:pt idx="4">
                  <c:v>22</c:v>
                </c:pt>
              </c:numCache>
            </c:numRef>
          </c:val>
          <c:extLst>
            <c:ext xmlns:c16="http://schemas.microsoft.com/office/drawing/2014/chart" uri="{C3380CC4-5D6E-409C-BE32-E72D297353CC}">
              <c16:uniqueId val="{00000003-5558-5044-B2E3-9DC98047C814}"/>
            </c:ext>
          </c:extLst>
        </c:ser>
        <c:dLbls>
          <c:dLblPos val="outEnd"/>
          <c:showLegendKey val="0"/>
          <c:showVal val="1"/>
          <c:showCatName val="0"/>
          <c:showSerName val="0"/>
          <c:showPercent val="0"/>
          <c:showBubbleSize val="0"/>
        </c:dLbls>
        <c:gapWidth val="95"/>
        <c:axId val="1424629631"/>
        <c:axId val="1419810495"/>
      </c:barChart>
      <c:catAx>
        <c:axId val="142462963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rgbClr val="163E90"/>
                </a:solidFill>
                <a:latin typeface="+mn-lt"/>
                <a:ea typeface="+mn-ea"/>
                <a:cs typeface="+mn-cs"/>
              </a:defRPr>
            </a:pPr>
            <a:endParaRPr lang="en-US"/>
          </a:p>
        </c:txPr>
        <c:crossAx val="1419810495"/>
        <c:crosses val="autoZero"/>
        <c:auto val="1"/>
        <c:lblAlgn val="ctr"/>
        <c:lblOffset val="100"/>
        <c:noMultiLvlLbl val="0"/>
      </c:catAx>
      <c:valAx>
        <c:axId val="1419810495"/>
        <c:scaling>
          <c:orientation val="minMax"/>
        </c:scaling>
        <c:delete val="1"/>
        <c:axPos val="b"/>
        <c:numFmt formatCode="0" sourceLinked="1"/>
        <c:majorTickMark val="none"/>
        <c:minorTickMark val="none"/>
        <c:tickLblPos val="nextTo"/>
        <c:crossAx val="1424629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25769232915078"/>
          <c:y val="1.0340133395862644E-2"/>
          <c:w val="0.67816578050290954"/>
          <c:h val="0.98965986660413741"/>
        </c:manualLayout>
      </c:layout>
      <c:doughnutChart>
        <c:varyColors val="1"/>
        <c:ser>
          <c:idx val="0"/>
          <c:order val="0"/>
          <c:spPr>
            <a:ln>
              <a:noFill/>
            </a:ln>
          </c:spPr>
          <c:dPt>
            <c:idx val="0"/>
            <c:bubble3D val="0"/>
            <c:spPr>
              <a:solidFill>
                <a:srgbClr val="64B5FF"/>
              </a:solidFill>
              <a:ln w="19050">
                <a:noFill/>
              </a:ln>
              <a:effectLst/>
            </c:spPr>
            <c:extLst>
              <c:ext xmlns:c16="http://schemas.microsoft.com/office/drawing/2014/chart" uri="{C3380CC4-5D6E-409C-BE32-E72D297353CC}">
                <c16:uniqueId val="{0000001E-CAC3-1646-99DE-11BCB92C999E}"/>
              </c:ext>
            </c:extLst>
          </c:dPt>
          <c:dPt>
            <c:idx val="1"/>
            <c:bubble3D val="0"/>
            <c:spPr>
              <a:solidFill>
                <a:srgbClr val="EAF3FD"/>
              </a:solidFill>
              <a:ln w="19050">
                <a:noFill/>
              </a:ln>
              <a:effectLst/>
            </c:spPr>
            <c:extLst>
              <c:ext xmlns:c16="http://schemas.microsoft.com/office/drawing/2014/chart" uri="{C3380CC4-5D6E-409C-BE32-E72D297353CC}">
                <c16:uniqueId val="{0000001F-CAC3-1646-99DE-11BCB92C999E}"/>
              </c:ext>
            </c:extLst>
          </c:dPt>
          <c:val>
            <c:numRef>
              <c:f>'Pivot Sheet'!$N$15:$O$15</c:f>
              <c:numCache>
                <c:formatCode>0%</c:formatCode>
                <c:ptCount val="2"/>
                <c:pt idx="0">
                  <c:v>0.49</c:v>
                </c:pt>
                <c:pt idx="1">
                  <c:v>0.51</c:v>
                </c:pt>
              </c:numCache>
            </c:numRef>
          </c:val>
          <c:extLst>
            <c:ext xmlns:c16="http://schemas.microsoft.com/office/drawing/2014/chart" uri="{C3380CC4-5D6E-409C-BE32-E72D297353CC}">
              <c16:uniqueId val="{0000001D-CAC3-1646-99DE-11BCB92C999E}"/>
            </c:ext>
          </c:extLst>
        </c:ser>
        <c:dLbls>
          <c:showLegendKey val="0"/>
          <c:showVal val="0"/>
          <c:showCatName val="0"/>
          <c:showSerName val="0"/>
          <c:showPercent val="0"/>
          <c:showBubbleSize val="0"/>
          <c:showLeaderLines val="1"/>
        </c:dLbls>
        <c:firstSliceAng val="0"/>
        <c:holeSize val="70"/>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29765013054829"/>
          <c:y val="0"/>
          <c:w val="0.71540469973890342"/>
          <c:h val="1"/>
        </c:manualLayout>
      </c:layout>
      <c:doughnutChart>
        <c:varyColors val="1"/>
        <c:ser>
          <c:idx val="0"/>
          <c:order val="0"/>
          <c:spPr>
            <a:ln>
              <a:noFill/>
            </a:ln>
          </c:spPr>
          <c:dPt>
            <c:idx val="0"/>
            <c:bubble3D val="0"/>
            <c:spPr>
              <a:solidFill>
                <a:srgbClr val="1954C6"/>
              </a:solidFill>
              <a:ln w="19050">
                <a:noFill/>
              </a:ln>
              <a:effectLst/>
            </c:spPr>
            <c:extLst>
              <c:ext xmlns:c16="http://schemas.microsoft.com/office/drawing/2014/chart" uri="{C3380CC4-5D6E-409C-BE32-E72D297353CC}">
                <c16:uniqueId val="{00000001-1F7C-2744-9245-F741329B429B}"/>
              </c:ext>
            </c:extLst>
          </c:dPt>
          <c:dPt>
            <c:idx val="1"/>
            <c:bubble3D val="0"/>
            <c:spPr>
              <a:solidFill>
                <a:srgbClr val="EAF3FD"/>
              </a:solidFill>
              <a:ln w="19050">
                <a:noFill/>
              </a:ln>
              <a:effectLst/>
            </c:spPr>
            <c:extLst>
              <c:ext xmlns:c16="http://schemas.microsoft.com/office/drawing/2014/chart" uri="{C3380CC4-5D6E-409C-BE32-E72D297353CC}">
                <c16:uniqueId val="{00000003-1F7C-2744-9245-F741329B429B}"/>
              </c:ext>
            </c:extLst>
          </c:dPt>
          <c:val>
            <c:numRef>
              <c:f>'Pivot Sheet'!$N$14:$O$14</c:f>
              <c:numCache>
                <c:formatCode>0%</c:formatCode>
                <c:ptCount val="2"/>
                <c:pt idx="0">
                  <c:v>0.51</c:v>
                </c:pt>
                <c:pt idx="1">
                  <c:v>0.49</c:v>
                </c:pt>
              </c:numCache>
            </c:numRef>
          </c:val>
          <c:extLst>
            <c:ext xmlns:c16="http://schemas.microsoft.com/office/drawing/2014/chart" uri="{C3380CC4-5D6E-409C-BE32-E72D297353CC}">
              <c16:uniqueId val="{00000004-1F7C-2744-9245-F741329B429B}"/>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Workforce Dashboard.xlsm]Pivot Sheet!PivotTable20</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8B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143E8F"/>
                  </a:solidFill>
                  <a:latin typeface="PT Serif" panose="020A0603040505020204" pitchFamily="18" charset="77"/>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F63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143E8F"/>
                  </a:solidFill>
                  <a:latin typeface="PT Serif" panose="020A0603040505020204" pitchFamily="18" charset="77"/>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Sheet'!$M$3:$M$4</c:f>
              <c:strCache>
                <c:ptCount val="1"/>
                <c:pt idx="0">
                  <c:v>Female</c:v>
                </c:pt>
              </c:strCache>
            </c:strRef>
          </c:tx>
          <c:spPr>
            <a:solidFill>
              <a:srgbClr val="78B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143E8F"/>
                    </a:solidFill>
                    <a:latin typeface="PT Serif" panose="020A0603040505020204" pitchFamily="18" charset="77"/>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Sheet'!$L$5:$L$10</c:f>
              <c:strCache>
                <c:ptCount val="5"/>
                <c:pt idx="0">
                  <c:v>18-25</c:v>
                </c:pt>
                <c:pt idx="1">
                  <c:v>26-35</c:v>
                </c:pt>
                <c:pt idx="2">
                  <c:v>36-45</c:v>
                </c:pt>
                <c:pt idx="3">
                  <c:v>46-55</c:v>
                </c:pt>
                <c:pt idx="4">
                  <c:v>56 &lt;</c:v>
                </c:pt>
              </c:strCache>
            </c:strRef>
          </c:cat>
          <c:val>
            <c:numRef>
              <c:f>'Pivot Sheet'!$M$5:$M$10</c:f>
              <c:numCache>
                <c:formatCode>0</c:formatCode>
                <c:ptCount val="5"/>
                <c:pt idx="0">
                  <c:v>8</c:v>
                </c:pt>
                <c:pt idx="1">
                  <c:v>14</c:v>
                </c:pt>
                <c:pt idx="2">
                  <c:v>11</c:v>
                </c:pt>
                <c:pt idx="3">
                  <c:v>8</c:v>
                </c:pt>
                <c:pt idx="4">
                  <c:v>8</c:v>
                </c:pt>
              </c:numCache>
            </c:numRef>
          </c:val>
          <c:extLst>
            <c:ext xmlns:c16="http://schemas.microsoft.com/office/drawing/2014/chart" uri="{C3380CC4-5D6E-409C-BE32-E72D297353CC}">
              <c16:uniqueId val="{00000009-6FBA-2446-BB6F-E38454068C4C}"/>
            </c:ext>
          </c:extLst>
        </c:ser>
        <c:ser>
          <c:idx val="1"/>
          <c:order val="1"/>
          <c:tx>
            <c:strRef>
              <c:f>'Pivot Sheet'!$N$3:$N$4</c:f>
              <c:strCache>
                <c:ptCount val="1"/>
                <c:pt idx="0">
                  <c:v>Male</c:v>
                </c:pt>
              </c:strCache>
            </c:strRef>
          </c:tx>
          <c:spPr>
            <a:solidFill>
              <a:srgbClr val="1F63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143E8F"/>
                    </a:solidFill>
                    <a:latin typeface="PT Serif" panose="020A0603040505020204" pitchFamily="18" charset="77"/>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Sheet'!$L$5:$L$10</c:f>
              <c:strCache>
                <c:ptCount val="5"/>
                <c:pt idx="0">
                  <c:v>18-25</c:v>
                </c:pt>
                <c:pt idx="1">
                  <c:v>26-35</c:v>
                </c:pt>
                <c:pt idx="2">
                  <c:v>36-45</c:v>
                </c:pt>
                <c:pt idx="3">
                  <c:v>46-55</c:v>
                </c:pt>
                <c:pt idx="4">
                  <c:v>56 &lt;</c:v>
                </c:pt>
              </c:strCache>
            </c:strRef>
          </c:cat>
          <c:val>
            <c:numRef>
              <c:f>'Pivot Sheet'!$N$5:$N$10</c:f>
              <c:numCache>
                <c:formatCode>0</c:formatCode>
                <c:ptCount val="5"/>
                <c:pt idx="0">
                  <c:v>7</c:v>
                </c:pt>
                <c:pt idx="1">
                  <c:v>11</c:v>
                </c:pt>
                <c:pt idx="2">
                  <c:v>15</c:v>
                </c:pt>
                <c:pt idx="3">
                  <c:v>11</c:v>
                </c:pt>
                <c:pt idx="4">
                  <c:v>7</c:v>
                </c:pt>
              </c:numCache>
            </c:numRef>
          </c:val>
          <c:extLst>
            <c:ext xmlns:c16="http://schemas.microsoft.com/office/drawing/2014/chart" uri="{C3380CC4-5D6E-409C-BE32-E72D297353CC}">
              <c16:uniqueId val="{0000000E-6FBA-2446-BB6F-E38454068C4C}"/>
            </c:ext>
          </c:extLst>
        </c:ser>
        <c:dLbls>
          <c:dLblPos val="outEnd"/>
          <c:showLegendKey val="0"/>
          <c:showVal val="1"/>
          <c:showCatName val="0"/>
          <c:showSerName val="0"/>
          <c:showPercent val="0"/>
          <c:showBubbleSize val="0"/>
        </c:dLbls>
        <c:gapWidth val="85"/>
        <c:overlap val="-11"/>
        <c:axId val="1428576383"/>
        <c:axId val="1428581759"/>
      </c:barChart>
      <c:catAx>
        <c:axId val="1428576383"/>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rgbClr val="143E8F"/>
                </a:solidFill>
                <a:latin typeface="PT Serif" panose="020A0603040505020204" pitchFamily="18" charset="77"/>
                <a:ea typeface="+mn-ea"/>
                <a:cs typeface="+mn-cs"/>
              </a:defRPr>
            </a:pPr>
            <a:endParaRPr lang="en-US"/>
          </a:p>
        </c:txPr>
        <c:crossAx val="1428581759"/>
        <c:crosses val="autoZero"/>
        <c:auto val="1"/>
        <c:lblAlgn val="ctr"/>
        <c:lblOffset val="100"/>
        <c:noMultiLvlLbl val="0"/>
      </c:catAx>
      <c:valAx>
        <c:axId val="1428581759"/>
        <c:scaling>
          <c:orientation val="minMax"/>
        </c:scaling>
        <c:delete val="1"/>
        <c:axPos val="l"/>
        <c:numFmt formatCode="0" sourceLinked="1"/>
        <c:majorTickMark val="none"/>
        <c:minorTickMark val="none"/>
        <c:tickLblPos val="nextTo"/>
        <c:crossAx val="142857638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PT Serif" panose="020A0603040505020204" pitchFamily="18" charset="77"/>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450781714950977E-2"/>
          <c:y val="0.1211773762599218"/>
          <c:w val="0.87358546301243711"/>
          <c:h val="0.69034262572166638"/>
        </c:manualLayout>
      </c:layout>
      <c:areaChart>
        <c:grouping val="standard"/>
        <c:varyColors val="0"/>
        <c:ser>
          <c:idx val="0"/>
          <c:order val="0"/>
          <c:spPr>
            <a:gradFill>
              <a:gsLst>
                <a:gs pos="15000">
                  <a:schemeClr val="accent5">
                    <a:lumMod val="0"/>
                    <a:lumOff val="100000"/>
                  </a:schemeClr>
                </a:gs>
                <a:gs pos="87000">
                  <a:srgbClr val="BFDFFF"/>
                </a:gs>
              </a:gsLst>
              <a:lin ang="16200000" scaled="0"/>
            </a:gradFill>
            <a:ln>
              <a:noFill/>
            </a:ln>
            <a:effectLst>
              <a:innerShdw dist="12700" dir="16200000">
                <a:schemeClr val="lt1">
                  <a:alpha val="75000"/>
                </a:schemeClr>
              </a:innerShdw>
            </a:effectLst>
          </c:spPr>
          <c:dLbls>
            <c:dLbl>
              <c:idx val="0"/>
              <c:layout>
                <c:manualLayout>
                  <c:x val="1.120725826226739E-2"/>
                  <c:y val="-0.3502408216290349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1B2-2242-8E1F-856381AD1794}"/>
                </c:ext>
              </c:extLst>
            </c:dLbl>
            <c:dLbl>
              <c:idx val="1"/>
              <c:layout>
                <c:manualLayout>
                  <c:x val="4.6617442715854293E-3"/>
                  <c:y val="-0.2929973672254441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1B2-2242-8E1F-856381AD1794}"/>
                </c:ext>
              </c:extLst>
            </c:dLbl>
            <c:dLbl>
              <c:idx val="2"/>
              <c:layout>
                <c:manualLayout>
                  <c:x val="-4.1426223106194766E-3"/>
                  <c:y val="-0.3732282222481508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1B2-2242-8E1F-856381AD1794}"/>
                </c:ext>
              </c:extLst>
            </c:dLbl>
            <c:dLbl>
              <c:idx val="3"/>
              <c:layout>
                <c:manualLayout>
                  <c:x val="-2.7777929142941025E-3"/>
                  <c:y val="-0.397695441206913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1B2-2242-8E1F-856381AD1794}"/>
                </c:ext>
              </c:extLst>
            </c:dLbl>
            <c:dLbl>
              <c:idx val="4"/>
              <c:layout>
                <c:manualLayout>
                  <c:x val="-1.24760010535017E-2"/>
                  <c:y val="-0.389596264913526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1B2-2242-8E1F-856381AD1794}"/>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143E8F"/>
                    </a:solidFill>
                    <a:latin typeface="PT Serif" panose="020A0603040505020204" pitchFamily="18" charset="77"/>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Sheet'!$Q$12:$Q$16</c:f>
              <c:strCache>
                <c:ptCount val="5"/>
                <c:pt idx="0">
                  <c:v>Analyst</c:v>
                </c:pt>
                <c:pt idx="1">
                  <c:v>Designer</c:v>
                </c:pt>
                <c:pt idx="2">
                  <c:v>Developer</c:v>
                </c:pt>
                <c:pt idx="3">
                  <c:v>HR Specialist</c:v>
                </c:pt>
                <c:pt idx="4">
                  <c:v>Manager</c:v>
                </c:pt>
              </c:strCache>
            </c:strRef>
          </c:cat>
          <c:val>
            <c:numRef>
              <c:f>'Pivot Sheet'!$S$12:$S$16</c:f>
              <c:numCache>
                <c:formatCode>0</c:formatCode>
                <c:ptCount val="5"/>
                <c:pt idx="0">
                  <c:v>207</c:v>
                </c:pt>
                <c:pt idx="1">
                  <c:v>159</c:v>
                </c:pt>
                <c:pt idx="2">
                  <c:v>212</c:v>
                </c:pt>
                <c:pt idx="3">
                  <c:v>234</c:v>
                </c:pt>
                <c:pt idx="4">
                  <c:v>238</c:v>
                </c:pt>
              </c:numCache>
            </c:numRef>
          </c:val>
          <c:extLst>
            <c:ext xmlns:c16="http://schemas.microsoft.com/office/drawing/2014/chart" uri="{C3380CC4-5D6E-409C-BE32-E72D297353CC}">
              <c16:uniqueId val="{00000005-F1B2-2242-8E1F-856381AD1794}"/>
            </c:ext>
          </c:extLst>
        </c:ser>
        <c:dLbls>
          <c:showLegendKey val="0"/>
          <c:showVal val="1"/>
          <c:showCatName val="0"/>
          <c:showSerName val="0"/>
          <c:showPercent val="0"/>
          <c:showBubbleSize val="0"/>
        </c:dLbls>
        <c:dropLines>
          <c:spPr>
            <a:ln w="9525" cap="flat" cmpd="sng" algn="ctr">
              <a:solidFill>
                <a:srgbClr val="BFDFFF"/>
              </a:solidFill>
              <a:round/>
            </a:ln>
            <a:effectLst/>
          </c:spPr>
        </c:dropLines>
        <c:axId val="1456904767"/>
        <c:axId val="1456911039"/>
      </c:areaChart>
      <c:catAx>
        <c:axId val="1456904767"/>
        <c:scaling>
          <c:orientation val="minMax"/>
        </c:scaling>
        <c:delete val="0"/>
        <c:axPos val="b"/>
        <c:numFmt formatCode="General" sourceLinked="1"/>
        <c:majorTickMark val="none"/>
        <c:minorTickMark val="none"/>
        <c:tickLblPos val="nextTo"/>
        <c:spPr>
          <a:noFill/>
          <a:ln w="9575" cap="flat" cmpd="sng" algn="ctr">
            <a:noFill/>
            <a:round/>
            <a:headEnd type="none" w="sm" len="sm"/>
            <a:tailEnd type="none" w="sm" len="sm"/>
          </a:ln>
          <a:effectLst/>
        </c:spPr>
        <c:txPr>
          <a:bodyPr rot="-60000000" spcFirstLastPara="1" vertOverflow="ellipsis" vert="horz" wrap="square" anchor="ctr" anchorCtr="1"/>
          <a:lstStyle/>
          <a:p>
            <a:pPr>
              <a:defRPr sz="1200" b="1" i="0" u="none" strike="noStrike" kern="1200" cap="all" baseline="0">
                <a:solidFill>
                  <a:srgbClr val="143E8F"/>
                </a:solidFill>
                <a:latin typeface="PT Serif" panose="020A0603040505020204" pitchFamily="18" charset="77"/>
                <a:ea typeface="+mn-ea"/>
                <a:cs typeface="+mn-cs"/>
              </a:defRPr>
            </a:pPr>
            <a:endParaRPr lang="en-US"/>
          </a:p>
        </c:txPr>
        <c:crossAx val="1456911039"/>
        <c:crosses val="autoZero"/>
        <c:auto val="1"/>
        <c:lblAlgn val="ctr"/>
        <c:lblOffset val="100"/>
        <c:noMultiLvlLbl val="0"/>
      </c:catAx>
      <c:valAx>
        <c:axId val="1456911039"/>
        <c:scaling>
          <c:orientation val="minMax"/>
        </c:scaling>
        <c:delete val="1"/>
        <c:axPos val="l"/>
        <c:numFmt formatCode="0" sourceLinked="1"/>
        <c:majorTickMark val="out"/>
        <c:minorTickMark val="none"/>
        <c:tickLblPos val="nextTo"/>
        <c:crossAx val="145690476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Workforce Dashboard.xlsm]Pivot Sheet!PivotTable22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100000">
                <a:srgbClr val="2F80ED"/>
              </a:gs>
              <a:gs pos="33000">
                <a:srgbClr val="67B4FF"/>
              </a:gs>
            </a:gsLst>
            <a:path path="rect">
              <a:fillToRect l="100000" t="100000"/>
            </a:path>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143E8F"/>
                  </a:solidFill>
                  <a:latin typeface="PT Serif" panose="020A0603040505020204" pitchFamily="18" charset="77"/>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Sheet'!$B$27</c:f>
              <c:strCache>
                <c:ptCount val="1"/>
                <c:pt idx="0">
                  <c:v>Total</c:v>
                </c:pt>
              </c:strCache>
            </c:strRef>
          </c:tx>
          <c:spPr>
            <a:gradFill>
              <a:gsLst>
                <a:gs pos="100000">
                  <a:srgbClr val="2F80ED"/>
                </a:gs>
                <a:gs pos="33000">
                  <a:srgbClr val="67B4FF"/>
                </a:gs>
              </a:gsLst>
              <a:path path="rect">
                <a:fillToRect l="100000" t="10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143E8F"/>
                    </a:solidFill>
                    <a:latin typeface="PT Serif" panose="020A0603040505020204" pitchFamily="18" charset="77"/>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Sheet'!$A$28:$A$32</c:f>
              <c:strCache>
                <c:ptCount val="5"/>
                <c:pt idx="0">
                  <c:v>Central</c:v>
                </c:pt>
                <c:pt idx="1">
                  <c:v>East</c:v>
                </c:pt>
                <c:pt idx="2">
                  <c:v>North</c:v>
                </c:pt>
                <c:pt idx="3">
                  <c:v>South</c:v>
                </c:pt>
                <c:pt idx="4">
                  <c:v>West</c:v>
                </c:pt>
              </c:strCache>
            </c:strRef>
          </c:cat>
          <c:val>
            <c:numRef>
              <c:f>'Pivot Sheet'!$B$28:$B$32</c:f>
              <c:numCache>
                <c:formatCode>0</c:formatCode>
                <c:ptCount val="5"/>
                <c:pt idx="0">
                  <c:v>26</c:v>
                </c:pt>
                <c:pt idx="1">
                  <c:v>19</c:v>
                </c:pt>
                <c:pt idx="2">
                  <c:v>17</c:v>
                </c:pt>
                <c:pt idx="3">
                  <c:v>24</c:v>
                </c:pt>
                <c:pt idx="4">
                  <c:v>14</c:v>
                </c:pt>
              </c:numCache>
            </c:numRef>
          </c:val>
          <c:extLst>
            <c:ext xmlns:c16="http://schemas.microsoft.com/office/drawing/2014/chart" uri="{C3380CC4-5D6E-409C-BE32-E72D297353CC}">
              <c16:uniqueId val="{00000002-ADE5-E647-94EC-8D33BED7055D}"/>
            </c:ext>
          </c:extLst>
        </c:ser>
        <c:dLbls>
          <c:dLblPos val="outEnd"/>
          <c:showLegendKey val="0"/>
          <c:showVal val="1"/>
          <c:showCatName val="0"/>
          <c:showSerName val="0"/>
          <c:showPercent val="0"/>
          <c:showBubbleSize val="0"/>
        </c:dLbls>
        <c:gapWidth val="95"/>
        <c:axId val="1428035263"/>
        <c:axId val="1442780863"/>
      </c:barChart>
      <c:catAx>
        <c:axId val="142803526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rgbClr val="143E8F"/>
                </a:solidFill>
                <a:latin typeface="PT Serif" panose="020A0603040505020204" pitchFamily="18" charset="77"/>
                <a:ea typeface="+mn-ea"/>
                <a:cs typeface="+mn-cs"/>
              </a:defRPr>
            </a:pPr>
            <a:endParaRPr lang="en-US"/>
          </a:p>
        </c:txPr>
        <c:crossAx val="1442780863"/>
        <c:crosses val="autoZero"/>
        <c:auto val="1"/>
        <c:lblAlgn val="ctr"/>
        <c:lblOffset val="100"/>
        <c:noMultiLvlLbl val="0"/>
      </c:catAx>
      <c:valAx>
        <c:axId val="1442780863"/>
        <c:scaling>
          <c:orientation val="minMax"/>
        </c:scaling>
        <c:delete val="1"/>
        <c:axPos val="b"/>
        <c:numFmt formatCode="0" sourceLinked="1"/>
        <c:majorTickMark val="none"/>
        <c:minorTickMark val="none"/>
        <c:tickLblPos val="nextTo"/>
        <c:crossAx val="1428035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Workforce Dashboard.xlsm]Pivot Sheet!PivotTable16</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PT Serif" panose="020A0603040505020204" pitchFamily="18" charset="77"/>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64B4FF"/>
          </a:solidFill>
          <a:ln w="19050">
            <a:solidFill>
              <a:schemeClr val="accent5">
                <a:lumMod val="20000"/>
                <a:lumOff val="80000"/>
              </a:schemeClr>
            </a:solidFill>
          </a:ln>
          <a:effectLst/>
        </c:spPr>
      </c:pivotFmt>
      <c:pivotFmt>
        <c:idx val="7"/>
        <c:spPr>
          <a:solidFill>
            <a:srgbClr val="2F80ED"/>
          </a:solidFill>
          <a:ln w="19050">
            <a:solidFill>
              <a:schemeClr val="accent5">
                <a:lumMod val="20000"/>
                <a:lumOff val="80000"/>
              </a:schemeClr>
            </a:solidFill>
          </a:ln>
          <a:effectLst/>
        </c:spPr>
      </c:pivotFmt>
      <c:pivotFmt>
        <c:idx val="8"/>
        <c:spPr>
          <a:solidFill>
            <a:srgbClr val="1749AE"/>
          </a:solidFill>
          <a:ln w="19050">
            <a:solidFill>
              <a:schemeClr val="lt1"/>
            </a:solidFill>
          </a:ln>
          <a:effectLst/>
        </c:spPr>
      </c:pivotFmt>
    </c:pivotFmts>
    <c:plotArea>
      <c:layout/>
      <c:pieChart>
        <c:varyColors val="1"/>
        <c:ser>
          <c:idx val="0"/>
          <c:order val="0"/>
          <c:tx>
            <c:strRef>
              <c:f>'Pivot Sheet'!$B$3</c:f>
              <c:strCache>
                <c:ptCount val="1"/>
                <c:pt idx="0">
                  <c:v>Total</c:v>
                </c:pt>
              </c:strCache>
            </c:strRef>
          </c:tx>
          <c:dPt>
            <c:idx val="0"/>
            <c:bubble3D val="0"/>
            <c:spPr>
              <a:solidFill>
                <a:srgbClr val="64B4FF"/>
              </a:solidFill>
              <a:ln w="19050">
                <a:solidFill>
                  <a:schemeClr val="accent5">
                    <a:lumMod val="20000"/>
                    <a:lumOff val="80000"/>
                  </a:schemeClr>
                </a:solidFill>
              </a:ln>
              <a:effectLst/>
            </c:spPr>
            <c:extLst>
              <c:ext xmlns:c16="http://schemas.microsoft.com/office/drawing/2014/chart" uri="{C3380CC4-5D6E-409C-BE32-E72D297353CC}">
                <c16:uniqueId val="{00000001-780A-6541-8D1A-C8B099293249}"/>
              </c:ext>
            </c:extLst>
          </c:dPt>
          <c:dPt>
            <c:idx val="1"/>
            <c:bubble3D val="0"/>
            <c:spPr>
              <a:solidFill>
                <a:srgbClr val="2F80ED"/>
              </a:solidFill>
              <a:ln w="19050">
                <a:solidFill>
                  <a:schemeClr val="accent5">
                    <a:lumMod val="20000"/>
                    <a:lumOff val="80000"/>
                  </a:schemeClr>
                </a:solidFill>
              </a:ln>
              <a:effectLst/>
            </c:spPr>
            <c:extLst>
              <c:ext xmlns:c16="http://schemas.microsoft.com/office/drawing/2014/chart" uri="{C3380CC4-5D6E-409C-BE32-E72D297353CC}">
                <c16:uniqueId val="{00000003-780A-6541-8D1A-C8B099293249}"/>
              </c:ext>
            </c:extLst>
          </c:dPt>
          <c:dPt>
            <c:idx val="2"/>
            <c:bubble3D val="0"/>
            <c:spPr>
              <a:solidFill>
                <a:srgbClr val="1749AE"/>
              </a:solidFill>
              <a:ln w="19050">
                <a:solidFill>
                  <a:schemeClr val="lt1"/>
                </a:solidFill>
              </a:ln>
              <a:effectLst/>
            </c:spPr>
            <c:extLst>
              <c:ext xmlns:c16="http://schemas.microsoft.com/office/drawing/2014/chart" uri="{C3380CC4-5D6E-409C-BE32-E72D297353CC}">
                <c16:uniqueId val="{00000005-780A-6541-8D1A-C8B099293249}"/>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PT Serif" panose="020A0603040505020204" pitchFamily="18" charset="77"/>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Sheet'!$A$4:$A$7</c:f>
              <c:strCache>
                <c:ptCount val="3"/>
                <c:pt idx="0">
                  <c:v>Contract</c:v>
                </c:pt>
                <c:pt idx="1">
                  <c:v>Full-Time</c:v>
                </c:pt>
                <c:pt idx="2">
                  <c:v>Part-Time</c:v>
                </c:pt>
              </c:strCache>
            </c:strRef>
          </c:cat>
          <c:val>
            <c:numRef>
              <c:f>'Pivot Sheet'!$B$4:$B$7</c:f>
              <c:numCache>
                <c:formatCode>General</c:formatCode>
                <c:ptCount val="3"/>
                <c:pt idx="0">
                  <c:v>31</c:v>
                </c:pt>
                <c:pt idx="1">
                  <c:v>41</c:v>
                </c:pt>
                <c:pt idx="2">
                  <c:v>28</c:v>
                </c:pt>
              </c:numCache>
            </c:numRef>
          </c:val>
          <c:extLst>
            <c:ext xmlns:c16="http://schemas.microsoft.com/office/drawing/2014/chart" uri="{C3380CC4-5D6E-409C-BE32-E72D297353CC}">
              <c16:uniqueId val="{00000006-780A-6541-8D1A-C8B099293249}"/>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9.png"/><Relationship Id="rId18" Type="http://schemas.openxmlformats.org/officeDocument/2006/relationships/chart" Target="../charts/chart2.xml"/><Relationship Id="rId26" Type="http://schemas.openxmlformats.org/officeDocument/2006/relationships/image" Target="../media/image15.png"/><Relationship Id="rId39" Type="http://schemas.openxmlformats.org/officeDocument/2006/relationships/image" Target="../media/image22.png"/><Relationship Id="rId21" Type="http://schemas.microsoft.com/office/2007/relationships/hdphoto" Target="../media/hdphoto6.wdp"/><Relationship Id="rId34" Type="http://schemas.microsoft.com/office/2007/relationships/hdphoto" Target="../media/hdphoto10.wdp"/><Relationship Id="rId7" Type="http://schemas.microsoft.com/office/2007/relationships/hdphoto" Target="../media/hdphoto2.wdp"/><Relationship Id="rId12" Type="http://schemas.microsoft.com/office/2007/relationships/hdphoto" Target="../media/hdphoto4.wdp"/><Relationship Id="rId17" Type="http://schemas.openxmlformats.org/officeDocument/2006/relationships/chart" Target="../charts/chart1.xml"/><Relationship Id="rId25" Type="http://schemas.microsoft.com/office/2007/relationships/hdphoto" Target="../media/hdphoto7.wdp"/><Relationship Id="rId33" Type="http://schemas.openxmlformats.org/officeDocument/2006/relationships/image" Target="../media/image19.png"/><Relationship Id="rId38" Type="http://schemas.openxmlformats.org/officeDocument/2006/relationships/image" Target="../media/image21.png"/><Relationship Id="rId2" Type="http://schemas.openxmlformats.org/officeDocument/2006/relationships/image" Target="../media/image2.png"/><Relationship Id="rId16" Type="http://schemas.openxmlformats.org/officeDocument/2006/relationships/image" Target="../media/image11.png"/><Relationship Id="rId20" Type="http://schemas.openxmlformats.org/officeDocument/2006/relationships/image" Target="../media/image12.png"/><Relationship Id="rId29" Type="http://schemas.openxmlformats.org/officeDocument/2006/relationships/image" Target="../media/image17.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8.png"/><Relationship Id="rId24" Type="http://schemas.openxmlformats.org/officeDocument/2006/relationships/image" Target="../media/image14.png"/><Relationship Id="rId32" Type="http://schemas.openxmlformats.org/officeDocument/2006/relationships/chart" Target="../charts/chart5.xml"/><Relationship Id="rId37" Type="http://schemas.openxmlformats.org/officeDocument/2006/relationships/chart" Target="../charts/chart7.xml"/><Relationship Id="rId40" Type="http://schemas.openxmlformats.org/officeDocument/2006/relationships/image" Target="../media/image23.png"/><Relationship Id="rId5" Type="http://schemas.microsoft.com/office/2007/relationships/hdphoto" Target="../media/hdphoto1.wdp"/><Relationship Id="rId15" Type="http://schemas.microsoft.com/office/2007/relationships/hdphoto" Target="../media/hdphoto5.wdp"/><Relationship Id="rId23" Type="http://schemas.openxmlformats.org/officeDocument/2006/relationships/chart" Target="../charts/chart4.xml"/><Relationship Id="rId28" Type="http://schemas.openxmlformats.org/officeDocument/2006/relationships/image" Target="../media/image16.png"/><Relationship Id="rId36" Type="http://schemas.openxmlformats.org/officeDocument/2006/relationships/image" Target="../media/image20.png"/><Relationship Id="rId10" Type="http://schemas.openxmlformats.org/officeDocument/2006/relationships/image" Target="../media/image7.png"/><Relationship Id="rId19" Type="http://schemas.openxmlformats.org/officeDocument/2006/relationships/chart" Target="../charts/chart3.xml"/><Relationship Id="rId31" Type="http://schemas.openxmlformats.org/officeDocument/2006/relationships/image" Target="../media/image18.png"/><Relationship Id="rId4" Type="http://schemas.openxmlformats.org/officeDocument/2006/relationships/image" Target="../media/image4.png"/><Relationship Id="rId9" Type="http://schemas.microsoft.com/office/2007/relationships/hdphoto" Target="../media/hdphoto3.wdp"/><Relationship Id="rId14" Type="http://schemas.openxmlformats.org/officeDocument/2006/relationships/image" Target="../media/image10.png"/><Relationship Id="rId22" Type="http://schemas.openxmlformats.org/officeDocument/2006/relationships/image" Target="../media/image13.png"/><Relationship Id="rId27" Type="http://schemas.microsoft.com/office/2007/relationships/hdphoto" Target="../media/hdphoto8.wdp"/><Relationship Id="rId30" Type="http://schemas.microsoft.com/office/2007/relationships/hdphoto" Target="../media/hdphoto9.wdp"/><Relationship Id="rId35" Type="http://schemas.openxmlformats.org/officeDocument/2006/relationships/chart" Target="../charts/chart6.xml"/><Relationship Id="rId8" Type="http://schemas.openxmlformats.org/officeDocument/2006/relationships/image" Target="../media/image6.pn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xdr:col>
      <xdr:colOff>191772</xdr:colOff>
      <xdr:row>5</xdr:row>
      <xdr:rowOff>89292</xdr:rowOff>
    </xdr:from>
    <xdr:to>
      <xdr:col>28</xdr:col>
      <xdr:colOff>792906</xdr:colOff>
      <xdr:row>66</xdr:row>
      <xdr:rowOff>165406</xdr:rowOff>
    </xdr:to>
    <xdr:grpSp>
      <xdr:nvGrpSpPr>
        <xdr:cNvPr id="5" name="Group 4">
          <a:extLst>
            <a:ext uri="{FF2B5EF4-FFF2-40B4-BE49-F238E27FC236}">
              <a16:creationId xmlns:a16="http://schemas.microsoft.com/office/drawing/2014/main" id="{EDC4FAF5-E09E-381A-5592-2912B90FF411}"/>
            </a:ext>
          </a:extLst>
        </xdr:cNvPr>
        <xdr:cNvGrpSpPr/>
      </xdr:nvGrpSpPr>
      <xdr:grpSpPr>
        <a:xfrm>
          <a:off x="1033338" y="1083870"/>
          <a:ext cx="23323423" cy="12209970"/>
          <a:chOff x="1048639" y="1083870"/>
          <a:chExt cx="23323423" cy="12209970"/>
        </a:xfrm>
      </xdr:grpSpPr>
      <xdr:pic>
        <xdr:nvPicPr>
          <xdr:cNvPr id="3" name="Background">
            <a:extLst>
              <a:ext uri="{FF2B5EF4-FFF2-40B4-BE49-F238E27FC236}">
                <a16:creationId xmlns:a16="http://schemas.microsoft.com/office/drawing/2014/main" id="{71F12CA7-C63C-7BFF-0F43-9A807E8E169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48639" y="1190748"/>
            <a:ext cx="23323423" cy="12103092"/>
          </a:xfrm>
          <a:prstGeom prst="rect">
            <a:avLst/>
          </a:prstGeom>
          <a:ln>
            <a:noFill/>
          </a:ln>
        </xdr:spPr>
      </xdr:pic>
      <xdr:sp macro="" textlink="">
        <xdr:nvSpPr>
          <xdr:cNvPr id="10" name="Rounded Rectangle 9">
            <a:extLst>
              <a:ext uri="{FF2B5EF4-FFF2-40B4-BE49-F238E27FC236}">
                <a16:creationId xmlns:a16="http://schemas.microsoft.com/office/drawing/2014/main" id="{01375490-E050-2DD1-9FC8-BBA2C24D8302}"/>
              </a:ext>
            </a:extLst>
          </xdr:cNvPr>
          <xdr:cNvSpPr/>
        </xdr:nvSpPr>
        <xdr:spPr>
          <a:xfrm>
            <a:off x="1260929" y="3805305"/>
            <a:ext cx="4396970" cy="1553271"/>
          </a:xfrm>
          <a:prstGeom prst="roundRect">
            <a:avLst>
              <a:gd name="adj" fmla="val 11042"/>
            </a:avLst>
          </a:prstGeom>
          <a:solidFill>
            <a:schemeClr val="bg1">
              <a:alpha val="75000"/>
            </a:scheme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sp macro="" textlink="">
        <xdr:nvSpPr>
          <xdr:cNvPr id="22" name="Rounded Rectangle 21">
            <a:extLst>
              <a:ext uri="{FF2B5EF4-FFF2-40B4-BE49-F238E27FC236}">
                <a16:creationId xmlns:a16="http://schemas.microsoft.com/office/drawing/2014/main" id="{CA8C0CCC-122A-D246-BB0C-BE2312818255}"/>
              </a:ext>
            </a:extLst>
          </xdr:cNvPr>
          <xdr:cNvSpPr/>
        </xdr:nvSpPr>
        <xdr:spPr>
          <a:xfrm>
            <a:off x="5866750" y="3805305"/>
            <a:ext cx="4408801" cy="1553271"/>
          </a:xfrm>
          <a:prstGeom prst="roundRect">
            <a:avLst>
              <a:gd name="adj" fmla="val 11042"/>
            </a:avLst>
          </a:prstGeom>
          <a:solidFill>
            <a:schemeClr val="bg1">
              <a:alpha val="75000"/>
            </a:scheme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sp macro="" textlink="">
        <xdr:nvSpPr>
          <xdr:cNvPr id="23" name="Rounded Rectangle 22">
            <a:extLst>
              <a:ext uri="{FF2B5EF4-FFF2-40B4-BE49-F238E27FC236}">
                <a16:creationId xmlns:a16="http://schemas.microsoft.com/office/drawing/2014/main" id="{218EB5C3-36D3-1040-BE01-0CE5F9AAA21B}"/>
              </a:ext>
            </a:extLst>
          </xdr:cNvPr>
          <xdr:cNvSpPr/>
        </xdr:nvSpPr>
        <xdr:spPr>
          <a:xfrm>
            <a:off x="10483475" y="3805305"/>
            <a:ext cx="4396970" cy="1553271"/>
          </a:xfrm>
          <a:prstGeom prst="roundRect">
            <a:avLst>
              <a:gd name="adj" fmla="val 11042"/>
            </a:avLst>
          </a:prstGeom>
          <a:solidFill>
            <a:schemeClr val="bg1">
              <a:alpha val="75000"/>
            </a:scheme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sp macro="" textlink="">
        <xdr:nvSpPr>
          <xdr:cNvPr id="24" name="Rounded Rectangle 23">
            <a:extLst>
              <a:ext uri="{FF2B5EF4-FFF2-40B4-BE49-F238E27FC236}">
                <a16:creationId xmlns:a16="http://schemas.microsoft.com/office/drawing/2014/main" id="{90B8D4A7-FA8E-A448-B7F5-08607782A822}"/>
              </a:ext>
            </a:extLst>
          </xdr:cNvPr>
          <xdr:cNvSpPr/>
        </xdr:nvSpPr>
        <xdr:spPr>
          <a:xfrm>
            <a:off x="15088369" y="3805305"/>
            <a:ext cx="4408803" cy="1553271"/>
          </a:xfrm>
          <a:prstGeom prst="roundRect">
            <a:avLst>
              <a:gd name="adj" fmla="val 11042"/>
            </a:avLst>
          </a:prstGeom>
          <a:solidFill>
            <a:schemeClr val="bg1">
              <a:alpha val="75000"/>
            </a:scheme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sp macro="" textlink="">
        <xdr:nvSpPr>
          <xdr:cNvPr id="25" name="Rounded Rectangle 24">
            <a:extLst>
              <a:ext uri="{FF2B5EF4-FFF2-40B4-BE49-F238E27FC236}">
                <a16:creationId xmlns:a16="http://schemas.microsoft.com/office/drawing/2014/main" id="{15882DBA-A625-F646-BDF0-AFD199A54100}"/>
              </a:ext>
            </a:extLst>
          </xdr:cNvPr>
          <xdr:cNvSpPr/>
        </xdr:nvSpPr>
        <xdr:spPr>
          <a:xfrm>
            <a:off x="19705097" y="3805305"/>
            <a:ext cx="4396970" cy="1553272"/>
          </a:xfrm>
          <a:prstGeom prst="roundRect">
            <a:avLst>
              <a:gd name="adj" fmla="val 11042"/>
            </a:avLst>
          </a:prstGeom>
          <a:solidFill>
            <a:schemeClr val="bg1">
              <a:alpha val="75000"/>
            </a:scheme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nvGrpSpPr>
          <xdr:cNvPr id="20" name="Group 19">
            <a:extLst>
              <a:ext uri="{FF2B5EF4-FFF2-40B4-BE49-F238E27FC236}">
                <a16:creationId xmlns:a16="http://schemas.microsoft.com/office/drawing/2014/main" id="{D461B158-C0CF-5ABB-0601-1823CFCD2687}"/>
              </a:ext>
            </a:extLst>
          </xdr:cNvPr>
          <xdr:cNvGrpSpPr/>
        </xdr:nvGrpSpPr>
        <xdr:grpSpPr>
          <a:xfrm>
            <a:off x="1770442" y="1083870"/>
            <a:ext cx="16230899" cy="1594601"/>
            <a:chOff x="1746776" y="1062958"/>
            <a:chExt cx="16006073" cy="1628875"/>
          </a:xfrm>
        </xdr:grpSpPr>
        <xdr:grpSp>
          <xdr:nvGrpSpPr>
            <xdr:cNvPr id="9" name="Group 8">
              <a:extLst>
                <a:ext uri="{FF2B5EF4-FFF2-40B4-BE49-F238E27FC236}">
                  <a16:creationId xmlns:a16="http://schemas.microsoft.com/office/drawing/2014/main" id="{1CC2EA72-843B-2AD9-E31B-7B1436D01CC3}"/>
                </a:ext>
              </a:extLst>
            </xdr:cNvPr>
            <xdr:cNvGrpSpPr/>
          </xdr:nvGrpSpPr>
          <xdr:grpSpPr>
            <a:xfrm>
              <a:off x="3569866" y="1062958"/>
              <a:ext cx="14182983" cy="1628875"/>
              <a:chOff x="2945008" y="1205974"/>
              <a:chExt cx="12201981" cy="1008155"/>
            </a:xfrm>
          </xdr:grpSpPr>
          <xdr:sp macro="" textlink="">
            <xdr:nvSpPr>
              <xdr:cNvPr id="2" name="TextBox 1">
                <a:extLst>
                  <a:ext uri="{FF2B5EF4-FFF2-40B4-BE49-F238E27FC236}">
                    <a16:creationId xmlns:a16="http://schemas.microsoft.com/office/drawing/2014/main" id="{2EF4D07B-45FE-9F52-8C5F-FC840BE14DAF}"/>
                  </a:ext>
                </a:extLst>
              </xdr:cNvPr>
              <xdr:cNvSpPr txBox="1"/>
            </xdr:nvSpPr>
            <xdr:spPr>
              <a:xfrm>
                <a:off x="2945008" y="1205974"/>
                <a:ext cx="12201981" cy="798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4800" b="1" i="0">
                    <a:solidFill>
                      <a:srgbClr val="2E92EE"/>
                    </a:solidFill>
                    <a:latin typeface="PT Serif" panose="020A0603040505020204" pitchFamily="18" charset="77"/>
                  </a:rPr>
                  <a:t>HR</a:t>
                </a:r>
                <a:r>
                  <a:rPr lang="en-GB" sz="4000" b="1" i="0">
                    <a:solidFill>
                      <a:srgbClr val="173F90"/>
                    </a:solidFill>
                    <a:latin typeface="PT Serif" panose="020A0603040505020204" pitchFamily="18" charset="77"/>
                  </a:rPr>
                  <a:t> </a:t>
                </a:r>
                <a:r>
                  <a:rPr lang="en-GB" sz="3600" b="1" i="0">
                    <a:solidFill>
                      <a:srgbClr val="173F90"/>
                    </a:solidFill>
                    <a:latin typeface="PT Serif" panose="020A0603040505020204" pitchFamily="18" charset="77"/>
                  </a:rPr>
                  <a:t>WORKFORCE ANALYTICS DASHBOARD</a:t>
                </a:r>
              </a:p>
            </xdr:txBody>
          </xdr:sp>
          <xdr:sp macro="" textlink="">
            <xdr:nvSpPr>
              <xdr:cNvPr id="4" name="TextBox 3">
                <a:extLst>
                  <a:ext uri="{FF2B5EF4-FFF2-40B4-BE49-F238E27FC236}">
                    <a16:creationId xmlns:a16="http://schemas.microsoft.com/office/drawing/2014/main" id="{E1BCCDD9-103F-1F4C-9CB5-899B73E7A39B}"/>
                  </a:ext>
                </a:extLst>
              </xdr:cNvPr>
              <xdr:cNvSpPr txBox="1"/>
            </xdr:nvSpPr>
            <xdr:spPr>
              <a:xfrm>
                <a:off x="2970409" y="1843078"/>
                <a:ext cx="6063124" cy="371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2000" b="0" i="0">
                    <a:solidFill>
                      <a:srgbClr val="5B7DA8"/>
                    </a:solidFill>
                    <a:latin typeface="+mn-lt"/>
                  </a:rPr>
                  <a:t>People</a:t>
                </a:r>
                <a:r>
                  <a:rPr lang="en-GB" sz="2000" b="0" i="0" baseline="0">
                    <a:solidFill>
                      <a:srgbClr val="5B7DA8"/>
                    </a:solidFill>
                    <a:latin typeface="+mn-lt"/>
                  </a:rPr>
                  <a:t> | Performane | Growth</a:t>
                </a:r>
                <a:endParaRPr lang="en-GB" sz="2000" b="0" i="0">
                  <a:solidFill>
                    <a:srgbClr val="5B7DA8"/>
                  </a:solidFill>
                  <a:latin typeface="+mn-lt"/>
                </a:endParaRPr>
              </a:p>
            </xdr:txBody>
          </xdr:sp>
        </xdr:grpSp>
        <xdr:pic>
          <xdr:nvPicPr>
            <xdr:cNvPr id="8" name="Picture 7">
              <a:extLst>
                <a:ext uri="{FF2B5EF4-FFF2-40B4-BE49-F238E27FC236}">
                  <a16:creationId xmlns:a16="http://schemas.microsoft.com/office/drawing/2014/main" id="{9046BDE4-CD36-24C9-A588-62210A6671F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46776" y="1274745"/>
              <a:ext cx="1739726" cy="1163655"/>
            </a:xfrm>
            <a:prstGeom prst="rect">
              <a:avLst/>
            </a:prstGeom>
            <a:ln>
              <a:noFill/>
            </a:ln>
          </xdr:spPr>
        </xdr:pic>
      </xdr:grpSp>
      <xdr:sp macro="" textlink="">
        <xdr:nvSpPr>
          <xdr:cNvPr id="18" name="Rounded Rectangle 17">
            <a:extLst>
              <a:ext uri="{FF2B5EF4-FFF2-40B4-BE49-F238E27FC236}">
                <a16:creationId xmlns:a16="http://schemas.microsoft.com/office/drawing/2014/main" id="{96E9EA4F-9F59-0645-96A5-8F8F5FDF7795}"/>
              </a:ext>
            </a:extLst>
          </xdr:cNvPr>
          <xdr:cNvSpPr/>
        </xdr:nvSpPr>
        <xdr:spPr>
          <a:xfrm>
            <a:off x="1260929" y="2709995"/>
            <a:ext cx="22822471" cy="880930"/>
          </a:xfrm>
          <a:prstGeom prst="roundRect">
            <a:avLst>
              <a:gd name="adj" fmla="val 11042"/>
            </a:avLst>
          </a:prstGeom>
          <a:solidFill>
            <a:srgbClr val="FFFFFF">
              <a:alpha val="85000"/>
            </a:srgb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sp macro="" textlink="">
        <xdr:nvSpPr>
          <xdr:cNvPr id="19" name="Rounded Rectangle 18">
            <a:extLst>
              <a:ext uri="{FF2B5EF4-FFF2-40B4-BE49-F238E27FC236}">
                <a16:creationId xmlns:a16="http://schemas.microsoft.com/office/drawing/2014/main" id="{EF99ED00-2425-D143-A1C8-50FF84EFB602}"/>
              </a:ext>
            </a:extLst>
          </xdr:cNvPr>
          <xdr:cNvSpPr/>
        </xdr:nvSpPr>
        <xdr:spPr>
          <a:xfrm>
            <a:off x="1260929" y="5569313"/>
            <a:ext cx="4915895" cy="3542629"/>
          </a:xfrm>
          <a:prstGeom prst="roundRect">
            <a:avLst>
              <a:gd name="adj" fmla="val 5896"/>
            </a:avLst>
          </a:prstGeom>
          <a:solidFill>
            <a:schemeClr val="bg1">
              <a:alpha val="75000"/>
            </a:scheme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sp macro="" textlink="">
        <xdr:nvSpPr>
          <xdr:cNvPr id="21" name="Rounded Rectangle 20">
            <a:extLst>
              <a:ext uri="{FF2B5EF4-FFF2-40B4-BE49-F238E27FC236}">
                <a16:creationId xmlns:a16="http://schemas.microsoft.com/office/drawing/2014/main" id="{8D1A75CE-0FC7-364B-99D6-F88C5506F651}"/>
              </a:ext>
            </a:extLst>
          </xdr:cNvPr>
          <xdr:cNvSpPr/>
        </xdr:nvSpPr>
        <xdr:spPr>
          <a:xfrm>
            <a:off x="1261856" y="9301776"/>
            <a:ext cx="4892778" cy="3542629"/>
          </a:xfrm>
          <a:prstGeom prst="roundRect">
            <a:avLst>
              <a:gd name="adj" fmla="val 5896"/>
            </a:avLst>
          </a:prstGeom>
          <a:solidFill>
            <a:schemeClr val="bg1">
              <a:alpha val="75000"/>
            </a:scheme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sp macro="" textlink="">
        <xdr:nvSpPr>
          <xdr:cNvPr id="26" name="TextBox 25">
            <a:extLst>
              <a:ext uri="{FF2B5EF4-FFF2-40B4-BE49-F238E27FC236}">
                <a16:creationId xmlns:a16="http://schemas.microsoft.com/office/drawing/2014/main" id="{8966B09B-0711-8B41-48F2-E9FB24829215}"/>
              </a:ext>
            </a:extLst>
          </xdr:cNvPr>
          <xdr:cNvSpPr txBox="1"/>
        </xdr:nvSpPr>
        <xdr:spPr>
          <a:xfrm>
            <a:off x="2240773" y="3808013"/>
            <a:ext cx="3031763" cy="533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2000" b="1">
                <a:solidFill>
                  <a:srgbClr val="1D4E9A"/>
                </a:solidFill>
                <a:latin typeface="PT Serif" panose="020A0603040505020204" pitchFamily="18" charset="77"/>
                <a:ea typeface="+mn-ea"/>
                <a:cs typeface="+mn-cs"/>
              </a:rPr>
              <a:t>Total Employees</a:t>
            </a:r>
          </a:p>
        </xdr:txBody>
      </xdr:sp>
      <xdr:pic>
        <xdr:nvPicPr>
          <xdr:cNvPr id="32" name="Picture 31">
            <a:extLst>
              <a:ext uri="{FF2B5EF4-FFF2-40B4-BE49-F238E27FC236}">
                <a16:creationId xmlns:a16="http://schemas.microsoft.com/office/drawing/2014/main" id="{470228B5-B92E-252F-3AE1-450E7FE4DD66}"/>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9166" t="9697" r="20894" b="13029"/>
          <a:stretch>
            <a:fillRect/>
          </a:stretch>
        </xdr:blipFill>
        <xdr:spPr>
          <a:xfrm>
            <a:off x="1549899" y="4138709"/>
            <a:ext cx="1081193" cy="891678"/>
          </a:xfrm>
          <a:prstGeom prst="rect">
            <a:avLst/>
          </a:prstGeom>
          <a:ln>
            <a:noFill/>
          </a:ln>
        </xdr:spPr>
      </xdr:pic>
      <xdr:sp macro="" textlink="">
        <xdr:nvSpPr>
          <xdr:cNvPr id="33" name="TextBox 32">
            <a:extLst>
              <a:ext uri="{FF2B5EF4-FFF2-40B4-BE49-F238E27FC236}">
                <a16:creationId xmlns:a16="http://schemas.microsoft.com/office/drawing/2014/main" id="{AD293948-A3D8-FC40-AB4B-76B90FC196C5}"/>
              </a:ext>
            </a:extLst>
          </xdr:cNvPr>
          <xdr:cNvSpPr txBox="1"/>
        </xdr:nvSpPr>
        <xdr:spPr>
          <a:xfrm>
            <a:off x="6842970" y="3808013"/>
            <a:ext cx="3226055" cy="533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2000" b="1">
                <a:solidFill>
                  <a:srgbClr val="1D4E9A"/>
                </a:solidFill>
                <a:latin typeface="PT Serif" panose="020A0603040505020204" pitchFamily="18" charset="77"/>
                <a:ea typeface="+mn-ea"/>
                <a:cs typeface="+mn-cs"/>
              </a:rPr>
              <a:t>Avg Performance Rating</a:t>
            </a:r>
          </a:p>
        </xdr:txBody>
      </xdr:sp>
      <xdr:pic>
        <xdr:nvPicPr>
          <xdr:cNvPr id="39" name="Picture 38">
            <a:extLst>
              <a:ext uri="{FF2B5EF4-FFF2-40B4-BE49-F238E27FC236}">
                <a16:creationId xmlns:a16="http://schemas.microsoft.com/office/drawing/2014/main" id="{FCC837DE-AE37-9F28-BAD5-722FD1D53847}"/>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7950" b="93724" l="6939" r="93061">
                        <a14:foregroundMark x1="48163" y1="8368" x2="48163" y2="8368"/>
                        <a14:foregroundMark x1="48163" y1="8368" x2="48163" y2="8368"/>
                        <a14:foregroundMark x1="6939" y1="39749" x2="6939" y2="39749"/>
                        <a14:foregroundMark x1="6939" y1="39749" x2="6939" y2="39749"/>
                        <a14:foregroundMark x1="21633" y1="92050" x2="21633" y2="92050"/>
                        <a14:foregroundMark x1="21633" y1="92050" x2="21633" y2="92050"/>
                        <a14:foregroundMark x1="75102" y1="93724" x2="75102" y2="93724"/>
                        <a14:foregroundMark x1="75102" y1="93724" x2="75102" y2="93724"/>
                        <a14:foregroundMark x1="89796" y1="42678" x2="89796" y2="42678"/>
                        <a14:foregroundMark x1="89796" y1="42678" x2="89796" y2="42678"/>
                        <a14:foregroundMark x1="93061" y1="40167" x2="93061" y2="40167"/>
                        <a14:foregroundMark x1="93061" y1="40167" x2="93061" y2="40167"/>
                        <a14:backgroundMark x1="73878" y1="94561" x2="73878" y2="94561"/>
                        <a14:backgroundMark x1="73878" y1="94561" x2="73878" y2="94561"/>
                        <a14:backgroundMark x1="73878" y1="94561" x2="73878" y2="94561"/>
                        <a14:backgroundMark x1="73878" y1="94561" x2="73878" y2="94561"/>
                        <a14:backgroundMark x1="74694" y1="95397" x2="74694" y2="95397"/>
                        <a14:backgroundMark x1="74694" y1="94979" x2="74694" y2="94979"/>
                        <a14:backgroundMark x1="74694" y1="94979" x2="74694" y2="94979"/>
                        <a14:backgroundMark x1="73469" y1="94561" x2="73469" y2="94561"/>
                        <a14:backgroundMark x1="73469" y1="94561" x2="73469" y2="94561"/>
                        <a14:backgroundMark x1="73469" y1="94561" x2="73469" y2="94561"/>
                        <a14:backgroundMark x1="73469" y1="94561" x2="73469" y2="94561"/>
                        <a14:backgroundMark x1="73469" y1="94561" x2="73469" y2="94561"/>
                        <a14:backgroundMark x1="73469" y1="94561" x2="73469" y2="94561"/>
                      </a14:backgroundRemoval>
                    </a14:imgEffect>
                  </a14:imgLayer>
                </a14:imgProps>
              </a:ext>
              <a:ext uri="{28A0092B-C50C-407E-A947-70E740481C1C}">
                <a14:useLocalDpi xmlns:a14="http://schemas.microsoft.com/office/drawing/2010/main" val="0"/>
              </a:ext>
            </a:extLst>
          </a:blip>
          <a:stretch>
            <a:fillRect/>
          </a:stretch>
        </xdr:blipFill>
        <xdr:spPr>
          <a:xfrm>
            <a:off x="6208634" y="4180189"/>
            <a:ext cx="858350" cy="804433"/>
          </a:xfrm>
          <a:prstGeom prst="rect">
            <a:avLst/>
          </a:prstGeom>
          <a:ln>
            <a:noFill/>
          </a:ln>
        </xdr:spPr>
      </xdr:pic>
      <xdr:sp macro="" textlink="">
        <xdr:nvSpPr>
          <xdr:cNvPr id="34" name="TextBox 33">
            <a:extLst>
              <a:ext uri="{FF2B5EF4-FFF2-40B4-BE49-F238E27FC236}">
                <a16:creationId xmlns:a16="http://schemas.microsoft.com/office/drawing/2014/main" id="{26F3D870-1B5A-B646-A3D2-901C26F80BA3}"/>
              </a:ext>
            </a:extLst>
          </xdr:cNvPr>
          <xdr:cNvSpPr txBox="1"/>
        </xdr:nvSpPr>
        <xdr:spPr>
          <a:xfrm>
            <a:off x="11639460" y="3809580"/>
            <a:ext cx="3032319" cy="5299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2000" b="1">
                <a:solidFill>
                  <a:srgbClr val="1D4E9A"/>
                </a:solidFill>
                <a:latin typeface="PT Serif" panose="020A0603040505020204" pitchFamily="18" charset="77"/>
                <a:ea typeface="+mn-ea"/>
                <a:cs typeface="+mn-cs"/>
              </a:rPr>
              <a:t>Part Time Employees</a:t>
            </a:r>
          </a:p>
        </xdr:txBody>
      </xdr:sp>
      <xdr:pic>
        <xdr:nvPicPr>
          <xdr:cNvPr id="41" name="Picture 40">
            <a:extLst>
              <a:ext uri="{FF2B5EF4-FFF2-40B4-BE49-F238E27FC236}">
                <a16:creationId xmlns:a16="http://schemas.microsoft.com/office/drawing/2014/main" id="{D8C99F48-E512-694C-EACD-814E67D20383}"/>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ackgroundRemoval t="8852" b="91148" l="5423" r="90670">
                        <a14:foregroundMark x1="55582" y1="10048" x2="55582" y2="10048"/>
                        <a14:foregroundMark x1="55582" y1="10048" x2="55582" y2="10048"/>
                        <a14:foregroundMark x1="47927" y1="9011" x2="47927" y2="9011"/>
                        <a14:foregroundMark x1="47927" y1="9011" x2="47927" y2="9011"/>
                        <a14:foregroundMark x1="31579" y1="11722" x2="31579" y2="11722"/>
                        <a14:foregroundMark x1="31579" y1="11722" x2="31579" y2="11722"/>
                        <a14:foregroundMark x1="5423" y1="50957" x2="5423" y2="50957"/>
                        <a14:foregroundMark x1="5423" y1="50957" x2="5423" y2="50957"/>
                        <a14:foregroundMark x1="50080" y1="91228" x2="50080" y2="91228"/>
                        <a14:foregroundMark x1="50080" y1="91228" x2="50080" y2="91228"/>
                        <a14:foregroundMark x1="90670" y1="49282" x2="90670" y2="49282"/>
                        <a14:foregroundMark x1="90670" y1="49282" x2="90670" y2="49282"/>
                        <a14:foregroundMark x1="58533" y1="55582" x2="58533" y2="55582"/>
                        <a14:foregroundMark x1="58533" y1="55582" x2="58533" y2="55582"/>
                        <a14:foregroundMark x1="50638" y1="38118" x2="50638" y2="38118"/>
                        <a14:foregroundMark x1="50638" y1="38118" x2="50638" y2="38118"/>
                        <a14:foregroundMark x1="50399" y1="33493" x2="50399" y2="33493"/>
                        <a14:foregroundMark x1="50399" y1="33493" x2="50399" y2="33493"/>
                        <a14:foregroundMark x1="47687" y1="29426" x2="49203" y2="37161"/>
                        <a14:foregroundMark x1="49203" y1="37161" x2="49203" y2="30622"/>
                        <a14:foregroundMark x1="49203" y1="30622" x2="49043" y2="40829"/>
                        <a14:foregroundMark x1="49043" y1="40829" x2="47847" y2="32217"/>
                        <a14:foregroundMark x1="47847" y1="32217" x2="50319" y2="50558"/>
                        <a14:foregroundMark x1="50319" y1="50558" x2="54785" y2="56539"/>
                        <a14:foregroundMark x1="54785" y1="56539" x2="60845" y2="60048"/>
                        <a14:foregroundMark x1="60845" y1="60048" x2="54545" y2="51834"/>
                        <a14:foregroundMark x1="54545" y1="51834" x2="65152" y2="61404"/>
                        <a14:foregroundMark x1="65152" y1="61404" x2="58852" y2="56220"/>
                        <a14:foregroundMark x1="58852" y1="56220" x2="63477" y2="60766"/>
                        <a14:foregroundMark x1="63477" y1="60766" x2="54705" y2="51994"/>
                      </a14:backgroundRemoval>
                    </a14:imgEffect>
                  </a14:imgLayer>
                </a14:imgProps>
              </a:ext>
              <a:ext uri="{28A0092B-C50C-407E-A947-70E740481C1C}">
                <a14:useLocalDpi xmlns:a14="http://schemas.microsoft.com/office/drawing/2010/main" val="0"/>
              </a:ext>
            </a:extLst>
          </a:blip>
          <a:stretch>
            <a:fillRect/>
          </a:stretch>
        </xdr:blipFill>
        <xdr:spPr>
          <a:xfrm>
            <a:off x="10772333" y="4137258"/>
            <a:ext cx="965328" cy="894580"/>
          </a:xfrm>
          <a:prstGeom prst="rect">
            <a:avLst/>
          </a:prstGeom>
          <a:ln>
            <a:noFill/>
          </a:ln>
        </xdr:spPr>
      </xdr:pic>
      <xdr:sp macro="" textlink="">
        <xdr:nvSpPr>
          <xdr:cNvPr id="36" name="TextBox 35">
            <a:extLst>
              <a:ext uri="{FF2B5EF4-FFF2-40B4-BE49-F238E27FC236}">
                <a16:creationId xmlns:a16="http://schemas.microsoft.com/office/drawing/2014/main" id="{47DFA75C-87E1-5C4D-A22B-D2D677BCC120}"/>
              </a:ext>
            </a:extLst>
          </xdr:cNvPr>
          <xdr:cNvSpPr txBox="1"/>
        </xdr:nvSpPr>
        <xdr:spPr>
          <a:xfrm>
            <a:off x="16242214" y="3808855"/>
            <a:ext cx="3004979" cy="531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2000" b="1">
                <a:solidFill>
                  <a:srgbClr val="1D4E9A"/>
                </a:solidFill>
                <a:latin typeface="PT Serif" panose="020A0603040505020204" pitchFamily="18" charset="77"/>
                <a:ea typeface="+mn-ea"/>
                <a:cs typeface="+mn-cs"/>
              </a:rPr>
              <a:t>Full Time Employees</a:t>
            </a:r>
          </a:p>
        </xdr:txBody>
      </xdr:sp>
      <xdr:pic>
        <xdr:nvPicPr>
          <xdr:cNvPr id="43" name="Picture 42">
            <a:extLst>
              <a:ext uri="{FF2B5EF4-FFF2-40B4-BE49-F238E27FC236}">
                <a16:creationId xmlns:a16="http://schemas.microsoft.com/office/drawing/2014/main" id="{593A3124-62F6-E99A-E246-2D8FA15E8B2F}"/>
              </a:ext>
            </a:extLst>
          </xdr:cNvPr>
          <xdr:cNvPicPr>
            <a:picLocks noChangeAspect="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8108" b="93005" l="9725" r="91560">
                        <a14:foregroundMark x1="48073" y1="26391" x2="48073" y2="26391"/>
                        <a14:foregroundMark x1="48073" y1="26391" x2="48073" y2="26391"/>
                        <a14:foregroundMark x1="26789" y1="18601" x2="26789" y2="18601"/>
                        <a14:foregroundMark x1="26789" y1="18601" x2="26789" y2="18601"/>
                        <a14:foregroundMark x1="31743" y1="13831" x2="31743" y2="13831"/>
                        <a14:foregroundMark x1="31743" y1="13831" x2="31743" y2="13831"/>
                        <a14:foregroundMark x1="47523" y1="8426" x2="47523" y2="8426"/>
                        <a14:foregroundMark x1="47523" y1="8426" x2="47523" y2="8426"/>
                        <a14:foregroundMark x1="9908" y1="91892" x2="9908" y2="91892"/>
                        <a14:foregroundMark x1="9908" y1="91892" x2="9908" y2="91892"/>
                        <a14:foregroundMark x1="91560" y1="93005" x2="91560" y2="93005"/>
                        <a14:foregroundMark x1="91560" y1="93005" x2="91560" y2="93005"/>
                      </a14:backgroundRemoval>
                    </a14:imgEffect>
                  </a14:imgLayer>
                </a14:imgProps>
              </a:ext>
              <a:ext uri="{28A0092B-C50C-407E-A947-70E740481C1C}">
                <a14:useLocalDpi xmlns:a14="http://schemas.microsoft.com/office/drawing/2010/main" val="0"/>
              </a:ext>
            </a:extLst>
          </a:blip>
          <a:stretch>
            <a:fillRect/>
          </a:stretch>
        </xdr:blipFill>
        <xdr:spPr>
          <a:xfrm>
            <a:off x="15387145" y="4079449"/>
            <a:ext cx="915831" cy="1010198"/>
          </a:xfrm>
          <a:prstGeom prst="rect">
            <a:avLst/>
          </a:prstGeom>
          <a:ln>
            <a:noFill/>
          </a:ln>
        </xdr:spPr>
      </xdr:pic>
      <xdr:sp macro="" textlink="">
        <xdr:nvSpPr>
          <xdr:cNvPr id="37" name="TextBox 36">
            <a:extLst>
              <a:ext uri="{FF2B5EF4-FFF2-40B4-BE49-F238E27FC236}">
                <a16:creationId xmlns:a16="http://schemas.microsoft.com/office/drawing/2014/main" id="{818EF4F6-5564-6341-9478-44723C4E0A96}"/>
              </a:ext>
            </a:extLst>
          </xdr:cNvPr>
          <xdr:cNvSpPr txBox="1"/>
        </xdr:nvSpPr>
        <xdr:spPr>
          <a:xfrm>
            <a:off x="20817627" y="3810034"/>
            <a:ext cx="3025195" cy="529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2000" b="1">
                <a:solidFill>
                  <a:srgbClr val="1D4E9A"/>
                </a:solidFill>
                <a:latin typeface="PT Serif" panose="020A0603040505020204" pitchFamily="18" charset="77"/>
                <a:ea typeface="+mn-ea"/>
                <a:cs typeface="+mn-cs"/>
              </a:rPr>
              <a:t>Contract Employees</a:t>
            </a:r>
          </a:p>
        </xdr:txBody>
      </xdr:sp>
      <xdr:pic>
        <xdr:nvPicPr>
          <xdr:cNvPr id="45" name="Picture 44">
            <a:extLst>
              <a:ext uri="{FF2B5EF4-FFF2-40B4-BE49-F238E27FC236}">
                <a16:creationId xmlns:a16="http://schemas.microsoft.com/office/drawing/2014/main" id="{6EA5B1B1-E343-7650-521B-D6A3D0CCD63B}"/>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9948443" y="4093178"/>
            <a:ext cx="1044591" cy="982740"/>
          </a:xfrm>
          <a:prstGeom prst="rect">
            <a:avLst/>
          </a:prstGeom>
          <a:ln>
            <a:noFill/>
          </a:ln>
        </xdr:spPr>
      </xdr:pic>
      <xdr:sp macro="" textlink="'Pivot Sheet'!B18">
        <xdr:nvSpPr>
          <xdr:cNvPr id="51" name="TextBox 50">
            <a:extLst>
              <a:ext uri="{FF2B5EF4-FFF2-40B4-BE49-F238E27FC236}">
                <a16:creationId xmlns:a16="http://schemas.microsoft.com/office/drawing/2014/main" id="{DB3BB31E-AF55-5642-8008-4FE402EBFA38}"/>
              </a:ext>
            </a:extLst>
          </xdr:cNvPr>
          <xdr:cNvSpPr txBox="1"/>
        </xdr:nvSpPr>
        <xdr:spPr>
          <a:xfrm>
            <a:off x="2905701" y="4300236"/>
            <a:ext cx="1556132" cy="83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F87686B-110F-714F-8B80-635402F61DB4}" type="TxLink">
              <a:rPr lang="en-US" sz="6000" b="1" i="0" u="none" strike="noStrike">
                <a:solidFill>
                  <a:srgbClr val="143E8F"/>
                </a:solidFill>
                <a:latin typeface="PT Serif" panose="020A0603040505020204" pitchFamily="18" charset="77"/>
                <a:ea typeface="+mn-ea"/>
                <a:cs typeface="Calibri"/>
              </a:rPr>
              <a:pPr marL="0" indent="0" algn="ctr"/>
              <a:t>100</a:t>
            </a:fld>
            <a:endParaRPr lang="en-GB" sz="6000" b="1">
              <a:solidFill>
                <a:srgbClr val="143E8F"/>
              </a:solidFill>
              <a:latin typeface="PT Serif" panose="020A0603040505020204" pitchFamily="18" charset="77"/>
              <a:ea typeface="+mn-ea"/>
              <a:cs typeface="+mn-cs"/>
            </a:endParaRPr>
          </a:p>
        </xdr:txBody>
      </xdr:sp>
      <xdr:sp macro="" textlink="'Pivot Sheet'!B19">
        <xdr:nvSpPr>
          <xdr:cNvPr id="52" name="TextBox 51">
            <a:extLst>
              <a:ext uri="{FF2B5EF4-FFF2-40B4-BE49-F238E27FC236}">
                <a16:creationId xmlns:a16="http://schemas.microsoft.com/office/drawing/2014/main" id="{76A36F19-0A9E-6B46-B0BA-4FB4A2D7DB71}"/>
              </a:ext>
            </a:extLst>
          </xdr:cNvPr>
          <xdr:cNvSpPr txBox="1"/>
        </xdr:nvSpPr>
        <xdr:spPr>
          <a:xfrm>
            <a:off x="7549565" y="4300236"/>
            <a:ext cx="1556134" cy="83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2F6ADA8-45F9-5849-92AD-6BBC5CC9E5BF}" type="TxLink">
              <a:rPr lang="en-US" sz="6000" b="1" i="0" u="none" strike="noStrike">
                <a:solidFill>
                  <a:srgbClr val="143E8F"/>
                </a:solidFill>
                <a:latin typeface="PT Serif" panose="020A0603040505020204" pitchFamily="18" charset="77"/>
                <a:ea typeface="+mn-ea"/>
                <a:cs typeface="Calibri"/>
              </a:rPr>
              <a:pPr marL="0" indent="0" algn="ctr"/>
              <a:t>2.90</a:t>
            </a:fld>
            <a:endParaRPr lang="en-GB" sz="6000" b="1" i="0" u="none" strike="noStrike">
              <a:solidFill>
                <a:srgbClr val="143E8F"/>
              </a:solidFill>
              <a:latin typeface="PT Serif" panose="020A0603040505020204" pitchFamily="18" charset="77"/>
              <a:ea typeface="+mn-ea"/>
              <a:cs typeface="Calibri"/>
            </a:endParaRPr>
          </a:p>
        </xdr:txBody>
      </xdr:sp>
      <xdr:sp macro="" textlink="'Pivot Sheet'!B20">
        <xdr:nvSpPr>
          <xdr:cNvPr id="53" name="TextBox 52">
            <a:extLst>
              <a:ext uri="{FF2B5EF4-FFF2-40B4-BE49-F238E27FC236}">
                <a16:creationId xmlns:a16="http://schemas.microsoft.com/office/drawing/2014/main" id="{52A4EBD9-61D0-7544-8A08-666479D15DAB}"/>
              </a:ext>
            </a:extLst>
          </xdr:cNvPr>
          <xdr:cNvSpPr txBox="1"/>
        </xdr:nvSpPr>
        <xdr:spPr>
          <a:xfrm>
            <a:off x="12205263" y="4300236"/>
            <a:ext cx="1556133" cy="83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59A514-3D86-3742-B0FC-D78686F995B5}" type="TxLink">
              <a:rPr lang="en-US" sz="6000" b="1" i="0" u="none" strike="noStrike">
                <a:solidFill>
                  <a:srgbClr val="143E8F"/>
                </a:solidFill>
                <a:latin typeface="PT Serif" panose="020A0603040505020204" pitchFamily="18" charset="77"/>
                <a:ea typeface="+mn-ea"/>
                <a:cs typeface="Calibri"/>
              </a:rPr>
              <a:pPr marL="0" indent="0" algn="ctr"/>
              <a:t>28</a:t>
            </a:fld>
            <a:endParaRPr lang="en-GB" sz="6000" b="1" i="0" u="none" strike="noStrike">
              <a:solidFill>
                <a:srgbClr val="143E8F"/>
              </a:solidFill>
              <a:latin typeface="PT Serif" panose="020A0603040505020204" pitchFamily="18" charset="77"/>
              <a:ea typeface="+mn-ea"/>
              <a:cs typeface="Calibri"/>
            </a:endParaRPr>
          </a:p>
        </xdr:txBody>
      </xdr:sp>
      <xdr:sp macro="" textlink="'Pivot Sheet'!B21">
        <xdr:nvSpPr>
          <xdr:cNvPr id="54" name="TextBox 53">
            <a:extLst>
              <a:ext uri="{FF2B5EF4-FFF2-40B4-BE49-F238E27FC236}">
                <a16:creationId xmlns:a16="http://schemas.microsoft.com/office/drawing/2014/main" id="{8DDFDDC3-1F00-0440-B166-9B82B6EF5F30}"/>
              </a:ext>
            </a:extLst>
          </xdr:cNvPr>
          <xdr:cNvSpPr txBox="1"/>
        </xdr:nvSpPr>
        <xdr:spPr>
          <a:xfrm>
            <a:off x="16860960" y="4300236"/>
            <a:ext cx="1544301" cy="83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8D2051-5E02-1044-AB08-ED59F41CAE8E}" type="TxLink">
              <a:rPr lang="en-US" sz="6000" b="1" i="0" u="none" strike="noStrike">
                <a:solidFill>
                  <a:srgbClr val="143E8F"/>
                </a:solidFill>
                <a:latin typeface="PT Serif" panose="020A0603040505020204" pitchFamily="18" charset="77"/>
                <a:ea typeface="+mn-ea"/>
                <a:cs typeface="Calibri"/>
              </a:rPr>
              <a:pPr marL="0" indent="0" algn="ctr"/>
              <a:t>41</a:t>
            </a:fld>
            <a:endParaRPr lang="en-GB" sz="6000" b="1" i="0" u="none" strike="noStrike">
              <a:solidFill>
                <a:srgbClr val="143E8F"/>
              </a:solidFill>
              <a:latin typeface="PT Serif" panose="020A0603040505020204" pitchFamily="18" charset="77"/>
              <a:ea typeface="+mn-ea"/>
              <a:cs typeface="Calibri"/>
            </a:endParaRPr>
          </a:p>
        </xdr:txBody>
      </xdr:sp>
      <xdr:sp macro="" textlink="'Pivot Sheet'!B22">
        <xdr:nvSpPr>
          <xdr:cNvPr id="55" name="TextBox 54">
            <a:extLst>
              <a:ext uri="{FF2B5EF4-FFF2-40B4-BE49-F238E27FC236}">
                <a16:creationId xmlns:a16="http://schemas.microsoft.com/office/drawing/2014/main" id="{68EEE797-FCE0-5947-9B8F-93503546076E}"/>
              </a:ext>
            </a:extLst>
          </xdr:cNvPr>
          <xdr:cNvSpPr txBox="1"/>
        </xdr:nvSpPr>
        <xdr:spPr>
          <a:xfrm>
            <a:off x="21504825" y="4300236"/>
            <a:ext cx="1556132" cy="83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455CB9A-BCAE-6842-B3A5-65BBA0A88CEC}" type="TxLink">
              <a:rPr lang="en-US" sz="6000" b="1" i="0" u="none" strike="noStrike">
                <a:solidFill>
                  <a:srgbClr val="143E8F"/>
                </a:solidFill>
                <a:latin typeface="PT Serif" panose="020A0603040505020204" pitchFamily="18" charset="77"/>
                <a:ea typeface="+mn-ea"/>
                <a:cs typeface="Calibri"/>
              </a:rPr>
              <a:pPr marL="0" indent="0" algn="ctr"/>
              <a:t>31</a:t>
            </a:fld>
            <a:endParaRPr lang="en-GB" sz="6000" b="1" i="0" u="none" strike="noStrike">
              <a:solidFill>
                <a:srgbClr val="143E8F"/>
              </a:solidFill>
              <a:latin typeface="PT Serif" panose="020A0603040505020204" pitchFamily="18" charset="77"/>
              <a:ea typeface="+mn-ea"/>
              <a:cs typeface="Calibri"/>
            </a:endParaRPr>
          </a:p>
        </xdr:txBody>
      </xdr:sp>
      <xdr:sp macro="" textlink="">
        <xdr:nvSpPr>
          <xdr:cNvPr id="57" name="TextBox 56">
            <a:extLst>
              <a:ext uri="{FF2B5EF4-FFF2-40B4-BE49-F238E27FC236}">
                <a16:creationId xmlns:a16="http://schemas.microsoft.com/office/drawing/2014/main" id="{34BA9C34-032F-934A-9D6C-BB7C367B9EF8}"/>
              </a:ext>
            </a:extLst>
          </xdr:cNvPr>
          <xdr:cNvSpPr txBox="1"/>
        </xdr:nvSpPr>
        <xdr:spPr>
          <a:xfrm>
            <a:off x="2338280" y="5669139"/>
            <a:ext cx="3040895" cy="538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GB" sz="2400" b="1">
                <a:solidFill>
                  <a:srgbClr val="1D4E9A"/>
                </a:solidFill>
                <a:latin typeface="PT Serif" panose="020A0603040505020204" pitchFamily="18" charset="77"/>
                <a:ea typeface="+mn-ea"/>
                <a:cs typeface="+mn-cs"/>
              </a:rPr>
              <a:t>Skills Breakdown</a:t>
            </a:r>
          </a:p>
        </xdr:txBody>
      </xdr:sp>
      <xdr:sp macro="" textlink="">
        <xdr:nvSpPr>
          <xdr:cNvPr id="58" name="Rounded Rectangle 57">
            <a:extLst>
              <a:ext uri="{FF2B5EF4-FFF2-40B4-BE49-F238E27FC236}">
                <a16:creationId xmlns:a16="http://schemas.microsoft.com/office/drawing/2014/main" id="{5CC7E60D-CE97-4147-8267-9471651F8D68}"/>
              </a:ext>
            </a:extLst>
          </xdr:cNvPr>
          <xdr:cNvSpPr/>
        </xdr:nvSpPr>
        <xdr:spPr>
          <a:xfrm>
            <a:off x="6398498" y="5569313"/>
            <a:ext cx="5817585" cy="3542629"/>
          </a:xfrm>
          <a:prstGeom prst="roundRect">
            <a:avLst>
              <a:gd name="adj" fmla="val 5896"/>
            </a:avLst>
          </a:prstGeom>
          <a:solidFill>
            <a:schemeClr val="bg1">
              <a:alpha val="75000"/>
            </a:scheme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sp macro="" textlink="">
        <xdr:nvSpPr>
          <xdr:cNvPr id="59" name="Rounded Rectangle 58">
            <a:extLst>
              <a:ext uri="{FF2B5EF4-FFF2-40B4-BE49-F238E27FC236}">
                <a16:creationId xmlns:a16="http://schemas.microsoft.com/office/drawing/2014/main" id="{0038ECEE-68EB-234B-9A28-0C42A5C35648}"/>
              </a:ext>
            </a:extLst>
          </xdr:cNvPr>
          <xdr:cNvSpPr/>
        </xdr:nvSpPr>
        <xdr:spPr>
          <a:xfrm>
            <a:off x="12436830" y="5569681"/>
            <a:ext cx="6331592" cy="3541893"/>
          </a:xfrm>
          <a:prstGeom prst="roundRect">
            <a:avLst>
              <a:gd name="adj" fmla="val 5896"/>
            </a:avLst>
          </a:prstGeom>
          <a:solidFill>
            <a:schemeClr val="bg1">
              <a:alpha val="75000"/>
            </a:scheme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sp macro="" textlink="">
        <xdr:nvSpPr>
          <xdr:cNvPr id="60" name="Rounded Rectangle 59">
            <a:extLst>
              <a:ext uri="{FF2B5EF4-FFF2-40B4-BE49-F238E27FC236}">
                <a16:creationId xmlns:a16="http://schemas.microsoft.com/office/drawing/2014/main" id="{49FB9F32-3254-654F-867A-0E985DCDE631}"/>
              </a:ext>
            </a:extLst>
          </xdr:cNvPr>
          <xdr:cNvSpPr/>
        </xdr:nvSpPr>
        <xdr:spPr>
          <a:xfrm>
            <a:off x="18989170" y="5569313"/>
            <a:ext cx="5112897" cy="3542629"/>
          </a:xfrm>
          <a:prstGeom prst="roundRect">
            <a:avLst>
              <a:gd name="adj" fmla="val 5896"/>
            </a:avLst>
          </a:prstGeom>
          <a:solidFill>
            <a:schemeClr val="bg1">
              <a:alpha val="75000"/>
            </a:scheme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sp macro="" textlink="">
        <xdr:nvSpPr>
          <xdr:cNvPr id="61" name="TextBox 60">
            <a:extLst>
              <a:ext uri="{FF2B5EF4-FFF2-40B4-BE49-F238E27FC236}">
                <a16:creationId xmlns:a16="http://schemas.microsoft.com/office/drawing/2014/main" id="{807968E3-23EE-904A-97A8-370EFE545F60}"/>
              </a:ext>
            </a:extLst>
          </xdr:cNvPr>
          <xdr:cNvSpPr txBox="1"/>
        </xdr:nvSpPr>
        <xdr:spPr>
          <a:xfrm>
            <a:off x="7125028" y="5669507"/>
            <a:ext cx="3040895" cy="537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GB" sz="2400" b="1">
                <a:solidFill>
                  <a:srgbClr val="1D4E9A"/>
                </a:solidFill>
                <a:latin typeface="PT Serif" panose="020A0603040505020204" pitchFamily="18" charset="77"/>
                <a:ea typeface="+mn-ea"/>
                <a:cs typeface="+mn-cs"/>
              </a:rPr>
              <a:t>Gender Ratio</a:t>
            </a:r>
          </a:p>
        </xdr:txBody>
      </xdr:sp>
      <xdr:sp macro="" textlink="">
        <xdr:nvSpPr>
          <xdr:cNvPr id="62" name="TextBox 61">
            <a:extLst>
              <a:ext uri="{FF2B5EF4-FFF2-40B4-BE49-F238E27FC236}">
                <a16:creationId xmlns:a16="http://schemas.microsoft.com/office/drawing/2014/main" id="{C8417FC5-AF0F-4A4E-A96E-9D767678A0A3}"/>
              </a:ext>
            </a:extLst>
          </xdr:cNvPr>
          <xdr:cNvSpPr txBox="1"/>
        </xdr:nvSpPr>
        <xdr:spPr>
          <a:xfrm>
            <a:off x="13116226" y="5667795"/>
            <a:ext cx="3040895" cy="540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GB" sz="2400" b="1">
                <a:solidFill>
                  <a:srgbClr val="1D4E9A"/>
                </a:solidFill>
                <a:latin typeface="PT Serif" panose="020A0603040505020204" pitchFamily="18" charset="77"/>
                <a:ea typeface="+mn-ea"/>
                <a:cs typeface="+mn-cs"/>
              </a:rPr>
              <a:t>Leave Tracking</a:t>
            </a:r>
          </a:p>
        </xdr:txBody>
      </xdr:sp>
      <xdr:sp macro="" textlink="">
        <xdr:nvSpPr>
          <xdr:cNvPr id="63" name="TextBox 62">
            <a:extLst>
              <a:ext uri="{FF2B5EF4-FFF2-40B4-BE49-F238E27FC236}">
                <a16:creationId xmlns:a16="http://schemas.microsoft.com/office/drawing/2014/main" id="{E1213BE3-32DE-2F4C-B0DA-F98B72C77412}"/>
              </a:ext>
            </a:extLst>
          </xdr:cNvPr>
          <xdr:cNvSpPr txBox="1"/>
        </xdr:nvSpPr>
        <xdr:spPr>
          <a:xfrm>
            <a:off x="19201636" y="5667795"/>
            <a:ext cx="3040895" cy="540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GB" sz="2400" b="1">
                <a:solidFill>
                  <a:srgbClr val="1D4E9A"/>
                </a:solidFill>
                <a:latin typeface="PT Serif" panose="020A0603040505020204" pitchFamily="18" charset="77"/>
                <a:ea typeface="+mn-ea"/>
                <a:cs typeface="+mn-cs"/>
              </a:rPr>
              <a:t>Regions</a:t>
            </a:r>
          </a:p>
        </xdr:txBody>
      </xdr:sp>
      <xdr:pic>
        <xdr:nvPicPr>
          <xdr:cNvPr id="65" name="Picture 64">
            <a:extLst>
              <a:ext uri="{FF2B5EF4-FFF2-40B4-BE49-F238E27FC236}">
                <a16:creationId xmlns:a16="http://schemas.microsoft.com/office/drawing/2014/main" id="{9C208591-15DD-D843-04ED-93A2F5EED0D8}"/>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backgroundRemoval t="6380" b="94498" l="7018" r="94338">
                        <a14:foregroundMark x1="7097" y1="53110" x2="7097" y2="53110"/>
                        <a14:foregroundMark x1="7097" y1="53110" x2="7097" y2="53110"/>
                        <a14:foregroundMark x1="51754" y1="8692" x2="51754" y2="8692"/>
                        <a14:foregroundMark x1="51754" y1="8692" x2="51754" y2="8692"/>
                        <a14:foregroundMark x1="50080" y1="6539" x2="50080" y2="6539"/>
                        <a14:foregroundMark x1="50080" y1="6539" x2="50080" y2="6539"/>
                        <a14:foregroundMark x1="91467" y1="52313" x2="91467" y2="52313"/>
                        <a14:foregroundMark x1="91467" y1="52313" x2="91467" y2="52313"/>
                        <a14:foregroundMark x1="49601" y1="91467" x2="49601" y2="91467"/>
                        <a14:foregroundMark x1="49601" y1="91467" x2="49601" y2="91467"/>
                        <a14:foregroundMark x1="44817" y1="94498" x2="44817" y2="94498"/>
                        <a14:foregroundMark x1="44817" y1="94498" x2="44817" y2="94498"/>
                        <a14:foregroundMark x1="94338" y1="52791" x2="94338" y2="52791"/>
                        <a14:foregroundMark x1="94338" y1="52791" x2="94338" y2="52791"/>
                      </a14:backgroundRemoval>
                    </a14:imgEffect>
                  </a14:imgLayer>
                </a14:imgProps>
              </a:ext>
              <a:ext uri="{28A0092B-C50C-407E-A947-70E740481C1C}">
                <a14:useLocalDpi xmlns:a14="http://schemas.microsoft.com/office/drawing/2010/main" val="0"/>
              </a:ext>
            </a:extLst>
          </a:blip>
          <a:stretch>
            <a:fillRect/>
          </a:stretch>
        </xdr:blipFill>
        <xdr:spPr>
          <a:xfrm>
            <a:off x="1457240" y="5679398"/>
            <a:ext cx="842991" cy="776335"/>
          </a:xfrm>
          <a:prstGeom prst="rect">
            <a:avLst/>
          </a:prstGeom>
          <a:ln>
            <a:noFill/>
          </a:ln>
        </xdr:spPr>
      </xdr:pic>
      <xdr:pic>
        <xdr:nvPicPr>
          <xdr:cNvPr id="67" name="Picture 66">
            <a:extLst>
              <a:ext uri="{FF2B5EF4-FFF2-40B4-BE49-F238E27FC236}">
                <a16:creationId xmlns:a16="http://schemas.microsoft.com/office/drawing/2014/main" id="{540573CC-2607-47E1-5840-A8D1C363A7A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498355" y="5651328"/>
            <a:ext cx="943506" cy="832474"/>
          </a:xfrm>
          <a:prstGeom prst="rect">
            <a:avLst/>
          </a:prstGeom>
          <a:ln>
            <a:noFill/>
          </a:ln>
        </xdr:spPr>
      </xdr:pic>
      <xdr:pic>
        <xdr:nvPicPr>
          <xdr:cNvPr id="73" name="Picture 72">
            <a:extLst>
              <a:ext uri="{FF2B5EF4-FFF2-40B4-BE49-F238E27FC236}">
                <a16:creationId xmlns:a16="http://schemas.microsoft.com/office/drawing/2014/main" id="{A9D8F07B-5F23-59BE-7EBD-456ADDA31DEA}"/>
              </a:ext>
            </a:extLst>
          </xdr:cNvPr>
          <xdr:cNvPicPr>
            <a:picLocks noChangeAspect="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backgroundRemoval t="4254" b="97915" l="3659" r="95351">
                        <a14:foregroundMark x1="11509" y1="86739" x2="11509" y2="86739"/>
                        <a14:foregroundMark x1="11509" y1="86739" x2="11509" y2="86739"/>
                        <a14:foregroundMark x1="28354" y1="21768" x2="28354" y2="21768"/>
                        <a14:foregroundMark x1="28354" y1="21852" x2="28354" y2="21852"/>
                        <a14:foregroundMark x1="19970" y1="45288" x2="19970" y2="45288"/>
                        <a14:foregroundMark x1="19970" y1="45288" x2="19970" y2="45288"/>
                        <a14:backgroundMark x1="6174" y1="21935" x2="6174" y2="21935"/>
                        <a14:backgroundMark x1="6174" y1="21935" x2="6174" y2="21935"/>
                        <a14:backgroundMark x1="6174" y1="21935" x2="6174" y2="21935"/>
                        <a14:backgroundMark x1="6174" y1="21101" x2="6402" y2="21518"/>
                        <a14:backgroundMark x1="2744" y1="48457" x2="3125" y2="48457"/>
                        <a14:backgroundMark x1="4192" y1="61968" x2="4345" y2="61802"/>
                        <a14:backgroundMark x1="28811" y1="4337" x2="28963" y2="3753"/>
                        <a14:backgroundMark x1="95198" y1="34028" x2="94970" y2="33862"/>
                        <a14:backgroundMark x1="95198" y1="33695" x2="95198" y2="33278"/>
                        <a14:backgroundMark x1="61966" y1="98165" x2="61052" y2="97748"/>
                        <a14:backgroundMark x1="6555" y1="91910" x2="6555" y2="91910"/>
                        <a14:backgroundMark x1="6555" y1="91910" x2="6707" y2="91743"/>
                      </a14:backgroundRemoval>
                    </a14:imgEffect>
                  </a14:imgLayer>
                </a14:imgProps>
              </a:ext>
              <a:ext uri="{28A0092B-C50C-407E-A947-70E740481C1C}">
                <a14:useLocalDpi xmlns:a14="http://schemas.microsoft.com/office/drawing/2010/main" val="0"/>
              </a:ext>
            </a:extLst>
          </a:blip>
          <a:stretch>
            <a:fillRect/>
          </a:stretch>
        </xdr:blipFill>
        <xdr:spPr>
          <a:xfrm>
            <a:off x="12571109" y="5714687"/>
            <a:ext cx="789381" cy="705757"/>
          </a:xfrm>
          <a:prstGeom prst="rect">
            <a:avLst/>
          </a:prstGeom>
          <a:ln>
            <a:noFill/>
          </a:ln>
        </xdr:spPr>
      </xdr:pic>
      <xdr:pic>
        <xdr:nvPicPr>
          <xdr:cNvPr id="75" name="Picture 74">
            <a:extLst>
              <a:ext uri="{FF2B5EF4-FFF2-40B4-BE49-F238E27FC236}">
                <a16:creationId xmlns:a16="http://schemas.microsoft.com/office/drawing/2014/main" id="{A3C2F2B6-EF2B-FBF7-1B61-7A327923530F}"/>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9316607" y="5735661"/>
            <a:ext cx="458947" cy="663809"/>
          </a:xfrm>
          <a:prstGeom prst="rect">
            <a:avLst/>
          </a:prstGeom>
          <a:ln>
            <a:noFill/>
          </a:ln>
        </xdr:spPr>
      </xdr:pic>
      <xdr:graphicFrame macro="">
        <xdr:nvGraphicFramePr>
          <xdr:cNvPr id="76" name="Chart 75">
            <a:extLst>
              <a:ext uri="{FF2B5EF4-FFF2-40B4-BE49-F238E27FC236}">
                <a16:creationId xmlns:a16="http://schemas.microsoft.com/office/drawing/2014/main" id="{21BBC4EC-8EC5-0348-8FD7-13413F759555}"/>
              </a:ext>
            </a:extLst>
          </xdr:cNvPr>
          <xdr:cNvGraphicFramePr>
            <a:graphicFrameLocks/>
          </xdr:cNvGraphicFramePr>
        </xdr:nvGraphicFramePr>
        <xdr:xfrm>
          <a:off x="1308424" y="6549755"/>
          <a:ext cx="4898102" cy="2392817"/>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77" name="Chart 76">
            <a:extLst>
              <a:ext uri="{FF2B5EF4-FFF2-40B4-BE49-F238E27FC236}">
                <a16:creationId xmlns:a16="http://schemas.microsoft.com/office/drawing/2014/main" id="{F1571C7B-D999-C44D-BF3F-F79DF6609129}"/>
              </a:ext>
            </a:extLst>
          </xdr:cNvPr>
          <xdr:cNvGraphicFramePr>
            <a:graphicFrameLocks/>
          </xdr:cNvGraphicFramePr>
        </xdr:nvGraphicFramePr>
        <xdr:xfrm>
          <a:off x="6405106" y="6412875"/>
          <a:ext cx="2813056" cy="2604311"/>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78" name="Chart 77">
            <a:extLst>
              <a:ext uri="{FF2B5EF4-FFF2-40B4-BE49-F238E27FC236}">
                <a16:creationId xmlns:a16="http://schemas.microsoft.com/office/drawing/2014/main" id="{2BA565FA-1B1A-9E4A-BF47-35BB0C177148}"/>
              </a:ext>
            </a:extLst>
          </xdr:cNvPr>
          <xdr:cNvGraphicFramePr>
            <a:graphicFrameLocks/>
          </xdr:cNvGraphicFramePr>
        </xdr:nvGraphicFramePr>
        <xdr:xfrm>
          <a:off x="9383376" y="6565776"/>
          <a:ext cx="2665810" cy="2298508"/>
        </xdr:xfrm>
        <a:graphic>
          <a:graphicData uri="http://schemas.openxmlformats.org/drawingml/2006/chart">
            <c:chart xmlns:c="http://schemas.openxmlformats.org/drawingml/2006/chart" xmlns:r="http://schemas.openxmlformats.org/officeDocument/2006/relationships" r:id="rId19"/>
          </a:graphicData>
        </a:graphic>
      </xdr:graphicFrame>
      <xdr:sp macro="" textlink="">
        <xdr:nvSpPr>
          <xdr:cNvPr id="79" name="TextBox 78">
            <a:extLst>
              <a:ext uri="{FF2B5EF4-FFF2-40B4-BE49-F238E27FC236}">
                <a16:creationId xmlns:a16="http://schemas.microsoft.com/office/drawing/2014/main" id="{1965959E-450B-8F45-9D0A-39A3E0D5B362}"/>
              </a:ext>
            </a:extLst>
          </xdr:cNvPr>
          <xdr:cNvSpPr txBox="1"/>
        </xdr:nvSpPr>
        <xdr:spPr>
          <a:xfrm>
            <a:off x="7055171" y="6349706"/>
            <a:ext cx="1524757" cy="422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800" b="1">
                <a:solidFill>
                  <a:srgbClr val="1D4E9A"/>
                </a:solidFill>
                <a:latin typeface="PT Serif" panose="020A0603040505020204" pitchFamily="18" charset="77"/>
                <a:ea typeface="+mn-ea"/>
                <a:cs typeface="+mn-cs"/>
              </a:rPr>
              <a:t>Female</a:t>
            </a:r>
          </a:p>
        </xdr:txBody>
      </xdr:sp>
      <xdr:sp macro="" textlink="">
        <xdr:nvSpPr>
          <xdr:cNvPr id="80" name="TextBox 79">
            <a:extLst>
              <a:ext uri="{FF2B5EF4-FFF2-40B4-BE49-F238E27FC236}">
                <a16:creationId xmlns:a16="http://schemas.microsoft.com/office/drawing/2014/main" id="{49A8C2BF-ECF6-9B43-8126-7691E2EDEF59}"/>
              </a:ext>
            </a:extLst>
          </xdr:cNvPr>
          <xdr:cNvSpPr txBox="1"/>
        </xdr:nvSpPr>
        <xdr:spPr>
          <a:xfrm>
            <a:off x="9947986" y="6349706"/>
            <a:ext cx="1524757" cy="422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800" b="1">
                <a:solidFill>
                  <a:srgbClr val="1D4E9A"/>
                </a:solidFill>
                <a:latin typeface="PT Serif" panose="020A0603040505020204" pitchFamily="18" charset="77"/>
                <a:ea typeface="+mn-ea"/>
                <a:cs typeface="+mn-cs"/>
              </a:rPr>
              <a:t>Male</a:t>
            </a:r>
          </a:p>
        </xdr:txBody>
      </xdr:sp>
      <xdr:pic>
        <xdr:nvPicPr>
          <xdr:cNvPr id="82" name="Picture 81">
            <a:extLst>
              <a:ext uri="{FF2B5EF4-FFF2-40B4-BE49-F238E27FC236}">
                <a16:creationId xmlns:a16="http://schemas.microsoft.com/office/drawing/2014/main" id="{26637346-5ABA-0D91-89D3-37B263E20046}"/>
              </a:ext>
            </a:extLst>
          </xdr:cNvPr>
          <xdr:cNvPicPr>
            <a:picLocks noChangeAspect="1"/>
          </xdr:cNvPicPr>
        </xdr:nvPicPr>
        <xdr:blipFill>
          <a:blip xmlns:r="http://schemas.openxmlformats.org/officeDocument/2006/relationships" r:embed="rId20" cstate="print">
            <a:extLst>
              <a:ext uri="{BEBA8EAE-BF5A-486C-A8C5-ECC9F3942E4B}">
                <a14:imgProps xmlns:a14="http://schemas.microsoft.com/office/drawing/2010/main">
                  <a14:imgLayer r:embed="rId21">
                    <a14:imgEffect>
                      <a14:backgroundRemoval t="3566" b="96020" l="9893" r="89954">
                        <a14:foregroundMark x1="53067" y1="8458" x2="53067" y2="8458"/>
                        <a14:foregroundMark x1="53067" y1="8458" x2="53067" y2="8458"/>
                        <a14:foregroundMark x1="47853" y1="3566" x2="47853" y2="3566"/>
                        <a14:foregroundMark x1="47853" y1="3566" x2="47853" y2="3566"/>
                        <a14:foregroundMark x1="67255" y1="93449" x2="67255" y2="93449"/>
                        <a14:foregroundMark x1="67255" y1="93449" x2="67255" y2="93449"/>
                        <a14:foregroundMark x1="70322" y1="79353" x2="70322" y2="79353"/>
                        <a14:foregroundMark x1="70322" y1="79353" x2="70322" y2="79353"/>
                        <a14:foregroundMark x1="58282" y1="81924" x2="58282" y2="81924"/>
                        <a14:foregroundMark x1="58282" y1="81924" x2="58282" y2="81924"/>
                        <a14:foregroundMark x1="44018" y1="96020" x2="44018" y2="96020"/>
                        <a14:foregroundMark x1="44018" y1="96020" x2="44018" y2="96020"/>
                      </a14:backgroundRemoval>
                    </a14:imgEffect>
                  </a14:imgLayer>
                </a14:imgProps>
              </a:ext>
              <a:ext uri="{28A0092B-C50C-407E-A947-70E740481C1C}">
                <a14:useLocalDpi xmlns:a14="http://schemas.microsoft.com/office/drawing/2010/main" val="0"/>
              </a:ext>
            </a:extLst>
          </a:blip>
          <a:stretch>
            <a:fillRect/>
          </a:stretch>
        </xdr:blipFill>
        <xdr:spPr>
          <a:xfrm>
            <a:off x="7526360" y="7161937"/>
            <a:ext cx="570546" cy="503982"/>
          </a:xfrm>
          <a:prstGeom prst="rect">
            <a:avLst/>
          </a:prstGeom>
          <a:ln>
            <a:noFill/>
          </a:ln>
        </xdr:spPr>
      </xdr:pic>
      <xdr:pic>
        <xdr:nvPicPr>
          <xdr:cNvPr id="84" name="Picture 83">
            <a:extLst>
              <a:ext uri="{FF2B5EF4-FFF2-40B4-BE49-F238E27FC236}">
                <a16:creationId xmlns:a16="http://schemas.microsoft.com/office/drawing/2014/main" id="{A15F7BF1-CE92-05DB-3EC7-08E84B763ED8}"/>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flipH="1">
            <a:off x="10427427" y="7161937"/>
            <a:ext cx="577708" cy="503982"/>
          </a:xfrm>
          <a:prstGeom prst="rect">
            <a:avLst/>
          </a:prstGeom>
          <a:ln>
            <a:noFill/>
          </a:ln>
        </xdr:spPr>
      </xdr:pic>
      <xdr:sp macro="" textlink="'Pivot Sheet'!N15">
        <xdr:nvSpPr>
          <xdr:cNvPr id="85" name="TextBox 84">
            <a:extLst>
              <a:ext uri="{FF2B5EF4-FFF2-40B4-BE49-F238E27FC236}">
                <a16:creationId xmlns:a16="http://schemas.microsoft.com/office/drawing/2014/main" id="{62F0C4D6-E3DA-A443-BDCE-6B6D0CA28955}"/>
              </a:ext>
            </a:extLst>
          </xdr:cNvPr>
          <xdr:cNvSpPr txBox="1"/>
        </xdr:nvSpPr>
        <xdr:spPr>
          <a:xfrm>
            <a:off x="7349620" y="7603338"/>
            <a:ext cx="1025624" cy="589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485F926-90C2-1E4B-808C-792BC3B7371E}" type="TxLink">
              <a:rPr lang="en-US" sz="2800" b="1" i="0" u="none" strike="noStrike">
                <a:solidFill>
                  <a:srgbClr val="143E8F"/>
                </a:solidFill>
                <a:latin typeface="PT Serif" panose="020A0603040505020204" pitchFamily="18" charset="77"/>
                <a:ea typeface="+mn-ea"/>
                <a:cs typeface="Calibri"/>
              </a:rPr>
              <a:pPr marL="0" indent="0" algn="ctr"/>
              <a:t>49%</a:t>
            </a:fld>
            <a:endParaRPr lang="en-GB" sz="4000" b="1">
              <a:solidFill>
                <a:srgbClr val="143E8F"/>
              </a:solidFill>
              <a:latin typeface="PT Serif" panose="020A0603040505020204" pitchFamily="18" charset="77"/>
              <a:ea typeface="+mn-ea"/>
              <a:cs typeface="+mn-cs"/>
            </a:endParaRPr>
          </a:p>
        </xdr:txBody>
      </xdr:sp>
      <xdr:sp macro="" textlink="'Pivot Sheet'!N14">
        <xdr:nvSpPr>
          <xdr:cNvPr id="86" name="TextBox 85">
            <a:extLst>
              <a:ext uri="{FF2B5EF4-FFF2-40B4-BE49-F238E27FC236}">
                <a16:creationId xmlns:a16="http://schemas.microsoft.com/office/drawing/2014/main" id="{396D1981-93AE-EE49-B162-1F82EE37D42D}"/>
              </a:ext>
            </a:extLst>
          </xdr:cNvPr>
          <xdr:cNvSpPr txBox="1"/>
        </xdr:nvSpPr>
        <xdr:spPr>
          <a:xfrm>
            <a:off x="10164621" y="7603338"/>
            <a:ext cx="1158270" cy="589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E1CE185-0F79-B34D-8DDB-F8E619B2B4E3}" type="TxLink">
              <a:rPr lang="en-US" sz="2800" b="1" i="0" u="none" strike="noStrike">
                <a:solidFill>
                  <a:srgbClr val="163E90"/>
                </a:solidFill>
                <a:latin typeface="PT Serif" panose="020A0603040505020204" pitchFamily="18" charset="77"/>
                <a:ea typeface="+mn-ea"/>
                <a:cs typeface="Calibri"/>
              </a:rPr>
              <a:pPr marL="0" indent="0" algn="ctr"/>
              <a:t>51%</a:t>
            </a:fld>
            <a:endParaRPr lang="en-US" sz="2800" b="1" i="0" u="none" strike="noStrike">
              <a:solidFill>
                <a:srgbClr val="163E90"/>
              </a:solidFill>
              <a:latin typeface="PT Serif" panose="020A0603040505020204" pitchFamily="18" charset="77"/>
              <a:ea typeface="+mn-ea"/>
              <a:cs typeface="Calibri"/>
            </a:endParaRPr>
          </a:p>
        </xdr:txBody>
      </xdr:sp>
      <xdr:sp macro="" textlink="">
        <xdr:nvSpPr>
          <xdr:cNvPr id="88" name="Rounded Rectangle 87">
            <a:extLst>
              <a:ext uri="{FF2B5EF4-FFF2-40B4-BE49-F238E27FC236}">
                <a16:creationId xmlns:a16="http://schemas.microsoft.com/office/drawing/2014/main" id="{55894EBC-1C01-B942-8A24-1E903808D33F}"/>
              </a:ext>
            </a:extLst>
          </xdr:cNvPr>
          <xdr:cNvSpPr/>
        </xdr:nvSpPr>
        <xdr:spPr>
          <a:xfrm>
            <a:off x="6373247" y="9301776"/>
            <a:ext cx="6048026" cy="3542629"/>
          </a:xfrm>
          <a:prstGeom prst="roundRect">
            <a:avLst>
              <a:gd name="adj" fmla="val 5896"/>
            </a:avLst>
          </a:prstGeom>
          <a:solidFill>
            <a:schemeClr val="bg1">
              <a:alpha val="75000"/>
            </a:scheme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aphicFrame macro="">
        <xdr:nvGraphicFramePr>
          <xdr:cNvPr id="87" name="Chart 86">
            <a:extLst>
              <a:ext uri="{FF2B5EF4-FFF2-40B4-BE49-F238E27FC236}">
                <a16:creationId xmlns:a16="http://schemas.microsoft.com/office/drawing/2014/main" id="{D04C972D-61F8-AE41-8AC2-577A906E5B05}"/>
              </a:ext>
            </a:extLst>
          </xdr:cNvPr>
          <xdr:cNvGraphicFramePr>
            <a:graphicFrameLocks/>
          </xdr:cNvGraphicFramePr>
        </xdr:nvGraphicFramePr>
        <xdr:xfrm>
          <a:off x="6500564" y="10095733"/>
          <a:ext cx="5840164" cy="2692790"/>
        </xdr:xfrm>
        <a:graphic>
          <a:graphicData uri="http://schemas.openxmlformats.org/drawingml/2006/chart">
            <c:chart xmlns:c="http://schemas.openxmlformats.org/drawingml/2006/chart" xmlns:r="http://schemas.openxmlformats.org/officeDocument/2006/relationships" r:id="rId23"/>
          </a:graphicData>
        </a:graphic>
      </xdr:graphicFrame>
      <xdr:sp macro="" textlink="">
        <xdr:nvSpPr>
          <xdr:cNvPr id="89" name="TextBox 88">
            <a:extLst>
              <a:ext uri="{FF2B5EF4-FFF2-40B4-BE49-F238E27FC236}">
                <a16:creationId xmlns:a16="http://schemas.microsoft.com/office/drawing/2014/main" id="{B1D4A99B-0E89-2948-81B5-A75BDD4AB61C}"/>
              </a:ext>
            </a:extLst>
          </xdr:cNvPr>
          <xdr:cNvSpPr txBox="1"/>
        </xdr:nvSpPr>
        <xdr:spPr>
          <a:xfrm>
            <a:off x="7524573" y="9324320"/>
            <a:ext cx="2436671" cy="538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2400" b="1">
                <a:solidFill>
                  <a:srgbClr val="1D4E9A"/>
                </a:solidFill>
                <a:latin typeface="PT Serif" panose="020A0603040505020204" pitchFamily="18" charset="77"/>
                <a:ea typeface="+mn-ea"/>
                <a:cs typeface="+mn-cs"/>
              </a:rPr>
              <a:t>Gender Range</a:t>
            </a:r>
          </a:p>
        </xdr:txBody>
      </xdr:sp>
      <xdr:sp macro="" textlink="">
        <xdr:nvSpPr>
          <xdr:cNvPr id="90" name="TextBox 89">
            <a:extLst>
              <a:ext uri="{FF2B5EF4-FFF2-40B4-BE49-F238E27FC236}">
                <a16:creationId xmlns:a16="http://schemas.microsoft.com/office/drawing/2014/main" id="{29C0AB7F-9603-4148-85EE-0CCEB4E718B9}"/>
              </a:ext>
            </a:extLst>
          </xdr:cNvPr>
          <xdr:cNvSpPr txBox="1"/>
        </xdr:nvSpPr>
        <xdr:spPr>
          <a:xfrm>
            <a:off x="7642858" y="9826216"/>
            <a:ext cx="4735500" cy="2630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500" b="0" i="0">
                <a:solidFill>
                  <a:srgbClr val="5B7DA8"/>
                </a:solidFill>
                <a:latin typeface="PT Serif" panose="020A0603040505020204" pitchFamily="18" charset="77"/>
              </a:rPr>
              <a:t>No of Employees According to Age Range &amp; Gender</a:t>
            </a:r>
          </a:p>
        </xdr:txBody>
      </xdr:sp>
      <xdr:sp macro="" textlink="">
        <xdr:nvSpPr>
          <xdr:cNvPr id="91" name="TextBox 90">
            <a:extLst>
              <a:ext uri="{FF2B5EF4-FFF2-40B4-BE49-F238E27FC236}">
                <a16:creationId xmlns:a16="http://schemas.microsoft.com/office/drawing/2014/main" id="{FC10376B-A4F5-7449-81D2-FD3A01F2FE14}"/>
              </a:ext>
            </a:extLst>
          </xdr:cNvPr>
          <xdr:cNvSpPr txBox="1"/>
        </xdr:nvSpPr>
        <xdr:spPr>
          <a:xfrm>
            <a:off x="2316545" y="9326701"/>
            <a:ext cx="2539726" cy="533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GB" sz="2400" b="1">
                <a:solidFill>
                  <a:srgbClr val="1D4E9A"/>
                </a:solidFill>
                <a:latin typeface="PT Serif" panose="020A0603040505020204" pitchFamily="18" charset="77"/>
                <a:ea typeface="+mn-ea"/>
                <a:cs typeface="+mn-cs"/>
              </a:rPr>
              <a:t>Work Location</a:t>
            </a:r>
          </a:p>
        </xdr:txBody>
      </xdr:sp>
      <xdr:sp macro="" textlink="">
        <xdr:nvSpPr>
          <xdr:cNvPr id="92" name="TextBox 91">
            <a:extLst>
              <a:ext uri="{FF2B5EF4-FFF2-40B4-BE49-F238E27FC236}">
                <a16:creationId xmlns:a16="http://schemas.microsoft.com/office/drawing/2014/main" id="{FF921692-B0D9-6A44-93BC-9E61C396C7D7}"/>
              </a:ext>
            </a:extLst>
          </xdr:cNvPr>
          <xdr:cNvSpPr txBox="1"/>
        </xdr:nvSpPr>
        <xdr:spPr>
          <a:xfrm>
            <a:off x="2423043" y="9796157"/>
            <a:ext cx="2738273" cy="323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500" b="0" i="0">
                <a:solidFill>
                  <a:srgbClr val="5B7DA8"/>
                </a:solidFill>
                <a:latin typeface="PT Serif" panose="020A0603040505020204" pitchFamily="18" charset="77"/>
              </a:rPr>
              <a:t>Employees by work location</a:t>
            </a:r>
          </a:p>
        </xdr:txBody>
      </xdr:sp>
      <xdr:pic>
        <xdr:nvPicPr>
          <xdr:cNvPr id="96" name="Picture 95">
            <a:extLst>
              <a:ext uri="{FF2B5EF4-FFF2-40B4-BE49-F238E27FC236}">
                <a16:creationId xmlns:a16="http://schemas.microsoft.com/office/drawing/2014/main" id="{98E54816-C71E-3679-41D4-8751EB811AFA}"/>
              </a:ext>
            </a:extLst>
          </xdr:cNvPr>
          <xdr:cNvPicPr>
            <a:picLocks noChangeAspect="1"/>
          </xdr:cNvPicPr>
        </xdr:nvPicPr>
        <xdr:blipFill>
          <a:blip xmlns:r="http://schemas.openxmlformats.org/officeDocument/2006/relationships" r:embed="rId24" cstate="print">
            <a:extLst>
              <a:ext uri="{BEBA8EAE-BF5A-486C-A8C5-ECC9F3942E4B}">
                <a14:imgProps xmlns:a14="http://schemas.microsoft.com/office/drawing/2010/main">
                  <a14:imgLayer r:embed="rId25">
                    <a14:imgEffect>
                      <a14:backgroundRemoval t="5922" b="97915" l="7546" r="94436">
                        <a14:foregroundMark x1="34375" y1="9842" x2="34375" y2="9842"/>
                        <a14:foregroundMark x1="34375" y1="9842" x2="34375" y2="9842"/>
                        <a14:foregroundMark x1="26296" y1="6005" x2="26296" y2="6005"/>
                        <a14:foregroundMark x1="26296" y1="6005" x2="26296" y2="6005"/>
                        <a14:foregroundMark x1="82165" y1="37114" x2="82165" y2="37114"/>
                        <a14:foregroundMark x1="82165" y1="37114" x2="82165" y2="37114"/>
                        <a14:foregroundMark x1="71723" y1="32193" x2="71723" y2="32193"/>
                        <a14:foregroundMark x1="71723" y1="32193" x2="71723" y2="32193"/>
                        <a14:foregroundMark x1="7546" y1="68974" x2="7546" y2="68974"/>
                        <a14:foregroundMark x1="7546" y1="68974" x2="7546" y2="68974"/>
                        <a14:foregroundMark x1="8765" y1="18932" x2="8765" y2="18932"/>
                        <a14:foregroundMark x1="8765" y1="18932" x2="8765" y2="18932"/>
                        <a14:foregroundMark x1="13948" y1="12177" x2="13948" y2="12177"/>
                        <a14:foregroundMark x1="13948" y1="12177" x2="13948" y2="12177"/>
                        <a14:foregroundMark x1="75991" y1="60467" x2="75991" y2="60467"/>
                        <a14:foregroundMark x1="75991" y1="60467" x2="75991" y2="60467"/>
                        <a14:foregroundMark x1="70122" y1="60717" x2="70122" y2="60717"/>
                        <a14:foregroundMark x1="70122" y1="60717" x2="70122" y2="60717"/>
                        <a14:backgroundMark x1="93979" y1="50792" x2="93750" y2="49541"/>
                        <a14:backgroundMark x1="93521" y1="49291" x2="93750" y2="50042"/>
                        <a14:backgroundMark x1="93750" y1="67723" x2="93750" y2="67723"/>
                        <a14:backgroundMark x1="93750" y1="67723" x2="93750" y2="67723"/>
                        <a14:backgroundMark x1="93750" y1="67723" x2="93750" y2="67723"/>
                        <a14:backgroundMark x1="93750" y1="67723" x2="93750" y2="67723"/>
                        <a14:backgroundMark x1="93750" y1="67723" x2="93750" y2="68474"/>
                        <a14:backgroundMark x1="92607" y1="99083" x2="92607" y2="99083"/>
                        <a14:backgroundMark x1="92607" y1="97498" x2="93521" y2="97998"/>
                        <a14:backgroundMark x1="94284" y1="67389" x2="94284" y2="67473"/>
                        <a14:backgroundMark x1="94436" y1="67306" x2="94436" y2="67723"/>
                        <a14:backgroundMark x1="94284" y1="48791" x2="94207" y2="49291"/>
                      </a14:backgroundRemoval>
                    </a14:imgEffect>
                  </a14:imgLayer>
                </a14:imgProps>
              </a:ext>
              <a:ext uri="{28A0092B-C50C-407E-A947-70E740481C1C}">
                <a14:useLocalDpi xmlns:a14="http://schemas.microsoft.com/office/drawing/2010/main" val="0"/>
              </a:ext>
            </a:extLst>
          </a:blip>
          <a:stretch>
            <a:fillRect/>
          </a:stretch>
        </xdr:blipFill>
        <xdr:spPr>
          <a:xfrm>
            <a:off x="3167840" y="10672791"/>
            <a:ext cx="1192152" cy="1047586"/>
          </a:xfrm>
          <a:prstGeom prst="rect">
            <a:avLst/>
          </a:prstGeom>
          <a:ln>
            <a:noFill/>
          </a:ln>
        </xdr:spPr>
      </xdr:pic>
      <xdr:pic>
        <xdr:nvPicPr>
          <xdr:cNvPr id="98" name="Picture 97">
            <a:extLst>
              <a:ext uri="{FF2B5EF4-FFF2-40B4-BE49-F238E27FC236}">
                <a16:creationId xmlns:a16="http://schemas.microsoft.com/office/drawing/2014/main" id="{16CD7815-A4FF-73E2-B3CE-D13430B266E8}"/>
              </a:ext>
            </a:extLst>
          </xdr:cNvPr>
          <xdr:cNvPicPr>
            <a:picLocks noChangeAspect="1"/>
          </xdr:cNvPicPr>
        </xdr:nvPicPr>
        <xdr:blipFill>
          <a:blip xmlns:r="http://schemas.openxmlformats.org/officeDocument/2006/relationships" r:embed="rId26" cstate="print">
            <a:extLst>
              <a:ext uri="{BEBA8EAE-BF5A-486C-A8C5-ECC9F3942E4B}">
                <a14:imgProps xmlns:a14="http://schemas.microsoft.com/office/drawing/2010/main">
                  <a14:imgLayer r:embed="rId27">
                    <a14:imgEffect>
                      <a14:backgroundRemoval t="5004" b="94746" l="1982" r="92607">
                        <a14:foregroundMark x1="82165" y1="53461" x2="82165" y2="53461"/>
                        <a14:foregroundMark x1="82165" y1="53461" x2="82165" y2="53461"/>
                        <a14:foregroundMark x1="78887" y1="81151" x2="78887" y2="81151"/>
                        <a14:foregroundMark x1="78887" y1="81151" x2="78887" y2="81151"/>
                        <a14:foregroundMark x1="65549" y1="88741" x2="65549" y2="88741"/>
                        <a14:foregroundMark x1="65549" y1="88741" x2="65549" y2="88741"/>
                        <a14:foregroundMark x1="60595" y1="94495" x2="60595" y2="94495"/>
                        <a14:foregroundMark x1="60595" y1="94495" x2="60595" y2="94495"/>
                        <a14:foregroundMark x1="9832" y1="79233" x2="9832" y2="79233"/>
                        <a14:foregroundMark x1="9832" y1="79233" x2="9832" y2="79233"/>
                        <a14:foregroundMark x1="6936" y1="78232" x2="6936" y2="78232"/>
                        <a14:foregroundMark x1="6936" y1="78232" x2="6936" y2="78232"/>
                        <a14:foregroundMark x1="6555" y1="47456" x2="6555" y2="47456"/>
                        <a14:foregroundMark x1="6555" y1="47456" x2="6555" y2="47456"/>
                        <a14:foregroundMark x1="83689" y1="93078" x2="83689" y2="93078"/>
                        <a14:foregroundMark x1="83689" y1="93078" x2="83689" y2="93078"/>
                        <a14:foregroundMark x1="77973" y1="94746" x2="77973" y2="94746"/>
                        <a14:foregroundMark x1="77973" y1="94746" x2="77973" y2="94746"/>
                        <a14:foregroundMark x1="90854" y1="66055" x2="90854" y2="66055"/>
                        <a14:foregroundMark x1="90854" y1="66055" x2="90854" y2="66055"/>
                        <a14:foregroundMark x1="92149" y1="76814" x2="92149" y2="76814"/>
                        <a14:foregroundMark x1="92149" y1="76814" x2="92149" y2="76814"/>
                        <a14:foregroundMark x1="91921" y1="80901" x2="91921" y2="80901"/>
                        <a14:foregroundMark x1="91921" y1="80901" x2="91921" y2="80901"/>
                        <a14:foregroundMark x1="86280" y1="91660" x2="86280" y2="91660"/>
                        <a14:foregroundMark x1="86280" y1="91660" x2="86280" y2="91660"/>
                        <a14:foregroundMark x1="75152" y1="6172" x2="75152" y2="6172"/>
                        <a14:foregroundMark x1="75152" y1="6172" x2="75152" y2="6172"/>
                        <a14:foregroundMark x1="82774" y1="8340" x2="82774" y2="8340"/>
                        <a14:foregroundMark x1="82774" y1="8340" x2="82774" y2="8340"/>
                        <a14:foregroundMark x1="92607" y1="30025" x2="92607" y2="30025"/>
                        <a14:foregroundMark x1="92607" y1="30025" x2="92607" y2="30025"/>
                        <a14:foregroundMark x1="48171" y1="67723" x2="48171" y2="67723"/>
                        <a14:foregroundMark x1="48171" y1="67723" x2="48171" y2="67723"/>
                        <a14:foregroundMark x1="7622" y1="51793" x2="7622" y2="51793"/>
                        <a14:foregroundMark x1="7622" y1="51793" x2="7622" y2="51793"/>
                        <a14:foregroundMark x1="8918" y1="46539" x2="8918" y2="46539"/>
                        <a14:foregroundMark x1="8918" y1="46539" x2="8918" y2="46539"/>
                        <a14:foregroundMark x1="8460" y1="23353" x2="8460" y2="23353"/>
                        <a14:foregroundMark x1="8460" y1="23353" x2="8460" y2="23353"/>
                        <a14:foregroundMark x1="11966" y1="12427" x2="11966" y2="12427"/>
                        <a14:foregroundMark x1="11966" y1="12427" x2="11966" y2="12427"/>
                        <a14:foregroundMark x1="16997" y1="8090" x2="16997" y2="8090"/>
                        <a14:foregroundMark x1="16997" y1="8090" x2="16997" y2="8090"/>
                        <a14:foregroundMark x1="14787" y1="8841" x2="14787" y2="8841"/>
                        <a14:foregroundMark x1="14787" y1="8841" x2="14787" y2="8841"/>
                        <a14:foregroundMark x1="23095" y1="5755" x2="23095" y2="5755"/>
                        <a14:foregroundMark x1="23095" y1="5755" x2="23095" y2="5755"/>
                        <a14:foregroundMark x1="7393" y1="17431" x2="7393" y2="17431"/>
                        <a14:foregroundMark x1="7393" y1="17431" x2="7393" y2="17431"/>
                        <a14:foregroundMark x1="1982" y1="33611" x2="1982" y2="33611"/>
                        <a14:foregroundMark x1="1982" y1="33611" x2="1982" y2="33611"/>
                        <a14:foregroundMark x1="36662" y1="5004" x2="36662" y2="5004"/>
                        <a14:foregroundMark x1="36662" y1="5004" x2="36662" y2="5004"/>
                        <a14:backgroundMark x1="14863" y1="5421" x2="14863" y2="5421"/>
                        <a14:backgroundMark x1="14863" y1="5421" x2="14863" y2="5421"/>
                        <a14:backgroundMark x1="14863" y1="5421" x2="14863" y2="5421"/>
                        <a14:backgroundMark x1="14863" y1="5421" x2="15015" y2="5088"/>
                        <a14:backgroundMark x1="6707" y1="17515" x2="6707" y2="18349"/>
                        <a14:backgroundMark x1="1829" y1="34028" x2="1524" y2="35196"/>
                        <a14:backgroundMark x1="6326" y1="47706" x2="6326" y2="47706"/>
                        <a14:backgroundMark x1="6174" y1="47873" x2="6174" y2="47873"/>
                        <a14:backgroundMark x1="6174" y1="47706" x2="6174" y2="47706"/>
                        <a14:backgroundMark x1="6174" y1="47706" x2="6174" y2="47706"/>
                        <a14:backgroundMark x1="6174" y1="47706" x2="6174" y2="47706"/>
                      </a14:backgroundRemoval>
                    </a14:imgEffect>
                  </a14:imgLayer>
                </a14:imgProps>
              </a:ext>
              <a:ext uri="{28A0092B-C50C-407E-A947-70E740481C1C}">
                <a14:useLocalDpi xmlns:a14="http://schemas.microsoft.com/office/drawing/2010/main" val="0"/>
              </a:ext>
            </a:extLst>
          </a:blip>
          <a:stretch>
            <a:fillRect/>
          </a:stretch>
        </xdr:blipFill>
        <xdr:spPr>
          <a:xfrm>
            <a:off x="4729060" y="10661328"/>
            <a:ext cx="1213931" cy="1070513"/>
          </a:xfrm>
          <a:prstGeom prst="rect">
            <a:avLst/>
          </a:prstGeom>
          <a:ln>
            <a:noFill/>
          </a:ln>
        </xdr:spPr>
      </xdr:pic>
      <xdr:pic>
        <xdr:nvPicPr>
          <xdr:cNvPr id="100" name="Picture 99">
            <a:extLst>
              <a:ext uri="{FF2B5EF4-FFF2-40B4-BE49-F238E27FC236}">
                <a16:creationId xmlns:a16="http://schemas.microsoft.com/office/drawing/2014/main" id="{CC62318B-DD16-8465-DB0F-C112F7876761}"/>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1408303" y="9379591"/>
            <a:ext cx="833630" cy="762121"/>
          </a:xfrm>
          <a:prstGeom prst="rect">
            <a:avLst/>
          </a:prstGeom>
          <a:ln>
            <a:noFill/>
          </a:ln>
        </xdr:spPr>
      </xdr:pic>
      <xdr:pic>
        <xdr:nvPicPr>
          <xdr:cNvPr id="102" name="Picture 101">
            <a:extLst>
              <a:ext uri="{FF2B5EF4-FFF2-40B4-BE49-F238E27FC236}">
                <a16:creationId xmlns:a16="http://schemas.microsoft.com/office/drawing/2014/main" id="{275A3370-2E92-DAE2-8EF5-806589B89EA1}"/>
              </a:ext>
            </a:extLst>
          </xdr:cNvPr>
          <xdr:cNvPicPr>
            <a:picLocks noChangeAspect="1"/>
          </xdr:cNvPicPr>
        </xdr:nvPicPr>
        <xdr:blipFill>
          <a:blip xmlns:r="http://schemas.openxmlformats.org/officeDocument/2006/relationships" r:embed="rId29" cstate="print">
            <a:extLst>
              <a:ext uri="{BEBA8EAE-BF5A-486C-A8C5-ECC9F3942E4B}">
                <a14:imgProps xmlns:a14="http://schemas.microsoft.com/office/drawing/2010/main">
                  <a14:imgLayer r:embed="rId30">
                    <a14:imgEffect>
                      <a14:backgroundRemoval t="9684" b="91659" l="3647" r="93170">
                        <a14:foregroundMark x1="7427" y1="76510" x2="7427" y2="76510"/>
                        <a14:foregroundMark x1="7427" y1="76510" x2="7427" y2="76510"/>
                        <a14:foregroundMark x1="50531" y1="10738" x2="50531" y2="10738"/>
                        <a14:foregroundMark x1="50531" y1="10738" x2="50531" y2="10738"/>
                        <a14:foregroundMark x1="93170" y1="76894" x2="93170" y2="76894"/>
                        <a14:foregroundMark x1="93170" y1="76894" x2="93170" y2="76894"/>
                        <a14:foregroundMark x1="52056" y1="91659" x2="52056" y2="91659"/>
                        <a14:foregroundMark x1="52056" y1="91659" x2="52056" y2="91659"/>
                        <a14:foregroundMark x1="41976" y1="54267" x2="41976" y2="54267"/>
                        <a14:foregroundMark x1="41976" y1="54267" x2="41976" y2="54267"/>
                        <a14:foregroundMark x1="56830" y1="52253" x2="56830" y2="52253"/>
                        <a14:foregroundMark x1="56830" y1="52253" x2="56830" y2="52253"/>
                        <a14:foregroundMark x1="3647" y1="81208" x2="3647" y2="81208"/>
                        <a14:foregroundMark x1="3647" y1="81208" x2="3647" y2="81208"/>
                      </a14:backgroundRemoval>
                    </a14:imgEffect>
                  </a14:imgLayer>
                </a14:imgProps>
              </a:ext>
              <a:ext uri="{28A0092B-C50C-407E-A947-70E740481C1C}">
                <a14:useLocalDpi xmlns:a14="http://schemas.microsoft.com/office/drawing/2010/main" val="0"/>
              </a:ext>
            </a:extLst>
          </a:blip>
          <a:stretch>
            <a:fillRect/>
          </a:stretch>
        </xdr:blipFill>
        <xdr:spPr>
          <a:xfrm>
            <a:off x="6524178" y="9403047"/>
            <a:ext cx="1052437" cy="715210"/>
          </a:xfrm>
          <a:prstGeom prst="rect">
            <a:avLst/>
          </a:prstGeom>
          <a:ln>
            <a:noFill/>
          </a:ln>
        </xdr:spPr>
      </xdr:pic>
      <xdr:sp macro="" textlink="">
        <xdr:nvSpPr>
          <xdr:cNvPr id="103" name="TextBox 102">
            <a:extLst>
              <a:ext uri="{FF2B5EF4-FFF2-40B4-BE49-F238E27FC236}">
                <a16:creationId xmlns:a16="http://schemas.microsoft.com/office/drawing/2014/main" id="{AE8E90A8-AEFD-2645-A2DB-C6244A395E98}"/>
              </a:ext>
            </a:extLst>
          </xdr:cNvPr>
          <xdr:cNvSpPr txBox="1"/>
        </xdr:nvSpPr>
        <xdr:spPr>
          <a:xfrm>
            <a:off x="1418357" y="11675883"/>
            <a:ext cx="1580475" cy="343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400" b="1">
                <a:solidFill>
                  <a:srgbClr val="1D4E9A"/>
                </a:solidFill>
                <a:latin typeface="PT Serif" panose="020A0603040505020204" pitchFamily="18" charset="77"/>
                <a:ea typeface="+mn-ea"/>
                <a:cs typeface="+mn-cs"/>
              </a:rPr>
              <a:t>Branch Office</a:t>
            </a:r>
          </a:p>
        </xdr:txBody>
      </xdr:sp>
      <xdr:sp macro="" textlink="">
        <xdr:nvSpPr>
          <xdr:cNvPr id="104" name="TextBox 103">
            <a:extLst>
              <a:ext uri="{FF2B5EF4-FFF2-40B4-BE49-F238E27FC236}">
                <a16:creationId xmlns:a16="http://schemas.microsoft.com/office/drawing/2014/main" id="{8B49E033-8BCD-F144-B966-DB846382F8FA}"/>
              </a:ext>
            </a:extLst>
          </xdr:cNvPr>
          <xdr:cNvSpPr txBox="1"/>
        </xdr:nvSpPr>
        <xdr:spPr>
          <a:xfrm>
            <a:off x="2966023" y="11675883"/>
            <a:ext cx="1580474" cy="343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400" b="1">
                <a:solidFill>
                  <a:srgbClr val="1D4E9A"/>
                </a:solidFill>
                <a:latin typeface="PT Serif" panose="020A0603040505020204" pitchFamily="18" charset="77"/>
                <a:ea typeface="+mn-ea"/>
                <a:cs typeface="+mn-cs"/>
              </a:rPr>
              <a:t>Head Office</a:t>
            </a:r>
          </a:p>
        </xdr:txBody>
      </xdr:sp>
      <xdr:sp macro="" textlink="">
        <xdr:nvSpPr>
          <xdr:cNvPr id="105" name="TextBox 104">
            <a:extLst>
              <a:ext uri="{FF2B5EF4-FFF2-40B4-BE49-F238E27FC236}">
                <a16:creationId xmlns:a16="http://schemas.microsoft.com/office/drawing/2014/main" id="{37B5B407-5489-E747-8966-19AFE5F41A8F}"/>
              </a:ext>
            </a:extLst>
          </xdr:cNvPr>
          <xdr:cNvSpPr txBox="1"/>
        </xdr:nvSpPr>
        <xdr:spPr>
          <a:xfrm>
            <a:off x="4513688" y="11675883"/>
            <a:ext cx="1580476" cy="343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400" b="1">
                <a:solidFill>
                  <a:srgbClr val="1D4E9A"/>
                </a:solidFill>
                <a:latin typeface="PT Serif" panose="020A0603040505020204" pitchFamily="18" charset="77"/>
                <a:ea typeface="+mn-ea"/>
                <a:cs typeface="+mn-cs"/>
              </a:rPr>
              <a:t>Remote</a:t>
            </a:r>
          </a:p>
        </xdr:txBody>
      </xdr:sp>
      <xdr:sp macro="" textlink="'Pivot Sheet'!$I$16">
        <xdr:nvSpPr>
          <xdr:cNvPr id="106" name="TextBox 105">
            <a:extLst>
              <a:ext uri="{FF2B5EF4-FFF2-40B4-BE49-F238E27FC236}">
                <a16:creationId xmlns:a16="http://schemas.microsoft.com/office/drawing/2014/main" id="{6C6A4CB0-BD33-C049-B08F-82F17A0B9CA7}"/>
              </a:ext>
            </a:extLst>
          </xdr:cNvPr>
          <xdr:cNvSpPr txBox="1"/>
        </xdr:nvSpPr>
        <xdr:spPr>
          <a:xfrm>
            <a:off x="1730615" y="12000463"/>
            <a:ext cx="950529" cy="556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D60BAB6-0197-5B47-A9C9-FE1A01309194}" type="TxLink">
              <a:rPr lang="en-US" sz="2800" b="1" i="0" u="none" strike="noStrike">
                <a:solidFill>
                  <a:srgbClr val="143E8F"/>
                </a:solidFill>
                <a:latin typeface="PT Serif" panose="020A0603040505020204" pitchFamily="18" charset="77"/>
                <a:ea typeface="+mn-ea"/>
                <a:cs typeface="Calibri"/>
              </a:rPr>
              <a:pPr marL="0" indent="0" algn="ctr"/>
              <a:t>38%</a:t>
            </a:fld>
            <a:endParaRPr lang="en-GB" sz="2800" b="1" i="0" u="none" strike="noStrike">
              <a:solidFill>
                <a:srgbClr val="143E8F"/>
              </a:solidFill>
              <a:latin typeface="PT Serif" panose="020A0603040505020204" pitchFamily="18" charset="77"/>
              <a:ea typeface="+mn-ea"/>
              <a:cs typeface="Calibri"/>
            </a:endParaRPr>
          </a:p>
        </xdr:txBody>
      </xdr:sp>
      <xdr:sp macro="" textlink="'Pivot Sheet'!$I$17">
        <xdr:nvSpPr>
          <xdr:cNvPr id="107" name="TextBox 106">
            <a:extLst>
              <a:ext uri="{FF2B5EF4-FFF2-40B4-BE49-F238E27FC236}">
                <a16:creationId xmlns:a16="http://schemas.microsoft.com/office/drawing/2014/main" id="{7CAFB64D-B818-094F-A9E2-747A5FC325A4}"/>
              </a:ext>
            </a:extLst>
          </xdr:cNvPr>
          <xdr:cNvSpPr txBox="1"/>
        </xdr:nvSpPr>
        <xdr:spPr>
          <a:xfrm>
            <a:off x="3313205" y="12000463"/>
            <a:ext cx="962361" cy="556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44F5380-D83D-0E4B-A070-34B48BDC04A7}" type="TxLink">
              <a:rPr lang="en-US" sz="2800" b="1" i="0" u="none" strike="noStrike">
                <a:solidFill>
                  <a:srgbClr val="143E8F"/>
                </a:solidFill>
                <a:latin typeface="PT Serif" panose="020A0603040505020204" pitchFamily="18" charset="77"/>
                <a:ea typeface="+mn-ea"/>
                <a:cs typeface="Calibri"/>
              </a:rPr>
              <a:pPr marL="0" indent="0" algn="ctr"/>
              <a:t>30%</a:t>
            </a:fld>
            <a:endParaRPr lang="en-GB" sz="2800" b="1" i="0" u="none" strike="noStrike">
              <a:solidFill>
                <a:srgbClr val="143E8F"/>
              </a:solidFill>
              <a:latin typeface="PT Serif" panose="020A0603040505020204" pitchFamily="18" charset="77"/>
              <a:ea typeface="+mn-ea"/>
              <a:cs typeface="Calibri"/>
            </a:endParaRPr>
          </a:p>
        </xdr:txBody>
      </xdr:sp>
      <xdr:sp macro="" textlink="'Pivot Sheet'!$I$18">
        <xdr:nvSpPr>
          <xdr:cNvPr id="108" name="TextBox 107">
            <a:extLst>
              <a:ext uri="{FF2B5EF4-FFF2-40B4-BE49-F238E27FC236}">
                <a16:creationId xmlns:a16="http://schemas.microsoft.com/office/drawing/2014/main" id="{574AF435-0B99-C04A-BDCD-84A2A86F958D}"/>
              </a:ext>
            </a:extLst>
          </xdr:cNvPr>
          <xdr:cNvSpPr txBox="1"/>
        </xdr:nvSpPr>
        <xdr:spPr>
          <a:xfrm>
            <a:off x="4907626" y="12000463"/>
            <a:ext cx="954827" cy="556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8AA12CE-84F7-9243-B8D5-2F8536C4415C}" type="TxLink">
              <a:rPr lang="en-US" sz="2800" b="1" i="0" u="none" strike="noStrike">
                <a:solidFill>
                  <a:srgbClr val="143E8F"/>
                </a:solidFill>
                <a:latin typeface="PT Serif" panose="020A0603040505020204" pitchFamily="18" charset="77"/>
                <a:ea typeface="+mn-ea"/>
                <a:cs typeface="Calibri"/>
              </a:rPr>
              <a:pPr marL="0" indent="0" algn="ctr"/>
              <a:t>32%</a:t>
            </a:fld>
            <a:endParaRPr lang="en-GB" sz="2800" b="1" i="0" u="none" strike="noStrike">
              <a:solidFill>
                <a:srgbClr val="143E8F"/>
              </a:solidFill>
              <a:latin typeface="PT Serif" panose="020A0603040505020204" pitchFamily="18" charset="77"/>
              <a:ea typeface="+mn-ea"/>
              <a:cs typeface="Calibri"/>
            </a:endParaRPr>
          </a:p>
        </xdr:txBody>
      </xdr:sp>
      <xdr:pic>
        <xdr:nvPicPr>
          <xdr:cNvPr id="110" name="Picture 109">
            <a:extLst>
              <a:ext uri="{FF2B5EF4-FFF2-40B4-BE49-F238E27FC236}">
                <a16:creationId xmlns:a16="http://schemas.microsoft.com/office/drawing/2014/main" id="{802E7825-5554-9EF8-F6C9-CE10D8264F11}"/>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a:xfrm>
            <a:off x="1569700" y="10656962"/>
            <a:ext cx="1229071" cy="1079245"/>
          </a:xfrm>
          <a:prstGeom prst="rect">
            <a:avLst/>
          </a:prstGeom>
          <a:ln>
            <a:noFill/>
          </a:ln>
        </xdr:spPr>
      </xdr:pic>
      <xdr:graphicFrame macro="">
        <xdr:nvGraphicFramePr>
          <xdr:cNvPr id="112" name="Chart 111">
            <a:extLst>
              <a:ext uri="{FF2B5EF4-FFF2-40B4-BE49-F238E27FC236}">
                <a16:creationId xmlns:a16="http://schemas.microsoft.com/office/drawing/2014/main" id="{73A1A209-B90A-5440-A948-AB774AD218C0}"/>
              </a:ext>
            </a:extLst>
          </xdr:cNvPr>
          <xdr:cNvGraphicFramePr>
            <a:graphicFrameLocks/>
          </xdr:cNvGraphicFramePr>
        </xdr:nvGraphicFramePr>
        <xdr:xfrm>
          <a:off x="12550257" y="6529846"/>
          <a:ext cx="6105997" cy="2428350"/>
        </xdr:xfrm>
        <a:graphic>
          <a:graphicData uri="http://schemas.openxmlformats.org/drawingml/2006/chart">
            <c:chart xmlns:c="http://schemas.openxmlformats.org/drawingml/2006/chart" xmlns:r="http://schemas.openxmlformats.org/officeDocument/2006/relationships" r:id="rId32"/>
          </a:graphicData>
        </a:graphic>
      </xdr:graphicFrame>
      <xdr:sp macro="" textlink="">
        <xdr:nvSpPr>
          <xdr:cNvPr id="113" name="TextBox 112">
            <a:extLst>
              <a:ext uri="{FF2B5EF4-FFF2-40B4-BE49-F238E27FC236}">
                <a16:creationId xmlns:a16="http://schemas.microsoft.com/office/drawing/2014/main" id="{FFC306F1-DDFC-D043-B1E0-63796DD04E96}"/>
              </a:ext>
            </a:extLst>
          </xdr:cNvPr>
          <xdr:cNvSpPr txBox="1"/>
        </xdr:nvSpPr>
        <xdr:spPr>
          <a:xfrm>
            <a:off x="13437051" y="6122260"/>
            <a:ext cx="3234746" cy="302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500" b="0" i="0">
                <a:solidFill>
                  <a:srgbClr val="5B7DA8"/>
                </a:solidFill>
                <a:latin typeface="PT Serif" panose="020A0603040505020204" pitchFamily="18" charset="77"/>
              </a:rPr>
              <a:t>Leave Taken by Job Roles or Titles</a:t>
            </a:r>
          </a:p>
        </xdr:txBody>
      </xdr:sp>
      <xdr:sp macro="" textlink="">
        <xdr:nvSpPr>
          <xdr:cNvPr id="114" name="Rounded Rectangle 113">
            <a:extLst>
              <a:ext uri="{FF2B5EF4-FFF2-40B4-BE49-F238E27FC236}">
                <a16:creationId xmlns:a16="http://schemas.microsoft.com/office/drawing/2014/main" id="{F80220AE-7EC9-0944-8258-B456C50924A5}"/>
              </a:ext>
            </a:extLst>
          </xdr:cNvPr>
          <xdr:cNvSpPr/>
        </xdr:nvSpPr>
        <xdr:spPr>
          <a:xfrm>
            <a:off x="12651719" y="9302144"/>
            <a:ext cx="4891676" cy="3541893"/>
          </a:xfrm>
          <a:prstGeom prst="roundRect">
            <a:avLst>
              <a:gd name="adj" fmla="val 5896"/>
            </a:avLst>
          </a:prstGeom>
          <a:solidFill>
            <a:schemeClr val="bg1">
              <a:alpha val="75000"/>
            </a:scheme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sp macro="" textlink="">
        <xdr:nvSpPr>
          <xdr:cNvPr id="115" name="TextBox 114">
            <a:extLst>
              <a:ext uri="{FF2B5EF4-FFF2-40B4-BE49-F238E27FC236}">
                <a16:creationId xmlns:a16="http://schemas.microsoft.com/office/drawing/2014/main" id="{8C0FAF24-2A79-8047-8A76-411B808C26CA}"/>
              </a:ext>
            </a:extLst>
          </xdr:cNvPr>
          <xdr:cNvSpPr txBox="1"/>
        </xdr:nvSpPr>
        <xdr:spPr>
          <a:xfrm>
            <a:off x="13283894" y="9322975"/>
            <a:ext cx="1850494" cy="540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2400" b="1">
                <a:solidFill>
                  <a:srgbClr val="1D4E9A"/>
                </a:solidFill>
                <a:latin typeface="PT Serif" panose="020A0603040505020204" pitchFamily="18" charset="77"/>
                <a:ea typeface="+mn-ea"/>
                <a:cs typeface="+mn-cs"/>
              </a:rPr>
              <a:t>Salaries</a:t>
            </a:r>
          </a:p>
        </xdr:txBody>
      </xdr:sp>
      <xdr:sp macro="" textlink="">
        <xdr:nvSpPr>
          <xdr:cNvPr id="116" name="TextBox 115">
            <a:extLst>
              <a:ext uri="{FF2B5EF4-FFF2-40B4-BE49-F238E27FC236}">
                <a16:creationId xmlns:a16="http://schemas.microsoft.com/office/drawing/2014/main" id="{5BC49DCF-3952-764F-886A-08CD058272BA}"/>
              </a:ext>
            </a:extLst>
          </xdr:cNvPr>
          <xdr:cNvSpPr txBox="1"/>
        </xdr:nvSpPr>
        <xdr:spPr>
          <a:xfrm>
            <a:off x="13544840" y="9804162"/>
            <a:ext cx="3222913" cy="307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500" b="0" i="0">
                <a:solidFill>
                  <a:srgbClr val="5B7DA8"/>
                </a:solidFill>
                <a:latin typeface="PT Serif" panose="020A0603040505020204" pitchFamily="18" charset="77"/>
              </a:rPr>
              <a:t>Salary</a:t>
            </a:r>
            <a:r>
              <a:rPr lang="en-GB" sz="1500" b="0" i="0" baseline="0">
                <a:solidFill>
                  <a:srgbClr val="5B7DA8"/>
                </a:solidFill>
                <a:latin typeface="PT Serif" panose="020A0603040505020204" pitchFamily="18" charset="77"/>
              </a:rPr>
              <a:t> Amount by Job</a:t>
            </a:r>
            <a:r>
              <a:rPr lang="en-GB" sz="1500" b="0" i="0">
                <a:solidFill>
                  <a:srgbClr val="5B7DA8"/>
                </a:solidFill>
                <a:latin typeface="PT Serif" panose="020A0603040505020204" pitchFamily="18" charset="77"/>
              </a:rPr>
              <a:t> Titles</a:t>
            </a:r>
          </a:p>
        </xdr:txBody>
      </xdr:sp>
      <xdr:pic>
        <xdr:nvPicPr>
          <xdr:cNvPr id="118" name="Picture 117">
            <a:extLst>
              <a:ext uri="{FF2B5EF4-FFF2-40B4-BE49-F238E27FC236}">
                <a16:creationId xmlns:a16="http://schemas.microsoft.com/office/drawing/2014/main" id="{E58C0DAD-7704-6233-5955-FAAABEB74D04}"/>
              </a:ext>
            </a:extLst>
          </xdr:cNvPr>
          <xdr:cNvPicPr>
            <a:picLocks noChangeAspect="1"/>
          </xdr:cNvPicPr>
        </xdr:nvPicPr>
        <xdr:blipFill>
          <a:blip xmlns:r="http://schemas.openxmlformats.org/officeDocument/2006/relationships" r:embed="rId33" cstate="print">
            <a:extLst>
              <a:ext uri="{BEBA8EAE-BF5A-486C-A8C5-ECC9F3942E4B}">
                <a14:imgProps xmlns:a14="http://schemas.microsoft.com/office/drawing/2010/main">
                  <a14:imgLayer r:embed="rId34">
                    <a14:imgEffect>
                      <a14:backgroundRemoval t="7423" b="96247" l="9985" r="89863">
                        <a14:foregroundMark x1="50305" y1="7506" x2="50305" y2="7506"/>
                        <a14:foregroundMark x1="50305" y1="7506" x2="50305" y2="7506"/>
                        <a14:foregroundMark x1="59832" y1="93078" x2="59832" y2="93078"/>
                        <a14:foregroundMark x1="59832" y1="93078" x2="59832" y2="93078"/>
                        <a14:foregroundMark x1="47942" y1="96247" x2="47942" y2="96247"/>
                        <a14:foregroundMark x1="47942" y1="96247" x2="47942" y2="96247"/>
                      </a14:backgroundRemoval>
                    </a14:imgEffect>
                  </a14:imgLayer>
                </a14:imgProps>
              </a:ext>
              <a:ext uri="{28A0092B-C50C-407E-A947-70E740481C1C}">
                <a14:useLocalDpi xmlns:a14="http://schemas.microsoft.com/office/drawing/2010/main" val="0"/>
              </a:ext>
            </a:extLst>
          </a:blip>
          <a:stretch>
            <a:fillRect/>
          </a:stretch>
        </xdr:blipFill>
        <xdr:spPr>
          <a:xfrm>
            <a:off x="12767428" y="9432645"/>
            <a:ext cx="736369" cy="656014"/>
          </a:xfrm>
          <a:prstGeom prst="rect">
            <a:avLst/>
          </a:prstGeom>
          <a:ln>
            <a:noFill/>
          </a:ln>
        </xdr:spPr>
      </xdr:pic>
      <xdr:sp macro="" textlink="'Pivot Sheet'!Q12">
        <xdr:nvSpPr>
          <xdr:cNvPr id="119" name="TextBox 118">
            <a:extLst>
              <a:ext uri="{FF2B5EF4-FFF2-40B4-BE49-F238E27FC236}">
                <a16:creationId xmlns:a16="http://schemas.microsoft.com/office/drawing/2014/main" id="{858B0B9E-EE6E-814D-B758-8DCB489BB892}"/>
              </a:ext>
            </a:extLst>
          </xdr:cNvPr>
          <xdr:cNvSpPr txBox="1"/>
        </xdr:nvSpPr>
        <xdr:spPr>
          <a:xfrm>
            <a:off x="13075325" y="10751634"/>
            <a:ext cx="1512989" cy="3748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D48E541-BB81-EE41-9FFF-BF4B618BB089}" type="TxLink">
              <a:rPr lang="en-US" sz="1800" b="0">
                <a:solidFill>
                  <a:srgbClr val="1D4E9A"/>
                </a:solidFill>
                <a:latin typeface="PT Serif" panose="020A0603040505020204" pitchFamily="18" charset="77"/>
                <a:ea typeface="+mn-ea"/>
                <a:cs typeface="+mn-cs"/>
              </a:rPr>
              <a:pPr marL="0" indent="0" algn="l"/>
              <a:t>Analyst</a:t>
            </a:fld>
            <a:endParaRPr lang="en-GB" sz="1800" b="0">
              <a:solidFill>
                <a:srgbClr val="1D4E9A"/>
              </a:solidFill>
              <a:latin typeface="PT Serif" panose="020A0603040505020204" pitchFamily="18" charset="77"/>
              <a:ea typeface="+mn-ea"/>
              <a:cs typeface="+mn-cs"/>
            </a:endParaRPr>
          </a:p>
        </xdr:txBody>
      </xdr:sp>
      <xdr:sp macro="" textlink="'Pivot Sheet'!Q13">
        <xdr:nvSpPr>
          <xdr:cNvPr id="120" name="TextBox 119">
            <a:extLst>
              <a:ext uri="{FF2B5EF4-FFF2-40B4-BE49-F238E27FC236}">
                <a16:creationId xmlns:a16="http://schemas.microsoft.com/office/drawing/2014/main" id="{680DE715-4AEE-3E4F-B369-B1A2377500D1}"/>
              </a:ext>
            </a:extLst>
          </xdr:cNvPr>
          <xdr:cNvSpPr txBox="1"/>
        </xdr:nvSpPr>
        <xdr:spPr>
          <a:xfrm>
            <a:off x="13075325" y="11140148"/>
            <a:ext cx="1512989" cy="372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4D7A4C1-9729-A745-A694-ADBB370935B4}" type="TxLink">
              <a:rPr lang="en-US" sz="1800" b="0">
                <a:solidFill>
                  <a:srgbClr val="1D4E9A"/>
                </a:solidFill>
                <a:latin typeface="PT Serif" panose="020A0603040505020204" pitchFamily="18" charset="77"/>
                <a:ea typeface="+mn-ea"/>
                <a:cs typeface="+mn-cs"/>
              </a:rPr>
              <a:pPr marL="0" indent="0" algn="l"/>
              <a:t>Designer</a:t>
            </a:fld>
            <a:endParaRPr lang="en-GB" sz="1800" b="0">
              <a:solidFill>
                <a:srgbClr val="1D4E9A"/>
              </a:solidFill>
              <a:latin typeface="PT Serif" panose="020A0603040505020204" pitchFamily="18" charset="77"/>
              <a:ea typeface="+mn-ea"/>
              <a:cs typeface="+mn-cs"/>
            </a:endParaRPr>
          </a:p>
        </xdr:txBody>
      </xdr:sp>
      <xdr:sp macro="" textlink="'Pivot Sheet'!Q14">
        <xdr:nvSpPr>
          <xdr:cNvPr id="121" name="TextBox 120">
            <a:extLst>
              <a:ext uri="{FF2B5EF4-FFF2-40B4-BE49-F238E27FC236}">
                <a16:creationId xmlns:a16="http://schemas.microsoft.com/office/drawing/2014/main" id="{0DFE5B4D-4C2A-9847-8E01-C501BA4D5AC1}"/>
              </a:ext>
            </a:extLst>
          </xdr:cNvPr>
          <xdr:cNvSpPr txBox="1"/>
        </xdr:nvSpPr>
        <xdr:spPr>
          <a:xfrm>
            <a:off x="13075325" y="11525240"/>
            <a:ext cx="1512989" cy="362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9057B1A-63B5-B344-9F0C-41D044D95284}" type="TxLink">
              <a:rPr lang="en-US" sz="1800" b="0">
                <a:solidFill>
                  <a:srgbClr val="1D4E9A"/>
                </a:solidFill>
                <a:latin typeface="PT Serif" panose="020A0603040505020204" pitchFamily="18" charset="77"/>
                <a:ea typeface="+mn-ea"/>
                <a:cs typeface="+mn-cs"/>
              </a:rPr>
              <a:pPr marL="0" indent="0" algn="l"/>
              <a:t>Developer</a:t>
            </a:fld>
            <a:endParaRPr lang="en-GB" sz="1800" b="0">
              <a:solidFill>
                <a:srgbClr val="1D4E9A"/>
              </a:solidFill>
              <a:latin typeface="PT Serif" panose="020A0603040505020204" pitchFamily="18" charset="77"/>
              <a:ea typeface="+mn-ea"/>
              <a:cs typeface="+mn-cs"/>
            </a:endParaRPr>
          </a:p>
        </xdr:txBody>
      </xdr:sp>
      <xdr:sp macro="" textlink="'Pivot Sheet'!Q15">
        <xdr:nvSpPr>
          <xdr:cNvPr id="122" name="TextBox 121">
            <a:extLst>
              <a:ext uri="{FF2B5EF4-FFF2-40B4-BE49-F238E27FC236}">
                <a16:creationId xmlns:a16="http://schemas.microsoft.com/office/drawing/2014/main" id="{3471DD99-4DD7-964C-8A00-EE607C66A437}"/>
              </a:ext>
            </a:extLst>
          </xdr:cNvPr>
          <xdr:cNvSpPr txBox="1"/>
        </xdr:nvSpPr>
        <xdr:spPr>
          <a:xfrm>
            <a:off x="13075325" y="11905594"/>
            <a:ext cx="1899874" cy="372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E7978A4-A833-E940-BF29-B2D4AB28413B}" type="TxLink">
              <a:rPr lang="en-US" sz="1800" b="0">
                <a:solidFill>
                  <a:srgbClr val="1D4E9A"/>
                </a:solidFill>
                <a:latin typeface="PT Serif" panose="020A0603040505020204" pitchFamily="18" charset="77"/>
                <a:ea typeface="+mn-ea"/>
                <a:cs typeface="+mn-cs"/>
              </a:rPr>
              <a:pPr marL="0" indent="0" algn="l"/>
              <a:t>HR Specialist</a:t>
            </a:fld>
            <a:endParaRPr lang="en-GB" sz="1800" b="0">
              <a:solidFill>
                <a:srgbClr val="1D4E9A"/>
              </a:solidFill>
              <a:latin typeface="PT Serif" panose="020A0603040505020204" pitchFamily="18" charset="77"/>
              <a:ea typeface="+mn-ea"/>
              <a:cs typeface="+mn-cs"/>
            </a:endParaRPr>
          </a:p>
        </xdr:txBody>
      </xdr:sp>
      <xdr:sp macro="" textlink="'Pivot Sheet'!Q16">
        <xdr:nvSpPr>
          <xdr:cNvPr id="123" name="TextBox 122">
            <a:extLst>
              <a:ext uri="{FF2B5EF4-FFF2-40B4-BE49-F238E27FC236}">
                <a16:creationId xmlns:a16="http://schemas.microsoft.com/office/drawing/2014/main" id="{A3FB64F4-364F-AA42-B9DB-302517F3EDBB}"/>
              </a:ext>
            </a:extLst>
          </xdr:cNvPr>
          <xdr:cNvSpPr txBox="1"/>
        </xdr:nvSpPr>
        <xdr:spPr>
          <a:xfrm>
            <a:off x="13075325" y="12290991"/>
            <a:ext cx="1512989" cy="372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D726D47-2787-634B-AFB7-89B2D0ECA12C}" type="TxLink">
              <a:rPr lang="en-US" sz="1800" b="0">
                <a:solidFill>
                  <a:srgbClr val="1D4E9A"/>
                </a:solidFill>
                <a:latin typeface="PT Serif" panose="020A0603040505020204" pitchFamily="18" charset="77"/>
                <a:ea typeface="+mn-ea"/>
                <a:cs typeface="+mn-cs"/>
              </a:rPr>
              <a:pPr marL="0" indent="0" algn="l"/>
              <a:t>Manager</a:t>
            </a:fld>
            <a:endParaRPr lang="en-GB" sz="1800" b="0">
              <a:solidFill>
                <a:srgbClr val="1D4E9A"/>
              </a:solidFill>
              <a:latin typeface="PT Serif" panose="020A0603040505020204" pitchFamily="18" charset="77"/>
              <a:ea typeface="+mn-ea"/>
              <a:cs typeface="+mn-cs"/>
            </a:endParaRPr>
          </a:p>
        </xdr:txBody>
      </xdr:sp>
      <xdr:sp macro="" textlink="'Pivot Sheet'!R12">
        <xdr:nvSpPr>
          <xdr:cNvPr id="124" name="TextBox 123">
            <a:extLst>
              <a:ext uri="{FF2B5EF4-FFF2-40B4-BE49-F238E27FC236}">
                <a16:creationId xmlns:a16="http://schemas.microsoft.com/office/drawing/2014/main" id="{285AB53A-E091-2342-9DEB-713DF0ED73E2}"/>
              </a:ext>
            </a:extLst>
          </xdr:cNvPr>
          <xdr:cNvSpPr txBox="1"/>
        </xdr:nvSpPr>
        <xdr:spPr>
          <a:xfrm>
            <a:off x="15502734" y="10750773"/>
            <a:ext cx="1524755" cy="37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8353426-9003-5D4D-B490-F8E750E2465F}" type="TxLink">
              <a:rPr lang="en-US" sz="1800" b="0">
                <a:solidFill>
                  <a:srgbClr val="1D4E9A"/>
                </a:solidFill>
                <a:latin typeface="PT Serif" panose="020A0603040505020204" pitchFamily="18" charset="77"/>
                <a:ea typeface="+mn-ea"/>
                <a:cs typeface="+mn-cs"/>
              </a:rPr>
              <a:pPr marL="0" indent="0" algn="l"/>
              <a:t>₹ 9,91,270</a:t>
            </a:fld>
            <a:endParaRPr lang="en-GB" sz="1800" b="0">
              <a:solidFill>
                <a:srgbClr val="1D4E9A"/>
              </a:solidFill>
              <a:latin typeface="PT Serif" panose="020A0603040505020204" pitchFamily="18" charset="77"/>
              <a:ea typeface="+mn-ea"/>
              <a:cs typeface="+mn-cs"/>
            </a:endParaRPr>
          </a:p>
        </xdr:txBody>
      </xdr:sp>
      <xdr:sp macro="" textlink="'Pivot Sheet'!R13">
        <xdr:nvSpPr>
          <xdr:cNvPr id="125" name="TextBox 124">
            <a:extLst>
              <a:ext uri="{FF2B5EF4-FFF2-40B4-BE49-F238E27FC236}">
                <a16:creationId xmlns:a16="http://schemas.microsoft.com/office/drawing/2014/main" id="{094BAF85-EA40-2D42-8001-3A881AE70B11}"/>
              </a:ext>
            </a:extLst>
          </xdr:cNvPr>
          <xdr:cNvSpPr txBox="1"/>
        </xdr:nvSpPr>
        <xdr:spPr>
          <a:xfrm>
            <a:off x="15502734" y="11140148"/>
            <a:ext cx="1524755" cy="372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321931-993E-2048-A198-7E11A6D20379}" type="TxLink">
              <a:rPr lang="en-US" sz="1800" b="0">
                <a:solidFill>
                  <a:srgbClr val="1D4E9A"/>
                </a:solidFill>
                <a:latin typeface="PT Serif" panose="020A0603040505020204" pitchFamily="18" charset="77"/>
                <a:ea typeface="+mn-ea"/>
                <a:cs typeface="+mn-cs"/>
              </a:rPr>
              <a:pPr marL="0" indent="0" algn="l"/>
              <a:t>₹ 11,41,425</a:t>
            </a:fld>
            <a:endParaRPr lang="en-GB" sz="1800" b="0">
              <a:solidFill>
                <a:srgbClr val="1D4E9A"/>
              </a:solidFill>
              <a:latin typeface="PT Serif" panose="020A0603040505020204" pitchFamily="18" charset="77"/>
              <a:ea typeface="+mn-ea"/>
              <a:cs typeface="+mn-cs"/>
            </a:endParaRPr>
          </a:p>
        </xdr:txBody>
      </xdr:sp>
      <xdr:sp macro="" textlink="'Pivot Sheet'!R14">
        <xdr:nvSpPr>
          <xdr:cNvPr id="126" name="TextBox 125">
            <a:extLst>
              <a:ext uri="{FF2B5EF4-FFF2-40B4-BE49-F238E27FC236}">
                <a16:creationId xmlns:a16="http://schemas.microsoft.com/office/drawing/2014/main" id="{5A898B5F-9F17-1D4D-824F-819451047F7B}"/>
              </a:ext>
            </a:extLst>
          </xdr:cNvPr>
          <xdr:cNvSpPr txBox="1"/>
        </xdr:nvSpPr>
        <xdr:spPr>
          <a:xfrm>
            <a:off x="15502734" y="11520504"/>
            <a:ext cx="1524755" cy="372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561CCDB-3D35-EA4D-B9DF-87CF6CC688E2}" type="TxLink">
              <a:rPr lang="en-US" sz="1800" b="0">
                <a:solidFill>
                  <a:srgbClr val="1D4E9A"/>
                </a:solidFill>
                <a:latin typeface="PT Serif" panose="020A0603040505020204" pitchFamily="18" charset="77"/>
                <a:ea typeface="+mn-ea"/>
                <a:cs typeface="+mn-cs"/>
              </a:rPr>
              <a:pPr marL="0" indent="0" algn="l"/>
              <a:t>₹ 12,58,879</a:t>
            </a:fld>
            <a:endParaRPr lang="en-GB" sz="1800" b="0">
              <a:solidFill>
                <a:srgbClr val="1D4E9A"/>
              </a:solidFill>
              <a:latin typeface="PT Serif" panose="020A0603040505020204" pitchFamily="18" charset="77"/>
              <a:ea typeface="+mn-ea"/>
              <a:cs typeface="+mn-cs"/>
            </a:endParaRPr>
          </a:p>
        </xdr:txBody>
      </xdr:sp>
      <xdr:sp macro="" textlink="'Pivot Sheet'!R15">
        <xdr:nvSpPr>
          <xdr:cNvPr id="127" name="TextBox 126">
            <a:extLst>
              <a:ext uri="{FF2B5EF4-FFF2-40B4-BE49-F238E27FC236}">
                <a16:creationId xmlns:a16="http://schemas.microsoft.com/office/drawing/2014/main" id="{48742605-DA57-4246-A199-8E1060AB3A52}"/>
              </a:ext>
            </a:extLst>
          </xdr:cNvPr>
          <xdr:cNvSpPr txBox="1"/>
        </xdr:nvSpPr>
        <xdr:spPr>
          <a:xfrm>
            <a:off x="15502734" y="11905900"/>
            <a:ext cx="1524755" cy="372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39B621C-9273-D542-A5EE-8DA8B30099CB}" type="TxLink">
              <a:rPr lang="en-US" sz="1800" b="0">
                <a:solidFill>
                  <a:srgbClr val="1D4E9A"/>
                </a:solidFill>
                <a:latin typeface="PT Serif" panose="020A0603040505020204" pitchFamily="18" charset="77"/>
                <a:ea typeface="+mn-ea"/>
                <a:cs typeface="+mn-cs"/>
              </a:rPr>
              <a:pPr marL="0" indent="0" algn="l"/>
              <a:t>₹ 15,73,579</a:t>
            </a:fld>
            <a:endParaRPr lang="en-GB" sz="1800" b="0">
              <a:solidFill>
                <a:srgbClr val="1D4E9A"/>
              </a:solidFill>
              <a:latin typeface="PT Serif" panose="020A0603040505020204" pitchFamily="18" charset="77"/>
              <a:ea typeface="+mn-ea"/>
              <a:cs typeface="+mn-cs"/>
            </a:endParaRPr>
          </a:p>
        </xdr:txBody>
      </xdr:sp>
      <xdr:sp macro="" textlink="'Pivot Sheet'!R16">
        <xdr:nvSpPr>
          <xdr:cNvPr id="128" name="TextBox 127">
            <a:extLst>
              <a:ext uri="{FF2B5EF4-FFF2-40B4-BE49-F238E27FC236}">
                <a16:creationId xmlns:a16="http://schemas.microsoft.com/office/drawing/2014/main" id="{3EC138A8-EBEE-1D4B-9272-52B9D08660FB}"/>
              </a:ext>
            </a:extLst>
          </xdr:cNvPr>
          <xdr:cNvSpPr txBox="1"/>
        </xdr:nvSpPr>
        <xdr:spPr>
          <a:xfrm>
            <a:off x="15502734" y="12290991"/>
            <a:ext cx="1524755" cy="372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015602C-DC07-474B-9F83-57576FB64734}" type="TxLink">
              <a:rPr lang="en-US" sz="1800" b="0">
                <a:solidFill>
                  <a:srgbClr val="1D4E9A"/>
                </a:solidFill>
                <a:latin typeface="PT Serif" panose="020A0603040505020204" pitchFamily="18" charset="77"/>
                <a:ea typeface="+mn-ea"/>
                <a:cs typeface="+mn-cs"/>
              </a:rPr>
              <a:pPr marL="0" indent="0" algn="l"/>
              <a:t>₹ 13,69,188</a:t>
            </a:fld>
            <a:endParaRPr lang="en-GB" sz="1800" b="0">
              <a:solidFill>
                <a:srgbClr val="1D4E9A"/>
              </a:solidFill>
              <a:latin typeface="PT Serif" panose="020A0603040505020204" pitchFamily="18" charset="77"/>
              <a:ea typeface="+mn-ea"/>
              <a:cs typeface="+mn-cs"/>
            </a:endParaRPr>
          </a:p>
        </xdr:txBody>
      </xdr:sp>
      <xdr:sp macro="" textlink="">
        <xdr:nvSpPr>
          <xdr:cNvPr id="129" name="TextBox 128">
            <a:extLst>
              <a:ext uri="{FF2B5EF4-FFF2-40B4-BE49-F238E27FC236}">
                <a16:creationId xmlns:a16="http://schemas.microsoft.com/office/drawing/2014/main" id="{EFE1D962-3081-0543-832B-A3471B29A632}"/>
              </a:ext>
            </a:extLst>
          </xdr:cNvPr>
          <xdr:cNvSpPr txBox="1"/>
        </xdr:nvSpPr>
        <xdr:spPr>
          <a:xfrm>
            <a:off x="12987273" y="10334928"/>
            <a:ext cx="1810132" cy="411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i="0" u="none" strike="noStrike">
                <a:solidFill>
                  <a:srgbClr val="143E8F"/>
                </a:solidFill>
                <a:latin typeface="PT Serif" panose="020A0603040505020204" pitchFamily="18" charset="77"/>
                <a:ea typeface="+mn-ea"/>
                <a:cs typeface="+mn-cs"/>
              </a:rPr>
              <a:t>Total Salaries</a:t>
            </a:r>
          </a:p>
        </xdr:txBody>
      </xdr:sp>
      <xdr:graphicFrame macro="">
        <xdr:nvGraphicFramePr>
          <xdr:cNvPr id="131" name="Chart 130">
            <a:extLst>
              <a:ext uri="{FF2B5EF4-FFF2-40B4-BE49-F238E27FC236}">
                <a16:creationId xmlns:a16="http://schemas.microsoft.com/office/drawing/2014/main" id="{6E589D59-DCC9-B249-A036-EB5ED712329D}"/>
              </a:ext>
            </a:extLst>
          </xdr:cNvPr>
          <xdr:cNvGraphicFramePr>
            <a:graphicFrameLocks/>
          </xdr:cNvGraphicFramePr>
        </xdr:nvGraphicFramePr>
        <xdr:xfrm>
          <a:off x="19179773" y="6506160"/>
          <a:ext cx="4713600" cy="2475722"/>
        </xdr:xfrm>
        <a:graphic>
          <a:graphicData uri="http://schemas.openxmlformats.org/drawingml/2006/chart">
            <c:chart xmlns:c="http://schemas.openxmlformats.org/drawingml/2006/chart" xmlns:r="http://schemas.openxmlformats.org/officeDocument/2006/relationships" r:id="rId35"/>
          </a:graphicData>
        </a:graphic>
      </xdr:graphicFrame>
      <xdr:sp macro="" textlink="'Pivot Sheet'!R9">
        <xdr:nvSpPr>
          <xdr:cNvPr id="132" name="Rounded Rectangle 131">
            <a:extLst>
              <a:ext uri="{FF2B5EF4-FFF2-40B4-BE49-F238E27FC236}">
                <a16:creationId xmlns:a16="http://schemas.microsoft.com/office/drawing/2014/main" id="{8129A629-E089-3C9A-C4A9-30FBB5576109}"/>
              </a:ext>
            </a:extLst>
          </xdr:cNvPr>
          <xdr:cNvSpPr/>
        </xdr:nvSpPr>
        <xdr:spPr>
          <a:xfrm>
            <a:off x="15366213" y="10337613"/>
            <a:ext cx="1661607" cy="405698"/>
          </a:xfrm>
          <a:prstGeom prst="roundRect">
            <a:avLst>
              <a:gd name="adj" fmla="val 29328"/>
            </a:avLst>
          </a:prstGeom>
          <a:solidFill>
            <a:srgbClr val="BFD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676445-FF64-BB40-B505-7BC3EFA2815C}" type="TxLink">
              <a:rPr lang="en-US" sz="1800" b="1" i="0" u="none" strike="noStrike">
                <a:solidFill>
                  <a:srgbClr val="143E8F"/>
                </a:solidFill>
                <a:latin typeface="PT Serif" panose="020A0603040505020204" pitchFamily="18" charset="77"/>
                <a:ea typeface="+mn-ea"/>
                <a:cs typeface="+mn-cs"/>
              </a:rPr>
              <a:pPr marL="0" indent="0" algn="ctr"/>
              <a:t>₹ 63,34,341</a:t>
            </a:fld>
            <a:endParaRPr lang="en-GB" sz="1800" b="1" i="0" u="none" strike="noStrike">
              <a:solidFill>
                <a:srgbClr val="143E8F"/>
              </a:solidFill>
              <a:latin typeface="PT Serif" panose="020A0603040505020204" pitchFamily="18" charset="77"/>
              <a:ea typeface="+mn-ea"/>
              <a:cs typeface="+mn-cs"/>
            </a:endParaRPr>
          </a:p>
        </xdr:txBody>
      </xdr:sp>
      <xdr:sp macro="" textlink="">
        <xdr:nvSpPr>
          <xdr:cNvPr id="133" name="TextBox 132">
            <a:extLst>
              <a:ext uri="{FF2B5EF4-FFF2-40B4-BE49-F238E27FC236}">
                <a16:creationId xmlns:a16="http://schemas.microsoft.com/office/drawing/2014/main" id="{A3513214-0D16-FE4E-96EE-1F2CAFA7E33B}"/>
              </a:ext>
            </a:extLst>
          </xdr:cNvPr>
          <xdr:cNvSpPr txBox="1"/>
        </xdr:nvSpPr>
        <xdr:spPr>
          <a:xfrm>
            <a:off x="20028469" y="6121190"/>
            <a:ext cx="2237103" cy="305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500" b="0" i="0">
                <a:solidFill>
                  <a:srgbClr val="5B7DA8"/>
                </a:solidFill>
                <a:latin typeface="PT Serif" panose="020A0603040505020204" pitchFamily="18" charset="77"/>
              </a:rPr>
              <a:t>Empolyess</a:t>
            </a:r>
            <a:r>
              <a:rPr lang="en-GB" sz="1500" b="0" i="0" baseline="0">
                <a:solidFill>
                  <a:srgbClr val="5B7DA8"/>
                </a:solidFill>
                <a:latin typeface="PT Serif" panose="020A0603040505020204" pitchFamily="18" charset="77"/>
              </a:rPr>
              <a:t> by Region</a:t>
            </a:r>
            <a:endParaRPr lang="en-GB" sz="1500" b="0" i="0">
              <a:solidFill>
                <a:srgbClr val="5B7DA8"/>
              </a:solidFill>
              <a:latin typeface="PT Serif" panose="020A0603040505020204" pitchFamily="18" charset="77"/>
            </a:endParaRPr>
          </a:p>
        </xdr:txBody>
      </xdr:sp>
      <xdr:sp macro="" textlink="">
        <xdr:nvSpPr>
          <xdr:cNvPr id="134" name="Rounded Rectangle 133">
            <a:extLst>
              <a:ext uri="{FF2B5EF4-FFF2-40B4-BE49-F238E27FC236}">
                <a16:creationId xmlns:a16="http://schemas.microsoft.com/office/drawing/2014/main" id="{9CE8D11A-F33C-F743-A295-6B241F607624}"/>
              </a:ext>
            </a:extLst>
          </xdr:cNvPr>
          <xdr:cNvSpPr/>
        </xdr:nvSpPr>
        <xdr:spPr>
          <a:xfrm>
            <a:off x="17773842" y="9302144"/>
            <a:ext cx="6328225" cy="3541893"/>
          </a:xfrm>
          <a:prstGeom prst="roundRect">
            <a:avLst>
              <a:gd name="adj" fmla="val 5896"/>
            </a:avLst>
          </a:prstGeom>
          <a:solidFill>
            <a:schemeClr val="bg1">
              <a:alpha val="75000"/>
            </a:schemeClr>
          </a:solidFill>
          <a:ln w="254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sp macro="" textlink="">
        <xdr:nvSpPr>
          <xdr:cNvPr id="135" name="TextBox 134">
            <a:extLst>
              <a:ext uri="{FF2B5EF4-FFF2-40B4-BE49-F238E27FC236}">
                <a16:creationId xmlns:a16="http://schemas.microsoft.com/office/drawing/2014/main" id="{F90C69FE-5ECF-0A4A-9EDF-B6768D1F65B6}"/>
              </a:ext>
            </a:extLst>
          </xdr:cNvPr>
          <xdr:cNvSpPr txBox="1"/>
        </xdr:nvSpPr>
        <xdr:spPr>
          <a:xfrm>
            <a:off x="18616059" y="9376330"/>
            <a:ext cx="4981664" cy="429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2400" b="1">
                <a:solidFill>
                  <a:srgbClr val="1D4E9A"/>
                </a:solidFill>
                <a:latin typeface="PT Serif" panose="020A0603040505020204" pitchFamily="18" charset="77"/>
                <a:ea typeface="+mn-ea"/>
                <a:cs typeface="+mn-cs"/>
              </a:rPr>
              <a:t>Employment Status Breakdown</a:t>
            </a:r>
          </a:p>
        </xdr:txBody>
      </xdr:sp>
      <xdr:pic>
        <xdr:nvPicPr>
          <xdr:cNvPr id="137" name="Picture 136">
            <a:extLst>
              <a:ext uri="{FF2B5EF4-FFF2-40B4-BE49-F238E27FC236}">
                <a16:creationId xmlns:a16="http://schemas.microsoft.com/office/drawing/2014/main" id="{913D3ED1-E53F-C337-FD6B-86EFD74BBFB7}"/>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Lst>
          </a:blip>
          <a:stretch>
            <a:fillRect/>
          </a:stretch>
        </xdr:blipFill>
        <xdr:spPr>
          <a:xfrm>
            <a:off x="17842226" y="9394545"/>
            <a:ext cx="777960" cy="686705"/>
          </a:xfrm>
          <a:prstGeom prst="rect">
            <a:avLst/>
          </a:prstGeom>
          <a:ln>
            <a:noFill/>
          </a:ln>
        </xdr:spPr>
      </xdr:pic>
      <xdr:graphicFrame macro="">
        <xdr:nvGraphicFramePr>
          <xdr:cNvPr id="138" name="Chart 137">
            <a:extLst>
              <a:ext uri="{FF2B5EF4-FFF2-40B4-BE49-F238E27FC236}">
                <a16:creationId xmlns:a16="http://schemas.microsoft.com/office/drawing/2014/main" id="{5782E4DD-49AA-3F4D-8406-A28BBF0F60AB}"/>
              </a:ext>
            </a:extLst>
          </xdr:cNvPr>
          <xdr:cNvGraphicFramePr>
            <a:graphicFrameLocks/>
          </xdr:cNvGraphicFramePr>
        </xdr:nvGraphicFramePr>
        <xdr:xfrm>
          <a:off x="17887817" y="10225461"/>
          <a:ext cx="2681006" cy="2293580"/>
        </xdr:xfrm>
        <a:graphic>
          <a:graphicData uri="http://schemas.openxmlformats.org/drawingml/2006/chart">
            <c:chart xmlns:c="http://schemas.openxmlformats.org/drawingml/2006/chart" xmlns:r="http://schemas.openxmlformats.org/officeDocument/2006/relationships" r:id="rId37"/>
          </a:graphicData>
        </a:graphic>
      </xdr:graphicFrame>
      <xdr:sp macro="" textlink="">
        <xdr:nvSpPr>
          <xdr:cNvPr id="139" name="Rounded Rectangle 138">
            <a:extLst>
              <a:ext uri="{FF2B5EF4-FFF2-40B4-BE49-F238E27FC236}">
                <a16:creationId xmlns:a16="http://schemas.microsoft.com/office/drawing/2014/main" id="{219A2E1A-437F-482F-4AF2-B057928A0DE6}"/>
              </a:ext>
            </a:extLst>
          </xdr:cNvPr>
          <xdr:cNvSpPr/>
        </xdr:nvSpPr>
        <xdr:spPr>
          <a:xfrm>
            <a:off x="20555430" y="10294111"/>
            <a:ext cx="3067442" cy="596746"/>
          </a:xfrm>
          <a:prstGeom prst="roundRect">
            <a:avLst>
              <a:gd name="adj" fmla="val 19697"/>
            </a:avLst>
          </a:prstGeom>
          <a:solidFill>
            <a:srgbClr val="BFD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40" name="Rounded Rectangle 139">
            <a:extLst>
              <a:ext uri="{FF2B5EF4-FFF2-40B4-BE49-F238E27FC236}">
                <a16:creationId xmlns:a16="http://schemas.microsoft.com/office/drawing/2014/main" id="{8E4BDA3E-7841-1A47-A7AB-8F3F397EBD34}"/>
              </a:ext>
            </a:extLst>
          </xdr:cNvPr>
          <xdr:cNvSpPr/>
        </xdr:nvSpPr>
        <xdr:spPr>
          <a:xfrm>
            <a:off x="20555430" y="11055408"/>
            <a:ext cx="3067442" cy="596747"/>
          </a:xfrm>
          <a:prstGeom prst="roundRect">
            <a:avLst>
              <a:gd name="adj" fmla="val 19697"/>
            </a:avLst>
          </a:prstGeom>
          <a:solidFill>
            <a:srgbClr val="BFD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41" name="Rounded Rectangle 140">
            <a:extLst>
              <a:ext uri="{FF2B5EF4-FFF2-40B4-BE49-F238E27FC236}">
                <a16:creationId xmlns:a16="http://schemas.microsoft.com/office/drawing/2014/main" id="{BA0826C5-E3E8-4B4C-9D0F-BA58522611BC}"/>
              </a:ext>
            </a:extLst>
          </xdr:cNvPr>
          <xdr:cNvSpPr/>
        </xdr:nvSpPr>
        <xdr:spPr>
          <a:xfrm>
            <a:off x="20555430" y="11816706"/>
            <a:ext cx="3067442" cy="596746"/>
          </a:xfrm>
          <a:prstGeom prst="roundRect">
            <a:avLst>
              <a:gd name="adj" fmla="val 19697"/>
            </a:avLst>
          </a:prstGeom>
          <a:solidFill>
            <a:srgbClr val="BFD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45" name="TextBox 144">
            <a:extLst>
              <a:ext uri="{FF2B5EF4-FFF2-40B4-BE49-F238E27FC236}">
                <a16:creationId xmlns:a16="http://schemas.microsoft.com/office/drawing/2014/main" id="{E2868AEB-F269-E44B-AD88-6ED2C8FACBCE}"/>
              </a:ext>
            </a:extLst>
          </xdr:cNvPr>
          <xdr:cNvSpPr txBox="1"/>
        </xdr:nvSpPr>
        <xdr:spPr>
          <a:xfrm>
            <a:off x="20536256" y="10286434"/>
            <a:ext cx="2038733" cy="641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GB" sz="1600" b="0">
                <a:solidFill>
                  <a:srgbClr val="163E90"/>
                </a:solidFill>
                <a:latin typeface="PT Serif" panose="020A0603040505020204" pitchFamily="18" charset="77"/>
                <a:ea typeface="+mn-ea"/>
                <a:cs typeface="+mn-cs"/>
              </a:rPr>
              <a:t>Part Time Employees</a:t>
            </a:r>
          </a:p>
        </xdr:txBody>
      </xdr:sp>
      <xdr:sp macro="" textlink="'Pivot Sheet'!B20">
        <xdr:nvSpPr>
          <xdr:cNvPr id="146" name="TextBox 145">
            <a:extLst>
              <a:ext uri="{FF2B5EF4-FFF2-40B4-BE49-F238E27FC236}">
                <a16:creationId xmlns:a16="http://schemas.microsoft.com/office/drawing/2014/main" id="{DB94A564-F7B8-864F-BEDA-94E278546054}"/>
              </a:ext>
            </a:extLst>
          </xdr:cNvPr>
          <xdr:cNvSpPr txBox="1"/>
        </xdr:nvSpPr>
        <xdr:spPr>
          <a:xfrm>
            <a:off x="22402612" y="10314033"/>
            <a:ext cx="939859" cy="56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59A514-3D86-3742-B0FC-D78686F995B5}" type="TxLink">
              <a:rPr lang="en-US" sz="4000" b="1" i="0" u="none" strike="noStrike">
                <a:solidFill>
                  <a:srgbClr val="143E8F"/>
                </a:solidFill>
                <a:latin typeface="PT Serif" panose="020A0603040505020204" pitchFamily="18" charset="77"/>
                <a:ea typeface="+mn-ea"/>
                <a:cs typeface="Calibri"/>
              </a:rPr>
              <a:pPr marL="0" indent="0" algn="ctr"/>
              <a:t>28</a:t>
            </a:fld>
            <a:endParaRPr lang="en-GB" sz="4000" b="1" i="0" u="none" strike="noStrike">
              <a:solidFill>
                <a:srgbClr val="143E8F"/>
              </a:solidFill>
              <a:latin typeface="PT Serif" panose="020A0603040505020204" pitchFamily="18" charset="77"/>
              <a:ea typeface="+mn-ea"/>
              <a:cs typeface="Calibri"/>
            </a:endParaRPr>
          </a:p>
        </xdr:txBody>
      </xdr:sp>
      <xdr:sp macro="" textlink="">
        <xdr:nvSpPr>
          <xdr:cNvPr id="147" name="TextBox 146">
            <a:extLst>
              <a:ext uri="{FF2B5EF4-FFF2-40B4-BE49-F238E27FC236}">
                <a16:creationId xmlns:a16="http://schemas.microsoft.com/office/drawing/2014/main" id="{DF587FF0-8148-8D4B-B8DD-DA1CD0F2E160}"/>
              </a:ext>
            </a:extLst>
          </xdr:cNvPr>
          <xdr:cNvSpPr txBox="1"/>
        </xdr:nvSpPr>
        <xdr:spPr>
          <a:xfrm>
            <a:off x="20589172" y="11046672"/>
            <a:ext cx="1932901" cy="625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600" b="0">
                <a:solidFill>
                  <a:srgbClr val="163E90"/>
                </a:solidFill>
                <a:latin typeface="PT Serif" panose="020A0603040505020204" pitchFamily="18" charset="77"/>
                <a:ea typeface="+mn-ea"/>
                <a:cs typeface="+mn-cs"/>
              </a:rPr>
              <a:t>Full Time Employees</a:t>
            </a:r>
          </a:p>
        </xdr:txBody>
      </xdr:sp>
      <xdr:sp macro="" textlink="'Pivot Sheet'!B21">
        <xdr:nvSpPr>
          <xdr:cNvPr id="148" name="TextBox 147">
            <a:extLst>
              <a:ext uri="{FF2B5EF4-FFF2-40B4-BE49-F238E27FC236}">
                <a16:creationId xmlns:a16="http://schemas.microsoft.com/office/drawing/2014/main" id="{6B05EC29-D50B-2D4D-8729-42D67B8BC3FC}"/>
              </a:ext>
            </a:extLst>
          </xdr:cNvPr>
          <xdr:cNvSpPr txBox="1"/>
        </xdr:nvSpPr>
        <xdr:spPr>
          <a:xfrm>
            <a:off x="22433304" y="11061250"/>
            <a:ext cx="878476" cy="571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8D2051-5E02-1044-AB08-ED59F41CAE8E}" type="TxLink">
              <a:rPr lang="en-US" sz="4000" b="1" i="0" u="none" strike="noStrike">
                <a:solidFill>
                  <a:srgbClr val="143E8F"/>
                </a:solidFill>
                <a:latin typeface="PT Serif" panose="020A0603040505020204" pitchFamily="18" charset="77"/>
                <a:ea typeface="+mn-ea"/>
                <a:cs typeface="Calibri"/>
              </a:rPr>
              <a:pPr marL="0" indent="0" algn="ctr"/>
              <a:t>41</a:t>
            </a:fld>
            <a:endParaRPr lang="en-GB" sz="4000" b="1" i="0" u="none" strike="noStrike">
              <a:solidFill>
                <a:srgbClr val="143E8F"/>
              </a:solidFill>
              <a:latin typeface="PT Serif" panose="020A0603040505020204" pitchFamily="18" charset="77"/>
              <a:ea typeface="+mn-ea"/>
              <a:cs typeface="Calibri"/>
            </a:endParaRPr>
          </a:p>
        </xdr:txBody>
      </xdr:sp>
      <xdr:sp macro="" textlink="">
        <xdr:nvSpPr>
          <xdr:cNvPr id="149" name="TextBox 148">
            <a:extLst>
              <a:ext uri="{FF2B5EF4-FFF2-40B4-BE49-F238E27FC236}">
                <a16:creationId xmlns:a16="http://schemas.microsoft.com/office/drawing/2014/main" id="{20E6FB0E-C83F-494C-8573-F228CC27CC41}"/>
              </a:ext>
            </a:extLst>
          </xdr:cNvPr>
          <xdr:cNvSpPr txBox="1"/>
        </xdr:nvSpPr>
        <xdr:spPr>
          <a:xfrm>
            <a:off x="20678668" y="11791535"/>
            <a:ext cx="1753909" cy="642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600" b="0">
                <a:solidFill>
                  <a:srgbClr val="163E90"/>
                </a:solidFill>
                <a:latin typeface="PT Serif" panose="020A0603040505020204" pitchFamily="18" charset="77"/>
                <a:ea typeface="+mn-ea"/>
                <a:cs typeface="+mn-cs"/>
              </a:rPr>
              <a:t>Contract Employees</a:t>
            </a:r>
          </a:p>
        </xdr:txBody>
      </xdr:sp>
      <xdr:sp macro="" textlink="'Pivot Sheet'!B22">
        <xdr:nvSpPr>
          <xdr:cNvPr id="150" name="TextBox 149">
            <a:extLst>
              <a:ext uri="{FF2B5EF4-FFF2-40B4-BE49-F238E27FC236}">
                <a16:creationId xmlns:a16="http://schemas.microsoft.com/office/drawing/2014/main" id="{1EAED2E3-FB89-F349-AA2C-41F0D02B52C5}"/>
              </a:ext>
            </a:extLst>
          </xdr:cNvPr>
          <xdr:cNvSpPr txBox="1"/>
        </xdr:nvSpPr>
        <xdr:spPr>
          <a:xfrm>
            <a:off x="22441771" y="11816936"/>
            <a:ext cx="861542" cy="592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455CB9A-BCAE-6842-B3A5-65BBA0A88CEC}" type="TxLink">
              <a:rPr lang="en-US" sz="4000" b="1" i="0" u="none" strike="noStrike">
                <a:solidFill>
                  <a:srgbClr val="143E8F"/>
                </a:solidFill>
                <a:latin typeface="PT Serif" panose="020A0603040505020204" pitchFamily="18" charset="77"/>
                <a:ea typeface="+mn-ea"/>
                <a:cs typeface="Calibri"/>
              </a:rPr>
              <a:pPr marL="0" indent="0" algn="ctr"/>
              <a:t>31</a:t>
            </a:fld>
            <a:endParaRPr lang="en-GB" sz="4000" b="1" i="0" u="none" strike="noStrike">
              <a:solidFill>
                <a:srgbClr val="143E8F"/>
              </a:solidFill>
              <a:latin typeface="PT Serif" panose="020A0603040505020204" pitchFamily="18" charset="77"/>
              <a:ea typeface="+mn-ea"/>
              <a:cs typeface="Calibri"/>
            </a:endParaRPr>
          </a:p>
        </xdr:txBody>
      </xdr:sp>
      <mc:AlternateContent xmlns:mc="http://schemas.openxmlformats.org/markup-compatibility/2006">
        <mc:Choice xmlns:a14="http://schemas.microsoft.com/office/drawing/2010/main" Requires="a14">
          <xdr:graphicFrame macro="">
            <xdr:nvGraphicFramePr>
              <xdr:cNvPr id="151" name=" Department">
                <a:extLst>
                  <a:ext uri="{FF2B5EF4-FFF2-40B4-BE49-F238E27FC236}">
                    <a16:creationId xmlns:a16="http://schemas.microsoft.com/office/drawing/2014/main" id="{C8828148-F302-404F-9A8A-9D646B74B02B}"/>
                  </a:ext>
                </a:extLst>
              </xdr:cNvPr>
              <xdr:cNvGraphicFramePr/>
            </xdr:nvGraphicFramePr>
            <xdr:xfrm>
              <a:off x="13628288" y="2879458"/>
              <a:ext cx="7102947" cy="557784"/>
            </xdr:xfrm>
            <a:graphic>
              <a:graphicData uri="http://schemas.microsoft.com/office/drawing/2010/slicer">
                <sle:slicer xmlns:sle="http://schemas.microsoft.com/office/drawing/2010/slicer" name=" Department"/>
              </a:graphicData>
            </a:graphic>
          </xdr:graphicFrame>
        </mc:Choice>
        <mc:Fallback>
          <xdr:sp macro="" textlink="">
            <xdr:nvSpPr>
              <xdr:cNvPr id="0" name=""/>
              <xdr:cNvSpPr>
                <a:spLocks noTextEdit="1"/>
              </xdr:cNvSpPr>
            </xdr:nvSpPr>
            <xdr:spPr>
              <a:xfrm>
                <a:off x="13612987" y="2879458"/>
                <a:ext cx="7102947" cy="55778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52" name="Gender">
                <a:extLst>
                  <a:ext uri="{FF2B5EF4-FFF2-40B4-BE49-F238E27FC236}">
                    <a16:creationId xmlns:a16="http://schemas.microsoft.com/office/drawing/2014/main" id="{EBC4F8D5-48B9-7F43-B06A-768D8BBBCD03}"/>
                  </a:ext>
                </a:extLst>
              </xdr:cNvPr>
              <xdr:cNvGraphicFramePr/>
            </xdr:nvGraphicFramePr>
            <xdr:xfrm>
              <a:off x="10167290" y="2879458"/>
              <a:ext cx="2927925" cy="557784"/>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0151989" y="2879458"/>
                <a:ext cx="2927925" cy="55778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53" name="Region">
                <a:extLst>
                  <a:ext uri="{FF2B5EF4-FFF2-40B4-BE49-F238E27FC236}">
                    <a16:creationId xmlns:a16="http://schemas.microsoft.com/office/drawing/2014/main" id="{53536421-0D48-9C41-AD9A-42521B36CB81}"/>
                  </a:ext>
                </a:extLst>
              </xdr:cNvPr>
              <xdr:cNvGraphicFramePr/>
            </xdr:nvGraphicFramePr>
            <xdr:xfrm>
              <a:off x="2531270" y="2878261"/>
              <a:ext cx="7102947" cy="560179"/>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515969" y="2878261"/>
                <a:ext cx="7102947" cy="56017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7" name="Picture 6">
            <a:extLst>
              <a:ext uri="{FF2B5EF4-FFF2-40B4-BE49-F238E27FC236}">
                <a16:creationId xmlns:a16="http://schemas.microsoft.com/office/drawing/2014/main" id="{0D9EDD91-FF76-2B9C-1023-42BEAC954792}"/>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Lst>
          </a:blip>
          <a:stretch>
            <a:fillRect/>
          </a:stretch>
        </xdr:blipFill>
        <xdr:spPr>
          <a:xfrm>
            <a:off x="1495806" y="2784820"/>
            <a:ext cx="858916" cy="750687"/>
          </a:xfrm>
          <a:prstGeom prst="rect">
            <a:avLst/>
          </a:prstGeom>
          <a:ln>
            <a:noFill/>
          </a:ln>
        </xdr:spPr>
      </xdr:pic>
      <xdr:pic>
        <xdr:nvPicPr>
          <xdr:cNvPr id="12" name="Picture 11">
            <a:extLst>
              <a:ext uri="{FF2B5EF4-FFF2-40B4-BE49-F238E27FC236}">
                <a16:creationId xmlns:a16="http://schemas.microsoft.com/office/drawing/2014/main" id="{C0931658-6B52-66DC-0EEC-901504C4A607}"/>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Lst>
          </a:blip>
          <a:stretch>
            <a:fillRect/>
          </a:stretch>
        </xdr:blipFill>
        <xdr:spPr>
          <a:xfrm>
            <a:off x="9449654" y="2806456"/>
            <a:ext cx="908973" cy="693267"/>
          </a:xfrm>
          <a:prstGeom prst="rect">
            <a:avLst/>
          </a:prstGeom>
          <a:ln>
            <a:noFill/>
          </a:ln>
        </xdr:spPr>
      </xdr:pic>
      <xdr:pic>
        <xdr:nvPicPr>
          <xdr:cNvPr id="13" name="Picture 12">
            <a:extLst>
              <a:ext uri="{FF2B5EF4-FFF2-40B4-BE49-F238E27FC236}">
                <a16:creationId xmlns:a16="http://schemas.microsoft.com/office/drawing/2014/main" id="{53A90164-4341-6444-9F13-28D45B6B615C}"/>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Lst>
          </a:blip>
          <a:stretch>
            <a:fillRect/>
          </a:stretch>
        </xdr:blipFill>
        <xdr:spPr>
          <a:xfrm>
            <a:off x="12891349" y="2806456"/>
            <a:ext cx="908973" cy="693267"/>
          </a:xfrm>
          <a:prstGeom prst="rect">
            <a:avLst/>
          </a:prstGeom>
          <a:ln>
            <a:noFill/>
          </a:ln>
        </xdr:spPr>
      </xdr:pic>
      <xdr:sp macro="[0]!ClearAllSlicers" textlink="">
        <xdr:nvSpPr>
          <xdr:cNvPr id="14" name="Rounded Rectangle 13">
            <a:extLst>
              <a:ext uri="{FF2B5EF4-FFF2-40B4-BE49-F238E27FC236}">
                <a16:creationId xmlns:a16="http://schemas.microsoft.com/office/drawing/2014/main" id="{6D4A02B8-08DD-127B-A370-B30F10D12FF5}"/>
              </a:ext>
            </a:extLst>
          </xdr:cNvPr>
          <xdr:cNvSpPr/>
        </xdr:nvSpPr>
        <xdr:spPr>
          <a:xfrm>
            <a:off x="21385520" y="2919516"/>
            <a:ext cx="2351516" cy="481293"/>
          </a:xfrm>
          <a:prstGeom prst="roundRect">
            <a:avLst>
              <a:gd name="adj" fmla="val 16667"/>
            </a:avLst>
          </a:prstGeom>
          <a:solidFill>
            <a:srgbClr val="2F80E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bg1"/>
                </a:solidFill>
                <a:latin typeface="PT Serif" panose="020A0603040505020204" pitchFamily="18" charset="77"/>
              </a:rPr>
              <a:t>Clear Filter</a:t>
            </a:r>
          </a:p>
        </xdr:txBody>
      </xdr:sp>
      <xdr:pic>
        <xdr:nvPicPr>
          <xdr:cNvPr id="15" name="Picture 14">
            <a:extLst>
              <a:ext uri="{FF2B5EF4-FFF2-40B4-BE49-F238E27FC236}">
                <a16:creationId xmlns:a16="http://schemas.microsoft.com/office/drawing/2014/main" id="{44C52151-9F84-7846-B790-EA93C366AFF6}"/>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Lst>
          </a:blip>
          <a:stretch>
            <a:fillRect/>
          </a:stretch>
        </xdr:blipFill>
        <xdr:spPr>
          <a:xfrm>
            <a:off x="20540876" y="2804917"/>
            <a:ext cx="908974" cy="693267"/>
          </a:xfrm>
          <a:prstGeom prst="rect">
            <a:avLst/>
          </a:prstGeom>
          <a:ln>
            <a:noFill/>
          </a:ln>
        </xdr:spPr>
      </xdr:pic>
      <xdr:pic>
        <xdr:nvPicPr>
          <xdr:cNvPr id="6" name="Picture 5">
            <a:extLst>
              <a:ext uri="{FF2B5EF4-FFF2-40B4-BE49-F238E27FC236}">
                <a16:creationId xmlns:a16="http://schemas.microsoft.com/office/drawing/2014/main" id="{64025CE9-D41D-3B5E-AB32-936F71F6238F}"/>
              </a:ext>
            </a:extLst>
          </xdr:cNvPr>
          <xdr:cNvPicPr>
            <a:picLocks noChangeAspect="1"/>
          </xdr:cNvPicPr>
        </xdr:nvPicPr>
        <xdr:blipFill rotWithShape="1">
          <a:blip xmlns:r="http://schemas.openxmlformats.org/officeDocument/2006/relationships" r:embed="rId40" cstate="print">
            <a:alphaModFix amt="65000"/>
            <a:extLst>
              <a:ext uri="{28A0092B-C50C-407E-A947-70E740481C1C}">
                <a14:useLocalDpi xmlns:a14="http://schemas.microsoft.com/office/drawing/2010/main" val="0"/>
              </a:ext>
            </a:extLst>
          </a:blip>
          <a:srcRect l="12645"/>
          <a:stretch>
            <a:fillRect/>
          </a:stretch>
        </xdr:blipFill>
        <xdr:spPr>
          <a:xfrm>
            <a:off x="20780226" y="1227671"/>
            <a:ext cx="3174520" cy="1458387"/>
          </a:xfrm>
          <a:prstGeom prst="rect">
            <a:avLst/>
          </a:prstGeom>
          <a:ln>
            <a:noFill/>
          </a:ln>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ish Gautam" refreshedDate="46288.892860879627" createdVersion="8" refreshedVersion="8" minRefreshableVersion="3" recordCount="100" xr:uid="{FFB6F9F0-3EA6-C745-BB5E-2818B6470C88}">
  <cacheSource type="worksheet">
    <worksheetSource name="Data"/>
  </cacheSource>
  <cacheFields count="21">
    <cacheField name="Employee ID" numFmtId="0">
      <sharedItems containsSemiMixedTypes="0" containsString="0" containsNumber="1" containsInteger="1" minValue="10001" maxValue="10100"/>
    </cacheField>
    <cacheField name="Full Name" numFmtId="0">
      <sharedItems count="91">
        <s v="Lori Nguyen"/>
        <s v="Gary Garcia"/>
        <s v="Jeremy Nguyen"/>
        <s v="Kimberly Jones"/>
        <s v="Anthony Gates"/>
        <s v="Courtney Foster"/>
        <s v="Catherine Hall"/>
        <s v="Deanna Ball"/>
        <s v="Candace Nelson"/>
        <s v="Mandy Davis"/>
        <s v="Matthew Powell"/>
        <s v="Bruce Nelson"/>
        <s v="Dawn Cole"/>
        <s v="Tanner Morse"/>
        <s v="Jose Griffin"/>
        <s v="Daniel Hawkins"/>
        <s v="Elaine Mcclain"/>
        <s v="Thomas Kramer"/>
        <s v="Kevin Whitaker"/>
        <s v="Dustin Carter"/>
        <s v="Nicole Williamson"/>
        <s v="Matthew Knight"/>
        <s v="Donna Jones"/>
        <s v="Carolyn Bullock"/>
        <s v="Wendy Gomez"/>
        <s v="Michael Thomas"/>
        <s v="Kevin Bell"/>
        <s v="Richard Landry"/>
        <s v="George Hurley"/>
        <s v="Mark Lopez"/>
        <s v="Robert Williams"/>
        <s v="Mary Schmidt"/>
        <s v="Mary Martinez"/>
        <s v="Paul Hall"/>
        <s v="Samantha Foster"/>
        <s v="Timothy Aguilar"/>
        <s v="Charles Andrews"/>
        <s v="Veronica Nelson"/>
        <s v="Chris Sanchez"/>
        <s v="Cassie Galvan"/>
        <s v="Jessica Jones"/>
        <s v="Emily Walker"/>
        <s v="Vickie Lewis"/>
        <s v="Alexis Clark"/>
        <s v="Robert Davis"/>
        <s v="Daniel Brown MD"/>
        <s v="Anna Payne"/>
        <s v="Rhonda Pena"/>
        <s v="Rubi James"/>
        <s v="Henry Taylor"/>
        <s v="Grace Lewis"/>
        <s v="Ava King"/>
        <s v="Sophia Thomas"/>
        <s v="Grace Young"/>
        <s v="Mason Walker"/>
        <s v="Henry Wilson"/>
        <s v="Noah Martin"/>
        <s v="Mason Wilson"/>
        <s v="Lucas Moore"/>
        <s v="Mason Hall"/>
        <s v="Noah Walker"/>
        <s v="Noah Moore"/>
        <s v="Isabella Clark"/>
        <s v="Henry Johnson"/>
        <s v="Mia Lee"/>
        <s v="Ethan King"/>
        <s v="Olivia Brown"/>
        <s v="Liam King"/>
        <s v="Isabella Thomas"/>
        <s v="Liam Young"/>
        <s v="Ava Martin"/>
        <s v="James Taylor"/>
        <s v="Aria Hall"/>
        <s v="Ava Johnson"/>
        <s v="Sophia King"/>
        <s v="Isabella Johnson"/>
        <s v="Henry Lee"/>
        <s v="Olivia Taylor"/>
        <s v="Liam Hall"/>
        <s v="Emma Taylor"/>
        <s v="Mason Johnson"/>
        <s v="Liam Moore"/>
        <s v="Noah Lee"/>
        <s v="Grace Lee"/>
        <s v="Grace Walker"/>
        <s v="Noah Lewis"/>
        <s v="Henry Moore"/>
        <s v="James Lee"/>
        <s v="Grace Clark"/>
        <s v="Ava Wilson"/>
        <s v="Isabella Smith"/>
      </sharedItems>
    </cacheField>
    <cacheField name="Gender" numFmtId="0">
      <sharedItems count="2">
        <s v="Female"/>
        <s v="Male"/>
      </sharedItems>
    </cacheField>
    <cacheField name="Age" numFmtId="0">
      <sharedItems containsSemiMixedTypes="0" containsString="0" containsNumber="1" containsInteger="1" minValue="20" maxValue="60"/>
    </cacheField>
    <cacheField name="Age range" numFmtId="0">
      <sharedItems count="5">
        <s v="18-25"/>
        <s v="26-35"/>
        <s v="36-45"/>
        <s v="56 &lt;"/>
        <s v="46-55"/>
      </sharedItems>
    </cacheField>
    <cacheField name="Region" numFmtId="0">
      <sharedItems count="5">
        <s v="East"/>
        <s v="Central"/>
        <s v="West"/>
        <s v="South"/>
        <s v="North"/>
      </sharedItems>
    </cacheField>
    <cacheField name="Job Title" numFmtId="0">
      <sharedItems count="5">
        <s v="Manager"/>
        <s v="Designer"/>
        <s v="HR Specialist"/>
        <s v="Developer"/>
        <s v="Analyst"/>
      </sharedItems>
    </cacheField>
    <cacheField name="Department" numFmtId="0">
      <sharedItems count="5">
        <s v="Finance"/>
        <s v="HR"/>
        <s v="Marketing"/>
        <s v="Operations"/>
        <s v="IT"/>
      </sharedItems>
    </cacheField>
    <cacheField name="Manager/Supervisor" numFmtId="0">
      <sharedItems/>
    </cacheField>
    <cacheField name="Date of Hire" numFmtId="14">
      <sharedItems containsSemiMixedTypes="0" containsNonDate="0" containsDate="1" containsString="0" minDate="2014-08-05T00:00:00" maxDate="2025-06-14T00:00:00" count="98">
        <d v="2019-03-15T00:00:00"/>
        <d v="2022-12-20T00:00:00"/>
        <d v="2022-08-10T00:00:00"/>
        <d v="2024-09-03T00:00:00"/>
        <d v="2019-03-14T00:00:00"/>
        <d v="2017-01-23T00:00:00"/>
        <d v="2024-08-17T00:00:00"/>
        <d v="2014-12-09T00:00:00"/>
        <d v="2021-06-28T00:00:00"/>
        <d v="2018-05-20T00:00:00"/>
        <d v="2017-02-13T00:00:00"/>
        <d v="2024-05-05T00:00:00"/>
        <d v="2022-04-19T00:00:00"/>
        <d v="2015-11-16T00:00:00"/>
        <d v="2023-09-09T00:00:00"/>
        <d v="2017-12-12T00:00:00"/>
        <d v="2017-03-10T00:00:00"/>
        <d v="2019-03-04T00:00:00"/>
        <d v="2022-11-20T00:00:00"/>
        <d v="2021-03-02T00:00:00"/>
        <d v="2021-08-01T00:00:00"/>
        <d v="2015-08-14T00:00:00"/>
        <d v="2015-10-21T00:00:00"/>
        <d v="2015-03-14T00:00:00"/>
        <d v="2024-05-22T00:00:00"/>
        <d v="2017-03-19T00:00:00"/>
        <d v="2021-09-15T00:00:00"/>
        <d v="2022-05-09T00:00:00"/>
        <d v="2017-06-22T00:00:00"/>
        <d v="2020-11-28T00:00:00"/>
        <d v="2015-08-30T00:00:00"/>
        <d v="2018-10-27T00:00:00"/>
        <d v="2018-08-26T00:00:00"/>
        <d v="2023-07-24T00:00:00"/>
        <d v="2018-07-09T00:00:00"/>
        <d v="2016-12-21T00:00:00"/>
        <d v="2019-06-27T00:00:00"/>
        <d v="2021-08-27T00:00:00"/>
        <d v="2017-05-28T00:00:00"/>
        <d v="2022-01-30T00:00:00"/>
        <d v="2017-04-20T00:00:00"/>
        <d v="2019-07-22T00:00:00"/>
        <d v="2018-11-29T00:00:00"/>
        <d v="2022-11-14T00:00:00"/>
        <d v="2016-02-23T00:00:00"/>
        <d v="2018-05-18T00:00:00"/>
        <d v="2024-03-09T00:00:00"/>
        <d v="2024-03-27T00:00:00"/>
        <d v="2019-12-23T00:00:00"/>
        <d v="2016-08-25T00:00:00"/>
        <d v="2021-05-30T00:00:00"/>
        <d v="2017-01-24T00:00:00"/>
        <d v="2021-03-13T00:00:00"/>
        <d v="2017-08-02T00:00:00"/>
        <d v="2017-04-14T00:00:00"/>
        <d v="2022-11-07T00:00:00"/>
        <d v="2025-01-25T00:00:00"/>
        <d v="2016-07-18T00:00:00"/>
        <d v="2020-05-09T00:00:00"/>
        <d v="2022-07-06T00:00:00"/>
        <d v="2020-02-06T00:00:00"/>
        <d v="2024-11-20T00:00:00"/>
        <d v="2015-09-26T00:00:00"/>
        <d v="2022-02-15T00:00:00"/>
        <d v="2020-04-24T00:00:00"/>
        <d v="2021-03-27T00:00:00"/>
        <d v="2019-03-23T00:00:00"/>
        <d v="2016-03-02T00:00:00"/>
        <d v="2020-08-03T00:00:00"/>
        <d v="2025-06-06T00:00:00"/>
        <d v="2021-11-05T00:00:00"/>
        <d v="2020-11-06T00:00:00"/>
        <d v="2025-06-13T00:00:00"/>
        <d v="2025-04-01T00:00:00"/>
        <d v="2016-10-12T00:00:00"/>
        <d v="2018-08-03T00:00:00"/>
        <d v="2021-12-03T00:00:00"/>
        <d v="2022-12-30T00:00:00"/>
        <d v="2019-11-01T00:00:00"/>
        <d v="2024-04-07T00:00:00"/>
        <d v="2025-04-27T00:00:00"/>
        <d v="2020-11-27T00:00:00"/>
        <d v="2025-03-27T00:00:00"/>
        <d v="2014-08-05T00:00:00"/>
        <d v="2017-08-03T00:00:00"/>
        <d v="2016-05-17T00:00:00"/>
        <d v="2025-01-12T00:00:00"/>
        <d v="2023-03-07T00:00:00"/>
        <d v="2025-01-07T00:00:00"/>
        <d v="2019-08-18T00:00:00"/>
        <d v="2025-01-18T00:00:00"/>
        <d v="2022-09-11T00:00:00"/>
        <d v="2021-05-03T00:00:00"/>
        <d v="2022-10-15T00:00:00"/>
        <d v="2020-07-30T00:00:00"/>
        <d v="2022-04-20T00:00:00"/>
        <d v="2020-09-17T00:00:00"/>
        <d v="2016-02-17T00:00:00"/>
      </sharedItems>
    </cacheField>
    <cacheField name="Employment Status" numFmtId="0">
      <sharedItems count="3">
        <s v="Full-Time"/>
        <s v="Contract"/>
        <s v="Part-Time"/>
      </sharedItems>
    </cacheField>
    <cacheField name="Work Location" numFmtId="0">
      <sharedItems count="3">
        <s v="Head Office"/>
        <s v="Branch Office"/>
        <s v="Remote"/>
      </sharedItems>
    </cacheField>
    <cacheField name="Salary" numFmtId="0">
      <sharedItems containsSemiMixedTypes="0" containsString="0" containsNumber="1" containsInteger="1" minValue="30137" maxValue="98961"/>
    </cacheField>
    <cacheField name="Pay Grade" numFmtId="0">
      <sharedItems/>
    </cacheField>
    <cacheField name="Bonus/Allowances" numFmtId="0">
      <sharedItems containsSemiMixedTypes="0" containsString="0" containsNumber="1" containsInteger="1" minValue="1012" maxValue="9911"/>
    </cacheField>
    <cacheField name="Insurance Details" numFmtId="0">
      <sharedItems/>
    </cacheField>
    <cacheField name="Leave Taken" numFmtId="0">
      <sharedItems containsSemiMixedTypes="0" containsString="0" containsNumber="1" containsInteger="1" minValue="0" maxValue="20"/>
    </cacheField>
    <cacheField name="Performance Rating" numFmtId="0">
      <sharedItems containsSemiMixedTypes="0" containsString="0" containsNumber="1" containsInteger="1" minValue="1" maxValue="5"/>
    </cacheField>
    <cacheField name="Training Programs Attended" numFmtId="0">
      <sharedItems/>
    </cacheField>
    <cacheField name="Skills" numFmtId="0">
      <sharedItems count="5">
        <s v="Design"/>
        <s v="Management"/>
        <s v="Python"/>
        <s v="Communication"/>
        <s v="Excel"/>
      </sharedItems>
    </cacheField>
    <cacheField name="Certifications" numFmtId="0">
      <sharedItems/>
    </cacheField>
  </cacheFields>
  <extLst>
    <ext xmlns:x14="http://schemas.microsoft.com/office/spreadsheetml/2009/9/main" uri="{725AE2AE-9491-48be-B2B4-4EB974FC3084}">
      <x14:pivotCacheDefinition pivotCacheId="12705650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0001"/>
    <x v="0"/>
    <x v="0"/>
    <n v="25"/>
    <x v="0"/>
    <x v="0"/>
    <x v="0"/>
    <x v="0"/>
    <s v="Luis Reynolds"/>
    <x v="0"/>
    <x v="0"/>
    <x v="0"/>
    <n v="53700"/>
    <s v="C"/>
    <n v="1463"/>
    <s v="Health"/>
    <n v="1"/>
    <n v="1"/>
    <s v="Leadership Training"/>
    <x v="0"/>
    <s v="Certified Professional"/>
  </r>
  <r>
    <n v="10002"/>
    <x v="1"/>
    <x v="1"/>
    <n v="27"/>
    <x v="1"/>
    <x v="1"/>
    <x v="1"/>
    <x v="1"/>
    <s v="Ashley Simmons MD"/>
    <x v="1"/>
    <x v="0"/>
    <x v="1"/>
    <n v="91091"/>
    <s v="B"/>
    <n v="1024"/>
    <s v="None"/>
    <n v="19"/>
    <n v="4"/>
    <s v="Excel Workshop"/>
    <x v="0"/>
    <s v="Certified Professional"/>
  </r>
  <r>
    <n v="10003"/>
    <x v="2"/>
    <x v="1"/>
    <n v="34"/>
    <x v="1"/>
    <x v="2"/>
    <x v="2"/>
    <x v="2"/>
    <s v="Cassandra Duncan"/>
    <x v="2"/>
    <x v="0"/>
    <x v="2"/>
    <n v="57538"/>
    <s v="D"/>
    <n v="1674"/>
    <s v="None"/>
    <n v="8"/>
    <n v="1"/>
    <s v="None"/>
    <x v="1"/>
    <s v="Advanced Training"/>
  </r>
  <r>
    <n v="10004"/>
    <x v="3"/>
    <x v="0"/>
    <n v="41"/>
    <x v="2"/>
    <x v="2"/>
    <x v="0"/>
    <x v="3"/>
    <s v="Janet Harris"/>
    <x v="3"/>
    <x v="1"/>
    <x v="0"/>
    <n v="62993"/>
    <s v="A"/>
    <n v="2695"/>
    <s v="Health + Dental"/>
    <n v="0"/>
    <n v="2"/>
    <s v="None"/>
    <x v="2"/>
    <s v="None"/>
  </r>
  <r>
    <n v="10005"/>
    <x v="4"/>
    <x v="1"/>
    <n v="56"/>
    <x v="3"/>
    <x v="0"/>
    <x v="0"/>
    <x v="2"/>
    <s v="Mr. Frank Clay"/>
    <x v="4"/>
    <x v="1"/>
    <x v="1"/>
    <n v="45773"/>
    <s v="A"/>
    <n v="8776"/>
    <s v="Health"/>
    <n v="16"/>
    <n v="4"/>
    <s v="Leadership Training"/>
    <x v="2"/>
    <s v="None"/>
  </r>
  <r>
    <n v="10006"/>
    <x v="5"/>
    <x v="0"/>
    <n v="28"/>
    <x v="1"/>
    <x v="2"/>
    <x v="3"/>
    <x v="2"/>
    <s v="Dorothy Price"/>
    <x v="5"/>
    <x v="0"/>
    <x v="1"/>
    <n v="96249"/>
    <s v="C"/>
    <n v="4826"/>
    <s v="Health + Dental"/>
    <n v="7"/>
    <n v="3"/>
    <s v="Leadership Training"/>
    <x v="3"/>
    <s v="Certified Professional"/>
  </r>
  <r>
    <n v="10007"/>
    <x v="6"/>
    <x v="0"/>
    <n v="20"/>
    <x v="0"/>
    <x v="1"/>
    <x v="2"/>
    <x v="2"/>
    <s v="Michele Sexton"/>
    <x v="6"/>
    <x v="0"/>
    <x v="2"/>
    <n v="61596"/>
    <s v="C"/>
    <n v="8818"/>
    <s v="Health + Dental"/>
    <n v="4"/>
    <n v="2"/>
    <s v="Leadership Training"/>
    <x v="1"/>
    <s v="None"/>
  </r>
  <r>
    <n v="10008"/>
    <x v="7"/>
    <x v="0"/>
    <n v="58"/>
    <x v="3"/>
    <x v="3"/>
    <x v="1"/>
    <x v="4"/>
    <s v="Richard Schmidt"/>
    <x v="7"/>
    <x v="0"/>
    <x v="2"/>
    <n v="97869"/>
    <s v="A"/>
    <n v="1966"/>
    <s v="Health"/>
    <n v="10"/>
    <n v="1"/>
    <s v="Leadership Training"/>
    <x v="0"/>
    <s v="Certified Professional"/>
  </r>
  <r>
    <n v="10009"/>
    <x v="8"/>
    <x v="0"/>
    <n v="44"/>
    <x v="2"/>
    <x v="3"/>
    <x v="2"/>
    <x v="2"/>
    <s v="Teresa Pearson"/>
    <x v="8"/>
    <x v="0"/>
    <x v="0"/>
    <n v="81235"/>
    <s v="A"/>
    <n v="6553"/>
    <s v="None"/>
    <n v="16"/>
    <n v="2"/>
    <s v="None"/>
    <x v="1"/>
    <s v="Certified Professional"/>
  </r>
  <r>
    <n v="10010"/>
    <x v="9"/>
    <x v="0"/>
    <n v="29"/>
    <x v="1"/>
    <x v="1"/>
    <x v="2"/>
    <x v="3"/>
    <s v="Laura Hart"/>
    <x v="9"/>
    <x v="0"/>
    <x v="1"/>
    <n v="87852"/>
    <s v="A"/>
    <n v="4980"/>
    <s v="Health + Dental"/>
    <n v="19"/>
    <n v="3"/>
    <s v="None"/>
    <x v="2"/>
    <s v="Certified Professional"/>
  </r>
  <r>
    <n v="10011"/>
    <x v="10"/>
    <x v="1"/>
    <n v="23"/>
    <x v="0"/>
    <x v="3"/>
    <x v="0"/>
    <x v="2"/>
    <s v="Andrea May"/>
    <x v="10"/>
    <x v="1"/>
    <x v="1"/>
    <n v="59359"/>
    <s v="A"/>
    <n v="9449"/>
    <s v="Health + Dental"/>
    <n v="20"/>
    <n v="3"/>
    <s v="None"/>
    <x v="1"/>
    <s v="None"/>
  </r>
  <r>
    <n v="10012"/>
    <x v="11"/>
    <x v="1"/>
    <n v="30"/>
    <x v="1"/>
    <x v="0"/>
    <x v="1"/>
    <x v="0"/>
    <s v="Casey Martin"/>
    <x v="11"/>
    <x v="1"/>
    <x v="2"/>
    <n v="81225"/>
    <s v="D"/>
    <n v="6202"/>
    <s v="Health + Dental"/>
    <n v="2"/>
    <n v="2"/>
    <s v="Excel Workshop"/>
    <x v="4"/>
    <s v="Certified Professional"/>
  </r>
  <r>
    <n v="10013"/>
    <x v="12"/>
    <x v="0"/>
    <n v="49"/>
    <x v="4"/>
    <x v="1"/>
    <x v="0"/>
    <x v="0"/>
    <s v="Amber Allen"/>
    <x v="12"/>
    <x v="1"/>
    <x v="0"/>
    <n v="32788"/>
    <s v="D"/>
    <n v="4396"/>
    <s v="Health"/>
    <n v="13"/>
    <n v="5"/>
    <s v="None"/>
    <x v="3"/>
    <s v="Advanced Training"/>
  </r>
  <r>
    <n v="10014"/>
    <x v="13"/>
    <x v="1"/>
    <n v="60"/>
    <x v="3"/>
    <x v="4"/>
    <x v="0"/>
    <x v="3"/>
    <s v="Adam Johnson"/>
    <x v="13"/>
    <x v="1"/>
    <x v="2"/>
    <n v="70452"/>
    <s v="D"/>
    <n v="9911"/>
    <s v="None"/>
    <n v="2"/>
    <n v="1"/>
    <s v="None"/>
    <x v="3"/>
    <s v="Certified Professional"/>
  </r>
  <r>
    <n v="10015"/>
    <x v="14"/>
    <x v="1"/>
    <n v="46"/>
    <x v="4"/>
    <x v="1"/>
    <x v="3"/>
    <x v="0"/>
    <s v="Nicole Dominguez"/>
    <x v="14"/>
    <x v="0"/>
    <x v="1"/>
    <n v="33045"/>
    <s v="B"/>
    <n v="1456"/>
    <s v="None"/>
    <n v="16"/>
    <n v="3"/>
    <s v="Excel Workshop"/>
    <x v="3"/>
    <s v="None"/>
  </r>
  <r>
    <n v="10016"/>
    <x v="15"/>
    <x v="1"/>
    <n v="57"/>
    <x v="3"/>
    <x v="2"/>
    <x v="3"/>
    <x v="1"/>
    <s v="Andrew Best"/>
    <x v="15"/>
    <x v="2"/>
    <x v="2"/>
    <n v="96429"/>
    <s v="C"/>
    <n v="4740"/>
    <s v="None"/>
    <n v="8"/>
    <n v="1"/>
    <s v="Excel Workshop"/>
    <x v="2"/>
    <s v="None"/>
  </r>
  <r>
    <n v="10017"/>
    <x v="16"/>
    <x v="0"/>
    <n v="24"/>
    <x v="0"/>
    <x v="1"/>
    <x v="2"/>
    <x v="2"/>
    <s v="Gabrielle Rodriguez"/>
    <x v="16"/>
    <x v="2"/>
    <x v="2"/>
    <n v="33183"/>
    <s v="A"/>
    <n v="8114"/>
    <s v="None"/>
    <n v="4"/>
    <n v="2"/>
    <s v="Excel Workshop"/>
    <x v="4"/>
    <s v="Advanced Training"/>
  </r>
  <r>
    <n v="10018"/>
    <x v="3"/>
    <x v="0"/>
    <n v="35"/>
    <x v="1"/>
    <x v="4"/>
    <x v="3"/>
    <x v="0"/>
    <s v="Allison Harvey"/>
    <x v="17"/>
    <x v="2"/>
    <x v="0"/>
    <n v="75065"/>
    <s v="C"/>
    <n v="7123"/>
    <s v="None"/>
    <n v="20"/>
    <n v="2"/>
    <s v="None"/>
    <x v="0"/>
    <s v="Advanced Training"/>
  </r>
  <r>
    <n v="10019"/>
    <x v="17"/>
    <x v="1"/>
    <n v="41"/>
    <x v="2"/>
    <x v="1"/>
    <x v="1"/>
    <x v="4"/>
    <s v="Tristan Mejia"/>
    <x v="18"/>
    <x v="0"/>
    <x v="2"/>
    <n v="32877"/>
    <s v="C"/>
    <n v="6432"/>
    <s v="Health"/>
    <n v="11"/>
    <n v="1"/>
    <s v="None"/>
    <x v="0"/>
    <s v="None"/>
  </r>
  <r>
    <n v="10020"/>
    <x v="18"/>
    <x v="1"/>
    <n v="36"/>
    <x v="2"/>
    <x v="1"/>
    <x v="4"/>
    <x v="3"/>
    <s v="Mary Welch"/>
    <x v="19"/>
    <x v="0"/>
    <x v="1"/>
    <n v="46811"/>
    <s v="D"/>
    <n v="1567"/>
    <s v="None"/>
    <n v="7"/>
    <n v="3"/>
    <s v="Excel Workshop"/>
    <x v="0"/>
    <s v="Advanced Training"/>
  </r>
  <r>
    <n v="10021"/>
    <x v="19"/>
    <x v="1"/>
    <n v="31"/>
    <x v="1"/>
    <x v="3"/>
    <x v="2"/>
    <x v="1"/>
    <s v="Douglas Miles"/>
    <x v="20"/>
    <x v="1"/>
    <x v="1"/>
    <n v="87538"/>
    <s v="C"/>
    <n v="3588"/>
    <s v="Health + Dental"/>
    <n v="11"/>
    <n v="5"/>
    <s v="Excel Workshop"/>
    <x v="2"/>
    <s v="None"/>
  </r>
  <r>
    <n v="10022"/>
    <x v="20"/>
    <x v="0"/>
    <n v="28"/>
    <x v="1"/>
    <x v="0"/>
    <x v="1"/>
    <x v="4"/>
    <s v="Jessica Fleming"/>
    <x v="21"/>
    <x v="0"/>
    <x v="1"/>
    <n v="73002"/>
    <s v="C"/>
    <n v="6296"/>
    <s v="Health"/>
    <n v="2"/>
    <n v="5"/>
    <s v="Excel Workshop"/>
    <x v="1"/>
    <s v="Certified Professional"/>
  </r>
  <r>
    <n v="10023"/>
    <x v="21"/>
    <x v="1"/>
    <n v="37"/>
    <x v="2"/>
    <x v="3"/>
    <x v="1"/>
    <x v="3"/>
    <s v="Christine Lee"/>
    <x v="22"/>
    <x v="2"/>
    <x v="2"/>
    <n v="41653"/>
    <s v="D"/>
    <n v="9236"/>
    <s v="None"/>
    <n v="13"/>
    <n v="1"/>
    <s v="Excel Workshop"/>
    <x v="0"/>
    <s v="None"/>
  </r>
  <r>
    <n v="10024"/>
    <x v="22"/>
    <x v="0"/>
    <n v="31"/>
    <x v="1"/>
    <x v="0"/>
    <x v="0"/>
    <x v="2"/>
    <s v="Mario Smith DVM"/>
    <x v="23"/>
    <x v="1"/>
    <x v="1"/>
    <n v="67582"/>
    <s v="A"/>
    <n v="1375"/>
    <s v="Health"/>
    <n v="20"/>
    <n v="3"/>
    <s v="Excel Workshop"/>
    <x v="1"/>
    <s v="None"/>
  </r>
  <r>
    <n v="10025"/>
    <x v="23"/>
    <x v="0"/>
    <n v="23"/>
    <x v="0"/>
    <x v="3"/>
    <x v="1"/>
    <x v="1"/>
    <s v="Joseph Francis"/>
    <x v="24"/>
    <x v="2"/>
    <x v="1"/>
    <n v="37351"/>
    <s v="D"/>
    <n v="7858"/>
    <s v="Health + Dental"/>
    <n v="18"/>
    <n v="2"/>
    <s v="Leadership Training"/>
    <x v="1"/>
    <s v="Advanced Training"/>
  </r>
  <r>
    <n v="10026"/>
    <x v="24"/>
    <x v="0"/>
    <n v="48"/>
    <x v="4"/>
    <x v="4"/>
    <x v="2"/>
    <x v="0"/>
    <s v="Sarah Young"/>
    <x v="25"/>
    <x v="0"/>
    <x v="1"/>
    <n v="36721"/>
    <s v="B"/>
    <n v="8820"/>
    <s v="Health + Dental"/>
    <n v="0"/>
    <n v="2"/>
    <s v="Excel Workshop"/>
    <x v="1"/>
    <s v="Certified Professional"/>
  </r>
  <r>
    <n v="10027"/>
    <x v="25"/>
    <x v="1"/>
    <n v="28"/>
    <x v="1"/>
    <x v="2"/>
    <x v="4"/>
    <x v="0"/>
    <s v="Aaron Hart"/>
    <x v="26"/>
    <x v="1"/>
    <x v="2"/>
    <n v="46326"/>
    <s v="B"/>
    <n v="9189"/>
    <s v="Health + Dental"/>
    <n v="8"/>
    <n v="4"/>
    <s v="Leadership Training"/>
    <x v="3"/>
    <s v="Advanced Training"/>
  </r>
  <r>
    <n v="10028"/>
    <x v="26"/>
    <x v="1"/>
    <n v="30"/>
    <x v="1"/>
    <x v="1"/>
    <x v="3"/>
    <x v="1"/>
    <s v="Brian Boyd"/>
    <x v="27"/>
    <x v="0"/>
    <x v="0"/>
    <n v="59007"/>
    <s v="C"/>
    <n v="3380"/>
    <s v="Health"/>
    <n v="17"/>
    <n v="3"/>
    <s v="None"/>
    <x v="4"/>
    <s v="Certified Professional"/>
  </r>
  <r>
    <n v="10029"/>
    <x v="27"/>
    <x v="1"/>
    <n v="46"/>
    <x v="4"/>
    <x v="3"/>
    <x v="0"/>
    <x v="3"/>
    <s v="Steven Krueger"/>
    <x v="28"/>
    <x v="0"/>
    <x v="1"/>
    <n v="52020"/>
    <s v="B"/>
    <n v="9585"/>
    <s v="Health + Dental"/>
    <n v="0"/>
    <n v="4"/>
    <s v="Excel Workshop"/>
    <x v="4"/>
    <s v="None"/>
  </r>
  <r>
    <n v="10030"/>
    <x v="28"/>
    <x v="1"/>
    <n v="44"/>
    <x v="2"/>
    <x v="1"/>
    <x v="2"/>
    <x v="1"/>
    <s v="Debra Williams"/>
    <x v="29"/>
    <x v="2"/>
    <x v="1"/>
    <n v="98961"/>
    <s v="D"/>
    <n v="2688"/>
    <s v="Health"/>
    <n v="2"/>
    <n v="5"/>
    <s v="Excel Workshop"/>
    <x v="4"/>
    <s v="Certified Professional"/>
  </r>
  <r>
    <n v="10031"/>
    <x v="29"/>
    <x v="1"/>
    <n v="45"/>
    <x v="2"/>
    <x v="2"/>
    <x v="3"/>
    <x v="2"/>
    <s v="Karen Mitchell"/>
    <x v="30"/>
    <x v="2"/>
    <x v="1"/>
    <n v="81943"/>
    <s v="C"/>
    <n v="2255"/>
    <s v="Health"/>
    <n v="18"/>
    <n v="2"/>
    <s v="None"/>
    <x v="2"/>
    <s v="Certified Professional"/>
  </r>
  <r>
    <n v="10032"/>
    <x v="30"/>
    <x v="1"/>
    <n v="52"/>
    <x v="4"/>
    <x v="4"/>
    <x v="2"/>
    <x v="1"/>
    <s v="Joseph Sanders"/>
    <x v="31"/>
    <x v="2"/>
    <x v="1"/>
    <n v="47627"/>
    <s v="C"/>
    <n v="1221"/>
    <s v="None"/>
    <n v="4"/>
    <n v="3"/>
    <s v="None"/>
    <x v="1"/>
    <s v="None"/>
  </r>
  <r>
    <n v="10033"/>
    <x v="31"/>
    <x v="0"/>
    <n v="52"/>
    <x v="4"/>
    <x v="0"/>
    <x v="0"/>
    <x v="4"/>
    <s v="Shelly George"/>
    <x v="32"/>
    <x v="2"/>
    <x v="1"/>
    <n v="56162"/>
    <s v="D"/>
    <n v="6560"/>
    <s v="Health + Dental"/>
    <n v="9"/>
    <n v="4"/>
    <s v="Excel Workshop"/>
    <x v="3"/>
    <s v="None"/>
  </r>
  <r>
    <n v="10034"/>
    <x v="32"/>
    <x v="0"/>
    <n v="42"/>
    <x v="2"/>
    <x v="1"/>
    <x v="2"/>
    <x v="2"/>
    <s v="Nicole Houston"/>
    <x v="33"/>
    <x v="1"/>
    <x v="2"/>
    <n v="95734"/>
    <s v="C"/>
    <n v="4854"/>
    <s v="Health"/>
    <n v="13"/>
    <n v="2"/>
    <s v="Leadership Training"/>
    <x v="0"/>
    <s v="Certified Professional"/>
  </r>
  <r>
    <n v="10035"/>
    <x v="33"/>
    <x v="1"/>
    <n v="58"/>
    <x v="3"/>
    <x v="1"/>
    <x v="1"/>
    <x v="3"/>
    <s v="Kristin Shaffer"/>
    <x v="34"/>
    <x v="1"/>
    <x v="2"/>
    <n v="74789"/>
    <s v="C"/>
    <n v="8101"/>
    <s v="Health + Dental"/>
    <n v="14"/>
    <n v="5"/>
    <s v="Excel Workshop"/>
    <x v="2"/>
    <s v="None"/>
  </r>
  <r>
    <n v="10036"/>
    <x v="34"/>
    <x v="0"/>
    <n v="24"/>
    <x v="0"/>
    <x v="4"/>
    <x v="0"/>
    <x v="3"/>
    <s v="Joel Aguilar"/>
    <x v="35"/>
    <x v="0"/>
    <x v="2"/>
    <n v="30137"/>
    <s v="B"/>
    <n v="4031"/>
    <s v="None"/>
    <n v="5"/>
    <n v="3"/>
    <s v="None"/>
    <x v="1"/>
    <s v="Certified Professional"/>
  </r>
  <r>
    <n v="10037"/>
    <x v="35"/>
    <x v="1"/>
    <n v="21"/>
    <x v="0"/>
    <x v="1"/>
    <x v="0"/>
    <x v="0"/>
    <s v="Michael Wade"/>
    <x v="36"/>
    <x v="0"/>
    <x v="2"/>
    <n v="95510"/>
    <s v="C"/>
    <n v="6811"/>
    <s v="Health"/>
    <n v="18"/>
    <n v="4"/>
    <s v="Excel Workshop"/>
    <x v="4"/>
    <s v="Certified Professional"/>
  </r>
  <r>
    <n v="10038"/>
    <x v="36"/>
    <x v="1"/>
    <n v="58"/>
    <x v="3"/>
    <x v="1"/>
    <x v="3"/>
    <x v="0"/>
    <s v="Jessica Walsh"/>
    <x v="37"/>
    <x v="1"/>
    <x v="0"/>
    <n v="80325"/>
    <s v="B"/>
    <n v="6230"/>
    <s v="Health"/>
    <n v="5"/>
    <n v="4"/>
    <s v="None"/>
    <x v="2"/>
    <s v="Advanced Training"/>
  </r>
  <r>
    <n v="10039"/>
    <x v="37"/>
    <x v="0"/>
    <n v="57"/>
    <x v="3"/>
    <x v="3"/>
    <x v="4"/>
    <x v="4"/>
    <s v="Kelly Mack"/>
    <x v="38"/>
    <x v="2"/>
    <x v="1"/>
    <n v="34109"/>
    <s v="B"/>
    <n v="9232"/>
    <s v="Health"/>
    <n v="13"/>
    <n v="3"/>
    <s v="Leadership Training"/>
    <x v="0"/>
    <s v="Certified Professional"/>
  </r>
  <r>
    <n v="10040"/>
    <x v="38"/>
    <x v="1"/>
    <n v="41"/>
    <x v="2"/>
    <x v="3"/>
    <x v="3"/>
    <x v="0"/>
    <s v="John Conley"/>
    <x v="39"/>
    <x v="2"/>
    <x v="2"/>
    <n v="73330"/>
    <s v="C"/>
    <n v="2276"/>
    <s v="Health + Dental"/>
    <n v="5"/>
    <n v="1"/>
    <s v="None"/>
    <x v="1"/>
    <s v="Advanced Training"/>
  </r>
  <r>
    <n v="10041"/>
    <x v="39"/>
    <x v="0"/>
    <n v="58"/>
    <x v="3"/>
    <x v="2"/>
    <x v="2"/>
    <x v="1"/>
    <s v="Aaron Baker"/>
    <x v="40"/>
    <x v="1"/>
    <x v="2"/>
    <n v="46567"/>
    <s v="A"/>
    <n v="2825"/>
    <s v="Health"/>
    <n v="15"/>
    <n v="3"/>
    <s v="None"/>
    <x v="4"/>
    <s v="Advanced Training"/>
  </r>
  <r>
    <n v="10042"/>
    <x v="40"/>
    <x v="0"/>
    <n v="36"/>
    <x v="2"/>
    <x v="0"/>
    <x v="4"/>
    <x v="0"/>
    <s v="Christopher Bass"/>
    <x v="41"/>
    <x v="1"/>
    <x v="1"/>
    <n v="39795"/>
    <s v="A"/>
    <n v="1670"/>
    <s v="None"/>
    <n v="0"/>
    <n v="2"/>
    <s v="Excel Workshop"/>
    <x v="3"/>
    <s v="None"/>
  </r>
  <r>
    <n v="10043"/>
    <x v="41"/>
    <x v="0"/>
    <n v="21"/>
    <x v="0"/>
    <x v="0"/>
    <x v="0"/>
    <x v="4"/>
    <s v="Sean Tucker PhD"/>
    <x v="42"/>
    <x v="1"/>
    <x v="2"/>
    <n v="59506"/>
    <s v="A"/>
    <n v="4428"/>
    <s v="Health + Dental"/>
    <n v="0"/>
    <n v="1"/>
    <s v="None"/>
    <x v="3"/>
    <s v="Certified Professional"/>
  </r>
  <r>
    <n v="10044"/>
    <x v="42"/>
    <x v="0"/>
    <n v="46"/>
    <x v="4"/>
    <x v="2"/>
    <x v="1"/>
    <x v="4"/>
    <s v="Jacob Scott"/>
    <x v="43"/>
    <x v="1"/>
    <x v="2"/>
    <n v="49058"/>
    <s v="B"/>
    <n v="4396"/>
    <s v="None"/>
    <n v="5"/>
    <n v="1"/>
    <s v="None"/>
    <x v="3"/>
    <s v="None"/>
  </r>
  <r>
    <n v="10045"/>
    <x v="43"/>
    <x v="0"/>
    <n v="36"/>
    <x v="2"/>
    <x v="3"/>
    <x v="2"/>
    <x v="4"/>
    <s v="Joel Park"/>
    <x v="44"/>
    <x v="1"/>
    <x v="0"/>
    <n v="98612"/>
    <s v="A"/>
    <n v="1168"/>
    <s v="None"/>
    <n v="9"/>
    <n v="2"/>
    <s v="Excel Workshop"/>
    <x v="0"/>
    <s v="Certified Professional"/>
  </r>
  <r>
    <n v="10046"/>
    <x v="44"/>
    <x v="1"/>
    <n v="41"/>
    <x v="2"/>
    <x v="4"/>
    <x v="3"/>
    <x v="1"/>
    <s v="Russell Marshall"/>
    <x v="45"/>
    <x v="2"/>
    <x v="1"/>
    <n v="38201"/>
    <s v="A"/>
    <n v="7111"/>
    <s v="Health"/>
    <n v="8"/>
    <n v="4"/>
    <s v="Leadership Training"/>
    <x v="3"/>
    <s v="None"/>
  </r>
  <r>
    <n v="10047"/>
    <x v="45"/>
    <x v="1"/>
    <n v="25"/>
    <x v="0"/>
    <x v="0"/>
    <x v="2"/>
    <x v="2"/>
    <s v="James Holden"/>
    <x v="46"/>
    <x v="2"/>
    <x v="1"/>
    <n v="92919"/>
    <s v="D"/>
    <n v="9497"/>
    <s v="Health"/>
    <n v="7"/>
    <n v="2"/>
    <s v="None"/>
    <x v="3"/>
    <s v="Advanced Training"/>
  </r>
  <r>
    <n v="10048"/>
    <x v="46"/>
    <x v="0"/>
    <n v="29"/>
    <x v="1"/>
    <x v="4"/>
    <x v="0"/>
    <x v="1"/>
    <s v="Thomas Murphy"/>
    <x v="47"/>
    <x v="0"/>
    <x v="2"/>
    <n v="45188"/>
    <s v="A"/>
    <n v="9591"/>
    <s v="Health + Dental"/>
    <n v="18"/>
    <n v="3"/>
    <s v="Leadership Training"/>
    <x v="3"/>
    <s v="None"/>
  </r>
  <r>
    <n v="10049"/>
    <x v="47"/>
    <x v="0"/>
    <n v="59"/>
    <x v="3"/>
    <x v="2"/>
    <x v="1"/>
    <x v="0"/>
    <s v="Mark Abbott"/>
    <x v="48"/>
    <x v="0"/>
    <x v="1"/>
    <n v="34927"/>
    <s v="D"/>
    <n v="6996"/>
    <s v="Health + Dental"/>
    <n v="16"/>
    <n v="1"/>
    <s v="Excel Workshop"/>
    <x v="0"/>
    <s v="Certified Professional"/>
  </r>
  <r>
    <n v="10050"/>
    <x v="48"/>
    <x v="0"/>
    <n v="27"/>
    <x v="1"/>
    <x v="0"/>
    <x v="2"/>
    <x v="3"/>
    <s v="Robin Lynch"/>
    <x v="49"/>
    <x v="0"/>
    <x v="1"/>
    <n v="33183"/>
    <s v="A"/>
    <n v="1659"/>
    <s v="None"/>
    <n v="11"/>
    <n v="1"/>
    <s v="Leadership Training"/>
    <x v="2"/>
    <s v="None"/>
  </r>
  <r>
    <n v="10051"/>
    <x v="49"/>
    <x v="0"/>
    <n v="58"/>
    <x v="3"/>
    <x v="1"/>
    <x v="2"/>
    <x v="4"/>
    <s v="Michael Scott"/>
    <x v="50"/>
    <x v="2"/>
    <x v="0"/>
    <n v="69488"/>
    <s v="D"/>
    <n v="8580"/>
    <s v="Health + Dental"/>
    <n v="17"/>
    <n v="4"/>
    <s v="Excel Workshop"/>
    <x v="3"/>
    <s v="Advanced Training"/>
  </r>
  <r>
    <n v="10052"/>
    <x v="50"/>
    <x v="0"/>
    <n v="30"/>
    <x v="1"/>
    <x v="3"/>
    <x v="0"/>
    <x v="2"/>
    <s v="Michael Scott"/>
    <x v="51"/>
    <x v="0"/>
    <x v="0"/>
    <n v="91851"/>
    <s v="A"/>
    <n v="2168"/>
    <s v="None"/>
    <n v="18"/>
    <n v="5"/>
    <s v="Excel Workshop"/>
    <x v="1"/>
    <s v="Certified Professional"/>
  </r>
  <r>
    <n v="10053"/>
    <x v="51"/>
    <x v="0"/>
    <n v="48"/>
    <x v="4"/>
    <x v="3"/>
    <x v="2"/>
    <x v="1"/>
    <s v="Sarah Adams"/>
    <x v="52"/>
    <x v="0"/>
    <x v="2"/>
    <n v="51460"/>
    <s v="C"/>
    <n v="8859"/>
    <s v="Health"/>
    <n v="7"/>
    <n v="4"/>
    <s v="Excel Workshop"/>
    <x v="1"/>
    <s v="Advanced Training"/>
  </r>
  <r>
    <n v="10054"/>
    <x v="52"/>
    <x v="1"/>
    <n v="39"/>
    <x v="2"/>
    <x v="4"/>
    <x v="2"/>
    <x v="2"/>
    <s v="Robert King"/>
    <x v="53"/>
    <x v="0"/>
    <x v="1"/>
    <n v="84341"/>
    <s v="B"/>
    <n v="3800"/>
    <s v="Health + Dental"/>
    <n v="3"/>
    <n v="5"/>
    <s v="Leadership Training"/>
    <x v="4"/>
    <s v="Certified Professional"/>
  </r>
  <r>
    <n v="10055"/>
    <x v="53"/>
    <x v="0"/>
    <n v="33"/>
    <x v="1"/>
    <x v="4"/>
    <x v="1"/>
    <x v="3"/>
    <s v="Robert King"/>
    <x v="54"/>
    <x v="0"/>
    <x v="2"/>
    <n v="77360"/>
    <s v="B"/>
    <n v="2665"/>
    <s v="Health"/>
    <n v="5"/>
    <n v="3"/>
    <s v="None"/>
    <x v="2"/>
    <s v="None"/>
  </r>
  <r>
    <n v="10056"/>
    <x v="54"/>
    <x v="1"/>
    <n v="49"/>
    <x v="4"/>
    <x v="4"/>
    <x v="4"/>
    <x v="2"/>
    <s v="Robert King"/>
    <x v="55"/>
    <x v="1"/>
    <x v="1"/>
    <n v="72691"/>
    <s v="C"/>
    <n v="7797"/>
    <s v="Health + Dental"/>
    <n v="12"/>
    <n v="5"/>
    <s v="Excel Workshop"/>
    <x v="0"/>
    <s v="Certified Professional"/>
  </r>
  <r>
    <n v="10057"/>
    <x v="55"/>
    <x v="0"/>
    <n v="43"/>
    <x v="2"/>
    <x v="4"/>
    <x v="2"/>
    <x v="1"/>
    <s v="Emily Davis"/>
    <x v="56"/>
    <x v="1"/>
    <x v="2"/>
    <n v="74746"/>
    <s v="D"/>
    <n v="4644"/>
    <s v="None"/>
    <n v="16"/>
    <n v="3"/>
    <s v="Leadership Training"/>
    <x v="0"/>
    <s v="None"/>
  </r>
  <r>
    <n v="10058"/>
    <x v="56"/>
    <x v="1"/>
    <n v="29"/>
    <x v="1"/>
    <x v="3"/>
    <x v="1"/>
    <x v="2"/>
    <s v="John Carter"/>
    <x v="57"/>
    <x v="2"/>
    <x v="2"/>
    <n v="95491"/>
    <s v="A"/>
    <n v="8819"/>
    <s v="Health + Dental"/>
    <n v="0"/>
    <n v="5"/>
    <s v="None"/>
    <x v="2"/>
    <s v="None"/>
  </r>
  <r>
    <n v="10059"/>
    <x v="57"/>
    <x v="0"/>
    <n v="60"/>
    <x v="3"/>
    <x v="0"/>
    <x v="0"/>
    <x v="0"/>
    <s v="Emily Davis"/>
    <x v="58"/>
    <x v="0"/>
    <x v="1"/>
    <n v="95671"/>
    <s v="D"/>
    <n v="2643"/>
    <s v="Health + Dental"/>
    <n v="18"/>
    <n v="1"/>
    <s v="None"/>
    <x v="2"/>
    <s v="None"/>
  </r>
  <r>
    <n v="10060"/>
    <x v="58"/>
    <x v="0"/>
    <n v="42"/>
    <x v="2"/>
    <x v="0"/>
    <x v="2"/>
    <x v="2"/>
    <s v="John Carter"/>
    <x v="59"/>
    <x v="0"/>
    <x v="1"/>
    <n v="40925"/>
    <s v="C"/>
    <n v="4223"/>
    <s v="None"/>
    <n v="16"/>
    <n v="5"/>
    <s v="Excel Workshop"/>
    <x v="2"/>
    <s v="Advanced Training"/>
  </r>
  <r>
    <n v="10061"/>
    <x v="59"/>
    <x v="0"/>
    <n v="36"/>
    <x v="2"/>
    <x v="3"/>
    <x v="1"/>
    <x v="1"/>
    <s v="Emily Davis"/>
    <x v="60"/>
    <x v="1"/>
    <x v="1"/>
    <n v="64593"/>
    <s v="C"/>
    <n v="6492"/>
    <s v="None"/>
    <n v="2"/>
    <n v="3"/>
    <s v="None"/>
    <x v="0"/>
    <s v="Certified Professional"/>
  </r>
  <r>
    <n v="10062"/>
    <x v="60"/>
    <x v="1"/>
    <n v="33"/>
    <x v="1"/>
    <x v="0"/>
    <x v="4"/>
    <x v="0"/>
    <s v="Emily Davis"/>
    <x v="61"/>
    <x v="1"/>
    <x v="2"/>
    <n v="44149"/>
    <s v="C"/>
    <n v="7407"/>
    <s v="Health"/>
    <n v="17"/>
    <n v="3"/>
    <s v="None"/>
    <x v="4"/>
    <s v="None"/>
  </r>
  <r>
    <n v="10063"/>
    <x v="61"/>
    <x v="0"/>
    <n v="31"/>
    <x v="1"/>
    <x v="0"/>
    <x v="4"/>
    <x v="0"/>
    <s v="John Carter"/>
    <x v="62"/>
    <x v="0"/>
    <x v="0"/>
    <n v="52519"/>
    <s v="C"/>
    <n v="2677"/>
    <s v="Health"/>
    <n v="14"/>
    <n v="1"/>
    <s v="Excel Workshop"/>
    <x v="3"/>
    <s v="None"/>
  </r>
  <r>
    <n v="10064"/>
    <x v="62"/>
    <x v="1"/>
    <n v="45"/>
    <x v="2"/>
    <x v="0"/>
    <x v="3"/>
    <x v="2"/>
    <s v="Michael Scott"/>
    <x v="63"/>
    <x v="1"/>
    <x v="0"/>
    <n v="95503"/>
    <s v="D"/>
    <n v="6862"/>
    <s v="Health"/>
    <n v="5"/>
    <n v="2"/>
    <s v="Excel Workshop"/>
    <x v="3"/>
    <s v="None"/>
  </r>
  <r>
    <n v="10065"/>
    <x v="50"/>
    <x v="1"/>
    <n v="21"/>
    <x v="0"/>
    <x v="1"/>
    <x v="1"/>
    <x v="3"/>
    <s v="John Carter"/>
    <x v="64"/>
    <x v="1"/>
    <x v="1"/>
    <n v="74633"/>
    <s v="C"/>
    <n v="4970"/>
    <s v="Health + Dental"/>
    <n v="14"/>
    <n v="4"/>
    <s v="None"/>
    <x v="0"/>
    <s v="None"/>
  </r>
  <r>
    <n v="10066"/>
    <x v="63"/>
    <x v="1"/>
    <n v="25"/>
    <x v="0"/>
    <x v="3"/>
    <x v="1"/>
    <x v="2"/>
    <s v="Emily Davis"/>
    <x v="65"/>
    <x v="2"/>
    <x v="0"/>
    <n v="45687"/>
    <s v="C"/>
    <n v="9351"/>
    <s v="Health"/>
    <n v="4"/>
    <n v="4"/>
    <s v="None"/>
    <x v="4"/>
    <s v="Certified Professional"/>
  </r>
  <r>
    <n v="10067"/>
    <x v="56"/>
    <x v="1"/>
    <n v="21"/>
    <x v="0"/>
    <x v="4"/>
    <x v="3"/>
    <x v="1"/>
    <s v="Emily Davis"/>
    <x v="66"/>
    <x v="0"/>
    <x v="2"/>
    <n v="38728"/>
    <s v="A"/>
    <n v="2444"/>
    <s v="Health"/>
    <n v="2"/>
    <n v="2"/>
    <s v="Leadership Training"/>
    <x v="1"/>
    <s v="None"/>
  </r>
  <r>
    <n v="10068"/>
    <x v="64"/>
    <x v="0"/>
    <n v="52"/>
    <x v="4"/>
    <x v="1"/>
    <x v="3"/>
    <x v="4"/>
    <s v="Michael Scott"/>
    <x v="67"/>
    <x v="1"/>
    <x v="0"/>
    <n v="52630"/>
    <s v="B"/>
    <n v="4861"/>
    <s v="Health + Dental"/>
    <n v="18"/>
    <n v="3"/>
    <s v="Leadership Training"/>
    <x v="4"/>
    <s v="None"/>
  </r>
  <r>
    <n v="10069"/>
    <x v="65"/>
    <x v="0"/>
    <n v="59"/>
    <x v="3"/>
    <x v="3"/>
    <x v="3"/>
    <x v="1"/>
    <s v="Emily Davis"/>
    <x v="68"/>
    <x v="2"/>
    <x v="1"/>
    <n v="43990"/>
    <s v="A"/>
    <n v="6110"/>
    <s v="Health"/>
    <n v="6"/>
    <n v="5"/>
    <s v="Excel Workshop"/>
    <x v="1"/>
    <s v="Advanced Training"/>
  </r>
  <r>
    <n v="10070"/>
    <x v="66"/>
    <x v="1"/>
    <n v="40"/>
    <x v="2"/>
    <x v="3"/>
    <x v="4"/>
    <x v="2"/>
    <s v="Lisa Brown"/>
    <x v="69"/>
    <x v="1"/>
    <x v="0"/>
    <n v="94985"/>
    <s v="A"/>
    <n v="1488"/>
    <s v="None"/>
    <n v="19"/>
    <n v="4"/>
    <s v="Leadership Training"/>
    <x v="3"/>
    <s v="Advanced Training"/>
  </r>
  <r>
    <n v="10071"/>
    <x v="67"/>
    <x v="1"/>
    <n v="50"/>
    <x v="4"/>
    <x v="1"/>
    <x v="2"/>
    <x v="2"/>
    <s v="Emily Davis"/>
    <x v="70"/>
    <x v="1"/>
    <x v="1"/>
    <n v="65838"/>
    <s v="B"/>
    <n v="9661"/>
    <s v="None"/>
    <n v="10"/>
    <n v="1"/>
    <s v="None"/>
    <x v="4"/>
    <s v="Advanced Training"/>
  </r>
  <r>
    <n v="10072"/>
    <x v="68"/>
    <x v="0"/>
    <n v="25"/>
    <x v="0"/>
    <x v="4"/>
    <x v="0"/>
    <x v="0"/>
    <s v="Lisa Brown"/>
    <x v="30"/>
    <x v="2"/>
    <x v="2"/>
    <n v="55313"/>
    <s v="D"/>
    <n v="2421"/>
    <s v="None"/>
    <n v="18"/>
    <n v="3"/>
    <s v="Leadership Training"/>
    <x v="3"/>
    <s v="None"/>
  </r>
  <r>
    <n v="10073"/>
    <x v="69"/>
    <x v="0"/>
    <n v="42"/>
    <x v="2"/>
    <x v="4"/>
    <x v="4"/>
    <x v="2"/>
    <s v="Lisa Brown"/>
    <x v="71"/>
    <x v="1"/>
    <x v="1"/>
    <n v="44964"/>
    <s v="B"/>
    <n v="6062"/>
    <s v="None"/>
    <n v="18"/>
    <n v="3"/>
    <s v="Excel Workshop"/>
    <x v="0"/>
    <s v="Certified Professional"/>
  </r>
  <r>
    <n v="10074"/>
    <x v="70"/>
    <x v="1"/>
    <n v="60"/>
    <x v="3"/>
    <x v="0"/>
    <x v="4"/>
    <x v="4"/>
    <s v="Sarah Adams"/>
    <x v="72"/>
    <x v="0"/>
    <x v="1"/>
    <n v="32801"/>
    <s v="B"/>
    <n v="7841"/>
    <s v="Health + Dental"/>
    <n v="19"/>
    <n v="4"/>
    <s v="None"/>
    <x v="2"/>
    <s v="None"/>
  </r>
  <r>
    <n v="10075"/>
    <x v="71"/>
    <x v="1"/>
    <n v="59"/>
    <x v="3"/>
    <x v="1"/>
    <x v="4"/>
    <x v="1"/>
    <s v="Michael Scott"/>
    <x v="73"/>
    <x v="0"/>
    <x v="0"/>
    <n v="91316"/>
    <s v="C"/>
    <n v="9911"/>
    <s v="Health"/>
    <n v="14"/>
    <n v="3"/>
    <s v="Excel Workshop"/>
    <x v="2"/>
    <s v="Certified Professional"/>
  </r>
  <r>
    <n v="10076"/>
    <x v="72"/>
    <x v="0"/>
    <n v="58"/>
    <x v="3"/>
    <x v="2"/>
    <x v="4"/>
    <x v="1"/>
    <s v="Emily Davis"/>
    <x v="74"/>
    <x v="2"/>
    <x v="1"/>
    <n v="39073"/>
    <s v="D"/>
    <n v="6895"/>
    <s v="None"/>
    <n v="8"/>
    <n v="1"/>
    <s v="None"/>
    <x v="3"/>
    <s v="Advanced Training"/>
  </r>
  <r>
    <n v="10077"/>
    <x v="73"/>
    <x v="0"/>
    <n v="49"/>
    <x v="4"/>
    <x v="0"/>
    <x v="0"/>
    <x v="0"/>
    <s v="Lisa Brown"/>
    <x v="75"/>
    <x v="1"/>
    <x v="1"/>
    <n v="65508"/>
    <s v="C"/>
    <n v="1012"/>
    <s v="None"/>
    <n v="13"/>
    <n v="5"/>
    <s v="None"/>
    <x v="1"/>
    <s v="None"/>
  </r>
  <r>
    <n v="10078"/>
    <x v="74"/>
    <x v="1"/>
    <n v="27"/>
    <x v="1"/>
    <x v="1"/>
    <x v="3"/>
    <x v="2"/>
    <s v="Michael Scott"/>
    <x v="76"/>
    <x v="0"/>
    <x v="2"/>
    <n v="32152"/>
    <s v="B"/>
    <n v="2312"/>
    <s v="Health"/>
    <n v="7"/>
    <n v="2"/>
    <s v="None"/>
    <x v="1"/>
    <s v="Certified Professional"/>
  </r>
  <r>
    <n v="10079"/>
    <x v="65"/>
    <x v="1"/>
    <n v="35"/>
    <x v="1"/>
    <x v="3"/>
    <x v="0"/>
    <x v="4"/>
    <s v="Robert King"/>
    <x v="77"/>
    <x v="2"/>
    <x v="0"/>
    <n v="85710"/>
    <s v="C"/>
    <n v="3870"/>
    <s v="None"/>
    <n v="12"/>
    <n v="1"/>
    <s v="None"/>
    <x v="2"/>
    <s v="Certified Professional"/>
  </r>
  <r>
    <n v="10080"/>
    <x v="72"/>
    <x v="0"/>
    <n v="38"/>
    <x v="2"/>
    <x v="1"/>
    <x v="1"/>
    <x v="1"/>
    <s v="Robert King"/>
    <x v="78"/>
    <x v="0"/>
    <x v="2"/>
    <n v="73232"/>
    <s v="B"/>
    <n v="5506"/>
    <s v="Health + Dental"/>
    <n v="9"/>
    <n v="1"/>
    <s v="Leadership Training"/>
    <x v="0"/>
    <s v="Certified Professional"/>
  </r>
  <r>
    <n v="10081"/>
    <x v="75"/>
    <x v="0"/>
    <n v="23"/>
    <x v="0"/>
    <x v="4"/>
    <x v="2"/>
    <x v="1"/>
    <s v="Michael Scott"/>
    <x v="79"/>
    <x v="0"/>
    <x v="0"/>
    <n v="33994"/>
    <s v="B"/>
    <n v="1162"/>
    <s v="Health"/>
    <n v="5"/>
    <n v="1"/>
    <s v="Leadership Training"/>
    <x v="3"/>
    <s v="Certified Professional"/>
  </r>
  <r>
    <n v="10082"/>
    <x v="76"/>
    <x v="1"/>
    <n v="52"/>
    <x v="4"/>
    <x v="2"/>
    <x v="0"/>
    <x v="1"/>
    <s v="Emily Davis"/>
    <x v="80"/>
    <x v="1"/>
    <x v="0"/>
    <n v="32395"/>
    <s v="B"/>
    <n v="3515"/>
    <s v="Health + Dental"/>
    <n v="4"/>
    <n v="5"/>
    <s v="Leadership Training"/>
    <x v="0"/>
    <s v="Certified Professional"/>
  </r>
  <r>
    <n v="10083"/>
    <x v="77"/>
    <x v="1"/>
    <n v="50"/>
    <x v="4"/>
    <x v="2"/>
    <x v="4"/>
    <x v="4"/>
    <s v="Emily Davis"/>
    <x v="81"/>
    <x v="2"/>
    <x v="2"/>
    <n v="88353"/>
    <s v="B"/>
    <n v="6847"/>
    <s v="Health"/>
    <n v="15"/>
    <n v="5"/>
    <s v="Leadership Training"/>
    <x v="1"/>
    <s v="Advanced Training"/>
  </r>
  <r>
    <n v="10084"/>
    <x v="78"/>
    <x v="0"/>
    <n v="34"/>
    <x v="1"/>
    <x v="3"/>
    <x v="4"/>
    <x v="1"/>
    <s v="John Carter"/>
    <x v="82"/>
    <x v="2"/>
    <x v="0"/>
    <n v="47269"/>
    <s v="B"/>
    <n v="5626"/>
    <s v="None"/>
    <n v="14"/>
    <n v="3"/>
    <s v="Leadership Training"/>
    <x v="0"/>
    <s v="Certified Professional"/>
  </r>
  <r>
    <n v="10085"/>
    <x v="79"/>
    <x v="0"/>
    <n v="40"/>
    <x v="2"/>
    <x v="1"/>
    <x v="4"/>
    <x v="4"/>
    <s v="Robert King"/>
    <x v="83"/>
    <x v="0"/>
    <x v="0"/>
    <n v="73454"/>
    <s v="B"/>
    <n v="4686"/>
    <s v="None"/>
    <n v="3"/>
    <n v="5"/>
    <s v="Excel Workshop"/>
    <x v="2"/>
    <s v="None"/>
  </r>
  <r>
    <n v="10086"/>
    <x v="80"/>
    <x v="1"/>
    <n v="40"/>
    <x v="2"/>
    <x v="1"/>
    <x v="4"/>
    <x v="0"/>
    <s v="Michael Scott"/>
    <x v="84"/>
    <x v="0"/>
    <x v="0"/>
    <n v="94864"/>
    <s v="C"/>
    <n v="3983"/>
    <s v="Health + Dental"/>
    <n v="18"/>
    <n v="3"/>
    <s v="Excel Workshop"/>
    <x v="4"/>
    <s v="Certified Professional"/>
  </r>
  <r>
    <n v="10087"/>
    <x v="66"/>
    <x v="1"/>
    <n v="52"/>
    <x v="4"/>
    <x v="3"/>
    <x v="0"/>
    <x v="1"/>
    <s v="Sarah Adams"/>
    <x v="85"/>
    <x v="0"/>
    <x v="0"/>
    <n v="87544"/>
    <s v="C"/>
    <n v="5916"/>
    <s v="Health"/>
    <n v="10"/>
    <n v="4"/>
    <s v="Excel Workshop"/>
    <x v="2"/>
    <s v="Advanced Training"/>
  </r>
  <r>
    <n v="10088"/>
    <x v="81"/>
    <x v="1"/>
    <n v="31"/>
    <x v="1"/>
    <x v="1"/>
    <x v="3"/>
    <x v="3"/>
    <s v="Sarah Adams"/>
    <x v="86"/>
    <x v="0"/>
    <x v="0"/>
    <n v="38951"/>
    <s v="B"/>
    <n v="9412"/>
    <s v="None"/>
    <n v="17"/>
    <n v="5"/>
    <s v="Excel Workshop"/>
    <x v="4"/>
    <s v="Certified Professional"/>
  </r>
  <r>
    <n v="10089"/>
    <x v="82"/>
    <x v="1"/>
    <n v="47"/>
    <x v="4"/>
    <x v="2"/>
    <x v="0"/>
    <x v="4"/>
    <s v="Robert King"/>
    <x v="87"/>
    <x v="1"/>
    <x v="2"/>
    <n v="70521"/>
    <s v="B"/>
    <n v="8471"/>
    <s v="Health"/>
    <n v="7"/>
    <n v="2"/>
    <s v="Excel Workshop"/>
    <x v="2"/>
    <s v="Advanced Training"/>
  </r>
  <r>
    <n v="10090"/>
    <x v="83"/>
    <x v="1"/>
    <n v="40"/>
    <x v="2"/>
    <x v="3"/>
    <x v="3"/>
    <x v="2"/>
    <s v="Emily Davis"/>
    <x v="88"/>
    <x v="0"/>
    <x v="0"/>
    <n v="94677"/>
    <s v="C"/>
    <n v="1436"/>
    <s v="None"/>
    <n v="18"/>
    <n v="3"/>
    <s v="None"/>
    <x v="0"/>
    <s v="Certified Professional"/>
  </r>
  <r>
    <n v="10091"/>
    <x v="84"/>
    <x v="1"/>
    <n v="39"/>
    <x v="2"/>
    <x v="4"/>
    <x v="0"/>
    <x v="1"/>
    <s v="Emily Davis"/>
    <x v="89"/>
    <x v="2"/>
    <x v="1"/>
    <n v="53505"/>
    <s v="A"/>
    <n v="6751"/>
    <s v="Health"/>
    <n v="16"/>
    <n v="2"/>
    <s v="Excel Workshop"/>
    <x v="0"/>
    <s v="Certified Professional"/>
  </r>
  <r>
    <n v="10092"/>
    <x v="83"/>
    <x v="1"/>
    <n v="36"/>
    <x v="2"/>
    <x v="3"/>
    <x v="2"/>
    <x v="2"/>
    <s v="Michael Scott"/>
    <x v="90"/>
    <x v="0"/>
    <x v="2"/>
    <n v="51335"/>
    <s v="D"/>
    <n v="8535"/>
    <s v="None"/>
    <n v="2"/>
    <n v="5"/>
    <s v="Excel Workshop"/>
    <x v="0"/>
    <s v="Certified Professional"/>
  </r>
  <r>
    <n v="10093"/>
    <x v="85"/>
    <x v="0"/>
    <n v="46"/>
    <x v="4"/>
    <x v="1"/>
    <x v="1"/>
    <x v="1"/>
    <s v="Emily Davis"/>
    <x v="91"/>
    <x v="0"/>
    <x v="1"/>
    <n v="96587"/>
    <s v="D"/>
    <n v="4148"/>
    <s v="Health + Dental"/>
    <n v="15"/>
    <n v="1"/>
    <s v="None"/>
    <x v="4"/>
    <s v="Certified Professional"/>
  </r>
  <r>
    <n v="10094"/>
    <x v="59"/>
    <x v="1"/>
    <n v="54"/>
    <x v="4"/>
    <x v="0"/>
    <x v="3"/>
    <x v="2"/>
    <s v="Robert King"/>
    <x v="92"/>
    <x v="2"/>
    <x v="1"/>
    <n v="81767"/>
    <s v="C"/>
    <n v="4425"/>
    <s v="Health + Dental"/>
    <n v="16"/>
    <n v="1"/>
    <s v="None"/>
    <x v="0"/>
    <s v="Advanced Training"/>
  </r>
  <r>
    <n v="10095"/>
    <x v="86"/>
    <x v="1"/>
    <n v="54"/>
    <x v="4"/>
    <x v="1"/>
    <x v="2"/>
    <x v="1"/>
    <s v="Michael Scott"/>
    <x v="87"/>
    <x v="0"/>
    <x v="0"/>
    <n v="70567"/>
    <s v="D"/>
    <n v="3149"/>
    <s v="Health + Dental"/>
    <n v="15"/>
    <n v="4"/>
    <s v="None"/>
    <x v="2"/>
    <s v="Advanced Training"/>
  </r>
  <r>
    <n v="10096"/>
    <x v="87"/>
    <x v="0"/>
    <n v="35"/>
    <x v="1"/>
    <x v="3"/>
    <x v="4"/>
    <x v="0"/>
    <s v="Robert King"/>
    <x v="93"/>
    <x v="2"/>
    <x v="2"/>
    <n v="47791"/>
    <s v="B"/>
    <n v="6443"/>
    <s v="Health"/>
    <n v="8"/>
    <n v="5"/>
    <s v="Leadership Training"/>
    <x v="0"/>
    <s v="None"/>
  </r>
  <r>
    <n v="10097"/>
    <x v="84"/>
    <x v="1"/>
    <n v="23"/>
    <x v="0"/>
    <x v="3"/>
    <x v="2"/>
    <x v="3"/>
    <s v="Michael Scott"/>
    <x v="94"/>
    <x v="2"/>
    <x v="0"/>
    <n v="71619"/>
    <s v="A"/>
    <n v="2409"/>
    <s v="Health"/>
    <n v="20"/>
    <n v="4"/>
    <s v="None"/>
    <x v="2"/>
    <s v="None"/>
  </r>
  <r>
    <n v="10098"/>
    <x v="88"/>
    <x v="1"/>
    <n v="37"/>
    <x v="2"/>
    <x v="2"/>
    <x v="3"/>
    <x v="0"/>
    <s v="Sarah Adams"/>
    <x v="95"/>
    <x v="2"/>
    <x v="0"/>
    <n v="38234"/>
    <s v="A"/>
    <n v="3160"/>
    <s v="Health"/>
    <n v="10"/>
    <n v="2"/>
    <s v="None"/>
    <x v="2"/>
    <s v="None"/>
  </r>
  <r>
    <n v="10099"/>
    <x v="89"/>
    <x v="0"/>
    <n v="33"/>
    <x v="1"/>
    <x v="0"/>
    <x v="3"/>
    <x v="0"/>
    <s v="Robert King"/>
    <x v="96"/>
    <x v="2"/>
    <x v="0"/>
    <n v="54528"/>
    <s v="D"/>
    <n v="5238"/>
    <s v="Health"/>
    <n v="9"/>
    <n v="3"/>
    <s v="None"/>
    <x v="1"/>
    <s v="None"/>
  </r>
  <r>
    <n v="10100"/>
    <x v="90"/>
    <x v="0"/>
    <n v="26"/>
    <x v="1"/>
    <x v="4"/>
    <x v="3"/>
    <x v="4"/>
    <s v="Michael Scott"/>
    <x v="97"/>
    <x v="1"/>
    <x v="0"/>
    <n v="54125"/>
    <s v="D"/>
    <n v="9708"/>
    <s v="Health"/>
    <n v="0"/>
    <n v="1"/>
    <s v="Excel Workshop"/>
    <x v="0"/>
    <s v="Certified Profes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C4432E9-9F2B-F94D-8E5F-24E1C325F93B}" name="PivotTable16" cacheId="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7" firstHeaderRow="1" firstDataRow="1" firstDataCol="1"/>
  <pivotFields count="21">
    <pivotField dataField="1" showAll="0"/>
    <pivotField showAll="0">
      <items count="92">
        <item x="43"/>
        <item x="46"/>
        <item x="4"/>
        <item x="72"/>
        <item x="73"/>
        <item x="51"/>
        <item x="70"/>
        <item x="89"/>
        <item x="11"/>
        <item x="8"/>
        <item x="23"/>
        <item x="39"/>
        <item x="6"/>
        <item x="36"/>
        <item x="38"/>
        <item x="5"/>
        <item x="45"/>
        <item x="15"/>
        <item x="12"/>
        <item x="7"/>
        <item x="22"/>
        <item x="19"/>
        <item x="16"/>
        <item x="41"/>
        <item x="79"/>
        <item x="65"/>
        <item x="1"/>
        <item x="28"/>
        <item x="88"/>
        <item x="83"/>
        <item x="50"/>
        <item x="84"/>
        <item x="53"/>
        <item x="63"/>
        <item x="76"/>
        <item x="86"/>
        <item x="49"/>
        <item x="55"/>
        <item x="62"/>
        <item x="75"/>
        <item x="90"/>
        <item x="68"/>
        <item x="87"/>
        <item x="71"/>
        <item x="2"/>
        <item x="40"/>
        <item x="14"/>
        <item x="26"/>
        <item x="18"/>
        <item x="3"/>
        <item x="78"/>
        <item x="67"/>
        <item x="81"/>
        <item x="69"/>
        <item x="0"/>
        <item x="58"/>
        <item x="9"/>
        <item x="29"/>
        <item x="32"/>
        <item x="31"/>
        <item x="59"/>
        <item x="80"/>
        <item x="54"/>
        <item x="57"/>
        <item x="21"/>
        <item x="10"/>
        <item x="64"/>
        <item x="25"/>
        <item x="20"/>
        <item x="82"/>
        <item x="85"/>
        <item x="56"/>
        <item x="61"/>
        <item x="60"/>
        <item x="66"/>
        <item x="77"/>
        <item x="33"/>
        <item x="47"/>
        <item x="27"/>
        <item x="44"/>
        <item x="30"/>
        <item x="48"/>
        <item x="34"/>
        <item x="74"/>
        <item x="52"/>
        <item x="13"/>
        <item x="17"/>
        <item x="35"/>
        <item x="37"/>
        <item x="42"/>
        <item x="24"/>
        <item t="default"/>
      </items>
    </pivotField>
    <pivotField showAll="0">
      <items count="3">
        <item x="0"/>
        <item x="1"/>
        <item t="default"/>
      </items>
    </pivotField>
    <pivotField showAll="0"/>
    <pivotField showAll="0"/>
    <pivotField showAll="0">
      <items count="6">
        <item x="1"/>
        <item x="0"/>
        <item x="4"/>
        <item x="3"/>
        <item x="2"/>
        <item t="default"/>
      </items>
    </pivotField>
    <pivotField showAll="0"/>
    <pivotField showAll="0">
      <items count="6">
        <item x="0"/>
        <item x="1"/>
        <item x="4"/>
        <item x="2"/>
        <item x="3"/>
        <item t="default"/>
      </items>
    </pivotField>
    <pivotField showAll="0"/>
    <pivotField numFmtId="14" showAll="0"/>
    <pivotField axis="axisRow"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s>
  <rowFields count="1">
    <field x="10"/>
  </rowFields>
  <rowItems count="4">
    <i>
      <x/>
    </i>
    <i>
      <x v="1"/>
    </i>
    <i>
      <x v="2"/>
    </i>
    <i t="grand">
      <x/>
    </i>
  </rowItems>
  <colItems count="1">
    <i/>
  </colItems>
  <dataFields count="1">
    <dataField name="Total Employees" fld="0" subtotal="count" baseField="0" baseItem="0"/>
  </dataFields>
  <formats count="6">
    <format dxfId="3254">
      <pivotArea type="all" dataOnly="0" outline="0" fieldPosition="0"/>
    </format>
    <format dxfId="3253">
      <pivotArea outline="0" collapsedLevelsAreSubtotals="1" fieldPosition="0"/>
    </format>
    <format dxfId="3252">
      <pivotArea field="10" type="button" dataOnly="0" labelOnly="1" outline="0" axis="axisRow" fieldPosition="0"/>
    </format>
    <format dxfId="3251">
      <pivotArea dataOnly="0" labelOnly="1" fieldPosition="0">
        <references count="1">
          <reference field="10" count="0"/>
        </references>
      </pivotArea>
    </format>
    <format dxfId="3250">
      <pivotArea dataOnly="0" labelOnly="1" grandRow="1" outline="0" fieldPosition="0"/>
    </format>
    <format dxfId="3249">
      <pivotArea dataOnly="0" labelOnly="1" outline="0" axis="axisValues" fieldPosition="0"/>
    </format>
  </format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0" count="1" selected="0">
            <x v="0"/>
          </reference>
        </references>
      </pivotArea>
    </chartFormat>
    <chartFormat chart="2" format="7">
      <pivotArea type="data" outline="0" fieldPosition="0">
        <references count="2">
          <reference field="4294967294" count="1" selected="0">
            <x v="0"/>
          </reference>
          <reference field="10" count="1" selected="0">
            <x v="1"/>
          </reference>
        </references>
      </pivotArea>
    </chartFormat>
    <chartFormat chart="2" format="8">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08C649-5A7E-2B4A-BC26-8CC61504AAA2}" name="PivotTable21" cacheId="9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Q3:S8" firstHeaderRow="0" firstDataRow="1" firstDataCol="1"/>
  <pivotFields count="21">
    <pivotField showAll="0"/>
    <pivotField showAll="0">
      <items count="92">
        <item x="43"/>
        <item x="46"/>
        <item x="4"/>
        <item x="72"/>
        <item x="73"/>
        <item x="51"/>
        <item x="70"/>
        <item x="89"/>
        <item x="11"/>
        <item x="8"/>
        <item x="23"/>
        <item x="39"/>
        <item x="6"/>
        <item x="36"/>
        <item x="38"/>
        <item x="5"/>
        <item x="45"/>
        <item x="15"/>
        <item x="12"/>
        <item x="7"/>
        <item x="22"/>
        <item x="19"/>
        <item x="16"/>
        <item x="41"/>
        <item x="79"/>
        <item x="65"/>
        <item x="1"/>
        <item x="28"/>
        <item x="88"/>
        <item x="83"/>
        <item x="50"/>
        <item x="84"/>
        <item x="53"/>
        <item x="63"/>
        <item x="76"/>
        <item x="86"/>
        <item x="49"/>
        <item x="55"/>
        <item x="62"/>
        <item x="75"/>
        <item x="90"/>
        <item x="68"/>
        <item x="87"/>
        <item x="71"/>
        <item x="2"/>
        <item x="40"/>
        <item x="14"/>
        <item x="26"/>
        <item x="18"/>
        <item x="3"/>
        <item x="78"/>
        <item x="67"/>
        <item x="81"/>
        <item x="69"/>
        <item x="0"/>
        <item x="58"/>
        <item x="9"/>
        <item x="29"/>
        <item x="32"/>
        <item x="31"/>
        <item x="59"/>
        <item x="80"/>
        <item x="54"/>
        <item x="57"/>
        <item x="21"/>
        <item x="10"/>
        <item x="64"/>
        <item x="25"/>
        <item x="20"/>
        <item x="82"/>
        <item x="85"/>
        <item x="56"/>
        <item x="61"/>
        <item x="60"/>
        <item x="66"/>
        <item x="77"/>
        <item x="33"/>
        <item x="47"/>
        <item x="27"/>
        <item x="44"/>
        <item x="30"/>
        <item x="48"/>
        <item x="34"/>
        <item x="74"/>
        <item x="52"/>
        <item x="13"/>
        <item x="17"/>
        <item x="35"/>
        <item x="37"/>
        <item x="42"/>
        <item x="24"/>
        <item t="default"/>
      </items>
    </pivotField>
    <pivotField showAll="0">
      <items count="3">
        <item x="0"/>
        <item x="1"/>
        <item t="default"/>
      </items>
    </pivotField>
    <pivotField showAll="0"/>
    <pivotField showAll="0">
      <items count="6">
        <item x="0"/>
        <item x="1"/>
        <item x="2"/>
        <item x="4"/>
        <item x="3"/>
        <item t="default"/>
      </items>
    </pivotField>
    <pivotField showAll="0">
      <items count="6">
        <item x="1"/>
        <item x="0"/>
        <item x="4"/>
        <item x="3"/>
        <item x="2"/>
        <item t="default"/>
      </items>
    </pivotField>
    <pivotField axis="axisRow" showAll="0">
      <items count="6">
        <item x="4"/>
        <item x="1"/>
        <item x="3"/>
        <item x="2"/>
        <item x="0"/>
        <item t="default"/>
      </items>
    </pivotField>
    <pivotField showAll="0">
      <items count="6">
        <item x="0"/>
        <item x="1"/>
        <item x="4"/>
        <item x="2"/>
        <item x="3"/>
        <item t="default"/>
      </items>
    </pivotField>
    <pivotField showAll="0"/>
    <pivotField numFmtId="14" showAll="0"/>
    <pivotField showAll="0">
      <items count="4">
        <item x="1"/>
        <item x="0"/>
        <item x="2"/>
        <item t="default"/>
      </items>
    </pivotField>
    <pivotField showAll="0">
      <items count="4">
        <item x="1"/>
        <item x="0"/>
        <item x="2"/>
        <item t="default"/>
      </items>
    </pivotField>
    <pivotField dataField="1" showAll="0"/>
    <pivotField showAll="0"/>
    <pivotField showAll="0"/>
    <pivotField showAll="0"/>
    <pivotField dataField="1" showAll="0"/>
    <pivotField showAll="0"/>
    <pivotField showAll="0"/>
    <pivotField showAll="0">
      <items count="6">
        <item x="3"/>
        <item x="0"/>
        <item x="4"/>
        <item x="1"/>
        <item x="2"/>
        <item t="default"/>
      </items>
    </pivotField>
    <pivotField showAll="0"/>
  </pivotFields>
  <rowFields count="1">
    <field x="6"/>
  </rowFields>
  <rowItems count="5">
    <i>
      <x/>
    </i>
    <i>
      <x v="1"/>
    </i>
    <i>
      <x v="2"/>
    </i>
    <i>
      <x v="3"/>
    </i>
    <i>
      <x v="4"/>
    </i>
  </rowItems>
  <colFields count="1">
    <field x="-2"/>
  </colFields>
  <colItems count="2">
    <i>
      <x/>
    </i>
    <i i="1">
      <x v="1"/>
    </i>
  </colItems>
  <dataFields count="2">
    <dataField name="Total Salary" fld="12" baseField="0" baseItem="0"/>
    <dataField name=" Leave Taken" fld="16" baseField="0" baseItem="0"/>
  </dataFields>
  <formats count="7">
    <format dxfId="3261">
      <pivotArea outline="0" collapsedLevelsAreSubtotals="1" fieldPosition="0"/>
    </format>
    <format dxfId="3260">
      <pivotArea type="all" dataOnly="0" outline="0" fieldPosition="0"/>
    </format>
    <format dxfId="3259">
      <pivotArea outline="0" collapsedLevelsAreSubtotals="1" fieldPosition="0"/>
    </format>
    <format dxfId="3258">
      <pivotArea field="7" type="button" dataOnly="0" labelOnly="1" outline="0"/>
    </format>
    <format dxfId="3257">
      <pivotArea dataOnly="0" labelOnly="1" grandRow="1" outline="0" fieldPosition="0"/>
    </format>
    <format dxfId="3256">
      <pivotArea dataOnly="0" labelOnly="1" outline="0" axis="axisValues" fieldPosition="0"/>
    </format>
    <format dxfId="325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BF7A77-F1D8-C749-89E0-E71AB4B847A7}" name="PivotTable20" cacheId="95"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9">
  <location ref="L3:N10" firstHeaderRow="1" firstDataRow="2" firstDataCol="1"/>
  <pivotFields count="21">
    <pivotField dataField="1" showAll="0"/>
    <pivotField showAll="0">
      <items count="92">
        <item x="43"/>
        <item x="46"/>
        <item x="4"/>
        <item x="72"/>
        <item x="73"/>
        <item x="51"/>
        <item x="70"/>
        <item x="89"/>
        <item x="11"/>
        <item x="8"/>
        <item x="23"/>
        <item x="39"/>
        <item x="6"/>
        <item x="36"/>
        <item x="38"/>
        <item x="5"/>
        <item x="45"/>
        <item x="15"/>
        <item x="12"/>
        <item x="7"/>
        <item x="22"/>
        <item x="19"/>
        <item x="16"/>
        <item x="41"/>
        <item x="79"/>
        <item x="65"/>
        <item x="1"/>
        <item x="28"/>
        <item x="88"/>
        <item x="83"/>
        <item x="50"/>
        <item x="84"/>
        <item x="53"/>
        <item x="63"/>
        <item x="76"/>
        <item x="86"/>
        <item x="49"/>
        <item x="55"/>
        <item x="62"/>
        <item x="75"/>
        <item x="90"/>
        <item x="68"/>
        <item x="87"/>
        <item x="71"/>
        <item x="2"/>
        <item x="40"/>
        <item x="14"/>
        <item x="26"/>
        <item x="18"/>
        <item x="3"/>
        <item x="78"/>
        <item x="67"/>
        <item x="81"/>
        <item x="69"/>
        <item x="0"/>
        <item x="58"/>
        <item x="9"/>
        <item x="29"/>
        <item x="32"/>
        <item x="31"/>
        <item x="59"/>
        <item x="80"/>
        <item x="54"/>
        <item x="57"/>
        <item x="21"/>
        <item x="10"/>
        <item x="64"/>
        <item x="25"/>
        <item x="20"/>
        <item x="82"/>
        <item x="85"/>
        <item x="56"/>
        <item x="61"/>
        <item x="60"/>
        <item x="66"/>
        <item x="77"/>
        <item x="33"/>
        <item x="47"/>
        <item x="27"/>
        <item x="44"/>
        <item x="30"/>
        <item x="48"/>
        <item x="34"/>
        <item x="74"/>
        <item x="52"/>
        <item x="13"/>
        <item x="17"/>
        <item x="35"/>
        <item x="37"/>
        <item x="42"/>
        <item x="24"/>
        <item t="default"/>
      </items>
    </pivotField>
    <pivotField axis="axisCol" showAll="0">
      <items count="3">
        <item x="0"/>
        <item x="1"/>
        <item t="default"/>
      </items>
    </pivotField>
    <pivotField showAll="0"/>
    <pivotField axis="axisRow" showAll="0">
      <items count="6">
        <item x="0"/>
        <item x="1"/>
        <item x="2"/>
        <item x="4"/>
        <item x="3"/>
        <item t="default"/>
      </items>
    </pivotField>
    <pivotField showAll="0">
      <items count="6">
        <item x="1"/>
        <item x="0"/>
        <item x="4"/>
        <item x="3"/>
        <item x="2"/>
        <item t="default"/>
      </items>
    </pivotField>
    <pivotField showAll="0"/>
    <pivotField showAll="0">
      <items count="6">
        <item x="0"/>
        <item x="1"/>
        <item x="4"/>
        <item x="2"/>
        <item x="3"/>
        <item t="default"/>
      </items>
    </pivotField>
    <pivotField showAll="0"/>
    <pivotField numFmtId="14" showAll="0">
      <items count="99">
        <item x="83"/>
        <item x="7"/>
        <item x="23"/>
        <item x="21"/>
        <item x="30"/>
        <item x="62"/>
        <item x="22"/>
        <item x="13"/>
        <item x="97"/>
        <item x="44"/>
        <item x="67"/>
        <item x="85"/>
        <item x="57"/>
        <item x="49"/>
        <item x="74"/>
        <item x="35"/>
        <item x="5"/>
        <item x="51"/>
        <item x="10"/>
        <item x="16"/>
        <item x="25"/>
        <item x="54"/>
        <item x="40"/>
        <item x="38"/>
        <item x="28"/>
        <item x="53"/>
        <item x="84"/>
        <item x="15"/>
        <item x="45"/>
        <item x="9"/>
        <item x="34"/>
        <item x="75"/>
        <item x="32"/>
        <item x="31"/>
        <item x="42"/>
        <item x="17"/>
        <item x="4"/>
        <item x="0"/>
        <item x="66"/>
        <item x="36"/>
        <item x="41"/>
        <item x="89"/>
        <item x="78"/>
        <item x="48"/>
        <item x="60"/>
        <item x="64"/>
        <item x="58"/>
        <item x="94"/>
        <item x="68"/>
        <item x="96"/>
        <item x="71"/>
        <item x="81"/>
        <item x="29"/>
        <item x="19"/>
        <item x="52"/>
        <item x="65"/>
        <item x="92"/>
        <item x="50"/>
        <item x="8"/>
        <item x="20"/>
        <item x="37"/>
        <item x="26"/>
        <item x="70"/>
        <item x="76"/>
        <item x="39"/>
        <item x="63"/>
        <item x="12"/>
        <item x="95"/>
        <item x="27"/>
        <item x="59"/>
        <item x="2"/>
        <item x="91"/>
        <item x="93"/>
        <item x="55"/>
        <item x="43"/>
        <item x="18"/>
        <item x="1"/>
        <item x="77"/>
        <item x="87"/>
        <item x="33"/>
        <item x="14"/>
        <item x="46"/>
        <item x="47"/>
        <item x="79"/>
        <item x="11"/>
        <item x="24"/>
        <item x="6"/>
        <item x="3"/>
        <item x="61"/>
        <item x="88"/>
        <item x="86"/>
        <item x="90"/>
        <item x="56"/>
        <item x="82"/>
        <item x="73"/>
        <item x="80"/>
        <item x="69"/>
        <item x="72"/>
        <item t="default"/>
      </items>
    </pivotField>
    <pivotField showAll="0">
      <items count="4">
        <item x="1"/>
        <item x="0"/>
        <item x="2"/>
        <item t="default"/>
      </items>
    </pivotField>
    <pivotField showAll="0">
      <items count="4">
        <item x="1"/>
        <item x="0"/>
        <item x="2"/>
        <item t="default"/>
      </items>
    </pivotField>
    <pivotField showAll="0"/>
    <pivotField showAll="0"/>
    <pivotField showAll="0"/>
    <pivotField showAll="0"/>
    <pivotField showAll="0"/>
    <pivotField showAll="0"/>
    <pivotField showAll="0"/>
    <pivotField showAll="0">
      <items count="6">
        <item x="3"/>
        <item x="0"/>
        <item x="4"/>
        <item x="1"/>
        <item x="2"/>
        <item t="default"/>
      </items>
    </pivotField>
    <pivotField showAll="0"/>
  </pivotFields>
  <rowFields count="1">
    <field x="4"/>
  </rowFields>
  <rowItems count="6">
    <i>
      <x/>
    </i>
    <i>
      <x v="1"/>
    </i>
    <i>
      <x v="2"/>
    </i>
    <i>
      <x v="3"/>
    </i>
    <i>
      <x v="4"/>
    </i>
    <i t="grand">
      <x/>
    </i>
  </rowItems>
  <colFields count="1">
    <field x="2"/>
  </colFields>
  <colItems count="2">
    <i>
      <x/>
    </i>
    <i>
      <x v="1"/>
    </i>
  </colItems>
  <dataFields count="1">
    <dataField name="Employees" fld="0" subtotal="count" baseField="0" baseItem="0" numFmtId="1"/>
  </dataFields>
  <formats count="7">
    <format dxfId="3268">
      <pivotArea outline="0" collapsedLevelsAreSubtotals="1" fieldPosition="0"/>
    </format>
    <format dxfId="3267">
      <pivotArea type="all" dataOnly="0" outline="0" fieldPosition="0"/>
    </format>
    <format dxfId="3266">
      <pivotArea outline="0" collapsedLevelsAreSubtotals="1" fieldPosition="0"/>
    </format>
    <format dxfId="3265">
      <pivotArea field="7" type="button" dataOnly="0" labelOnly="1" outline="0"/>
    </format>
    <format dxfId="3264">
      <pivotArea dataOnly="0" labelOnly="1" grandRow="1" outline="0" fieldPosition="0"/>
    </format>
    <format dxfId="3263">
      <pivotArea dataOnly="0" labelOnly="1" outline="0" axis="axisValues" fieldPosition="0"/>
    </format>
    <format dxfId="3262">
      <pivotArea outline="0" collapsedLevelsAreSubtotals="1" fieldPosition="0"/>
    </format>
  </formats>
  <chartFormats count="3">
    <chartFormat chart="6" format="4" series="1">
      <pivotArea type="data" outline="0" fieldPosition="0">
        <references count="2">
          <reference field="4294967294" count="1" selected="0">
            <x v="0"/>
          </reference>
          <reference field="2" count="1" selected="0">
            <x v="0"/>
          </reference>
        </references>
      </pivotArea>
    </chartFormat>
    <chartFormat chart="6" format="5" series="1">
      <pivotArea type="data" outline="0" fieldPosition="0">
        <references count="2">
          <reference field="4294967294" count="1" selected="0">
            <x v="0"/>
          </reference>
          <reference field="2" count="1" selected="0">
            <x v="1"/>
          </reference>
        </references>
      </pivotArea>
    </chartFormat>
    <chartFormat chart="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B66A49-11FE-6E42-95B7-45CDC9E84E89}" name="PivotTable17" cacheId="95"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9:B15" firstHeaderRow="1" firstDataRow="1" firstDataCol="1"/>
  <pivotFields count="21">
    <pivotField showAll="0"/>
    <pivotField showAll="0">
      <items count="92">
        <item x="43"/>
        <item x="46"/>
        <item x="4"/>
        <item x="72"/>
        <item x="73"/>
        <item x="51"/>
        <item x="70"/>
        <item x="89"/>
        <item x="11"/>
        <item x="8"/>
        <item x="23"/>
        <item x="39"/>
        <item x="6"/>
        <item x="36"/>
        <item x="38"/>
        <item x="5"/>
        <item x="45"/>
        <item x="15"/>
        <item x="12"/>
        <item x="7"/>
        <item x="22"/>
        <item x="19"/>
        <item x="16"/>
        <item x="41"/>
        <item x="79"/>
        <item x="65"/>
        <item x="1"/>
        <item x="28"/>
        <item x="88"/>
        <item x="83"/>
        <item x="50"/>
        <item x="84"/>
        <item x="53"/>
        <item x="63"/>
        <item x="76"/>
        <item x="86"/>
        <item x="49"/>
        <item x="55"/>
        <item x="62"/>
        <item x="75"/>
        <item x="90"/>
        <item x="68"/>
        <item x="87"/>
        <item x="71"/>
        <item x="2"/>
        <item x="40"/>
        <item x="14"/>
        <item x="26"/>
        <item x="18"/>
        <item x="3"/>
        <item x="78"/>
        <item x="67"/>
        <item x="81"/>
        <item x="69"/>
        <item x="0"/>
        <item x="58"/>
        <item x="9"/>
        <item x="29"/>
        <item x="32"/>
        <item x="31"/>
        <item x="59"/>
        <item x="80"/>
        <item x="54"/>
        <item x="57"/>
        <item x="21"/>
        <item x="10"/>
        <item x="64"/>
        <item x="25"/>
        <item x="20"/>
        <item x="82"/>
        <item x="85"/>
        <item x="56"/>
        <item x="61"/>
        <item x="60"/>
        <item x="66"/>
        <item x="77"/>
        <item x="33"/>
        <item x="47"/>
        <item x="27"/>
        <item x="44"/>
        <item x="30"/>
        <item x="48"/>
        <item x="34"/>
        <item x="74"/>
        <item x="52"/>
        <item x="13"/>
        <item x="17"/>
        <item x="35"/>
        <item x="37"/>
        <item x="42"/>
        <item x="24"/>
        <item t="default"/>
      </items>
    </pivotField>
    <pivotField showAll="0">
      <items count="3">
        <item x="0"/>
        <item x="1"/>
        <item t="default"/>
      </items>
    </pivotField>
    <pivotField showAll="0"/>
    <pivotField showAll="0"/>
    <pivotField showAll="0">
      <items count="6">
        <item x="1"/>
        <item x="0"/>
        <item x="4"/>
        <item x="3"/>
        <item x="2"/>
        <item t="default"/>
      </items>
    </pivotField>
    <pivotField showAll="0"/>
    <pivotField axis="axisRow" showAll="0">
      <items count="6">
        <item x="0"/>
        <item x="1"/>
        <item x="4"/>
        <item x="2"/>
        <item x="3"/>
        <item t="default"/>
      </items>
    </pivotField>
    <pivotField showAll="0"/>
    <pivotField numFmtId="14" showAll="0"/>
    <pivotField showAll="0">
      <items count="4">
        <item x="1"/>
        <item x="0"/>
        <item x="2"/>
        <item t="default"/>
      </items>
    </pivotField>
    <pivotField showAll="0"/>
    <pivotField showAll="0"/>
    <pivotField showAll="0"/>
    <pivotField showAll="0"/>
    <pivotField showAll="0"/>
    <pivotField showAll="0"/>
    <pivotField dataField="1" showAll="0"/>
    <pivotField showAll="0"/>
    <pivotField showAll="0"/>
    <pivotField showAll="0"/>
  </pivotFields>
  <rowFields count="1">
    <field x="7"/>
  </rowFields>
  <rowItems count="6">
    <i>
      <x/>
    </i>
    <i>
      <x v="1"/>
    </i>
    <i>
      <x v="2"/>
    </i>
    <i>
      <x v="3"/>
    </i>
    <i>
      <x v="4"/>
    </i>
    <i t="grand">
      <x/>
    </i>
  </rowItems>
  <colItems count="1">
    <i/>
  </colItems>
  <dataFields count="1">
    <dataField name="Avg Performance Rating" fld="17" subtotal="average" baseField="0" baseItem="0" numFmtId="2"/>
  </dataFields>
  <formats count="7">
    <format dxfId="3275">
      <pivotArea outline="0" collapsedLevelsAreSubtotals="1" fieldPosition="0"/>
    </format>
    <format dxfId="3274">
      <pivotArea type="all" dataOnly="0" outline="0" fieldPosition="0"/>
    </format>
    <format dxfId="3273">
      <pivotArea outline="0" collapsedLevelsAreSubtotals="1" fieldPosition="0"/>
    </format>
    <format dxfId="3272">
      <pivotArea field="7" type="button" dataOnly="0" labelOnly="1" outline="0" axis="axisRow" fieldPosition="0"/>
    </format>
    <format dxfId="3271">
      <pivotArea dataOnly="0" labelOnly="1" fieldPosition="0">
        <references count="1">
          <reference field="7" count="0"/>
        </references>
      </pivotArea>
    </format>
    <format dxfId="3270">
      <pivotArea dataOnly="0" labelOnly="1" grandRow="1" outline="0" fieldPosition="0"/>
    </format>
    <format dxfId="326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C6FD3B-20BD-2B46-85DD-EAAA7D81BDD6}" name="PivotTable19" cacheId="95"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H3:I7" firstHeaderRow="1" firstDataRow="1" firstDataCol="1"/>
  <pivotFields count="21">
    <pivotField dataField="1" showAll="0"/>
    <pivotField showAll="0">
      <items count="92">
        <item x="43"/>
        <item x="46"/>
        <item x="4"/>
        <item x="72"/>
        <item x="73"/>
        <item x="51"/>
        <item x="70"/>
        <item x="89"/>
        <item x="11"/>
        <item x="8"/>
        <item x="23"/>
        <item x="39"/>
        <item x="6"/>
        <item x="36"/>
        <item x="38"/>
        <item x="5"/>
        <item x="45"/>
        <item x="15"/>
        <item x="12"/>
        <item x="7"/>
        <item x="22"/>
        <item x="19"/>
        <item x="16"/>
        <item x="41"/>
        <item x="79"/>
        <item x="65"/>
        <item x="1"/>
        <item x="28"/>
        <item x="88"/>
        <item x="83"/>
        <item x="50"/>
        <item x="84"/>
        <item x="53"/>
        <item x="63"/>
        <item x="76"/>
        <item x="86"/>
        <item x="49"/>
        <item x="55"/>
        <item x="62"/>
        <item x="75"/>
        <item x="90"/>
        <item x="68"/>
        <item x="87"/>
        <item x="71"/>
        <item x="2"/>
        <item x="40"/>
        <item x="14"/>
        <item x="26"/>
        <item x="18"/>
        <item x="3"/>
        <item x="78"/>
        <item x="67"/>
        <item x="81"/>
        <item x="69"/>
        <item x="0"/>
        <item x="58"/>
        <item x="9"/>
        <item x="29"/>
        <item x="32"/>
        <item x="31"/>
        <item x="59"/>
        <item x="80"/>
        <item x="54"/>
        <item x="57"/>
        <item x="21"/>
        <item x="10"/>
        <item x="64"/>
        <item x="25"/>
        <item x="20"/>
        <item x="82"/>
        <item x="85"/>
        <item x="56"/>
        <item x="61"/>
        <item x="60"/>
        <item x="66"/>
        <item x="77"/>
        <item x="33"/>
        <item x="47"/>
        <item x="27"/>
        <item x="44"/>
        <item x="30"/>
        <item x="48"/>
        <item x="34"/>
        <item x="74"/>
        <item x="52"/>
        <item x="13"/>
        <item x="17"/>
        <item x="35"/>
        <item x="37"/>
        <item x="42"/>
        <item x="24"/>
        <item t="default"/>
      </items>
    </pivotField>
    <pivotField showAll="0">
      <items count="3">
        <item x="0"/>
        <item x="1"/>
        <item t="default"/>
      </items>
    </pivotField>
    <pivotField showAll="0"/>
    <pivotField showAll="0"/>
    <pivotField showAll="0">
      <items count="6">
        <item x="1"/>
        <item x="0"/>
        <item x="4"/>
        <item x="3"/>
        <item x="2"/>
        <item t="default"/>
      </items>
    </pivotField>
    <pivotField showAll="0"/>
    <pivotField showAll="0">
      <items count="6">
        <item x="0"/>
        <item x="1"/>
        <item x="4"/>
        <item x="2"/>
        <item x="3"/>
        <item t="default"/>
      </items>
    </pivotField>
    <pivotField showAll="0"/>
    <pivotField numFmtId="14" showAll="0"/>
    <pivotField showAll="0">
      <items count="4">
        <item x="1"/>
        <item x="0"/>
        <item x="2"/>
        <item t="default"/>
      </items>
    </pivotField>
    <pivotField axis="axisRow" showAll="0">
      <items count="4">
        <item x="1"/>
        <item x="0"/>
        <item x="2"/>
        <item t="default"/>
      </items>
    </pivotField>
    <pivotField showAll="0"/>
    <pivotField showAll="0"/>
    <pivotField showAll="0"/>
    <pivotField showAll="0"/>
    <pivotField showAll="0"/>
    <pivotField showAll="0"/>
    <pivotField showAll="0"/>
    <pivotField showAll="0">
      <items count="6">
        <item x="3"/>
        <item x="0"/>
        <item x="4"/>
        <item x="1"/>
        <item x="2"/>
        <item t="default"/>
      </items>
    </pivotField>
    <pivotField showAll="0"/>
  </pivotFields>
  <rowFields count="1">
    <field x="11"/>
  </rowFields>
  <rowItems count="4">
    <i>
      <x/>
    </i>
    <i>
      <x v="1"/>
    </i>
    <i>
      <x v="2"/>
    </i>
    <i t="grand">
      <x/>
    </i>
  </rowItems>
  <colItems count="1">
    <i/>
  </colItems>
  <dataFields count="1">
    <dataField name="Total Employee" fld="0" subtotal="count" baseField="0" baseItem="0" numFmtId="1"/>
  </dataFields>
  <formats count="7">
    <format dxfId="3282">
      <pivotArea outline="0" collapsedLevelsAreSubtotals="1" fieldPosition="0"/>
    </format>
    <format dxfId="3281">
      <pivotArea type="all" dataOnly="0" outline="0" fieldPosition="0"/>
    </format>
    <format dxfId="3280">
      <pivotArea outline="0" collapsedLevelsAreSubtotals="1" fieldPosition="0"/>
    </format>
    <format dxfId="3279">
      <pivotArea field="7" type="button" dataOnly="0" labelOnly="1" outline="0"/>
    </format>
    <format dxfId="3278">
      <pivotArea dataOnly="0" labelOnly="1" grandRow="1" outline="0" fieldPosition="0"/>
    </format>
    <format dxfId="3277">
      <pivotArea dataOnly="0" labelOnly="1" outline="0" axis="axisValues" fieldPosition="0"/>
    </format>
    <format dxfId="327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CB072FB-8281-684B-A1E3-74CB2118AE59}" name="PivotTable22" cacheId="9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A27:B32" firstHeaderRow="1" firstDataRow="1" firstDataCol="1"/>
  <pivotFields count="21">
    <pivotField dataField="1" showAll="0"/>
    <pivotField showAll="0">
      <items count="92">
        <item x="43"/>
        <item x="46"/>
        <item x="4"/>
        <item x="72"/>
        <item x="73"/>
        <item x="51"/>
        <item x="70"/>
        <item x="89"/>
        <item x="11"/>
        <item x="8"/>
        <item x="23"/>
        <item x="39"/>
        <item x="6"/>
        <item x="36"/>
        <item x="38"/>
        <item x="5"/>
        <item x="45"/>
        <item x="15"/>
        <item x="12"/>
        <item x="7"/>
        <item x="22"/>
        <item x="19"/>
        <item x="16"/>
        <item x="41"/>
        <item x="79"/>
        <item x="65"/>
        <item x="1"/>
        <item x="28"/>
        <item x="88"/>
        <item x="83"/>
        <item x="50"/>
        <item x="84"/>
        <item x="53"/>
        <item x="63"/>
        <item x="76"/>
        <item x="86"/>
        <item x="49"/>
        <item x="55"/>
        <item x="62"/>
        <item x="75"/>
        <item x="90"/>
        <item x="68"/>
        <item x="87"/>
        <item x="71"/>
        <item x="2"/>
        <item x="40"/>
        <item x="14"/>
        <item x="26"/>
        <item x="18"/>
        <item x="3"/>
        <item x="78"/>
        <item x="67"/>
        <item x="81"/>
        <item x="69"/>
        <item x="0"/>
        <item x="58"/>
        <item x="9"/>
        <item x="29"/>
        <item x="32"/>
        <item x="31"/>
        <item x="59"/>
        <item x="80"/>
        <item x="54"/>
        <item x="57"/>
        <item x="21"/>
        <item x="10"/>
        <item x="64"/>
        <item x="25"/>
        <item x="20"/>
        <item x="82"/>
        <item x="85"/>
        <item x="56"/>
        <item x="61"/>
        <item x="60"/>
        <item x="66"/>
        <item x="77"/>
        <item x="33"/>
        <item x="47"/>
        <item x="27"/>
        <item x="44"/>
        <item x="30"/>
        <item x="48"/>
        <item x="34"/>
        <item x="74"/>
        <item x="52"/>
        <item x="13"/>
        <item x="17"/>
        <item x="35"/>
        <item x="37"/>
        <item x="42"/>
        <item x="24"/>
        <item t="default"/>
      </items>
    </pivotField>
    <pivotField showAll="0">
      <items count="3">
        <item x="0"/>
        <item x="1"/>
        <item t="default"/>
      </items>
    </pivotField>
    <pivotField showAll="0"/>
    <pivotField showAll="0"/>
    <pivotField axis="axisRow" showAll="0">
      <items count="6">
        <item x="1"/>
        <item x="0"/>
        <item x="4"/>
        <item x="3"/>
        <item x="2"/>
        <item t="default"/>
      </items>
    </pivotField>
    <pivotField showAll="0"/>
    <pivotField showAll="0">
      <items count="6">
        <item x="0"/>
        <item x="1"/>
        <item x="4"/>
        <item x="2"/>
        <item x="3"/>
        <item t="default"/>
      </items>
    </pivotField>
    <pivotField showAll="0"/>
    <pivotField numFmtId="14" showAll="0"/>
    <pivotField showAll="0">
      <items count="4">
        <item x="1"/>
        <item x="0"/>
        <item x="2"/>
        <item t="default"/>
      </items>
    </pivotField>
    <pivotField showAll="0"/>
    <pivotField showAll="0"/>
    <pivotField showAll="0"/>
    <pivotField showAll="0"/>
    <pivotField showAll="0"/>
    <pivotField showAll="0"/>
    <pivotField showAll="0"/>
    <pivotField showAll="0"/>
    <pivotField showAll="0">
      <items count="6">
        <item x="3"/>
        <item x="0"/>
        <item x="4"/>
        <item x="1"/>
        <item x="2"/>
        <item t="default"/>
      </items>
    </pivotField>
    <pivotField showAll="0"/>
  </pivotFields>
  <rowFields count="1">
    <field x="5"/>
  </rowFields>
  <rowItems count="5">
    <i>
      <x/>
    </i>
    <i>
      <x v="1"/>
    </i>
    <i>
      <x v="2"/>
    </i>
    <i>
      <x v="3"/>
    </i>
    <i>
      <x v="4"/>
    </i>
  </rowItems>
  <colItems count="1">
    <i/>
  </colItems>
  <dataFields count="1">
    <dataField name="Total Employee" fld="0" subtotal="count" baseField="0" baseItem="0" numFmtId="1"/>
  </dataFields>
  <formats count="7">
    <format dxfId="3289">
      <pivotArea outline="0" collapsedLevelsAreSubtotals="1" fieldPosition="0"/>
    </format>
    <format dxfId="3288">
      <pivotArea type="all" dataOnly="0" outline="0" fieldPosition="0"/>
    </format>
    <format dxfId="3287">
      <pivotArea outline="0" collapsedLevelsAreSubtotals="1" fieldPosition="0"/>
    </format>
    <format dxfId="3286">
      <pivotArea field="7" type="button" dataOnly="0" labelOnly="1" outline="0"/>
    </format>
    <format dxfId="3285">
      <pivotArea dataOnly="0" labelOnly="1" grandRow="1" outline="0" fieldPosition="0"/>
    </format>
    <format dxfId="3284">
      <pivotArea dataOnly="0" labelOnly="1" outline="0" axis="axisValues" fieldPosition="0"/>
    </format>
    <format dxfId="3283">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0CDD790-A40F-0947-B52B-CE034B9AC632}" name="PivotTable18" cacheId="9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location ref="E3:F9" firstHeaderRow="1" firstDataRow="1" firstDataCol="1"/>
  <pivotFields count="21">
    <pivotField dataField="1" showAll="0"/>
    <pivotField showAll="0">
      <items count="92">
        <item x="43"/>
        <item x="46"/>
        <item x="4"/>
        <item x="72"/>
        <item x="73"/>
        <item x="51"/>
        <item x="70"/>
        <item x="89"/>
        <item x="11"/>
        <item x="8"/>
        <item x="23"/>
        <item x="39"/>
        <item x="6"/>
        <item x="36"/>
        <item x="38"/>
        <item x="5"/>
        <item x="45"/>
        <item x="15"/>
        <item x="12"/>
        <item x="7"/>
        <item x="22"/>
        <item x="19"/>
        <item x="16"/>
        <item x="41"/>
        <item x="79"/>
        <item x="65"/>
        <item x="1"/>
        <item x="28"/>
        <item x="88"/>
        <item x="83"/>
        <item x="50"/>
        <item x="84"/>
        <item x="53"/>
        <item x="63"/>
        <item x="76"/>
        <item x="86"/>
        <item x="49"/>
        <item x="55"/>
        <item x="62"/>
        <item x="75"/>
        <item x="90"/>
        <item x="68"/>
        <item x="87"/>
        <item x="71"/>
        <item x="2"/>
        <item x="40"/>
        <item x="14"/>
        <item x="26"/>
        <item x="18"/>
        <item x="3"/>
        <item x="78"/>
        <item x="67"/>
        <item x="81"/>
        <item x="69"/>
        <item x="0"/>
        <item x="58"/>
        <item x="9"/>
        <item x="29"/>
        <item x="32"/>
        <item x="31"/>
        <item x="59"/>
        <item x="80"/>
        <item x="54"/>
        <item x="57"/>
        <item x="21"/>
        <item x="10"/>
        <item x="64"/>
        <item x="25"/>
        <item x="20"/>
        <item x="82"/>
        <item x="85"/>
        <item x="56"/>
        <item x="61"/>
        <item x="60"/>
        <item x="66"/>
        <item x="77"/>
        <item x="33"/>
        <item x="47"/>
        <item x="27"/>
        <item x="44"/>
        <item x="30"/>
        <item x="48"/>
        <item x="34"/>
        <item x="74"/>
        <item x="52"/>
        <item x="13"/>
        <item x="17"/>
        <item x="35"/>
        <item x="37"/>
        <item x="42"/>
        <item x="24"/>
        <item t="default"/>
      </items>
    </pivotField>
    <pivotField showAll="0">
      <items count="3">
        <item x="0"/>
        <item x="1"/>
        <item t="default"/>
      </items>
    </pivotField>
    <pivotField showAll="0"/>
    <pivotField showAll="0"/>
    <pivotField showAll="0">
      <items count="6">
        <item x="1"/>
        <item x="0"/>
        <item x="4"/>
        <item x="3"/>
        <item x="2"/>
        <item t="default"/>
      </items>
    </pivotField>
    <pivotField showAll="0"/>
    <pivotField showAll="0">
      <items count="6">
        <item x="0"/>
        <item x="1"/>
        <item x="4"/>
        <item x="2"/>
        <item x="3"/>
        <item t="default"/>
      </items>
    </pivotField>
    <pivotField showAll="0"/>
    <pivotField numFmtId="14" showAll="0"/>
    <pivotField showAll="0">
      <items count="4">
        <item x="1"/>
        <item x="0"/>
        <item x="2"/>
        <item t="default"/>
      </items>
    </pivotField>
    <pivotField showAll="0"/>
    <pivotField showAll="0"/>
    <pivotField showAll="0"/>
    <pivotField showAll="0"/>
    <pivotField showAll="0"/>
    <pivotField showAll="0"/>
    <pivotField showAll="0"/>
    <pivotField showAll="0"/>
    <pivotField axis="axisRow" showAll="0">
      <items count="6">
        <item x="3"/>
        <item x="0"/>
        <item x="4"/>
        <item x="1"/>
        <item x="2"/>
        <item t="default"/>
      </items>
    </pivotField>
    <pivotField showAll="0"/>
  </pivotFields>
  <rowFields count="1">
    <field x="19"/>
  </rowFields>
  <rowItems count="6">
    <i>
      <x/>
    </i>
    <i>
      <x v="1"/>
    </i>
    <i>
      <x v="2"/>
    </i>
    <i>
      <x v="3"/>
    </i>
    <i>
      <x v="4"/>
    </i>
    <i t="grand">
      <x/>
    </i>
  </rowItems>
  <colItems count="1">
    <i/>
  </colItems>
  <dataFields count="1">
    <dataField name="Total Employee" fld="0" subtotal="count" baseField="0" baseItem="0"/>
  </dataFields>
  <formats count="8">
    <format dxfId="3297">
      <pivotArea outline="0" collapsedLevelsAreSubtotals="1" fieldPosition="0"/>
    </format>
    <format dxfId="3296">
      <pivotArea type="all" dataOnly="0" outline="0" fieldPosition="0"/>
    </format>
    <format dxfId="3295">
      <pivotArea outline="0" collapsedLevelsAreSubtotals="1" fieldPosition="0"/>
    </format>
    <format dxfId="3294">
      <pivotArea field="7" type="button" dataOnly="0" labelOnly="1" outline="0"/>
    </format>
    <format dxfId="3293">
      <pivotArea dataOnly="0" labelOnly="1" grandRow="1" outline="0" fieldPosition="0"/>
    </format>
    <format dxfId="3292">
      <pivotArea dataOnly="0" labelOnly="1" outline="0" axis="axisValues" fieldPosition="0"/>
    </format>
    <format dxfId="3291">
      <pivotArea collapsedLevelsAreSubtotals="1" fieldPosition="0">
        <references count="1">
          <reference field="19" count="0"/>
        </references>
      </pivotArea>
    </format>
    <format dxfId="3290">
      <pivotArea grandRow="1"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FB5860F-D510-5A4C-BBA9-E31BB45366A1}" autoFormatId="16" applyNumberFormats="0" applyBorderFormats="0" applyFontFormats="0" applyPatternFormats="0" applyAlignmentFormats="0" applyWidthHeightFormats="0">
  <queryTableRefresh nextId="22">
    <queryTableFields count="21">
      <queryTableField id="1" name="Employee ID" tableColumnId="1"/>
      <queryTableField id="2" name="Full Name" tableColumnId="2"/>
      <queryTableField id="3" name="Gender" tableColumnId="3"/>
      <queryTableField id="4" name="Age" tableColumnId="4"/>
      <queryTableField id="5" name="Age range" tableColumnId="5"/>
      <queryTableField id="6" name="Region" tableColumnId="6"/>
      <queryTableField id="7" name="Job Title" tableColumnId="7"/>
      <queryTableField id="8" name="Department" tableColumnId="8"/>
      <queryTableField id="9" name="Manager/Supervisor" tableColumnId="9"/>
      <queryTableField id="10" name="Date of Hire" tableColumnId="10"/>
      <queryTableField id="11" name="Employment Status" tableColumnId="11"/>
      <queryTableField id="12" name="Work Location" tableColumnId="12"/>
      <queryTableField id="13" name="Salary" tableColumnId="13"/>
      <queryTableField id="14" name="Pay Grade" tableColumnId="14"/>
      <queryTableField id="15" name="Bonus/Allowances" tableColumnId="15"/>
      <queryTableField id="16" name="Insurance Details" tableColumnId="16"/>
      <queryTableField id="17" name="Leave Taken" tableColumnId="17"/>
      <queryTableField id="18" name="Performance Rating" tableColumnId="18"/>
      <queryTableField id="19" name="Training Programs Attended" tableColumnId="19"/>
      <queryTableField id="20" name="Skills" tableColumnId="20"/>
      <queryTableField id="21" name="Certifications"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59DDC088-0AAB-1C4A-9B41-3AACFBA2599E}" sourceName="Gender">
  <pivotTables>
    <pivotTable tabId="3" name="PivotTable16"/>
    <pivotTable tabId="3" name="PivotTable17"/>
    <pivotTable tabId="3" name="PivotTable18"/>
    <pivotTable tabId="3" name="PivotTable19"/>
    <pivotTable tabId="3" name="PivotTable20"/>
    <pivotTable tabId="3" name="PivotTable21"/>
    <pivotTable tabId="3" name="PivotTable22"/>
  </pivotTables>
  <data>
    <tabular pivotCacheId="127056506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2C58BB8-FB13-054A-A346-3AE6440D980D}" sourceName="Region">
  <pivotTables>
    <pivotTable tabId="3" name="PivotTable16"/>
    <pivotTable tabId="3" name="PivotTable17"/>
    <pivotTable tabId="3" name="PivotTable18"/>
    <pivotTable tabId="3" name="PivotTable19"/>
    <pivotTable tabId="3" name="PivotTable20"/>
    <pivotTable tabId="3" name="PivotTable21"/>
    <pivotTable tabId="3" name="PivotTable22"/>
  </pivotTables>
  <data>
    <tabular pivotCacheId="1270565060">
      <items count="5">
        <i x="1" s="1"/>
        <i x="0" s="1"/>
        <i x="4" s="1"/>
        <i x="3"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65A8B984-27A2-8948-A2EC-9C72CD2989DF}" sourceName="Department">
  <pivotTables>
    <pivotTable tabId="3" name="PivotTable16"/>
    <pivotTable tabId="3" name="PivotTable17"/>
    <pivotTable tabId="3" name="PivotTable18"/>
    <pivotTable tabId="3" name="PivotTable19"/>
    <pivotTable tabId="3" name="PivotTable20"/>
    <pivotTable tabId="3" name="PivotTable21"/>
    <pivotTable tabId="3" name="PivotTable22"/>
  </pivotTables>
  <data>
    <tabular pivotCacheId="1270565060">
      <items count="5">
        <i x="0" s="1"/>
        <i x="1" s="1"/>
        <i x="4"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04992656-81DE-624D-9B8C-E716618176A9}" cache="Slicer_Gender" columnCount="2" showCaption="0" rowHeight="457200"/>
  <slicer name="Region" xr10:uid="{FBCE0FD4-F766-D44D-A1E5-FA1EAF1C6262}" cache="Slicer_Region" columnCount="5" showCaption="0" rowHeight="457200"/>
  <slicer name=" Department" xr10:uid="{BF68E87F-D45C-7D4E-B51E-F1F4C4EF9ECC}" cache="Slicer_Department" columnCount="5" showCaption="0" rowHeight="4572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F93825-AC43-634E-A284-43F3F159991E}" name="Data" displayName="Data" ref="A1:U101" tableType="queryTable" totalsRowShown="0">
  <autoFilter ref="A1:U101" xr:uid="{ACF93825-AC43-634E-A284-43F3F159991E}"/>
  <tableColumns count="21">
    <tableColumn id="1" xr3:uid="{6FA86C01-7D10-764C-A9A5-04874718B30A}" uniqueName="1" name="Employee ID" queryTableFieldId="1"/>
    <tableColumn id="2" xr3:uid="{AAE023E4-69A2-1641-A782-CC18A3093D0C}" uniqueName="2" name="Full Name" queryTableFieldId="2" dataDxfId="3248"/>
    <tableColumn id="3" xr3:uid="{FFCF3921-E3ED-0046-B071-E2138E454DED}" uniqueName="3" name="Gender" queryTableFieldId="3" dataDxfId="3247"/>
    <tableColumn id="4" xr3:uid="{B3381B4E-B9E7-5748-B3DA-C6C9534FF524}" uniqueName="4" name="Age" queryTableFieldId="4"/>
    <tableColumn id="5" xr3:uid="{6A57BC7A-8199-A946-ACDB-E0CB394DF397}" uniqueName="5" name="Age range" queryTableFieldId="5" dataDxfId="3246"/>
    <tableColumn id="6" xr3:uid="{B1703EED-1957-844A-BE1E-BD08334DD6EA}" uniqueName="6" name="Region" queryTableFieldId="6" dataDxfId="3245"/>
    <tableColumn id="7" xr3:uid="{FFF15F20-7520-7C4B-A95E-BEAAFE31D101}" uniqueName="7" name="Job Title" queryTableFieldId="7" dataDxfId="3244"/>
    <tableColumn id="8" xr3:uid="{B1328035-47B5-1642-82C8-1B1C6B001C10}" uniqueName="8" name="Department" queryTableFieldId="8" dataDxfId="3243"/>
    <tableColumn id="9" xr3:uid="{6698FA7F-47B0-9347-9472-0F3E0B3CCAD0}" uniqueName="9" name="Manager/Supervisor" queryTableFieldId="9" dataDxfId="3242"/>
    <tableColumn id="10" xr3:uid="{82A4F011-F190-1C40-82A9-E22CA3E0B8BA}" uniqueName="10" name="Date of Hire" queryTableFieldId="10" dataDxfId="3241"/>
    <tableColumn id="11" xr3:uid="{1A5DED49-6F1C-0E4F-9290-FA6D495228CC}" uniqueName="11" name="Employment Status" queryTableFieldId="11" dataDxfId="3240"/>
    <tableColumn id="12" xr3:uid="{8C8D2217-E50B-7F44-896E-392BC6E769C0}" uniqueName="12" name="Work Location" queryTableFieldId="12" dataDxfId="3239"/>
    <tableColumn id="13" xr3:uid="{76F82AEC-19BA-134B-8E7E-62BC90500436}" uniqueName="13" name="Salary" queryTableFieldId="13"/>
    <tableColumn id="14" xr3:uid="{FEF56D05-71E8-3B4A-955F-FC6D102C6B54}" uniqueName="14" name="Pay Grade" queryTableFieldId="14" dataDxfId="3238"/>
    <tableColumn id="15" xr3:uid="{7265C09A-35A2-EA47-A201-8F565A3D7053}" uniqueName="15" name="Bonus/Allowances" queryTableFieldId="15"/>
    <tableColumn id="16" xr3:uid="{52819DB5-39B5-474A-866E-21ED9A39330A}" uniqueName="16" name="Insurance Details" queryTableFieldId="16" dataDxfId="3237"/>
    <tableColumn id="17" xr3:uid="{498DA304-2769-2841-BFA9-B1D0A5470660}" uniqueName="17" name="Leave Taken" queryTableFieldId="17"/>
    <tableColumn id="18" xr3:uid="{FA3C959B-913C-FD42-BFD9-0FED210834AF}" uniqueName="18" name="Performance Rating" queryTableFieldId="18"/>
    <tableColumn id="19" xr3:uid="{62F50F5D-6690-1448-8E2D-65C1E1AF6202}" uniqueName="19" name="Training Programs Attended" queryTableFieldId="19" dataDxfId="3236"/>
    <tableColumn id="20" xr3:uid="{8CCE04A3-4D4C-844C-AC5B-BA62285C4203}" uniqueName="20" name="Skills" queryTableFieldId="20" dataDxfId="3235"/>
    <tableColumn id="21" xr3:uid="{7FAFA5AD-62BA-AF41-9AB4-1F091F4DE95F}" uniqueName="21" name="Certifications" queryTableFieldId="21" dataDxfId="323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B7A163-23FA-47C7-998C-81A8D08BEB89}">
  <we:reference id="wa200005502" version="1.0.0.13" store="en-US" storeType="OMEX"/>
  <we:alternateReferences>
    <we:reference id="wa200005502" version="1.0.0.13" store="wa200005502" storeType="OMEX"/>
  </we:alternateReferences>
  <we:properties>
    <we:property name="docId" value="&quot;y7f36A9w7H2m-lU6lxuyb&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FBE503-E0E8-4D4D-9401-F3614A399DBE}">
  <sheetPr codeName="Sheet1">
    <tabColor theme="0" tint="-0.499984740745262"/>
  </sheetPr>
  <dimension ref="A2:S32"/>
  <sheetViews>
    <sheetView workbookViewId="0">
      <selection activeCell="I14" sqref="I14"/>
    </sheetView>
  </sheetViews>
  <sheetFormatPr baseColWidth="10" defaultColWidth="11" defaultRowHeight="16" x14ac:dyDescent="0.2"/>
  <cols>
    <col min="1" max="1" width="13" bestFit="1" customWidth="1"/>
    <col min="2" max="2" width="14.83203125" bestFit="1" customWidth="1"/>
    <col min="3" max="4" width="6.5" customWidth="1"/>
    <col min="5" max="5" width="14.6640625" customWidth="1"/>
    <col min="6" max="6" width="14" bestFit="1" customWidth="1"/>
    <col min="8" max="8" width="13" bestFit="1" customWidth="1"/>
    <col min="9" max="9" width="14" bestFit="1" customWidth="1"/>
    <col min="12" max="12" width="13" bestFit="1" customWidth="1"/>
    <col min="13" max="13" width="11.6640625" customWidth="1"/>
    <col min="14" max="14" width="11" customWidth="1"/>
    <col min="17" max="17" width="19.5" bestFit="1" customWidth="1"/>
    <col min="18" max="18" width="14" bestFit="1" customWidth="1"/>
    <col min="19" max="19" width="12" bestFit="1" customWidth="1"/>
  </cols>
  <sheetData>
    <row r="2" spans="1:19" x14ac:dyDescent="0.2">
      <c r="A2" s="4" t="s">
        <v>221</v>
      </c>
      <c r="E2" s="4" t="s">
        <v>19</v>
      </c>
      <c r="H2" s="4" t="s">
        <v>11</v>
      </c>
      <c r="L2" s="4" t="s">
        <v>224</v>
      </c>
      <c r="Q2" s="4" t="s">
        <v>227</v>
      </c>
    </row>
    <row r="3" spans="1:19" x14ac:dyDescent="0.2">
      <c r="A3" s="16" t="s">
        <v>212</v>
      </c>
      <c r="B3" s="17" t="s">
        <v>214</v>
      </c>
      <c r="E3" s="16" t="s">
        <v>212</v>
      </c>
      <c r="F3" s="17" t="s">
        <v>222</v>
      </c>
      <c r="H3" s="16" t="s">
        <v>212</v>
      </c>
      <c r="I3" s="17" t="s">
        <v>222</v>
      </c>
      <c r="L3" s="16" t="s">
        <v>226</v>
      </c>
      <c r="M3" s="16" t="s">
        <v>225</v>
      </c>
      <c r="N3" s="17"/>
      <c r="Q3" s="16" t="s">
        <v>212</v>
      </c>
      <c r="R3" s="17" t="s">
        <v>228</v>
      </c>
      <c r="S3" s="17" t="s">
        <v>229</v>
      </c>
    </row>
    <row r="4" spans="1:19" x14ac:dyDescent="0.2">
      <c r="A4" s="18" t="s">
        <v>59</v>
      </c>
      <c r="B4" s="19">
        <v>31</v>
      </c>
      <c r="E4" s="18" t="s">
        <v>69</v>
      </c>
      <c r="F4" s="21">
        <v>19</v>
      </c>
      <c r="H4" s="18" t="s">
        <v>42</v>
      </c>
      <c r="I4" s="21">
        <v>38</v>
      </c>
      <c r="L4" s="16" t="s">
        <v>212</v>
      </c>
      <c r="M4" s="17" t="s">
        <v>22</v>
      </c>
      <c r="N4" s="17" t="s">
        <v>36</v>
      </c>
      <c r="Q4" s="18" t="s">
        <v>102</v>
      </c>
      <c r="R4" s="21">
        <v>991270</v>
      </c>
      <c r="S4" s="21">
        <v>207</v>
      </c>
    </row>
    <row r="5" spans="1:19" x14ac:dyDescent="0.2">
      <c r="A5" s="18" t="s">
        <v>28</v>
      </c>
      <c r="B5" s="19">
        <v>41</v>
      </c>
      <c r="E5" s="18" t="s">
        <v>33</v>
      </c>
      <c r="F5" s="21">
        <v>25</v>
      </c>
      <c r="H5" s="18" t="s">
        <v>29</v>
      </c>
      <c r="I5" s="21">
        <v>30</v>
      </c>
      <c r="L5" s="18" t="s">
        <v>23</v>
      </c>
      <c r="M5" s="21">
        <v>8</v>
      </c>
      <c r="N5" s="21">
        <v>7</v>
      </c>
      <c r="Q5" s="18" t="s">
        <v>39</v>
      </c>
      <c r="R5" s="21">
        <v>1141425</v>
      </c>
      <c r="S5" s="21">
        <v>159</v>
      </c>
    </row>
    <row r="6" spans="1:19" x14ac:dyDescent="0.2">
      <c r="A6" s="18" t="s">
        <v>95</v>
      </c>
      <c r="B6" s="19">
        <v>28</v>
      </c>
      <c r="E6" s="18" t="s">
        <v>84</v>
      </c>
      <c r="F6" s="21">
        <v>15</v>
      </c>
      <c r="H6" s="18" t="s">
        <v>51</v>
      </c>
      <c r="I6" s="21">
        <v>32</v>
      </c>
      <c r="L6" s="18" t="s">
        <v>37</v>
      </c>
      <c r="M6" s="21">
        <v>14</v>
      </c>
      <c r="N6" s="21">
        <v>11</v>
      </c>
      <c r="Q6" s="18" t="s">
        <v>67</v>
      </c>
      <c r="R6" s="21">
        <v>1258879</v>
      </c>
      <c r="S6" s="21">
        <v>212</v>
      </c>
    </row>
    <row r="7" spans="1:19" x14ac:dyDescent="0.2">
      <c r="A7" s="18" t="s">
        <v>213</v>
      </c>
      <c r="B7" s="19">
        <v>100</v>
      </c>
      <c r="E7" s="18" t="s">
        <v>53</v>
      </c>
      <c r="F7" s="21">
        <v>19</v>
      </c>
      <c r="H7" s="18" t="s">
        <v>213</v>
      </c>
      <c r="I7" s="21">
        <v>100</v>
      </c>
      <c r="L7" s="18" t="s">
        <v>56</v>
      </c>
      <c r="M7" s="21">
        <v>11</v>
      </c>
      <c r="N7" s="21">
        <v>15</v>
      </c>
      <c r="Q7" s="18" t="s">
        <v>48</v>
      </c>
      <c r="R7" s="21">
        <v>1573579</v>
      </c>
      <c r="S7" s="21">
        <v>234</v>
      </c>
    </row>
    <row r="8" spans="1:19" x14ac:dyDescent="0.2">
      <c r="E8" s="18" t="s">
        <v>62</v>
      </c>
      <c r="F8" s="21">
        <v>22</v>
      </c>
      <c r="L8" s="18" t="s">
        <v>86</v>
      </c>
      <c r="M8" s="21">
        <v>8</v>
      </c>
      <c r="N8" s="21">
        <v>11</v>
      </c>
      <c r="Q8" s="18" t="s">
        <v>25</v>
      </c>
      <c r="R8" s="21">
        <v>1369188</v>
      </c>
      <c r="S8" s="21">
        <v>238</v>
      </c>
    </row>
    <row r="9" spans="1:19" x14ac:dyDescent="0.2">
      <c r="A9" s="16" t="s">
        <v>212</v>
      </c>
      <c r="B9" s="17" t="s">
        <v>215</v>
      </c>
      <c r="E9" s="18" t="s">
        <v>213</v>
      </c>
      <c r="F9" s="21">
        <v>100</v>
      </c>
      <c r="L9" s="18" t="s">
        <v>64</v>
      </c>
      <c r="M9" s="21">
        <v>8</v>
      </c>
      <c r="N9" s="21">
        <v>7</v>
      </c>
      <c r="R9" s="12">
        <f>SUM(R4:R8)</f>
        <v>6334341</v>
      </c>
    </row>
    <row r="10" spans="1:19" x14ac:dyDescent="0.2">
      <c r="A10" s="18" t="s">
        <v>26</v>
      </c>
      <c r="B10" s="20">
        <v>2.7142857142857144</v>
      </c>
      <c r="H10" t="str">
        <f>H4</f>
        <v>Branch Office</v>
      </c>
      <c r="I10" s="9">
        <f>IFERROR(GETPIVOTDATA("Employee ID",$H$3,"Work Location",$H$4),0)</f>
        <v>38</v>
      </c>
      <c r="L10" s="18" t="s">
        <v>213</v>
      </c>
      <c r="M10" s="21">
        <v>49</v>
      </c>
      <c r="N10" s="21">
        <v>51</v>
      </c>
    </row>
    <row r="11" spans="1:19" x14ac:dyDescent="0.2">
      <c r="A11" s="18" t="s">
        <v>40</v>
      </c>
      <c r="B11" s="20">
        <v>3</v>
      </c>
      <c r="H11" t="str">
        <f t="shared" ref="H11:H12" si="0">H5</f>
        <v>Head Office</v>
      </c>
      <c r="I11" s="9">
        <f>IFERROR(GETPIVOTDATA("Employee ID",$H$3,"Work Location",$H$5),0)</f>
        <v>30</v>
      </c>
    </row>
    <row r="12" spans="1:19" x14ac:dyDescent="0.2">
      <c r="A12" s="18" t="s">
        <v>74</v>
      </c>
      <c r="B12" s="20">
        <v>2.6875</v>
      </c>
      <c r="H12" t="str">
        <f t="shared" si="0"/>
        <v>Remote</v>
      </c>
      <c r="I12" s="9">
        <f>IFERROR(GETPIVOTDATA("Employee ID",$H$3,"Work Location",$H$6),0)</f>
        <v>32</v>
      </c>
      <c r="Q12" s="11" t="str">
        <f>Q4</f>
        <v>Analyst</v>
      </c>
      <c r="R12" s="12">
        <f>R4</f>
        <v>991270</v>
      </c>
      <c r="S12" s="10">
        <f>S4</f>
        <v>207</v>
      </c>
    </row>
    <row r="13" spans="1:19" x14ac:dyDescent="0.2">
      <c r="A13" s="18" t="s">
        <v>49</v>
      </c>
      <c r="B13" s="20">
        <v>3.04</v>
      </c>
      <c r="H13" t="s">
        <v>223</v>
      </c>
      <c r="I13" s="9">
        <f>IFERROR(GETPIVOTDATA("Employee ID",$H$3),0)</f>
        <v>100</v>
      </c>
      <c r="L13" s="2" t="s">
        <v>2</v>
      </c>
      <c r="M13" s="13" t="s">
        <v>223</v>
      </c>
      <c r="N13" s="14"/>
      <c r="O13" s="15"/>
      <c r="Q13" s="11" t="str">
        <f t="shared" ref="Q13:S16" si="1">Q5</f>
        <v>Designer</v>
      </c>
      <c r="R13" s="12">
        <f t="shared" si="1"/>
        <v>1141425</v>
      </c>
      <c r="S13" s="10">
        <f t="shared" si="1"/>
        <v>159</v>
      </c>
    </row>
    <row r="14" spans="1:19" x14ac:dyDescent="0.2">
      <c r="A14" s="18" t="s">
        <v>57</v>
      </c>
      <c r="B14" s="20">
        <v>3</v>
      </c>
      <c r="L14" s="3" t="s">
        <v>36</v>
      </c>
      <c r="M14" s="10">
        <f>IFERROR(GETPIVOTDATA("Employees",$L$3,"Gender",L14),0)</f>
        <v>51</v>
      </c>
      <c r="N14" s="7">
        <f>IFERROR(M14/SUM($M$14:$M$15),0)</f>
        <v>0.51</v>
      </c>
      <c r="O14" s="8">
        <f>1-N14</f>
        <v>0.49</v>
      </c>
      <c r="Q14" s="11" t="str">
        <f t="shared" si="1"/>
        <v>Developer</v>
      </c>
      <c r="R14" s="12">
        <f t="shared" si="1"/>
        <v>1258879</v>
      </c>
      <c r="S14" s="10">
        <f t="shared" si="1"/>
        <v>212</v>
      </c>
    </row>
    <row r="15" spans="1:19" x14ac:dyDescent="0.2">
      <c r="A15" s="18" t="s">
        <v>213</v>
      </c>
      <c r="B15" s="20">
        <v>2.9</v>
      </c>
      <c r="L15" s="3" t="s">
        <v>22</v>
      </c>
      <c r="M15" s="10">
        <f>IFERROR(GETPIVOTDATA("Employees",$L$3,"Gender",L15),0)</f>
        <v>49</v>
      </c>
      <c r="N15" s="7">
        <f>IFERROR(M15/SUM($M$14:$M$15),0)</f>
        <v>0.49</v>
      </c>
      <c r="O15" s="8">
        <f>1-N15</f>
        <v>0.51</v>
      </c>
      <c r="Q15" s="11" t="str">
        <f t="shared" si="1"/>
        <v>HR Specialist</v>
      </c>
      <c r="R15" s="12">
        <f t="shared" si="1"/>
        <v>1573579</v>
      </c>
      <c r="S15" s="10">
        <f t="shared" si="1"/>
        <v>234</v>
      </c>
    </row>
    <row r="16" spans="1:19" x14ac:dyDescent="0.2">
      <c r="H16" s="3" t="str">
        <f>H10</f>
        <v>Branch Office</v>
      </c>
      <c r="I16" s="7">
        <f>IFERROR(SUM(I10/SUM($I$10:$I$12)),0)</f>
        <v>0.38</v>
      </c>
      <c r="J16" s="8">
        <f>1-I16</f>
        <v>0.62</v>
      </c>
      <c r="Q16" s="11" t="str">
        <f t="shared" si="1"/>
        <v>Manager</v>
      </c>
      <c r="R16" s="12">
        <f t="shared" si="1"/>
        <v>1369188</v>
      </c>
      <c r="S16" s="10">
        <f t="shared" si="1"/>
        <v>238</v>
      </c>
    </row>
    <row r="17" spans="1:10" x14ac:dyDescent="0.2">
      <c r="A17" s="6" t="s">
        <v>216</v>
      </c>
      <c r="B17" s="6" t="s">
        <v>217</v>
      </c>
      <c r="H17" s="3" t="str">
        <f t="shared" ref="H17:H18" si="2">H11</f>
        <v>Head Office</v>
      </c>
      <c r="I17" s="7">
        <f>IFERROR(SUM(I11/SUM($I$10:$I$12)),0)</f>
        <v>0.3</v>
      </c>
      <c r="J17" s="8">
        <f t="shared" ref="J17:J18" si="3">1-I17</f>
        <v>0.7</v>
      </c>
    </row>
    <row r="18" spans="1:10" x14ac:dyDescent="0.2">
      <c r="A18" t="s">
        <v>214</v>
      </c>
      <c r="B18">
        <f>IFERROR(GETPIVOTDATA("Employee ID",$A$3),0)</f>
        <v>100</v>
      </c>
      <c r="H18" s="3" t="str">
        <f t="shared" si="2"/>
        <v>Remote</v>
      </c>
      <c r="I18" s="7">
        <f>IFERROR(SUM(I12/SUM($I$10:$I$12)),0)</f>
        <v>0.32</v>
      </c>
      <c r="J18" s="8">
        <f t="shared" si="3"/>
        <v>0.67999999999999994</v>
      </c>
    </row>
    <row r="19" spans="1:10" x14ac:dyDescent="0.2">
      <c r="A19" t="s">
        <v>215</v>
      </c>
      <c r="B19" s="5">
        <f>IFERROR(GETPIVOTDATA("Performance Rating",$A$9),0)</f>
        <v>2.9</v>
      </c>
    </row>
    <row r="20" spans="1:10" x14ac:dyDescent="0.2">
      <c r="A20" t="s">
        <v>218</v>
      </c>
      <c r="B20">
        <f>IFERROR(GETPIVOTDATA("Employee ID",$A$3,"Employment Status",$A$6),0)</f>
        <v>28</v>
      </c>
    </row>
    <row r="21" spans="1:10" x14ac:dyDescent="0.2">
      <c r="A21" t="s">
        <v>219</v>
      </c>
      <c r="B21">
        <f>IFERROR(GETPIVOTDATA("Employee ID",$A$3,"Employment Status",$A$5),0)</f>
        <v>41</v>
      </c>
    </row>
    <row r="22" spans="1:10" x14ac:dyDescent="0.2">
      <c r="A22" t="s">
        <v>220</v>
      </c>
      <c r="B22">
        <f>IFERROR(GETPIVOTDATA("Employee ID",$A$3,"Employment Status",$A$4),0)</f>
        <v>31</v>
      </c>
    </row>
    <row r="26" spans="1:10" x14ac:dyDescent="0.2">
      <c r="A26" s="4" t="s">
        <v>230</v>
      </c>
    </row>
    <row r="27" spans="1:10" x14ac:dyDescent="0.2">
      <c r="A27" s="16" t="s">
        <v>212</v>
      </c>
      <c r="B27" s="17" t="s">
        <v>222</v>
      </c>
    </row>
    <row r="28" spans="1:10" x14ac:dyDescent="0.2">
      <c r="A28" s="18" t="s">
        <v>38</v>
      </c>
      <c r="B28" s="21">
        <v>26</v>
      </c>
    </row>
    <row r="29" spans="1:10" x14ac:dyDescent="0.2">
      <c r="A29" s="18" t="s">
        <v>24</v>
      </c>
      <c r="B29" s="21">
        <v>19</v>
      </c>
    </row>
    <row r="30" spans="1:10" x14ac:dyDescent="0.2">
      <c r="A30" s="18" t="s">
        <v>89</v>
      </c>
      <c r="B30" s="21">
        <v>17</v>
      </c>
    </row>
    <row r="31" spans="1:10" x14ac:dyDescent="0.2">
      <c r="A31" s="18" t="s">
        <v>73</v>
      </c>
      <c r="B31" s="21">
        <v>24</v>
      </c>
    </row>
    <row r="32" spans="1:10" x14ac:dyDescent="0.2">
      <c r="A32" s="18" t="s">
        <v>47</v>
      </c>
      <c r="B32" s="21">
        <v>14</v>
      </c>
    </row>
  </sheetData>
  <mergeCells count="1">
    <mergeCell ref="M13:O1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F2E5A-9BCC-784F-8946-129DE60BAED2}">
  <sheetPr codeName="Sheet2">
    <tabColor theme="9" tint="-0.249977111117893"/>
  </sheetPr>
  <dimension ref="A1:U101"/>
  <sheetViews>
    <sheetView topLeftCell="A2" workbookViewId="0">
      <selection activeCell="B19" sqref="B19"/>
    </sheetView>
  </sheetViews>
  <sheetFormatPr baseColWidth="10" defaultColWidth="11" defaultRowHeight="16" x14ac:dyDescent="0.2"/>
  <cols>
    <col min="1" max="1" width="14.1640625" bestFit="1" customWidth="1"/>
    <col min="2" max="2" width="16.33203125" bestFit="1" customWidth="1"/>
    <col min="3" max="3" width="9.6640625" bestFit="1" customWidth="1"/>
    <col min="4" max="4" width="6.83203125" bestFit="1" customWidth="1"/>
    <col min="5" max="5" width="12" bestFit="1" customWidth="1"/>
    <col min="6" max="6" width="9.33203125" bestFit="1" customWidth="1"/>
    <col min="7" max="7" width="11.83203125" bestFit="1" customWidth="1"/>
    <col min="8" max="8" width="13.6640625" bestFit="1" customWidth="1"/>
    <col min="9" max="9" width="20.6640625" bestFit="1" customWidth="1"/>
    <col min="10" max="10" width="13.83203125" bestFit="1" customWidth="1"/>
    <col min="11" max="11" width="20" bestFit="1" customWidth="1"/>
    <col min="12" max="12" width="15.5" bestFit="1" customWidth="1"/>
    <col min="13" max="13" width="8.83203125" bestFit="1" customWidth="1"/>
    <col min="14" max="14" width="12.1640625" bestFit="1" customWidth="1"/>
    <col min="15" max="15" width="19" bestFit="1" customWidth="1"/>
    <col min="16" max="16" width="17.83203125" bestFit="1" customWidth="1"/>
    <col min="17" max="17" width="14" bestFit="1" customWidth="1"/>
    <col min="18" max="18" width="20.1640625" bestFit="1" customWidth="1"/>
    <col min="19" max="19" width="27" bestFit="1" customWidth="1"/>
    <col min="20" max="20" width="14" bestFit="1" customWidth="1"/>
    <col min="21" max="21" width="18.83203125" bestFit="1" customWidth="1"/>
  </cols>
  <sheetData>
    <row r="1" spans="1:21"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
      <c r="A2">
        <v>10001</v>
      </c>
      <c r="B2" t="s">
        <v>21</v>
      </c>
      <c r="C2" t="s">
        <v>22</v>
      </c>
      <c r="D2">
        <v>25</v>
      </c>
      <c r="E2" t="s">
        <v>23</v>
      </c>
      <c r="F2" t="s">
        <v>24</v>
      </c>
      <c r="G2" t="s">
        <v>25</v>
      </c>
      <c r="H2" t="s">
        <v>26</v>
      </c>
      <c r="I2" t="s">
        <v>27</v>
      </c>
      <c r="J2" s="1">
        <v>43539</v>
      </c>
      <c r="K2" t="s">
        <v>28</v>
      </c>
      <c r="L2" t="s">
        <v>29</v>
      </c>
      <c r="M2">
        <v>53700</v>
      </c>
      <c r="N2" t="s">
        <v>30</v>
      </c>
      <c r="O2">
        <v>1463</v>
      </c>
      <c r="P2" t="s">
        <v>31</v>
      </c>
      <c r="Q2">
        <v>1</v>
      </c>
      <c r="R2">
        <v>1</v>
      </c>
      <c r="S2" t="s">
        <v>32</v>
      </c>
      <c r="T2" t="s">
        <v>33</v>
      </c>
      <c r="U2" t="s">
        <v>34</v>
      </c>
    </row>
    <row r="3" spans="1:21" x14ac:dyDescent="0.2">
      <c r="A3">
        <v>10002</v>
      </c>
      <c r="B3" t="s">
        <v>35</v>
      </c>
      <c r="C3" t="s">
        <v>36</v>
      </c>
      <c r="D3">
        <v>27</v>
      </c>
      <c r="E3" t="s">
        <v>37</v>
      </c>
      <c r="F3" t="s">
        <v>38</v>
      </c>
      <c r="G3" t="s">
        <v>39</v>
      </c>
      <c r="H3" t="s">
        <v>40</v>
      </c>
      <c r="I3" t="s">
        <v>41</v>
      </c>
      <c r="J3" s="1">
        <v>44915</v>
      </c>
      <c r="K3" t="s">
        <v>28</v>
      </c>
      <c r="L3" t="s">
        <v>42</v>
      </c>
      <c r="M3">
        <v>91091</v>
      </c>
      <c r="N3" t="s">
        <v>43</v>
      </c>
      <c r="O3">
        <v>1024</v>
      </c>
      <c r="P3" t="s">
        <v>44</v>
      </c>
      <c r="Q3">
        <v>19</v>
      </c>
      <c r="R3">
        <v>4</v>
      </c>
      <c r="S3" t="s">
        <v>45</v>
      </c>
      <c r="T3" t="s">
        <v>33</v>
      </c>
      <c r="U3" t="s">
        <v>34</v>
      </c>
    </row>
    <row r="4" spans="1:21" x14ac:dyDescent="0.2">
      <c r="A4">
        <v>10003</v>
      </c>
      <c r="B4" t="s">
        <v>46</v>
      </c>
      <c r="C4" t="s">
        <v>36</v>
      </c>
      <c r="D4">
        <v>34</v>
      </c>
      <c r="E4" t="s">
        <v>37</v>
      </c>
      <c r="F4" t="s">
        <v>47</v>
      </c>
      <c r="G4" t="s">
        <v>48</v>
      </c>
      <c r="H4" t="s">
        <v>49</v>
      </c>
      <c r="I4" t="s">
        <v>50</v>
      </c>
      <c r="J4" s="1">
        <v>44783</v>
      </c>
      <c r="K4" t="s">
        <v>28</v>
      </c>
      <c r="L4" t="s">
        <v>51</v>
      </c>
      <c r="M4">
        <v>57538</v>
      </c>
      <c r="N4" t="s">
        <v>52</v>
      </c>
      <c r="O4">
        <v>1674</v>
      </c>
      <c r="P4" t="s">
        <v>44</v>
      </c>
      <c r="Q4">
        <v>8</v>
      </c>
      <c r="R4">
        <v>1</v>
      </c>
      <c r="S4" t="s">
        <v>44</v>
      </c>
      <c r="T4" t="s">
        <v>53</v>
      </c>
      <c r="U4" t="s">
        <v>54</v>
      </c>
    </row>
    <row r="5" spans="1:21" x14ac:dyDescent="0.2">
      <c r="A5">
        <v>10004</v>
      </c>
      <c r="B5" t="s">
        <v>55</v>
      </c>
      <c r="C5" t="s">
        <v>22</v>
      </c>
      <c r="D5">
        <v>41</v>
      </c>
      <c r="E5" t="s">
        <v>56</v>
      </c>
      <c r="F5" t="s">
        <v>47</v>
      </c>
      <c r="G5" t="s">
        <v>25</v>
      </c>
      <c r="H5" t="s">
        <v>57</v>
      </c>
      <c r="I5" t="s">
        <v>58</v>
      </c>
      <c r="J5" s="1">
        <v>45538</v>
      </c>
      <c r="K5" t="s">
        <v>59</v>
      </c>
      <c r="L5" t="s">
        <v>29</v>
      </c>
      <c r="M5">
        <v>62993</v>
      </c>
      <c r="N5" t="s">
        <v>60</v>
      </c>
      <c r="O5">
        <v>2695</v>
      </c>
      <c r="P5" t="s">
        <v>61</v>
      </c>
      <c r="Q5">
        <v>0</v>
      </c>
      <c r="R5">
        <v>2</v>
      </c>
      <c r="S5" t="s">
        <v>44</v>
      </c>
      <c r="T5" t="s">
        <v>62</v>
      </c>
      <c r="U5" t="s">
        <v>44</v>
      </c>
    </row>
    <row r="6" spans="1:21" x14ac:dyDescent="0.2">
      <c r="A6">
        <v>10005</v>
      </c>
      <c r="B6" t="s">
        <v>63</v>
      </c>
      <c r="C6" t="s">
        <v>36</v>
      </c>
      <c r="D6">
        <v>56</v>
      </c>
      <c r="E6" t="s">
        <v>64</v>
      </c>
      <c r="F6" t="s">
        <v>24</v>
      </c>
      <c r="G6" t="s">
        <v>25</v>
      </c>
      <c r="H6" t="s">
        <v>49</v>
      </c>
      <c r="I6" t="s">
        <v>65</v>
      </c>
      <c r="J6" s="1">
        <v>43538</v>
      </c>
      <c r="K6" t="s">
        <v>59</v>
      </c>
      <c r="L6" t="s">
        <v>42</v>
      </c>
      <c r="M6">
        <v>45773</v>
      </c>
      <c r="N6" t="s">
        <v>60</v>
      </c>
      <c r="O6">
        <v>8776</v>
      </c>
      <c r="P6" t="s">
        <v>31</v>
      </c>
      <c r="Q6">
        <v>16</v>
      </c>
      <c r="R6">
        <v>4</v>
      </c>
      <c r="S6" t="s">
        <v>32</v>
      </c>
      <c r="T6" t="s">
        <v>62</v>
      </c>
      <c r="U6" t="s">
        <v>44</v>
      </c>
    </row>
    <row r="7" spans="1:21" x14ac:dyDescent="0.2">
      <c r="A7">
        <v>10006</v>
      </c>
      <c r="B7" t="s">
        <v>66</v>
      </c>
      <c r="C7" t="s">
        <v>22</v>
      </c>
      <c r="D7">
        <v>28</v>
      </c>
      <c r="E7" t="s">
        <v>37</v>
      </c>
      <c r="F7" t="s">
        <v>47</v>
      </c>
      <c r="G7" t="s">
        <v>67</v>
      </c>
      <c r="H7" t="s">
        <v>49</v>
      </c>
      <c r="I7" t="s">
        <v>68</v>
      </c>
      <c r="J7" s="1">
        <v>42758</v>
      </c>
      <c r="K7" t="s">
        <v>28</v>
      </c>
      <c r="L7" t="s">
        <v>42</v>
      </c>
      <c r="M7">
        <v>96249</v>
      </c>
      <c r="N7" t="s">
        <v>30</v>
      </c>
      <c r="O7">
        <v>4826</v>
      </c>
      <c r="P7" t="s">
        <v>61</v>
      </c>
      <c r="Q7">
        <v>7</v>
      </c>
      <c r="R7">
        <v>3</v>
      </c>
      <c r="S7" t="s">
        <v>32</v>
      </c>
      <c r="T7" t="s">
        <v>69</v>
      </c>
      <c r="U7" t="s">
        <v>34</v>
      </c>
    </row>
    <row r="8" spans="1:21" x14ac:dyDescent="0.2">
      <c r="A8">
        <v>10007</v>
      </c>
      <c r="B8" t="s">
        <v>70</v>
      </c>
      <c r="C8" t="s">
        <v>22</v>
      </c>
      <c r="D8">
        <v>20</v>
      </c>
      <c r="E8" t="s">
        <v>23</v>
      </c>
      <c r="F8" t="s">
        <v>38</v>
      </c>
      <c r="G8" t="s">
        <v>48</v>
      </c>
      <c r="H8" t="s">
        <v>49</v>
      </c>
      <c r="I8" t="s">
        <v>71</v>
      </c>
      <c r="J8" s="1">
        <v>45521</v>
      </c>
      <c r="K8" t="s">
        <v>28</v>
      </c>
      <c r="L8" t="s">
        <v>51</v>
      </c>
      <c r="M8">
        <v>61596</v>
      </c>
      <c r="N8" t="s">
        <v>30</v>
      </c>
      <c r="O8">
        <v>8818</v>
      </c>
      <c r="P8" t="s">
        <v>61</v>
      </c>
      <c r="Q8">
        <v>4</v>
      </c>
      <c r="R8">
        <v>2</v>
      </c>
      <c r="S8" t="s">
        <v>32</v>
      </c>
      <c r="T8" t="s">
        <v>53</v>
      </c>
      <c r="U8" t="s">
        <v>44</v>
      </c>
    </row>
    <row r="9" spans="1:21" x14ac:dyDescent="0.2">
      <c r="A9">
        <v>10008</v>
      </c>
      <c r="B9" t="s">
        <v>72</v>
      </c>
      <c r="C9" t="s">
        <v>22</v>
      </c>
      <c r="D9">
        <v>58</v>
      </c>
      <c r="E9" t="s">
        <v>64</v>
      </c>
      <c r="F9" t="s">
        <v>73</v>
      </c>
      <c r="G9" t="s">
        <v>39</v>
      </c>
      <c r="H9" t="s">
        <v>74</v>
      </c>
      <c r="I9" t="s">
        <v>75</v>
      </c>
      <c r="J9" s="1">
        <v>41982</v>
      </c>
      <c r="K9" t="s">
        <v>28</v>
      </c>
      <c r="L9" t="s">
        <v>51</v>
      </c>
      <c r="M9">
        <v>97869</v>
      </c>
      <c r="N9" t="s">
        <v>60</v>
      </c>
      <c r="O9">
        <v>1966</v>
      </c>
      <c r="P9" t="s">
        <v>31</v>
      </c>
      <c r="Q9">
        <v>10</v>
      </c>
      <c r="R9">
        <v>1</v>
      </c>
      <c r="S9" t="s">
        <v>32</v>
      </c>
      <c r="T9" t="s">
        <v>33</v>
      </c>
      <c r="U9" t="s">
        <v>34</v>
      </c>
    </row>
    <row r="10" spans="1:21" x14ac:dyDescent="0.2">
      <c r="A10">
        <v>10009</v>
      </c>
      <c r="B10" t="s">
        <v>76</v>
      </c>
      <c r="C10" t="s">
        <v>22</v>
      </c>
      <c r="D10">
        <v>44</v>
      </c>
      <c r="E10" t="s">
        <v>56</v>
      </c>
      <c r="F10" t="s">
        <v>73</v>
      </c>
      <c r="G10" t="s">
        <v>48</v>
      </c>
      <c r="H10" t="s">
        <v>49</v>
      </c>
      <c r="I10" t="s">
        <v>77</v>
      </c>
      <c r="J10" s="1">
        <v>44375</v>
      </c>
      <c r="K10" t="s">
        <v>28</v>
      </c>
      <c r="L10" t="s">
        <v>29</v>
      </c>
      <c r="M10">
        <v>81235</v>
      </c>
      <c r="N10" t="s">
        <v>60</v>
      </c>
      <c r="O10">
        <v>6553</v>
      </c>
      <c r="P10" t="s">
        <v>44</v>
      </c>
      <c r="Q10">
        <v>16</v>
      </c>
      <c r="R10">
        <v>2</v>
      </c>
      <c r="S10" t="s">
        <v>44</v>
      </c>
      <c r="T10" t="s">
        <v>53</v>
      </c>
      <c r="U10" t="s">
        <v>34</v>
      </c>
    </row>
    <row r="11" spans="1:21" x14ac:dyDescent="0.2">
      <c r="A11">
        <v>10010</v>
      </c>
      <c r="B11" t="s">
        <v>78</v>
      </c>
      <c r="C11" t="s">
        <v>22</v>
      </c>
      <c r="D11">
        <v>29</v>
      </c>
      <c r="E11" t="s">
        <v>37</v>
      </c>
      <c r="F11" t="s">
        <v>38</v>
      </c>
      <c r="G11" t="s">
        <v>48</v>
      </c>
      <c r="H11" t="s">
        <v>57</v>
      </c>
      <c r="I11" t="s">
        <v>79</v>
      </c>
      <c r="J11" s="1">
        <v>43240</v>
      </c>
      <c r="K11" t="s">
        <v>28</v>
      </c>
      <c r="L11" t="s">
        <v>42</v>
      </c>
      <c r="M11">
        <v>87852</v>
      </c>
      <c r="N11" t="s">
        <v>60</v>
      </c>
      <c r="O11">
        <v>4980</v>
      </c>
      <c r="P11" t="s">
        <v>61</v>
      </c>
      <c r="Q11">
        <v>19</v>
      </c>
      <c r="R11">
        <v>3</v>
      </c>
      <c r="S11" t="s">
        <v>44</v>
      </c>
      <c r="T11" t="s">
        <v>62</v>
      </c>
      <c r="U11" t="s">
        <v>34</v>
      </c>
    </row>
    <row r="12" spans="1:21" x14ac:dyDescent="0.2">
      <c r="A12">
        <v>10011</v>
      </c>
      <c r="B12" t="s">
        <v>80</v>
      </c>
      <c r="C12" t="s">
        <v>36</v>
      </c>
      <c r="D12">
        <v>23</v>
      </c>
      <c r="E12" t="s">
        <v>23</v>
      </c>
      <c r="F12" t="s">
        <v>73</v>
      </c>
      <c r="G12" t="s">
        <v>25</v>
      </c>
      <c r="H12" t="s">
        <v>49</v>
      </c>
      <c r="I12" t="s">
        <v>81</v>
      </c>
      <c r="J12" s="1">
        <v>42779</v>
      </c>
      <c r="K12" t="s">
        <v>59</v>
      </c>
      <c r="L12" t="s">
        <v>42</v>
      </c>
      <c r="M12">
        <v>59359</v>
      </c>
      <c r="N12" t="s">
        <v>60</v>
      </c>
      <c r="O12">
        <v>9449</v>
      </c>
      <c r="P12" t="s">
        <v>61</v>
      </c>
      <c r="Q12">
        <v>20</v>
      </c>
      <c r="R12">
        <v>3</v>
      </c>
      <c r="S12" t="s">
        <v>44</v>
      </c>
      <c r="T12" t="s">
        <v>53</v>
      </c>
      <c r="U12" t="s">
        <v>44</v>
      </c>
    </row>
    <row r="13" spans="1:21" x14ac:dyDescent="0.2">
      <c r="A13">
        <v>10012</v>
      </c>
      <c r="B13" t="s">
        <v>82</v>
      </c>
      <c r="C13" t="s">
        <v>36</v>
      </c>
      <c r="D13">
        <v>30</v>
      </c>
      <c r="E13" t="s">
        <v>37</v>
      </c>
      <c r="F13" t="s">
        <v>24</v>
      </c>
      <c r="G13" t="s">
        <v>39</v>
      </c>
      <c r="H13" t="s">
        <v>26</v>
      </c>
      <c r="I13" t="s">
        <v>83</v>
      </c>
      <c r="J13" s="1">
        <v>45417</v>
      </c>
      <c r="K13" t="s">
        <v>59</v>
      </c>
      <c r="L13" t="s">
        <v>51</v>
      </c>
      <c r="M13">
        <v>81225</v>
      </c>
      <c r="N13" t="s">
        <v>52</v>
      </c>
      <c r="O13">
        <v>6202</v>
      </c>
      <c r="P13" t="s">
        <v>61</v>
      </c>
      <c r="Q13">
        <v>2</v>
      </c>
      <c r="R13">
        <v>2</v>
      </c>
      <c r="S13" t="s">
        <v>45</v>
      </c>
      <c r="T13" t="s">
        <v>84</v>
      </c>
      <c r="U13" t="s">
        <v>34</v>
      </c>
    </row>
    <row r="14" spans="1:21" x14ac:dyDescent="0.2">
      <c r="A14">
        <v>10013</v>
      </c>
      <c r="B14" t="s">
        <v>85</v>
      </c>
      <c r="C14" t="s">
        <v>22</v>
      </c>
      <c r="D14">
        <v>49</v>
      </c>
      <c r="E14" t="s">
        <v>86</v>
      </c>
      <c r="F14" t="s">
        <v>38</v>
      </c>
      <c r="G14" t="s">
        <v>25</v>
      </c>
      <c r="H14" t="s">
        <v>26</v>
      </c>
      <c r="I14" t="s">
        <v>87</v>
      </c>
      <c r="J14" s="1">
        <v>44670</v>
      </c>
      <c r="K14" t="s">
        <v>59</v>
      </c>
      <c r="L14" t="s">
        <v>29</v>
      </c>
      <c r="M14">
        <v>32788</v>
      </c>
      <c r="N14" t="s">
        <v>52</v>
      </c>
      <c r="O14">
        <v>4396</v>
      </c>
      <c r="P14" t="s">
        <v>31</v>
      </c>
      <c r="Q14">
        <v>13</v>
      </c>
      <c r="R14">
        <v>5</v>
      </c>
      <c r="S14" t="s">
        <v>44</v>
      </c>
      <c r="T14" t="s">
        <v>69</v>
      </c>
      <c r="U14" t="s">
        <v>54</v>
      </c>
    </row>
    <row r="15" spans="1:21" x14ac:dyDescent="0.2">
      <c r="A15">
        <v>10014</v>
      </c>
      <c r="B15" t="s">
        <v>88</v>
      </c>
      <c r="C15" t="s">
        <v>36</v>
      </c>
      <c r="D15">
        <v>60</v>
      </c>
      <c r="E15" t="s">
        <v>64</v>
      </c>
      <c r="F15" t="s">
        <v>89</v>
      </c>
      <c r="G15" t="s">
        <v>25</v>
      </c>
      <c r="H15" t="s">
        <v>57</v>
      </c>
      <c r="I15" t="s">
        <v>90</v>
      </c>
      <c r="J15" s="1">
        <v>42324</v>
      </c>
      <c r="K15" t="s">
        <v>59</v>
      </c>
      <c r="L15" t="s">
        <v>51</v>
      </c>
      <c r="M15">
        <v>70452</v>
      </c>
      <c r="N15" t="s">
        <v>52</v>
      </c>
      <c r="O15">
        <v>9911</v>
      </c>
      <c r="P15" t="s">
        <v>44</v>
      </c>
      <c r="Q15">
        <v>2</v>
      </c>
      <c r="R15">
        <v>1</v>
      </c>
      <c r="S15" t="s">
        <v>44</v>
      </c>
      <c r="T15" t="s">
        <v>69</v>
      </c>
      <c r="U15" t="s">
        <v>34</v>
      </c>
    </row>
    <row r="16" spans="1:21" x14ac:dyDescent="0.2">
      <c r="A16">
        <v>10015</v>
      </c>
      <c r="B16" t="s">
        <v>91</v>
      </c>
      <c r="C16" t="s">
        <v>36</v>
      </c>
      <c r="D16">
        <v>46</v>
      </c>
      <c r="E16" t="s">
        <v>86</v>
      </c>
      <c r="F16" t="s">
        <v>38</v>
      </c>
      <c r="G16" t="s">
        <v>67</v>
      </c>
      <c r="H16" t="s">
        <v>26</v>
      </c>
      <c r="I16" t="s">
        <v>92</v>
      </c>
      <c r="J16" s="1">
        <v>45178</v>
      </c>
      <c r="K16" t="s">
        <v>28</v>
      </c>
      <c r="L16" t="s">
        <v>42</v>
      </c>
      <c r="M16">
        <v>33045</v>
      </c>
      <c r="N16" t="s">
        <v>43</v>
      </c>
      <c r="O16">
        <v>1456</v>
      </c>
      <c r="P16" t="s">
        <v>44</v>
      </c>
      <c r="Q16">
        <v>16</v>
      </c>
      <c r="R16">
        <v>3</v>
      </c>
      <c r="S16" t="s">
        <v>45</v>
      </c>
      <c r="T16" t="s">
        <v>69</v>
      </c>
      <c r="U16" t="s">
        <v>44</v>
      </c>
    </row>
    <row r="17" spans="1:21" x14ac:dyDescent="0.2">
      <c r="A17">
        <v>10016</v>
      </c>
      <c r="B17" t="s">
        <v>93</v>
      </c>
      <c r="C17" t="s">
        <v>36</v>
      </c>
      <c r="D17">
        <v>57</v>
      </c>
      <c r="E17" t="s">
        <v>64</v>
      </c>
      <c r="F17" t="s">
        <v>47</v>
      </c>
      <c r="G17" t="s">
        <v>67</v>
      </c>
      <c r="H17" t="s">
        <v>40</v>
      </c>
      <c r="I17" t="s">
        <v>94</v>
      </c>
      <c r="J17" s="1">
        <v>43081</v>
      </c>
      <c r="K17" t="s">
        <v>95</v>
      </c>
      <c r="L17" t="s">
        <v>51</v>
      </c>
      <c r="M17">
        <v>96429</v>
      </c>
      <c r="N17" t="s">
        <v>30</v>
      </c>
      <c r="O17">
        <v>4740</v>
      </c>
      <c r="P17" t="s">
        <v>44</v>
      </c>
      <c r="Q17">
        <v>8</v>
      </c>
      <c r="R17">
        <v>1</v>
      </c>
      <c r="S17" t="s">
        <v>45</v>
      </c>
      <c r="T17" t="s">
        <v>62</v>
      </c>
      <c r="U17" t="s">
        <v>44</v>
      </c>
    </row>
    <row r="18" spans="1:21" x14ac:dyDescent="0.2">
      <c r="A18">
        <v>10017</v>
      </c>
      <c r="B18" t="s">
        <v>96</v>
      </c>
      <c r="C18" t="s">
        <v>22</v>
      </c>
      <c r="D18">
        <v>24</v>
      </c>
      <c r="E18" t="s">
        <v>23</v>
      </c>
      <c r="F18" t="s">
        <v>38</v>
      </c>
      <c r="G18" t="s">
        <v>48</v>
      </c>
      <c r="H18" t="s">
        <v>49</v>
      </c>
      <c r="I18" t="s">
        <v>97</v>
      </c>
      <c r="J18" s="1">
        <v>42804</v>
      </c>
      <c r="K18" t="s">
        <v>95</v>
      </c>
      <c r="L18" t="s">
        <v>51</v>
      </c>
      <c r="M18">
        <v>33183</v>
      </c>
      <c r="N18" t="s">
        <v>60</v>
      </c>
      <c r="O18">
        <v>8114</v>
      </c>
      <c r="P18" t="s">
        <v>44</v>
      </c>
      <c r="Q18">
        <v>4</v>
      </c>
      <c r="R18">
        <v>2</v>
      </c>
      <c r="S18" t="s">
        <v>45</v>
      </c>
      <c r="T18" t="s">
        <v>84</v>
      </c>
      <c r="U18" t="s">
        <v>54</v>
      </c>
    </row>
    <row r="19" spans="1:21" x14ac:dyDescent="0.2">
      <c r="A19">
        <v>10018</v>
      </c>
      <c r="B19" t="s">
        <v>55</v>
      </c>
      <c r="C19" t="s">
        <v>22</v>
      </c>
      <c r="D19">
        <v>35</v>
      </c>
      <c r="E19" t="s">
        <v>37</v>
      </c>
      <c r="F19" t="s">
        <v>89</v>
      </c>
      <c r="G19" t="s">
        <v>67</v>
      </c>
      <c r="H19" t="s">
        <v>26</v>
      </c>
      <c r="I19" t="s">
        <v>98</v>
      </c>
      <c r="J19" s="1">
        <v>43528</v>
      </c>
      <c r="K19" t="s">
        <v>95</v>
      </c>
      <c r="L19" t="s">
        <v>29</v>
      </c>
      <c r="M19">
        <v>75065</v>
      </c>
      <c r="N19" t="s">
        <v>30</v>
      </c>
      <c r="O19">
        <v>7123</v>
      </c>
      <c r="P19" t="s">
        <v>44</v>
      </c>
      <c r="Q19">
        <v>20</v>
      </c>
      <c r="R19">
        <v>2</v>
      </c>
      <c r="S19" t="s">
        <v>44</v>
      </c>
      <c r="T19" t="s">
        <v>33</v>
      </c>
      <c r="U19" t="s">
        <v>54</v>
      </c>
    </row>
    <row r="20" spans="1:21" x14ac:dyDescent="0.2">
      <c r="A20">
        <v>10019</v>
      </c>
      <c r="B20" t="s">
        <v>99</v>
      </c>
      <c r="C20" t="s">
        <v>36</v>
      </c>
      <c r="D20">
        <v>41</v>
      </c>
      <c r="E20" t="s">
        <v>56</v>
      </c>
      <c r="F20" t="s">
        <v>38</v>
      </c>
      <c r="G20" t="s">
        <v>39</v>
      </c>
      <c r="H20" t="s">
        <v>74</v>
      </c>
      <c r="I20" t="s">
        <v>100</v>
      </c>
      <c r="J20" s="1">
        <v>44885</v>
      </c>
      <c r="K20" t="s">
        <v>28</v>
      </c>
      <c r="L20" t="s">
        <v>51</v>
      </c>
      <c r="M20">
        <v>32877</v>
      </c>
      <c r="N20" t="s">
        <v>30</v>
      </c>
      <c r="O20">
        <v>6432</v>
      </c>
      <c r="P20" t="s">
        <v>31</v>
      </c>
      <c r="Q20">
        <v>11</v>
      </c>
      <c r="R20">
        <v>1</v>
      </c>
      <c r="S20" t="s">
        <v>44</v>
      </c>
      <c r="T20" t="s">
        <v>33</v>
      </c>
      <c r="U20" t="s">
        <v>44</v>
      </c>
    </row>
    <row r="21" spans="1:21" x14ac:dyDescent="0.2">
      <c r="A21">
        <v>10020</v>
      </c>
      <c r="B21" t="s">
        <v>101</v>
      </c>
      <c r="C21" t="s">
        <v>36</v>
      </c>
      <c r="D21">
        <v>36</v>
      </c>
      <c r="E21" t="s">
        <v>56</v>
      </c>
      <c r="F21" t="s">
        <v>38</v>
      </c>
      <c r="G21" t="s">
        <v>102</v>
      </c>
      <c r="H21" t="s">
        <v>57</v>
      </c>
      <c r="I21" t="s">
        <v>103</v>
      </c>
      <c r="J21" s="1">
        <v>44257</v>
      </c>
      <c r="K21" t="s">
        <v>28</v>
      </c>
      <c r="L21" t="s">
        <v>42</v>
      </c>
      <c r="M21">
        <v>46811</v>
      </c>
      <c r="N21" t="s">
        <v>52</v>
      </c>
      <c r="O21">
        <v>1567</v>
      </c>
      <c r="P21" t="s">
        <v>44</v>
      </c>
      <c r="Q21">
        <v>7</v>
      </c>
      <c r="R21">
        <v>3</v>
      </c>
      <c r="S21" t="s">
        <v>45</v>
      </c>
      <c r="T21" t="s">
        <v>33</v>
      </c>
      <c r="U21" t="s">
        <v>54</v>
      </c>
    </row>
    <row r="22" spans="1:21" x14ac:dyDescent="0.2">
      <c r="A22">
        <v>10021</v>
      </c>
      <c r="B22" t="s">
        <v>104</v>
      </c>
      <c r="C22" t="s">
        <v>36</v>
      </c>
      <c r="D22">
        <v>31</v>
      </c>
      <c r="E22" t="s">
        <v>37</v>
      </c>
      <c r="F22" t="s">
        <v>73</v>
      </c>
      <c r="G22" t="s">
        <v>48</v>
      </c>
      <c r="H22" t="s">
        <v>40</v>
      </c>
      <c r="I22" t="s">
        <v>105</v>
      </c>
      <c r="J22" s="1">
        <v>44409</v>
      </c>
      <c r="K22" t="s">
        <v>59</v>
      </c>
      <c r="L22" t="s">
        <v>42</v>
      </c>
      <c r="M22">
        <v>87538</v>
      </c>
      <c r="N22" t="s">
        <v>30</v>
      </c>
      <c r="O22">
        <v>3588</v>
      </c>
      <c r="P22" t="s">
        <v>61</v>
      </c>
      <c r="Q22">
        <v>11</v>
      </c>
      <c r="R22">
        <v>5</v>
      </c>
      <c r="S22" t="s">
        <v>45</v>
      </c>
      <c r="T22" t="s">
        <v>62</v>
      </c>
      <c r="U22" t="s">
        <v>44</v>
      </c>
    </row>
    <row r="23" spans="1:21" x14ac:dyDescent="0.2">
      <c r="A23">
        <v>10022</v>
      </c>
      <c r="B23" t="s">
        <v>106</v>
      </c>
      <c r="C23" t="s">
        <v>22</v>
      </c>
      <c r="D23">
        <v>28</v>
      </c>
      <c r="E23" t="s">
        <v>37</v>
      </c>
      <c r="F23" t="s">
        <v>24</v>
      </c>
      <c r="G23" t="s">
        <v>39</v>
      </c>
      <c r="H23" t="s">
        <v>74</v>
      </c>
      <c r="I23" t="s">
        <v>107</v>
      </c>
      <c r="J23" s="1">
        <v>42230</v>
      </c>
      <c r="K23" t="s">
        <v>28</v>
      </c>
      <c r="L23" t="s">
        <v>42</v>
      </c>
      <c r="M23">
        <v>73002</v>
      </c>
      <c r="N23" t="s">
        <v>30</v>
      </c>
      <c r="O23">
        <v>6296</v>
      </c>
      <c r="P23" t="s">
        <v>31</v>
      </c>
      <c r="Q23">
        <v>2</v>
      </c>
      <c r="R23">
        <v>5</v>
      </c>
      <c r="S23" t="s">
        <v>45</v>
      </c>
      <c r="T23" t="s">
        <v>53</v>
      </c>
      <c r="U23" t="s">
        <v>34</v>
      </c>
    </row>
    <row r="24" spans="1:21" x14ac:dyDescent="0.2">
      <c r="A24">
        <v>10023</v>
      </c>
      <c r="B24" t="s">
        <v>108</v>
      </c>
      <c r="C24" t="s">
        <v>36</v>
      </c>
      <c r="D24">
        <v>37</v>
      </c>
      <c r="E24" t="s">
        <v>56</v>
      </c>
      <c r="F24" t="s">
        <v>73</v>
      </c>
      <c r="G24" t="s">
        <v>39</v>
      </c>
      <c r="H24" t="s">
        <v>57</v>
      </c>
      <c r="I24" t="s">
        <v>109</v>
      </c>
      <c r="J24" s="1">
        <v>42298</v>
      </c>
      <c r="K24" t="s">
        <v>95</v>
      </c>
      <c r="L24" t="s">
        <v>51</v>
      </c>
      <c r="M24">
        <v>41653</v>
      </c>
      <c r="N24" t="s">
        <v>52</v>
      </c>
      <c r="O24">
        <v>9236</v>
      </c>
      <c r="P24" t="s">
        <v>44</v>
      </c>
      <c r="Q24">
        <v>13</v>
      </c>
      <c r="R24">
        <v>1</v>
      </c>
      <c r="S24" t="s">
        <v>45</v>
      </c>
      <c r="T24" t="s">
        <v>33</v>
      </c>
      <c r="U24" t="s">
        <v>44</v>
      </c>
    </row>
    <row r="25" spans="1:21" x14ac:dyDescent="0.2">
      <c r="A25">
        <v>10024</v>
      </c>
      <c r="B25" t="s">
        <v>110</v>
      </c>
      <c r="C25" t="s">
        <v>22</v>
      </c>
      <c r="D25">
        <v>31</v>
      </c>
      <c r="E25" t="s">
        <v>37</v>
      </c>
      <c r="F25" t="s">
        <v>24</v>
      </c>
      <c r="G25" t="s">
        <v>25</v>
      </c>
      <c r="H25" t="s">
        <v>49</v>
      </c>
      <c r="I25" t="s">
        <v>111</v>
      </c>
      <c r="J25" s="1">
        <v>42077</v>
      </c>
      <c r="K25" t="s">
        <v>59</v>
      </c>
      <c r="L25" t="s">
        <v>42</v>
      </c>
      <c r="M25">
        <v>67582</v>
      </c>
      <c r="N25" t="s">
        <v>60</v>
      </c>
      <c r="O25">
        <v>1375</v>
      </c>
      <c r="P25" t="s">
        <v>31</v>
      </c>
      <c r="Q25">
        <v>20</v>
      </c>
      <c r="R25">
        <v>3</v>
      </c>
      <c r="S25" t="s">
        <v>45</v>
      </c>
      <c r="T25" t="s">
        <v>53</v>
      </c>
      <c r="U25" t="s">
        <v>44</v>
      </c>
    </row>
    <row r="26" spans="1:21" x14ac:dyDescent="0.2">
      <c r="A26">
        <v>10025</v>
      </c>
      <c r="B26" t="s">
        <v>112</v>
      </c>
      <c r="C26" t="s">
        <v>22</v>
      </c>
      <c r="D26">
        <v>23</v>
      </c>
      <c r="E26" t="s">
        <v>23</v>
      </c>
      <c r="F26" t="s">
        <v>73</v>
      </c>
      <c r="G26" t="s">
        <v>39</v>
      </c>
      <c r="H26" t="s">
        <v>40</v>
      </c>
      <c r="I26" t="s">
        <v>113</v>
      </c>
      <c r="J26" s="1">
        <v>45434</v>
      </c>
      <c r="K26" t="s">
        <v>95</v>
      </c>
      <c r="L26" t="s">
        <v>42</v>
      </c>
      <c r="M26">
        <v>37351</v>
      </c>
      <c r="N26" t="s">
        <v>52</v>
      </c>
      <c r="O26">
        <v>7858</v>
      </c>
      <c r="P26" t="s">
        <v>61</v>
      </c>
      <c r="Q26">
        <v>18</v>
      </c>
      <c r="R26">
        <v>2</v>
      </c>
      <c r="S26" t="s">
        <v>32</v>
      </c>
      <c r="T26" t="s">
        <v>53</v>
      </c>
      <c r="U26" t="s">
        <v>54</v>
      </c>
    </row>
    <row r="27" spans="1:21" x14ac:dyDescent="0.2">
      <c r="A27">
        <v>10026</v>
      </c>
      <c r="B27" t="s">
        <v>114</v>
      </c>
      <c r="C27" t="s">
        <v>22</v>
      </c>
      <c r="D27">
        <v>48</v>
      </c>
      <c r="E27" t="s">
        <v>86</v>
      </c>
      <c r="F27" t="s">
        <v>89</v>
      </c>
      <c r="G27" t="s">
        <v>48</v>
      </c>
      <c r="H27" t="s">
        <v>26</v>
      </c>
      <c r="I27" t="s">
        <v>115</v>
      </c>
      <c r="J27" s="1">
        <v>42813</v>
      </c>
      <c r="K27" t="s">
        <v>28</v>
      </c>
      <c r="L27" t="s">
        <v>42</v>
      </c>
      <c r="M27">
        <v>36721</v>
      </c>
      <c r="N27" t="s">
        <v>43</v>
      </c>
      <c r="O27">
        <v>8820</v>
      </c>
      <c r="P27" t="s">
        <v>61</v>
      </c>
      <c r="Q27">
        <v>0</v>
      </c>
      <c r="R27">
        <v>2</v>
      </c>
      <c r="S27" t="s">
        <v>45</v>
      </c>
      <c r="T27" t="s">
        <v>53</v>
      </c>
      <c r="U27" t="s">
        <v>34</v>
      </c>
    </row>
    <row r="28" spans="1:21" x14ac:dyDescent="0.2">
      <c r="A28">
        <v>10027</v>
      </c>
      <c r="B28" t="s">
        <v>116</v>
      </c>
      <c r="C28" t="s">
        <v>36</v>
      </c>
      <c r="D28">
        <v>28</v>
      </c>
      <c r="E28" t="s">
        <v>37</v>
      </c>
      <c r="F28" t="s">
        <v>47</v>
      </c>
      <c r="G28" t="s">
        <v>102</v>
      </c>
      <c r="H28" t="s">
        <v>26</v>
      </c>
      <c r="I28" t="s">
        <v>117</v>
      </c>
      <c r="J28" s="1">
        <v>44454</v>
      </c>
      <c r="K28" t="s">
        <v>59</v>
      </c>
      <c r="L28" t="s">
        <v>51</v>
      </c>
      <c r="M28">
        <v>46326</v>
      </c>
      <c r="N28" t="s">
        <v>43</v>
      </c>
      <c r="O28">
        <v>9189</v>
      </c>
      <c r="P28" t="s">
        <v>61</v>
      </c>
      <c r="Q28">
        <v>8</v>
      </c>
      <c r="R28">
        <v>4</v>
      </c>
      <c r="S28" t="s">
        <v>32</v>
      </c>
      <c r="T28" t="s">
        <v>69</v>
      </c>
      <c r="U28" t="s">
        <v>54</v>
      </c>
    </row>
    <row r="29" spans="1:21" x14ac:dyDescent="0.2">
      <c r="A29">
        <v>10028</v>
      </c>
      <c r="B29" t="s">
        <v>118</v>
      </c>
      <c r="C29" t="s">
        <v>36</v>
      </c>
      <c r="D29">
        <v>30</v>
      </c>
      <c r="E29" t="s">
        <v>37</v>
      </c>
      <c r="F29" t="s">
        <v>38</v>
      </c>
      <c r="G29" t="s">
        <v>67</v>
      </c>
      <c r="H29" t="s">
        <v>40</v>
      </c>
      <c r="I29" t="s">
        <v>119</v>
      </c>
      <c r="J29" s="1">
        <v>44690</v>
      </c>
      <c r="K29" t="s">
        <v>28</v>
      </c>
      <c r="L29" t="s">
        <v>29</v>
      </c>
      <c r="M29">
        <v>59007</v>
      </c>
      <c r="N29" t="s">
        <v>30</v>
      </c>
      <c r="O29">
        <v>3380</v>
      </c>
      <c r="P29" t="s">
        <v>31</v>
      </c>
      <c r="Q29">
        <v>17</v>
      </c>
      <c r="R29">
        <v>3</v>
      </c>
      <c r="S29" t="s">
        <v>44</v>
      </c>
      <c r="T29" t="s">
        <v>84</v>
      </c>
      <c r="U29" t="s">
        <v>34</v>
      </c>
    </row>
    <row r="30" spans="1:21" x14ac:dyDescent="0.2">
      <c r="A30">
        <v>10029</v>
      </c>
      <c r="B30" t="s">
        <v>120</v>
      </c>
      <c r="C30" t="s">
        <v>36</v>
      </c>
      <c r="D30">
        <v>46</v>
      </c>
      <c r="E30" t="s">
        <v>86</v>
      </c>
      <c r="F30" t="s">
        <v>73</v>
      </c>
      <c r="G30" t="s">
        <v>25</v>
      </c>
      <c r="H30" t="s">
        <v>57</v>
      </c>
      <c r="I30" t="s">
        <v>121</v>
      </c>
      <c r="J30" s="1">
        <v>42908</v>
      </c>
      <c r="K30" t="s">
        <v>28</v>
      </c>
      <c r="L30" t="s">
        <v>42</v>
      </c>
      <c r="M30">
        <v>52020</v>
      </c>
      <c r="N30" t="s">
        <v>43</v>
      </c>
      <c r="O30">
        <v>9585</v>
      </c>
      <c r="P30" t="s">
        <v>61</v>
      </c>
      <c r="Q30">
        <v>0</v>
      </c>
      <c r="R30">
        <v>4</v>
      </c>
      <c r="S30" t="s">
        <v>45</v>
      </c>
      <c r="T30" t="s">
        <v>84</v>
      </c>
      <c r="U30" t="s">
        <v>44</v>
      </c>
    </row>
    <row r="31" spans="1:21" x14ac:dyDescent="0.2">
      <c r="A31">
        <v>10030</v>
      </c>
      <c r="B31" t="s">
        <v>122</v>
      </c>
      <c r="C31" t="s">
        <v>36</v>
      </c>
      <c r="D31">
        <v>44</v>
      </c>
      <c r="E31" t="s">
        <v>56</v>
      </c>
      <c r="F31" t="s">
        <v>38</v>
      </c>
      <c r="G31" t="s">
        <v>48</v>
      </c>
      <c r="H31" t="s">
        <v>40</v>
      </c>
      <c r="I31" t="s">
        <v>123</v>
      </c>
      <c r="J31" s="1">
        <v>44163</v>
      </c>
      <c r="K31" t="s">
        <v>95</v>
      </c>
      <c r="L31" t="s">
        <v>42</v>
      </c>
      <c r="M31">
        <v>98961</v>
      </c>
      <c r="N31" t="s">
        <v>52</v>
      </c>
      <c r="O31">
        <v>2688</v>
      </c>
      <c r="P31" t="s">
        <v>31</v>
      </c>
      <c r="Q31">
        <v>2</v>
      </c>
      <c r="R31">
        <v>5</v>
      </c>
      <c r="S31" t="s">
        <v>45</v>
      </c>
      <c r="T31" t="s">
        <v>84</v>
      </c>
      <c r="U31" t="s">
        <v>34</v>
      </c>
    </row>
    <row r="32" spans="1:21" x14ac:dyDescent="0.2">
      <c r="A32">
        <v>10031</v>
      </c>
      <c r="B32" t="s">
        <v>124</v>
      </c>
      <c r="C32" t="s">
        <v>36</v>
      </c>
      <c r="D32">
        <v>45</v>
      </c>
      <c r="E32" t="s">
        <v>56</v>
      </c>
      <c r="F32" t="s">
        <v>47</v>
      </c>
      <c r="G32" t="s">
        <v>67</v>
      </c>
      <c r="H32" t="s">
        <v>49</v>
      </c>
      <c r="I32" t="s">
        <v>125</v>
      </c>
      <c r="J32" s="1">
        <v>42246</v>
      </c>
      <c r="K32" t="s">
        <v>95</v>
      </c>
      <c r="L32" t="s">
        <v>42</v>
      </c>
      <c r="M32">
        <v>81943</v>
      </c>
      <c r="N32" t="s">
        <v>30</v>
      </c>
      <c r="O32">
        <v>2255</v>
      </c>
      <c r="P32" t="s">
        <v>31</v>
      </c>
      <c r="Q32">
        <v>18</v>
      </c>
      <c r="R32">
        <v>2</v>
      </c>
      <c r="S32" t="s">
        <v>44</v>
      </c>
      <c r="T32" t="s">
        <v>62</v>
      </c>
      <c r="U32" t="s">
        <v>34</v>
      </c>
    </row>
    <row r="33" spans="1:21" x14ac:dyDescent="0.2">
      <c r="A33">
        <v>10032</v>
      </c>
      <c r="B33" t="s">
        <v>126</v>
      </c>
      <c r="C33" t="s">
        <v>36</v>
      </c>
      <c r="D33">
        <v>52</v>
      </c>
      <c r="E33" t="s">
        <v>86</v>
      </c>
      <c r="F33" t="s">
        <v>89</v>
      </c>
      <c r="G33" t="s">
        <v>48</v>
      </c>
      <c r="H33" t="s">
        <v>40</v>
      </c>
      <c r="I33" t="s">
        <v>127</v>
      </c>
      <c r="J33" s="1">
        <v>43400</v>
      </c>
      <c r="K33" t="s">
        <v>95</v>
      </c>
      <c r="L33" t="s">
        <v>42</v>
      </c>
      <c r="M33">
        <v>47627</v>
      </c>
      <c r="N33" t="s">
        <v>30</v>
      </c>
      <c r="O33">
        <v>1221</v>
      </c>
      <c r="P33" t="s">
        <v>44</v>
      </c>
      <c r="Q33">
        <v>4</v>
      </c>
      <c r="R33">
        <v>3</v>
      </c>
      <c r="S33" t="s">
        <v>44</v>
      </c>
      <c r="T33" t="s">
        <v>53</v>
      </c>
      <c r="U33" t="s">
        <v>44</v>
      </c>
    </row>
    <row r="34" spans="1:21" x14ac:dyDescent="0.2">
      <c r="A34">
        <v>10033</v>
      </c>
      <c r="B34" t="s">
        <v>128</v>
      </c>
      <c r="C34" t="s">
        <v>22</v>
      </c>
      <c r="D34">
        <v>52</v>
      </c>
      <c r="E34" t="s">
        <v>86</v>
      </c>
      <c r="F34" t="s">
        <v>24</v>
      </c>
      <c r="G34" t="s">
        <v>25</v>
      </c>
      <c r="H34" t="s">
        <v>74</v>
      </c>
      <c r="I34" t="s">
        <v>129</v>
      </c>
      <c r="J34" s="1">
        <v>43338</v>
      </c>
      <c r="K34" t="s">
        <v>95</v>
      </c>
      <c r="L34" t="s">
        <v>42</v>
      </c>
      <c r="M34">
        <v>56162</v>
      </c>
      <c r="N34" t="s">
        <v>52</v>
      </c>
      <c r="O34">
        <v>6560</v>
      </c>
      <c r="P34" t="s">
        <v>61</v>
      </c>
      <c r="Q34">
        <v>9</v>
      </c>
      <c r="R34">
        <v>4</v>
      </c>
      <c r="S34" t="s">
        <v>45</v>
      </c>
      <c r="T34" t="s">
        <v>69</v>
      </c>
      <c r="U34" t="s">
        <v>44</v>
      </c>
    </row>
    <row r="35" spans="1:21" x14ac:dyDescent="0.2">
      <c r="A35">
        <v>10034</v>
      </c>
      <c r="B35" t="s">
        <v>130</v>
      </c>
      <c r="C35" t="s">
        <v>22</v>
      </c>
      <c r="D35">
        <v>42</v>
      </c>
      <c r="E35" t="s">
        <v>56</v>
      </c>
      <c r="F35" t="s">
        <v>38</v>
      </c>
      <c r="G35" t="s">
        <v>48</v>
      </c>
      <c r="H35" t="s">
        <v>49</v>
      </c>
      <c r="I35" t="s">
        <v>131</v>
      </c>
      <c r="J35" s="1">
        <v>45131</v>
      </c>
      <c r="K35" t="s">
        <v>59</v>
      </c>
      <c r="L35" t="s">
        <v>51</v>
      </c>
      <c r="M35">
        <v>95734</v>
      </c>
      <c r="N35" t="s">
        <v>30</v>
      </c>
      <c r="O35">
        <v>4854</v>
      </c>
      <c r="P35" t="s">
        <v>31</v>
      </c>
      <c r="Q35">
        <v>13</v>
      </c>
      <c r="R35">
        <v>2</v>
      </c>
      <c r="S35" t="s">
        <v>32</v>
      </c>
      <c r="T35" t="s">
        <v>33</v>
      </c>
      <c r="U35" t="s">
        <v>34</v>
      </c>
    </row>
    <row r="36" spans="1:21" x14ac:dyDescent="0.2">
      <c r="A36">
        <v>10035</v>
      </c>
      <c r="B36" t="s">
        <v>132</v>
      </c>
      <c r="C36" t="s">
        <v>36</v>
      </c>
      <c r="D36">
        <v>58</v>
      </c>
      <c r="E36" t="s">
        <v>64</v>
      </c>
      <c r="F36" t="s">
        <v>38</v>
      </c>
      <c r="G36" t="s">
        <v>39</v>
      </c>
      <c r="H36" t="s">
        <v>57</v>
      </c>
      <c r="I36" t="s">
        <v>133</v>
      </c>
      <c r="J36" s="1">
        <v>43290</v>
      </c>
      <c r="K36" t="s">
        <v>59</v>
      </c>
      <c r="L36" t="s">
        <v>51</v>
      </c>
      <c r="M36">
        <v>74789</v>
      </c>
      <c r="N36" t="s">
        <v>30</v>
      </c>
      <c r="O36">
        <v>8101</v>
      </c>
      <c r="P36" t="s">
        <v>61</v>
      </c>
      <c r="Q36">
        <v>14</v>
      </c>
      <c r="R36">
        <v>5</v>
      </c>
      <c r="S36" t="s">
        <v>45</v>
      </c>
      <c r="T36" t="s">
        <v>62</v>
      </c>
      <c r="U36" t="s">
        <v>44</v>
      </c>
    </row>
    <row r="37" spans="1:21" x14ac:dyDescent="0.2">
      <c r="A37">
        <v>10036</v>
      </c>
      <c r="B37" t="s">
        <v>134</v>
      </c>
      <c r="C37" t="s">
        <v>22</v>
      </c>
      <c r="D37">
        <v>24</v>
      </c>
      <c r="E37" t="s">
        <v>23</v>
      </c>
      <c r="F37" t="s">
        <v>89</v>
      </c>
      <c r="G37" t="s">
        <v>25</v>
      </c>
      <c r="H37" t="s">
        <v>57</v>
      </c>
      <c r="I37" t="s">
        <v>135</v>
      </c>
      <c r="J37" s="1">
        <v>42725</v>
      </c>
      <c r="K37" t="s">
        <v>28</v>
      </c>
      <c r="L37" t="s">
        <v>51</v>
      </c>
      <c r="M37">
        <v>30137</v>
      </c>
      <c r="N37" t="s">
        <v>43</v>
      </c>
      <c r="O37">
        <v>4031</v>
      </c>
      <c r="P37" t="s">
        <v>44</v>
      </c>
      <c r="Q37">
        <v>5</v>
      </c>
      <c r="R37">
        <v>3</v>
      </c>
      <c r="S37" t="s">
        <v>44</v>
      </c>
      <c r="T37" t="s">
        <v>53</v>
      </c>
      <c r="U37" t="s">
        <v>34</v>
      </c>
    </row>
    <row r="38" spans="1:21" x14ac:dyDescent="0.2">
      <c r="A38">
        <v>10037</v>
      </c>
      <c r="B38" t="s">
        <v>136</v>
      </c>
      <c r="C38" t="s">
        <v>36</v>
      </c>
      <c r="D38">
        <v>21</v>
      </c>
      <c r="E38" t="s">
        <v>23</v>
      </c>
      <c r="F38" t="s">
        <v>38</v>
      </c>
      <c r="G38" t="s">
        <v>25</v>
      </c>
      <c r="H38" t="s">
        <v>26</v>
      </c>
      <c r="I38" t="s">
        <v>137</v>
      </c>
      <c r="J38" s="1">
        <v>43643</v>
      </c>
      <c r="K38" t="s">
        <v>28</v>
      </c>
      <c r="L38" t="s">
        <v>51</v>
      </c>
      <c r="M38">
        <v>95510</v>
      </c>
      <c r="N38" t="s">
        <v>30</v>
      </c>
      <c r="O38">
        <v>6811</v>
      </c>
      <c r="P38" t="s">
        <v>31</v>
      </c>
      <c r="Q38">
        <v>18</v>
      </c>
      <c r="R38">
        <v>4</v>
      </c>
      <c r="S38" t="s">
        <v>45</v>
      </c>
      <c r="T38" t="s">
        <v>84</v>
      </c>
      <c r="U38" t="s">
        <v>34</v>
      </c>
    </row>
    <row r="39" spans="1:21" x14ac:dyDescent="0.2">
      <c r="A39">
        <v>10038</v>
      </c>
      <c r="B39" t="s">
        <v>138</v>
      </c>
      <c r="C39" t="s">
        <v>36</v>
      </c>
      <c r="D39">
        <v>58</v>
      </c>
      <c r="E39" t="s">
        <v>64</v>
      </c>
      <c r="F39" t="s">
        <v>38</v>
      </c>
      <c r="G39" t="s">
        <v>67</v>
      </c>
      <c r="H39" t="s">
        <v>26</v>
      </c>
      <c r="I39" t="s">
        <v>139</v>
      </c>
      <c r="J39" s="1">
        <v>44435</v>
      </c>
      <c r="K39" t="s">
        <v>59</v>
      </c>
      <c r="L39" t="s">
        <v>29</v>
      </c>
      <c r="M39">
        <v>80325</v>
      </c>
      <c r="N39" t="s">
        <v>43</v>
      </c>
      <c r="O39">
        <v>6230</v>
      </c>
      <c r="P39" t="s">
        <v>31</v>
      </c>
      <c r="Q39">
        <v>5</v>
      </c>
      <c r="R39">
        <v>4</v>
      </c>
      <c r="S39" t="s">
        <v>44</v>
      </c>
      <c r="T39" t="s">
        <v>62</v>
      </c>
      <c r="U39" t="s">
        <v>54</v>
      </c>
    </row>
    <row r="40" spans="1:21" x14ac:dyDescent="0.2">
      <c r="A40">
        <v>10039</v>
      </c>
      <c r="B40" t="s">
        <v>140</v>
      </c>
      <c r="C40" t="s">
        <v>22</v>
      </c>
      <c r="D40">
        <v>57</v>
      </c>
      <c r="E40" t="s">
        <v>64</v>
      </c>
      <c r="F40" t="s">
        <v>73</v>
      </c>
      <c r="G40" t="s">
        <v>102</v>
      </c>
      <c r="H40" t="s">
        <v>74</v>
      </c>
      <c r="I40" t="s">
        <v>141</v>
      </c>
      <c r="J40" s="1">
        <v>42883</v>
      </c>
      <c r="K40" t="s">
        <v>95</v>
      </c>
      <c r="L40" t="s">
        <v>42</v>
      </c>
      <c r="M40">
        <v>34109</v>
      </c>
      <c r="N40" t="s">
        <v>43</v>
      </c>
      <c r="O40">
        <v>9232</v>
      </c>
      <c r="P40" t="s">
        <v>31</v>
      </c>
      <c r="Q40">
        <v>13</v>
      </c>
      <c r="R40">
        <v>3</v>
      </c>
      <c r="S40" t="s">
        <v>32</v>
      </c>
      <c r="T40" t="s">
        <v>33</v>
      </c>
      <c r="U40" t="s">
        <v>34</v>
      </c>
    </row>
    <row r="41" spans="1:21" x14ac:dyDescent="0.2">
      <c r="A41">
        <v>10040</v>
      </c>
      <c r="B41" t="s">
        <v>142</v>
      </c>
      <c r="C41" t="s">
        <v>36</v>
      </c>
      <c r="D41">
        <v>41</v>
      </c>
      <c r="E41" t="s">
        <v>56</v>
      </c>
      <c r="F41" t="s">
        <v>73</v>
      </c>
      <c r="G41" t="s">
        <v>67</v>
      </c>
      <c r="H41" t="s">
        <v>26</v>
      </c>
      <c r="I41" t="s">
        <v>143</v>
      </c>
      <c r="J41" s="1">
        <v>44591</v>
      </c>
      <c r="K41" t="s">
        <v>95</v>
      </c>
      <c r="L41" t="s">
        <v>51</v>
      </c>
      <c r="M41">
        <v>73330</v>
      </c>
      <c r="N41" t="s">
        <v>30</v>
      </c>
      <c r="O41">
        <v>2276</v>
      </c>
      <c r="P41" t="s">
        <v>61</v>
      </c>
      <c r="Q41">
        <v>5</v>
      </c>
      <c r="R41">
        <v>1</v>
      </c>
      <c r="S41" t="s">
        <v>44</v>
      </c>
      <c r="T41" t="s">
        <v>53</v>
      </c>
      <c r="U41" t="s">
        <v>54</v>
      </c>
    </row>
    <row r="42" spans="1:21" x14ac:dyDescent="0.2">
      <c r="A42">
        <v>10041</v>
      </c>
      <c r="B42" t="s">
        <v>144</v>
      </c>
      <c r="C42" t="s">
        <v>22</v>
      </c>
      <c r="D42">
        <v>58</v>
      </c>
      <c r="E42" t="s">
        <v>64</v>
      </c>
      <c r="F42" t="s">
        <v>47</v>
      </c>
      <c r="G42" t="s">
        <v>48</v>
      </c>
      <c r="H42" t="s">
        <v>40</v>
      </c>
      <c r="I42" t="s">
        <v>145</v>
      </c>
      <c r="J42" s="1">
        <v>42845</v>
      </c>
      <c r="K42" t="s">
        <v>59</v>
      </c>
      <c r="L42" t="s">
        <v>51</v>
      </c>
      <c r="M42">
        <v>46567</v>
      </c>
      <c r="N42" t="s">
        <v>60</v>
      </c>
      <c r="O42">
        <v>2825</v>
      </c>
      <c r="P42" t="s">
        <v>31</v>
      </c>
      <c r="Q42">
        <v>15</v>
      </c>
      <c r="R42">
        <v>3</v>
      </c>
      <c r="S42" t="s">
        <v>44</v>
      </c>
      <c r="T42" t="s">
        <v>84</v>
      </c>
      <c r="U42" t="s">
        <v>54</v>
      </c>
    </row>
    <row r="43" spans="1:21" x14ac:dyDescent="0.2">
      <c r="A43">
        <v>10042</v>
      </c>
      <c r="B43" t="s">
        <v>146</v>
      </c>
      <c r="C43" t="s">
        <v>22</v>
      </c>
      <c r="D43">
        <v>36</v>
      </c>
      <c r="E43" t="s">
        <v>56</v>
      </c>
      <c r="F43" t="s">
        <v>24</v>
      </c>
      <c r="G43" t="s">
        <v>102</v>
      </c>
      <c r="H43" t="s">
        <v>26</v>
      </c>
      <c r="I43" t="s">
        <v>147</v>
      </c>
      <c r="J43" s="1">
        <v>43668</v>
      </c>
      <c r="K43" t="s">
        <v>59</v>
      </c>
      <c r="L43" t="s">
        <v>42</v>
      </c>
      <c r="M43">
        <v>39795</v>
      </c>
      <c r="N43" t="s">
        <v>60</v>
      </c>
      <c r="O43">
        <v>1670</v>
      </c>
      <c r="P43" t="s">
        <v>44</v>
      </c>
      <c r="Q43">
        <v>0</v>
      </c>
      <c r="R43">
        <v>2</v>
      </c>
      <c r="S43" t="s">
        <v>45</v>
      </c>
      <c r="T43" t="s">
        <v>69</v>
      </c>
      <c r="U43" t="s">
        <v>44</v>
      </c>
    </row>
    <row r="44" spans="1:21" x14ac:dyDescent="0.2">
      <c r="A44">
        <v>10043</v>
      </c>
      <c r="B44" t="s">
        <v>148</v>
      </c>
      <c r="C44" t="s">
        <v>22</v>
      </c>
      <c r="D44">
        <v>21</v>
      </c>
      <c r="E44" t="s">
        <v>23</v>
      </c>
      <c r="F44" t="s">
        <v>24</v>
      </c>
      <c r="G44" t="s">
        <v>25</v>
      </c>
      <c r="H44" t="s">
        <v>74</v>
      </c>
      <c r="I44" t="s">
        <v>149</v>
      </c>
      <c r="J44" s="1">
        <v>43433</v>
      </c>
      <c r="K44" t="s">
        <v>59</v>
      </c>
      <c r="L44" t="s">
        <v>51</v>
      </c>
      <c r="M44">
        <v>59506</v>
      </c>
      <c r="N44" t="s">
        <v>60</v>
      </c>
      <c r="O44">
        <v>4428</v>
      </c>
      <c r="P44" t="s">
        <v>61</v>
      </c>
      <c r="Q44">
        <v>0</v>
      </c>
      <c r="R44">
        <v>1</v>
      </c>
      <c r="S44" t="s">
        <v>44</v>
      </c>
      <c r="T44" t="s">
        <v>69</v>
      </c>
      <c r="U44" t="s">
        <v>34</v>
      </c>
    </row>
    <row r="45" spans="1:21" x14ac:dyDescent="0.2">
      <c r="A45">
        <v>10044</v>
      </c>
      <c r="B45" t="s">
        <v>150</v>
      </c>
      <c r="C45" t="s">
        <v>22</v>
      </c>
      <c r="D45">
        <v>46</v>
      </c>
      <c r="E45" t="s">
        <v>86</v>
      </c>
      <c r="F45" t="s">
        <v>47</v>
      </c>
      <c r="G45" t="s">
        <v>39</v>
      </c>
      <c r="H45" t="s">
        <v>74</v>
      </c>
      <c r="I45" t="s">
        <v>151</v>
      </c>
      <c r="J45" s="1">
        <v>44879</v>
      </c>
      <c r="K45" t="s">
        <v>59</v>
      </c>
      <c r="L45" t="s">
        <v>51</v>
      </c>
      <c r="M45">
        <v>49058</v>
      </c>
      <c r="N45" t="s">
        <v>43</v>
      </c>
      <c r="O45">
        <v>4396</v>
      </c>
      <c r="P45" t="s">
        <v>44</v>
      </c>
      <c r="Q45">
        <v>5</v>
      </c>
      <c r="R45">
        <v>1</v>
      </c>
      <c r="S45" t="s">
        <v>44</v>
      </c>
      <c r="T45" t="s">
        <v>69</v>
      </c>
      <c r="U45" t="s">
        <v>44</v>
      </c>
    </row>
    <row r="46" spans="1:21" x14ac:dyDescent="0.2">
      <c r="A46">
        <v>10045</v>
      </c>
      <c r="B46" t="s">
        <v>152</v>
      </c>
      <c r="C46" t="s">
        <v>22</v>
      </c>
      <c r="D46">
        <v>36</v>
      </c>
      <c r="E46" t="s">
        <v>56</v>
      </c>
      <c r="F46" t="s">
        <v>73</v>
      </c>
      <c r="G46" t="s">
        <v>48</v>
      </c>
      <c r="H46" t="s">
        <v>74</v>
      </c>
      <c r="I46" t="s">
        <v>153</v>
      </c>
      <c r="J46" s="1">
        <v>42423</v>
      </c>
      <c r="K46" t="s">
        <v>59</v>
      </c>
      <c r="L46" t="s">
        <v>29</v>
      </c>
      <c r="M46">
        <v>98612</v>
      </c>
      <c r="N46" t="s">
        <v>60</v>
      </c>
      <c r="O46">
        <v>1168</v>
      </c>
      <c r="P46" t="s">
        <v>44</v>
      </c>
      <c r="Q46">
        <v>9</v>
      </c>
      <c r="R46">
        <v>2</v>
      </c>
      <c r="S46" t="s">
        <v>45</v>
      </c>
      <c r="T46" t="s">
        <v>33</v>
      </c>
      <c r="U46" t="s">
        <v>34</v>
      </c>
    </row>
    <row r="47" spans="1:21" x14ac:dyDescent="0.2">
      <c r="A47">
        <v>10046</v>
      </c>
      <c r="B47" t="s">
        <v>154</v>
      </c>
      <c r="C47" t="s">
        <v>36</v>
      </c>
      <c r="D47">
        <v>41</v>
      </c>
      <c r="E47" t="s">
        <v>56</v>
      </c>
      <c r="F47" t="s">
        <v>89</v>
      </c>
      <c r="G47" t="s">
        <v>67</v>
      </c>
      <c r="H47" t="s">
        <v>40</v>
      </c>
      <c r="I47" t="s">
        <v>155</v>
      </c>
      <c r="J47" s="1">
        <v>43238</v>
      </c>
      <c r="K47" t="s">
        <v>95</v>
      </c>
      <c r="L47" t="s">
        <v>42</v>
      </c>
      <c r="M47">
        <v>38201</v>
      </c>
      <c r="N47" t="s">
        <v>60</v>
      </c>
      <c r="O47">
        <v>7111</v>
      </c>
      <c r="P47" t="s">
        <v>31</v>
      </c>
      <c r="Q47">
        <v>8</v>
      </c>
      <c r="R47">
        <v>4</v>
      </c>
      <c r="S47" t="s">
        <v>32</v>
      </c>
      <c r="T47" t="s">
        <v>69</v>
      </c>
      <c r="U47" t="s">
        <v>44</v>
      </c>
    </row>
    <row r="48" spans="1:21" x14ac:dyDescent="0.2">
      <c r="A48">
        <v>10047</v>
      </c>
      <c r="B48" t="s">
        <v>156</v>
      </c>
      <c r="C48" t="s">
        <v>36</v>
      </c>
      <c r="D48">
        <v>25</v>
      </c>
      <c r="E48" t="s">
        <v>23</v>
      </c>
      <c r="F48" t="s">
        <v>24</v>
      </c>
      <c r="G48" t="s">
        <v>48</v>
      </c>
      <c r="H48" t="s">
        <v>49</v>
      </c>
      <c r="I48" t="s">
        <v>157</v>
      </c>
      <c r="J48" s="1">
        <v>45360</v>
      </c>
      <c r="K48" t="s">
        <v>95</v>
      </c>
      <c r="L48" t="s">
        <v>42</v>
      </c>
      <c r="M48">
        <v>92919</v>
      </c>
      <c r="N48" t="s">
        <v>52</v>
      </c>
      <c r="O48">
        <v>9497</v>
      </c>
      <c r="P48" t="s">
        <v>31</v>
      </c>
      <c r="Q48">
        <v>7</v>
      </c>
      <c r="R48">
        <v>2</v>
      </c>
      <c r="S48" t="s">
        <v>44</v>
      </c>
      <c r="T48" t="s">
        <v>69</v>
      </c>
      <c r="U48" t="s">
        <v>54</v>
      </c>
    </row>
    <row r="49" spans="1:21" x14ac:dyDescent="0.2">
      <c r="A49">
        <v>10048</v>
      </c>
      <c r="B49" t="s">
        <v>158</v>
      </c>
      <c r="C49" t="s">
        <v>22</v>
      </c>
      <c r="D49">
        <v>29</v>
      </c>
      <c r="E49" t="s">
        <v>37</v>
      </c>
      <c r="F49" t="s">
        <v>89</v>
      </c>
      <c r="G49" t="s">
        <v>25</v>
      </c>
      <c r="H49" t="s">
        <v>40</v>
      </c>
      <c r="I49" t="s">
        <v>159</v>
      </c>
      <c r="J49" s="1">
        <v>45378</v>
      </c>
      <c r="K49" t="s">
        <v>28</v>
      </c>
      <c r="L49" t="s">
        <v>51</v>
      </c>
      <c r="M49">
        <v>45188</v>
      </c>
      <c r="N49" t="s">
        <v>60</v>
      </c>
      <c r="O49">
        <v>9591</v>
      </c>
      <c r="P49" t="s">
        <v>61</v>
      </c>
      <c r="Q49">
        <v>18</v>
      </c>
      <c r="R49">
        <v>3</v>
      </c>
      <c r="S49" t="s">
        <v>32</v>
      </c>
      <c r="T49" t="s">
        <v>69</v>
      </c>
      <c r="U49" t="s">
        <v>44</v>
      </c>
    </row>
    <row r="50" spans="1:21" x14ac:dyDescent="0.2">
      <c r="A50">
        <v>10049</v>
      </c>
      <c r="B50" t="s">
        <v>160</v>
      </c>
      <c r="C50" t="s">
        <v>22</v>
      </c>
      <c r="D50">
        <v>59</v>
      </c>
      <c r="E50" t="s">
        <v>64</v>
      </c>
      <c r="F50" t="s">
        <v>47</v>
      </c>
      <c r="G50" t="s">
        <v>39</v>
      </c>
      <c r="H50" t="s">
        <v>26</v>
      </c>
      <c r="I50" t="s">
        <v>161</v>
      </c>
      <c r="J50" s="1">
        <v>43822</v>
      </c>
      <c r="K50" t="s">
        <v>28</v>
      </c>
      <c r="L50" t="s">
        <v>42</v>
      </c>
      <c r="M50">
        <v>34927</v>
      </c>
      <c r="N50" t="s">
        <v>52</v>
      </c>
      <c r="O50">
        <v>6996</v>
      </c>
      <c r="P50" t="s">
        <v>61</v>
      </c>
      <c r="Q50">
        <v>16</v>
      </c>
      <c r="R50">
        <v>1</v>
      </c>
      <c r="S50" t="s">
        <v>45</v>
      </c>
      <c r="T50" t="s">
        <v>33</v>
      </c>
      <c r="U50" t="s">
        <v>34</v>
      </c>
    </row>
    <row r="51" spans="1:21" x14ac:dyDescent="0.2">
      <c r="A51">
        <v>10050</v>
      </c>
      <c r="B51" t="s">
        <v>211</v>
      </c>
      <c r="C51" t="s">
        <v>22</v>
      </c>
      <c r="D51">
        <v>27</v>
      </c>
      <c r="E51" t="s">
        <v>37</v>
      </c>
      <c r="F51" t="s">
        <v>24</v>
      </c>
      <c r="G51" t="s">
        <v>48</v>
      </c>
      <c r="H51" t="s">
        <v>57</v>
      </c>
      <c r="I51" t="s">
        <v>162</v>
      </c>
      <c r="J51" s="1">
        <v>42607</v>
      </c>
      <c r="K51" t="s">
        <v>28</v>
      </c>
      <c r="L51" t="s">
        <v>42</v>
      </c>
      <c r="M51">
        <v>33183</v>
      </c>
      <c r="N51" t="s">
        <v>60</v>
      </c>
      <c r="O51">
        <v>1659</v>
      </c>
      <c r="P51" t="s">
        <v>44</v>
      </c>
      <c r="Q51">
        <v>11</v>
      </c>
      <c r="R51">
        <v>1</v>
      </c>
      <c r="S51" t="s">
        <v>32</v>
      </c>
      <c r="T51" t="s">
        <v>62</v>
      </c>
      <c r="U51" t="s">
        <v>44</v>
      </c>
    </row>
    <row r="52" spans="1:21" x14ac:dyDescent="0.2">
      <c r="A52">
        <v>10051</v>
      </c>
      <c r="B52" t="s">
        <v>163</v>
      </c>
      <c r="C52" t="s">
        <v>22</v>
      </c>
      <c r="D52">
        <v>58</v>
      </c>
      <c r="E52" t="s">
        <v>64</v>
      </c>
      <c r="F52" t="s">
        <v>38</v>
      </c>
      <c r="G52" t="s">
        <v>48</v>
      </c>
      <c r="H52" t="s">
        <v>74</v>
      </c>
      <c r="I52" t="s">
        <v>164</v>
      </c>
      <c r="J52" s="1">
        <v>44346</v>
      </c>
      <c r="K52" t="s">
        <v>95</v>
      </c>
      <c r="L52" t="s">
        <v>29</v>
      </c>
      <c r="M52">
        <v>69488</v>
      </c>
      <c r="N52" t="s">
        <v>52</v>
      </c>
      <c r="O52">
        <v>8580</v>
      </c>
      <c r="P52" t="s">
        <v>61</v>
      </c>
      <c r="Q52">
        <v>17</v>
      </c>
      <c r="R52">
        <v>4</v>
      </c>
      <c r="S52" t="s">
        <v>45</v>
      </c>
      <c r="T52" t="s">
        <v>69</v>
      </c>
      <c r="U52" t="s">
        <v>54</v>
      </c>
    </row>
    <row r="53" spans="1:21" x14ac:dyDescent="0.2">
      <c r="A53">
        <v>10052</v>
      </c>
      <c r="B53" t="s">
        <v>165</v>
      </c>
      <c r="C53" t="s">
        <v>22</v>
      </c>
      <c r="D53">
        <v>30</v>
      </c>
      <c r="E53" t="s">
        <v>37</v>
      </c>
      <c r="F53" t="s">
        <v>73</v>
      </c>
      <c r="G53" t="s">
        <v>25</v>
      </c>
      <c r="H53" t="s">
        <v>49</v>
      </c>
      <c r="I53" t="s">
        <v>164</v>
      </c>
      <c r="J53" s="1">
        <v>42759</v>
      </c>
      <c r="K53" t="s">
        <v>28</v>
      </c>
      <c r="L53" t="s">
        <v>29</v>
      </c>
      <c r="M53">
        <v>91851</v>
      </c>
      <c r="N53" t="s">
        <v>60</v>
      </c>
      <c r="O53">
        <v>2168</v>
      </c>
      <c r="P53" t="s">
        <v>44</v>
      </c>
      <c r="Q53">
        <v>18</v>
      </c>
      <c r="R53">
        <v>5</v>
      </c>
      <c r="S53" t="s">
        <v>45</v>
      </c>
      <c r="T53" t="s">
        <v>53</v>
      </c>
      <c r="U53" t="s">
        <v>34</v>
      </c>
    </row>
    <row r="54" spans="1:21" x14ac:dyDescent="0.2">
      <c r="A54">
        <v>10053</v>
      </c>
      <c r="B54" t="s">
        <v>166</v>
      </c>
      <c r="C54" t="s">
        <v>22</v>
      </c>
      <c r="D54">
        <v>48</v>
      </c>
      <c r="E54" t="s">
        <v>86</v>
      </c>
      <c r="F54" t="s">
        <v>73</v>
      </c>
      <c r="G54" t="s">
        <v>48</v>
      </c>
      <c r="H54" t="s">
        <v>40</v>
      </c>
      <c r="I54" t="s">
        <v>167</v>
      </c>
      <c r="J54" s="1">
        <v>44268</v>
      </c>
      <c r="K54" t="s">
        <v>28</v>
      </c>
      <c r="L54" t="s">
        <v>51</v>
      </c>
      <c r="M54">
        <v>51460</v>
      </c>
      <c r="N54" t="s">
        <v>30</v>
      </c>
      <c r="O54">
        <v>8859</v>
      </c>
      <c r="P54" t="s">
        <v>31</v>
      </c>
      <c r="Q54">
        <v>7</v>
      </c>
      <c r="R54">
        <v>4</v>
      </c>
      <c r="S54" t="s">
        <v>45</v>
      </c>
      <c r="T54" t="s">
        <v>53</v>
      </c>
      <c r="U54" t="s">
        <v>54</v>
      </c>
    </row>
    <row r="55" spans="1:21" x14ac:dyDescent="0.2">
      <c r="A55">
        <v>10054</v>
      </c>
      <c r="B55" t="s">
        <v>168</v>
      </c>
      <c r="C55" t="s">
        <v>36</v>
      </c>
      <c r="D55">
        <v>39</v>
      </c>
      <c r="E55" t="s">
        <v>56</v>
      </c>
      <c r="F55" t="s">
        <v>89</v>
      </c>
      <c r="G55" t="s">
        <v>48</v>
      </c>
      <c r="H55" t="s">
        <v>49</v>
      </c>
      <c r="I55" t="s">
        <v>169</v>
      </c>
      <c r="J55" s="1">
        <v>42949</v>
      </c>
      <c r="K55" t="s">
        <v>28</v>
      </c>
      <c r="L55" t="s">
        <v>42</v>
      </c>
      <c r="M55">
        <v>84341</v>
      </c>
      <c r="N55" t="s">
        <v>43</v>
      </c>
      <c r="O55">
        <v>3800</v>
      </c>
      <c r="P55" t="s">
        <v>61</v>
      </c>
      <c r="Q55">
        <v>3</v>
      </c>
      <c r="R55">
        <v>5</v>
      </c>
      <c r="S55" t="s">
        <v>32</v>
      </c>
      <c r="T55" t="s">
        <v>84</v>
      </c>
      <c r="U55" t="s">
        <v>34</v>
      </c>
    </row>
    <row r="56" spans="1:21" x14ac:dyDescent="0.2">
      <c r="A56">
        <v>10055</v>
      </c>
      <c r="B56" t="s">
        <v>170</v>
      </c>
      <c r="C56" t="s">
        <v>22</v>
      </c>
      <c r="D56">
        <v>33</v>
      </c>
      <c r="E56" t="s">
        <v>37</v>
      </c>
      <c r="F56" t="s">
        <v>89</v>
      </c>
      <c r="G56" t="s">
        <v>39</v>
      </c>
      <c r="H56" t="s">
        <v>57</v>
      </c>
      <c r="I56" t="s">
        <v>169</v>
      </c>
      <c r="J56" s="1">
        <v>42839</v>
      </c>
      <c r="K56" t="s">
        <v>28</v>
      </c>
      <c r="L56" t="s">
        <v>51</v>
      </c>
      <c r="M56">
        <v>77360</v>
      </c>
      <c r="N56" t="s">
        <v>43</v>
      </c>
      <c r="O56">
        <v>2665</v>
      </c>
      <c r="P56" t="s">
        <v>31</v>
      </c>
      <c r="Q56">
        <v>5</v>
      </c>
      <c r="R56">
        <v>3</v>
      </c>
      <c r="S56" t="s">
        <v>44</v>
      </c>
      <c r="T56" t="s">
        <v>62</v>
      </c>
      <c r="U56" t="s">
        <v>44</v>
      </c>
    </row>
    <row r="57" spans="1:21" x14ac:dyDescent="0.2">
      <c r="A57">
        <v>10056</v>
      </c>
      <c r="B57" t="s">
        <v>171</v>
      </c>
      <c r="C57" t="s">
        <v>36</v>
      </c>
      <c r="D57">
        <v>49</v>
      </c>
      <c r="E57" t="s">
        <v>86</v>
      </c>
      <c r="F57" t="s">
        <v>89</v>
      </c>
      <c r="G57" t="s">
        <v>102</v>
      </c>
      <c r="H57" t="s">
        <v>49</v>
      </c>
      <c r="I57" t="s">
        <v>169</v>
      </c>
      <c r="J57" s="1">
        <v>44872</v>
      </c>
      <c r="K57" t="s">
        <v>59</v>
      </c>
      <c r="L57" t="s">
        <v>42</v>
      </c>
      <c r="M57">
        <v>72691</v>
      </c>
      <c r="N57" t="s">
        <v>30</v>
      </c>
      <c r="O57">
        <v>7797</v>
      </c>
      <c r="P57" t="s">
        <v>61</v>
      </c>
      <c r="Q57">
        <v>12</v>
      </c>
      <c r="R57">
        <v>5</v>
      </c>
      <c r="S57" t="s">
        <v>45</v>
      </c>
      <c r="T57" t="s">
        <v>33</v>
      </c>
      <c r="U57" t="s">
        <v>34</v>
      </c>
    </row>
    <row r="58" spans="1:21" x14ac:dyDescent="0.2">
      <c r="A58">
        <v>10057</v>
      </c>
      <c r="B58" t="s">
        <v>172</v>
      </c>
      <c r="C58" t="s">
        <v>22</v>
      </c>
      <c r="D58">
        <v>43</v>
      </c>
      <c r="E58" t="s">
        <v>56</v>
      </c>
      <c r="F58" t="s">
        <v>89</v>
      </c>
      <c r="G58" t="s">
        <v>48</v>
      </c>
      <c r="H58" t="s">
        <v>40</v>
      </c>
      <c r="I58" t="s">
        <v>173</v>
      </c>
      <c r="J58" s="1">
        <v>45682</v>
      </c>
      <c r="K58" t="s">
        <v>59</v>
      </c>
      <c r="L58" t="s">
        <v>51</v>
      </c>
      <c r="M58">
        <v>74746</v>
      </c>
      <c r="N58" t="s">
        <v>52</v>
      </c>
      <c r="O58">
        <v>4644</v>
      </c>
      <c r="P58" t="s">
        <v>44</v>
      </c>
      <c r="Q58">
        <v>16</v>
      </c>
      <c r="R58">
        <v>3</v>
      </c>
      <c r="S58" t="s">
        <v>32</v>
      </c>
      <c r="T58" t="s">
        <v>33</v>
      </c>
      <c r="U58" t="s">
        <v>44</v>
      </c>
    </row>
    <row r="59" spans="1:21" x14ac:dyDescent="0.2">
      <c r="A59">
        <v>10058</v>
      </c>
      <c r="B59" t="s">
        <v>174</v>
      </c>
      <c r="C59" t="s">
        <v>36</v>
      </c>
      <c r="D59">
        <v>29</v>
      </c>
      <c r="E59" t="s">
        <v>37</v>
      </c>
      <c r="F59" t="s">
        <v>73</v>
      </c>
      <c r="G59" t="s">
        <v>39</v>
      </c>
      <c r="H59" t="s">
        <v>49</v>
      </c>
      <c r="I59" t="s">
        <v>175</v>
      </c>
      <c r="J59" s="1">
        <v>42569</v>
      </c>
      <c r="K59" t="s">
        <v>95</v>
      </c>
      <c r="L59" t="s">
        <v>51</v>
      </c>
      <c r="M59">
        <v>95491</v>
      </c>
      <c r="N59" t="s">
        <v>60</v>
      </c>
      <c r="O59">
        <v>8819</v>
      </c>
      <c r="P59" t="s">
        <v>61</v>
      </c>
      <c r="Q59">
        <v>0</v>
      </c>
      <c r="R59">
        <v>5</v>
      </c>
      <c r="S59" t="s">
        <v>44</v>
      </c>
      <c r="T59" t="s">
        <v>62</v>
      </c>
      <c r="U59" t="s">
        <v>44</v>
      </c>
    </row>
    <row r="60" spans="1:21" x14ac:dyDescent="0.2">
      <c r="A60">
        <v>10059</v>
      </c>
      <c r="B60" t="s">
        <v>176</v>
      </c>
      <c r="C60" t="s">
        <v>22</v>
      </c>
      <c r="D60">
        <v>60</v>
      </c>
      <c r="E60" t="s">
        <v>64</v>
      </c>
      <c r="F60" t="s">
        <v>24</v>
      </c>
      <c r="G60" t="s">
        <v>25</v>
      </c>
      <c r="H60" t="s">
        <v>26</v>
      </c>
      <c r="I60" t="s">
        <v>173</v>
      </c>
      <c r="J60" s="1">
        <v>43960</v>
      </c>
      <c r="K60" t="s">
        <v>28</v>
      </c>
      <c r="L60" t="s">
        <v>42</v>
      </c>
      <c r="M60">
        <v>95671</v>
      </c>
      <c r="N60" t="s">
        <v>52</v>
      </c>
      <c r="O60">
        <v>2643</v>
      </c>
      <c r="P60" t="s">
        <v>61</v>
      </c>
      <c r="Q60">
        <v>18</v>
      </c>
      <c r="R60">
        <v>1</v>
      </c>
      <c r="S60" t="s">
        <v>44</v>
      </c>
      <c r="T60" t="s">
        <v>62</v>
      </c>
      <c r="U60" t="s">
        <v>44</v>
      </c>
    </row>
    <row r="61" spans="1:21" x14ac:dyDescent="0.2">
      <c r="A61">
        <v>10060</v>
      </c>
      <c r="B61" t="s">
        <v>177</v>
      </c>
      <c r="C61" t="s">
        <v>22</v>
      </c>
      <c r="D61">
        <v>42</v>
      </c>
      <c r="E61" t="s">
        <v>56</v>
      </c>
      <c r="F61" t="s">
        <v>24</v>
      </c>
      <c r="G61" t="s">
        <v>48</v>
      </c>
      <c r="H61" t="s">
        <v>49</v>
      </c>
      <c r="I61" t="s">
        <v>175</v>
      </c>
      <c r="J61" s="1">
        <v>44748</v>
      </c>
      <c r="K61" t="s">
        <v>28</v>
      </c>
      <c r="L61" t="s">
        <v>42</v>
      </c>
      <c r="M61">
        <v>40925</v>
      </c>
      <c r="N61" t="s">
        <v>30</v>
      </c>
      <c r="O61">
        <v>4223</v>
      </c>
      <c r="P61" t="s">
        <v>44</v>
      </c>
      <c r="Q61">
        <v>16</v>
      </c>
      <c r="R61">
        <v>5</v>
      </c>
      <c r="S61" t="s">
        <v>45</v>
      </c>
      <c r="T61" t="s">
        <v>62</v>
      </c>
      <c r="U61" t="s">
        <v>54</v>
      </c>
    </row>
    <row r="62" spans="1:21" x14ac:dyDescent="0.2">
      <c r="A62">
        <v>10061</v>
      </c>
      <c r="B62" t="s">
        <v>178</v>
      </c>
      <c r="C62" t="s">
        <v>22</v>
      </c>
      <c r="D62">
        <v>36</v>
      </c>
      <c r="E62" t="s">
        <v>56</v>
      </c>
      <c r="F62" t="s">
        <v>73</v>
      </c>
      <c r="G62" t="s">
        <v>39</v>
      </c>
      <c r="H62" t="s">
        <v>40</v>
      </c>
      <c r="I62" t="s">
        <v>173</v>
      </c>
      <c r="J62" s="1">
        <v>43867</v>
      </c>
      <c r="K62" t="s">
        <v>59</v>
      </c>
      <c r="L62" t="s">
        <v>42</v>
      </c>
      <c r="M62">
        <v>64593</v>
      </c>
      <c r="N62" t="s">
        <v>30</v>
      </c>
      <c r="O62">
        <v>6492</v>
      </c>
      <c r="P62" t="s">
        <v>44</v>
      </c>
      <c r="Q62">
        <v>2</v>
      </c>
      <c r="R62">
        <v>3</v>
      </c>
      <c r="S62" t="s">
        <v>44</v>
      </c>
      <c r="T62" t="s">
        <v>33</v>
      </c>
      <c r="U62" t="s">
        <v>34</v>
      </c>
    </row>
    <row r="63" spans="1:21" x14ac:dyDescent="0.2">
      <c r="A63">
        <v>10062</v>
      </c>
      <c r="B63" t="s">
        <v>179</v>
      </c>
      <c r="C63" t="s">
        <v>36</v>
      </c>
      <c r="D63">
        <v>33</v>
      </c>
      <c r="E63" t="s">
        <v>37</v>
      </c>
      <c r="F63" t="s">
        <v>24</v>
      </c>
      <c r="G63" t="s">
        <v>102</v>
      </c>
      <c r="H63" t="s">
        <v>26</v>
      </c>
      <c r="I63" t="s">
        <v>173</v>
      </c>
      <c r="J63" s="1">
        <v>45616</v>
      </c>
      <c r="K63" t="s">
        <v>59</v>
      </c>
      <c r="L63" t="s">
        <v>51</v>
      </c>
      <c r="M63">
        <v>44149</v>
      </c>
      <c r="N63" t="s">
        <v>30</v>
      </c>
      <c r="O63">
        <v>7407</v>
      </c>
      <c r="P63" t="s">
        <v>31</v>
      </c>
      <c r="Q63">
        <v>17</v>
      </c>
      <c r="R63">
        <v>3</v>
      </c>
      <c r="S63" t="s">
        <v>44</v>
      </c>
      <c r="T63" t="s">
        <v>84</v>
      </c>
      <c r="U63" t="s">
        <v>44</v>
      </c>
    </row>
    <row r="64" spans="1:21" x14ac:dyDescent="0.2">
      <c r="A64">
        <v>10063</v>
      </c>
      <c r="B64" t="s">
        <v>180</v>
      </c>
      <c r="C64" t="s">
        <v>22</v>
      </c>
      <c r="D64">
        <v>31</v>
      </c>
      <c r="E64" t="s">
        <v>37</v>
      </c>
      <c r="F64" t="s">
        <v>24</v>
      </c>
      <c r="G64" t="s">
        <v>102</v>
      </c>
      <c r="H64" t="s">
        <v>26</v>
      </c>
      <c r="I64" t="s">
        <v>175</v>
      </c>
      <c r="J64" s="1">
        <v>42273</v>
      </c>
      <c r="K64" t="s">
        <v>28</v>
      </c>
      <c r="L64" t="s">
        <v>29</v>
      </c>
      <c r="M64">
        <v>52519</v>
      </c>
      <c r="N64" t="s">
        <v>30</v>
      </c>
      <c r="O64">
        <v>2677</v>
      </c>
      <c r="P64" t="s">
        <v>31</v>
      </c>
      <c r="Q64">
        <v>14</v>
      </c>
      <c r="R64">
        <v>1</v>
      </c>
      <c r="S64" t="s">
        <v>45</v>
      </c>
      <c r="T64" t="s">
        <v>69</v>
      </c>
      <c r="U64" t="s">
        <v>44</v>
      </c>
    </row>
    <row r="65" spans="1:21" x14ac:dyDescent="0.2">
      <c r="A65">
        <v>10064</v>
      </c>
      <c r="B65" t="s">
        <v>181</v>
      </c>
      <c r="C65" t="s">
        <v>36</v>
      </c>
      <c r="D65">
        <v>45</v>
      </c>
      <c r="E65" t="s">
        <v>56</v>
      </c>
      <c r="F65" t="s">
        <v>24</v>
      </c>
      <c r="G65" t="s">
        <v>67</v>
      </c>
      <c r="H65" t="s">
        <v>49</v>
      </c>
      <c r="I65" t="s">
        <v>164</v>
      </c>
      <c r="J65" s="1">
        <v>44607</v>
      </c>
      <c r="K65" t="s">
        <v>59</v>
      </c>
      <c r="L65" t="s">
        <v>29</v>
      </c>
      <c r="M65">
        <v>95503</v>
      </c>
      <c r="N65" t="s">
        <v>52</v>
      </c>
      <c r="O65">
        <v>6862</v>
      </c>
      <c r="P65" t="s">
        <v>31</v>
      </c>
      <c r="Q65">
        <v>5</v>
      </c>
      <c r="R65">
        <v>2</v>
      </c>
      <c r="S65" t="s">
        <v>45</v>
      </c>
      <c r="T65" t="s">
        <v>69</v>
      </c>
      <c r="U65" t="s">
        <v>44</v>
      </c>
    </row>
    <row r="66" spans="1:21" x14ac:dyDescent="0.2">
      <c r="A66">
        <v>10065</v>
      </c>
      <c r="B66" t="s">
        <v>165</v>
      </c>
      <c r="C66" t="s">
        <v>36</v>
      </c>
      <c r="D66">
        <v>21</v>
      </c>
      <c r="E66" t="s">
        <v>23</v>
      </c>
      <c r="F66" t="s">
        <v>38</v>
      </c>
      <c r="G66" t="s">
        <v>39</v>
      </c>
      <c r="H66" t="s">
        <v>57</v>
      </c>
      <c r="I66" t="s">
        <v>175</v>
      </c>
      <c r="J66" s="1">
        <v>43945</v>
      </c>
      <c r="K66" t="s">
        <v>59</v>
      </c>
      <c r="L66" t="s">
        <v>42</v>
      </c>
      <c r="M66">
        <v>74633</v>
      </c>
      <c r="N66" t="s">
        <v>30</v>
      </c>
      <c r="O66">
        <v>4970</v>
      </c>
      <c r="P66" t="s">
        <v>61</v>
      </c>
      <c r="Q66">
        <v>14</v>
      </c>
      <c r="R66">
        <v>4</v>
      </c>
      <c r="S66" t="s">
        <v>44</v>
      </c>
      <c r="T66" t="s">
        <v>33</v>
      </c>
      <c r="U66" t="s">
        <v>44</v>
      </c>
    </row>
    <row r="67" spans="1:21" x14ac:dyDescent="0.2">
      <c r="A67">
        <v>10066</v>
      </c>
      <c r="B67" t="s">
        <v>182</v>
      </c>
      <c r="C67" t="s">
        <v>36</v>
      </c>
      <c r="D67">
        <v>25</v>
      </c>
      <c r="E67" t="s">
        <v>23</v>
      </c>
      <c r="F67" t="s">
        <v>73</v>
      </c>
      <c r="G67" t="s">
        <v>39</v>
      </c>
      <c r="H67" t="s">
        <v>49</v>
      </c>
      <c r="I67" t="s">
        <v>173</v>
      </c>
      <c r="J67" s="1">
        <v>44282</v>
      </c>
      <c r="K67" t="s">
        <v>95</v>
      </c>
      <c r="L67" t="s">
        <v>29</v>
      </c>
      <c r="M67">
        <v>45687</v>
      </c>
      <c r="N67" t="s">
        <v>30</v>
      </c>
      <c r="O67">
        <v>9351</v>
      </c>
      <c r="P67" t="s">
        <v>31</v>
      </c>
      <c r="Q67">
        <v>4</v>
      </c>
      <c r="R67">
        <v>4</v>
      </c>
      <c r="S67" t="s">
        <v>44</v>
      </c>
      <c r="T67" t="s">
        <v>84</v>
      </c>
      <c r="U67" t="s">
        <v>34</v>
      </c>
    </row>
    <row r="68" spans="1:21" x14ac:dyDescent="0.2">
      <c r="A68">
        <v>10067</v>
      </c>
      <c r="B68" t="s">
        <v>174</v>
      </c>
      <c r="C68" t="s">
        <v>36</v>
      </c>
      <c r="D68">
        <v>21</v>
      </c>
      <c r="E68" t="s">
        <v>23</v>
      </c>
      <c r="F68" t="s">
        <v>89</v>
      </c>
      <c r="G68" t="s">
        <v>67</v>
      </c>
      <c r="H68" t="s">
        <v>40</v>
      </c>
      <c r="I68" t="s">
        <v>173</v>
      </c>
      <c r="J68" s="1">
        <v>43547</v>
      </c>
      <c r="K68" t="s">
        <v>28</v>
      </c>
      <c r="L68" t="s">
        <v>51</v>
      </c>
      <c r="M68">
        <v>38728</v>
      </c>
      <c r="N68" t="s">
        <v>60</v>
      </c>
      <c r="O68">
        <v>2444</v>
      </c>
      <c r="P68" t="s">
        <v>31</v>
      </c>
      <c r="Q68">
        <v>2</v>
      </c>
      <c r="R68">
        <v>2</v>
      </c>
      <c r="S68" t="s">
        <v>32</v>
      </c>
      <c r="T68" t="s">
        <v>53</v>
      </c>
      <c r="U68" t="s">
        <v>44</v>
      </c>
    </row>
    <row r="69" spans="1:21" x14ac:dyDescent="0.2">
      <c r="A69">
        <v>10068</v>
      </c>
      <c r="B69" t="s">
        <v>183</v>
      </c>
      <c r="C69" t="s">
        <v>22</v>
      </c>
      <c r="D69">
        <v>52</v>
      </c>
      <c r="E69" t="s">
        <v>86</v>
      </c>
      <c r="F69" t="s">
        <v>38</v>
      </c>
      <c r="G69" t="s">
        <v>67</v>
      </c>
      <c r="H69" t="s">
        <v>74</v>
      </c>
      <c r="I69" t="s">
        <v>164</v>
      </c>
      <c r="J69" s="1">
        <v>42431</v>
      </c>
      <c r="K69" t="s">
        <v>59</v>
      </c>
      <c r="L69" t="s">
        <v>29</v>
      </c>
      <c r="M69">
        <v>52630</v>
      </c>
      <c r="N69" t="s">
        <v>43</v>
      </c>
      <c r="O69">
        <v>4861</v>
      </c>
      <c r="P69" t="s">
        <v>61</v>
      </c>
      <c r="Q69">
        <v>18</v>
      </c>
      <c r="R69">
        <v>3</v>
      </c>
      <c r="S69" t="s">
        <v>32</v>
      </c>
      <c r="T69" t="s">
        <v>84</v>
      </c>
      <c r="U69" t="s">
        <v>44</v>
      </c>
    </row>
    <row r="70" spans="1:21" x14ac:dyDescent="0.2">
      <c r="A70">
        <v>10069</v>
      </c>
      <c r="B70" t="s">
        <v>184</v>
      </c>
      <c r="C70" t="s">
        <v>22</v>
      </c>
      <c r="D70">
        <v>59</v>
      </c>
      <c r="E70" t="s">
        <v>64</v>
      </c>
      <c r="F70" t="s">
        <v>73</v>
      </c>
      <c r="G70" t="s">
        <v>67</v>
      </c>
      <c r="H70" t="s">
        <v>40</v>
      </c>
      <c r="I70" t="s">
        <v>173</v>
      </c>
      <c r="J70" s="1">
        <v>44046</v>
      </c>
      <c r="K70" t="s">
        <v>95</v>
      </c>
      <c r="L70" t="s">
        <v>42</v>
      </c>
      <c r="M70">
        <v>43990</v>
      </c>
      <c r="N70" t="s">
        <v>60</v>
      </c>
      <c r="O70">
        <v>6110</v>
      </c>
      <c r="P70" t="s">
        <v>31</v>
      </c>
      <c r="Q70">
        <v>6</v>
      </c>
      <c r="R70">
        <v>5</v>
      </c>
      <c r="S70" t="s">
        <v>45</v>
      </c>
      <c r="T70" t="s">
        <v>53</v>
      </c>
      <c r="U70" t="s">
        <v>54</v>
      </c>
    </row>
    <row r="71" spans="1:21" x14ac:dyDescent="0.2">
      <c r="A71">
        <v>10070</v>
      </c>
      <c r="B71" t="s">
        <v>185</v>
      </c>
      <c r="C71" t="s">
        <v>36</v>
      </c>
      <c r="D71">
        <v>40</v>
      </c>
      <c r="E71" t="s">
        <v>56</v>
      </c>
      <c r="F71" t="s">
        <v>73</v>
      </c>
      <c r="G71" t="s">
        <v>102</v>
      </c>
      <c r="H71" t="s">
        <v>49</v>
      </c>
      <c r="I71" t="s">
        <v>186</v>
      </c>
      <c r="J71" s="1">
        <v>45814</v>
      </c>
      <c r="K71" t="s">
        <v>59</v>
      </c>
      <c r="L71" t="s">
        <v>29</v>
      </c>
      <c r="M71">
        <v>94985</v>
      </c>
      <c r="N71" t="s">
        <v>60</v>
      </c>
      <c r="O71">
        <v>1488</v>
      </c>
      <c r="P71" t="s">
        <v>44</v>
      </c>
      <c r="Q71">
        <v>19</v>
      </c>
      <c r="R71">
        <v>4</v>
      </c>
      <c r="S71" t="s">
        <v>32</v>
      </c>
      <c r="T71" t="s">
        <v>69</v>
      </c>
      <c r="U71" t="s">
        <v>54</v>
      </c>
    </row>
    <row r="72" spans="1:21" x14ac:dyDescent="0.2">
      <c r="A72">
        <v>10071</v>
      </c>
      <c r="B72" t="s">
        <v>187</v>
      </c>
      <c r="C72" t="s">
        <v>36</v>
      </c>
      <c r="D72">
        <v>50</v>
      </c>
      <c r="E72" t="s">
        <v>86</v>
      </c>
      <c r="F72" t="s">
        <v>38</v>
      </c>
      <c r="G72" t="s">
        <v>48</v>
      </c>
      <c r="H72" t="s">
        <v>49</v>
      </c>
      <c r="I72" t="s">
        <v>173</v>
      </c>
      <c r="J72" s="1">
        <v>44505</v>
      </c>
      <c r="K72" t="s">
        <v>59</v>
      </c>
      <c r="L72" t="s">
        <v>42</v>
      </c>
      <c r="M72">
        <v>65838</v>
      </c>
      <c r="N72" t="s">
        <v>43</v>
      </c>
      <c r="O72">
        <v>9661</v>
      </c>
      <c r="P72" t="s">
        <v>44</v>
      </c>
      <c r="Q72">
        <v>10</v>
      </c>
      <c r="R72">
        <v>1</v>
      </c>
      <c r="S72" t="s">
        <v>44</v>
      </c>
      <c r="T72" t="s">
        <v>84</v>
      </c>
      <c r="U72" t="s">
        <v>54</v>
      </c>
    </row>
    <row r="73" spans="1:21" x14ac:dyDescent="0.2">
      <c r="A73">
        <v>10072</v>
      </c>
      <c r="B73" t="s">
        <v>188</v>
      </c>
      <c r="C73" t="s">
        <v>22</v>
      </c>
      <c r="D73">
        <v>25</v>
      </c>
      <c r="E73" t="s">
        <v>23</v>
      </c>
      <c r="F73" t="s">
        <v>89</v>
      </c>
      <c r="G73" t="s">
        <v>25</v>
      </c>
      <c r="H73" t="s">
        <v>26</v>
      </c>
      <c r="I73" t="s">
        <v>186</v>
      </c>
      <c r="J73" s="1">
        <v>42246</v>
      </c>
      <c r="K73" t="s">
        <v>95</v>
      </c>
      <c r="L73" t="s">
        <v>51</v>
      </c>
      <c r="M73">
        <v>55313</v>
      </c>
      <c r="N73" t="s">
        <v>52</v>
      </c>
      <c r="O73">
        <v>2421</v>
      </c>
      <c r="P73" t="s">
        <v>44</v>
      </c>
      <c r="Q73">
        <v>18</v>
      </c>
      <c r="R73">
        <v>3</v>
      </c>
      <c r="S73" t="s">
        <v>32</v>
      </c>
      <c r="T73" t="s">
        <v>69</v>
      </c>
      <c r="U73" t="s">
        <v>44</v>
      </c>
    </row>
    <row r="74" spans="1:21" x14ac:dyDescent="0.2">
      <c r="A74">
        <v>10073</v>
      </c>
      <c r="B74" t="s">
        <v>189</v>
      </c>
      <c r="C74" t="s">
        <v>22</v>
      </c>
      <c r="D74">
        <v>42</v>
      </c>
      <c r="E74" t="s">
        <v>56</v>
      </c>
      <c r="F74" t="s">
        <v>89</v>
      </c>
      <c r="G74" t="s">
        <v>102</v>
      </c>
      <c r="H74" t="s">
        <v>49</v>
      </c>
      <c r="I74" t="s">
        <v>186</v>
      </c>
      <c r="J74" s="1">
        <v>44141</v>
      </c>
      <c r="K74" t="s">
        <v>59</v>
      </c>
      <c r="L74" t="s">
        <v>42</v>
      </c>
      <c r="M74">
        <v>44964</v>
      </c>
      <c r="N74" t="s">
        <v>43</v>
      </c>
      <c r="O74">
        <v>6062</v>
      </c>
      <c r="P74" t="s">
        <v>44</v>
      </c>
      <c r="Q74">
        <v>18</v>
      </c>
      <c r="R74">
        <v>3</v>
      </c>
      <c r="S74" t="s">
        <v>45</v>
      </c>
      <c r="T74" t="s">
        <v>33</v>
      </c>
      <c r="U74" t="s">
        <v>34</v>
      </c>
    </row>
    <row r="75" spans="1:21" x14ac:dyDescent="0.2">
      <c r="A75">
        <v>10074</v>
      </c>
      <c r="B75" t="s">
        <v>190</v>
      </c>
      <c r="C75" t="s">
        <v>36</v>
      </c>
      <c r="D75">
        <v>60</v>
      </c>
      <c r="E75" t="s">
        <v>64</v>
      </c>
      <c r="F75" t="s">
        <v>24</v>
      </c>
      <c r="G75" t="s">
        <v>102</v>
      </c>
      <c r="H75" t="s">
        <v>74</v>
      </c>
      <c r="I75" t="s">
        <v>167</v>
      </c>
      <c r="J75" s="1">
        <v>45821</v>
      </c>
      <c r="K75" t="s">
        <v>28</v>
      </c>
      <c r="L75" t="s">
        <v>42</v>
      </c>
      <c r="M75">
        <v>32801</v>
      </c>
      <c r="N75" t="s">
        <v>43</v>
      </c>
      <c r="O75">
        <v>7841</v>
      </c>
      <c r="P75" t="s">
        <v>61</v>
      </c>
      <c r="Q75">
        <v>19</v>
      </c>
      <c r="R75">
        <v>4</v>
      </c>
      <c r="S75" t="s">
        <v>44</v>
      </c>
      <c r="T75" t="s">
        <v>62</v>
      </c>
      <c r="U75" t="s">
        <v>44</v>
      </c>
    </row>
    <row r="76" spans="1:21" x14ac:dyDescent="0.2">
      <c r="A76">
        <v>10075</v>
      </c>
      <c r="B76" t="s">
        <v>191</v>
      </c>
      <c r="C76" t="s">
        <v>36</v>
      </c>
      <c r="D76">
        <v>59</v>
      </c>
      <c r="E76" t="s">
        <v>64</v>
      </c>
      <c r="F76" t="s">
        <v>38</v>
      </c>
      <c r="G76" t="s">
        <v>102</v>
      </c>
      <c r="H76" t="s">
        <v>40</v>
      </c>
      <c r="I76" t="s">
        <v>164</v>
      </c>
      <c r="J76" s="1">
        <v>45748</v>
      </c>
      <c r="K76" t="s">
        <v>28</v>
      </c>
      <c r="L76" t="s">
        <v>29</v>
      </c>
      <c r="M76">
        <v>91316</v>
      </c>
      <c r="N76" t="s">
        <v>30</v>
      </c>
      <c r="O76">
        <v>9911</v>
      </c>
      <c r="P76" t="s">
        <v>31</v>
      </c>
      <c r="Q76">
        <v>14</v>
      </c>
      <c r="R76">
        <v>3</v>
      </c>
      <c r="S76" t="s">
        <v>45</v>
      </c>
      <c r="T76" t="s">
        <v>62</v>
      </c>
      <c r="U76" t="s">
        <v>34</v>
      </c>
    </row>
    <row r="77" spans="1:21" x14ac:dyDescent="0.2">
      <c r="A77">
        <v>10076</v>
      </c>
      <c r="B77" t="s">
        <v>192</v>
      </c>
      <c r="C77" t="s">
        <v>22</v>
      </c>
      <c r="D77">
        <v>58</v>
      </c>
      <c r="E77" t="s">
        <v>64</v>
      </c>
      <c r="F77" t="s">
        <v>47</v>
      </c>
      <c r="G77" t="s">
        <v>102</v>
      </c>
      <c r="H77" t="s">
        <v>40</v>
      </c>
      <c r="I77" t="s">
        <v>173</v>
      </c>
      <c r="J77" s="1">
        <v>42655</v>
      </c>
      <c r="K77" t="s">
        <v>95</v>
      </c>
      <c r="L77" t="s">
        <v>42</v>
      </c>
      <c r="M77">
        <v>39073</v>
      </c>
      <c r="N77" t="s">
        <v>52</v>
      </c>
      <c r="O77">
        <v>6895</v>
      </c>
      <c r="P77" t="s">
        <v>44</v>
      </c>
      <c r="Q77">
        <v>8</v>
      </c>
      <c r="R77">
        <v>1</v>
      </c>
      <c r="S77" t="s">
        <v>44</v>
      </c>
      <c r="T77" t="s">
        <v>69</v>
      </c>
      <c r="U77" t="s">
        <v>54</v>
      </c>
    </row>
    <row r="78" spans="1:21" x14ac:dyDescent="0.2">
      <c r="A78">
        <v>10077</v>
      </c>
      <c r="B78" t="s">
        <v>193</v>
      </c>
      <c r="C78" t="s">
        <v>22</v>
      </c>
      <c r="D78">
        <v>49</v>
      </c>
      <c r="E78" t="s">
        <v>86</v>
      </c>
      <c r="F78" t="s">
        <v>24</v>
      </c>
      <c r="G78" t="s">
        <v>25</v>
      </c>
      <c r="H78" t="s">
        <v>26</v>
      </c>
      <c r="I78" t="s">
        <v>186</v>
      </c>
      <c r="J78" s="1">
        <v>43315</v>
      </c>
      <c r="K78" t="s">
        <v>59</v>
      </c>
      <c r="L78" t="s">
        <v>42</v>
      </c>
      <c r="M78">
        <v>65508</v>
      </c>
      <c r="N78" t="s">
        <v>30</v>
      </c>
      <c r="O78">
        <v>1012</v>
      </c>
      <c r="P78" t="s">
        <v>44</v>
      </c>
      <c r="Q78">
        <v>13</v>
      </c>
      <c r="R78">
        <v>5</v>
      </c>
      <c r="S78" t="s">
        <v>44</v>
      </c>
      <c r="T78" t="s">
        <v>53</v>
      </c>
      <c r="U78" t="s">
        <v>44</v>
      </c>
    </row>
    <row r="79" spans="1:21" x14ac:dyDescent="0.2">
      <c r="A79">
        <v>10078</v>
      </c>
      <c r="B79" t="s">
        <v>194</v>
      </c>
      <c r="C79" t="s">
        <v>36</v>
      </c>
      <c r="D79">
        <v>27</v>
      </c>
      <c r="E79" t="s">
        <v>37</v>
      </c>
      <c r="F79" t="s">
        <v>38</v>
      </c>
      <c r="G79" t="s">
        <v>67</v>
      </c>
      <c r="H79" t="s">
        <v>49</v>
      </c>
      <c r="I79" t="s">
        <v>164</v>
      </c>
      <c r="J79" s="1">
        <v>44533</v>
      </c>
      <c r="K79" t="s">
        <v>28</v>
      </c>
      <c r="L79" t="s">
        <v>51</v>
      </c>
      <c r="M79">
        <v>32152</v>
      </c>
      <c r="N79" t="s">
        <v>43</v>
      </c>
      <c r="O79">
        <v>2312</v>
      </c>
      <c r="P79" t="s">
        <v>31</v>
      </c>
      <c r="Q79">
        <v>7</v>
      </c>
      <c r="R79">
        <v>2</v>
      </c>
      <c r="S79" t="s">
        <v>44</v>
      </c>
      <c r="T79" t="s">
        <v>53</v>
      </c>
      <c r="U79" t="s">
        <v>34</v>
      </c>
    </row>
    <row r="80" spans="1:21" x14ac:dyDescent="0.2">
      <c r="A80">
        <v>10079</v>
      </c>
      <c r="B80" t="s">
        <v>184</v>
      </c>
      <c r="C80" t="s">
        <v>36</v>
      </c>
      <c r="D80">
        <v>35</v>
      </c>
      <c r="E80" t="s">
        <v>37</v>
      </c>
      <c r="F80" t="s">
        <v>73</v>
      </c>
      <c r="G80" t="s">
        <v>25</v>
      </c>
      <c r="H80" t="s">
        <v>74</v>
      </c>
      <c r="I80" t="s">
        <v>169</v>
      </c>
      <c r="J80" s="1">
        <v>44925</v>
      </c>
      <c r="K80" t="s">
        <v>95</v>
      </c>
      <c r="L80" t="s">
        <v>29</v>
      </c>
      <c r="M80">
        <v>85710</v>
      </c>
      <c r="N80" t="s">
        <v>30</v>
      </c>
      <c r="O80">
        <v>3870</v>
      </c>
      <c r="P80" t="s">
        <v>44</v>
      </c>
      <c r="Q80">
        <v>12</v>
      </c>
      <c r="R80">
        <v>1</v>
      </c>
      <c r="S80" t="s">
        <v>44</v>
      </c>
      <c r="T80" t="s">
        <v>62</v>
      </c>
      <c r="U80" t="s">
        <v>34</v>
      </c>
    </row>
    <row r="81" spans="1:21" x14ac:dyDescent="0.2">
      <c r="A81">
        <v>10080</v>
      </c>
      <c r="B81" t="s">
        <v>192</v>
      </c>
      <c r="C81" t="s">
        <v>22</v>
      </c>
      <c r="D81">
        <v>38</v>
      </c>
      <c r="E81" t="s">
        <v>56</v>
      </c>
      <c r="F81" t="s">
        <v>38</v>
      </c>
      <c r="G81" t="s">
        <v>39</v>
      </c>
      <c r="H81" t="s">
        <v>40</v>
      </c>
      <c r="I81" t="s">
        <v>169</v>
      </c>
      <c r="J81" s="1">
        <v>43770</v>
      </c>
      <c r="K81" t="s">
        <v>28</v>
      </c>
      <c r="L81" t="s">
        <v>51</v>
      </c>
      <c r="M81">
        <v>73232</v>
      </c>
      <c r="N81" t="s">
        <v>43</v>
      </c>
      <c r="O81">
        <v>5506</v>
      </c>
      <c r="P81" t="s">
        <v>61</v>
      </c>
      <c r="Q81">
        <v>9</v>
      </c>
      <c r="R81">
        <v>1</v>
      </c>
      <c r="S81" t="s">
        <v>32</v>
      </c>
      <c r="T81" t="s">
        <v>33</v>
      </c>
      <c r="U81" t="s">
        <v>34</v>
      </c>
    </row>
    <row r="82" spans="1:21" x14ac:dyDescent="0.2">
      <c r="A82">
        <v>10081</v>
      </c>
      <c r="B82" t="s">
        <v>195</v>
      </c>
      <c r="C82" t="s">
        <v>22</v>
      </c>
      <c r="D82">
        <v>23</v>
      </c>
      <c r="E82" t="s">
        <v>23</v>
      </c>
      <c r="F82" t="s">
        <v>89</v>
      </c>
      <c r="G82" t="s">
        <v>48</v>
      </c>
      <c r="H82" t="s">
        <v>40</v>
      </c>
      <c r="I82" t="s">
        <v>164</v>
      </c>
      <c r="J82" s="1">
        <v>45389</v>
      </c>
      <c r="K82" t="s">
        <v>28</v>
      </c>
      <c r="L82" t="s">
        <v>29</v>
      </c>
      <c r="M82">
        <v>33994</v>
      </c>
      <c r="N82" t="s">
        <v>43</v>
      </c>
      <c r="O82">
        <v>1162</v>
      </c>
      <c r="P82" t="s">
        <v>31</v>
      </c>
      <c r="Q82">
        <v>5</v>
      </c>
      <c r="R82">
        <v>1</v>
      </c>
      <c r="S82" t="s">
        <v>32</v>
      </c>
      <c r="T82" t="s">
        <v>69</v>
      </c>
      <c r="U82" t="s">
        <v>34</v>
      </c>
    </row>
    <row r="83" spans="1:21" x14ac:dyDescent="0.2">
      <c r="A83">
        <v>10082</v>
      </c>
      <c r="B83" t="s">
        <v>196</v>
      </c>
      <c r="C83" t="s">
        <v>36</v>
      </c>
      <c r="D83">
        <v>52</v>
      </c>
      <c r="E83" t="s">
        <v>86</v>
      </c>
      <c r="F83" t="s">
        <v>47</v>
      </c>
      <c r="G83" t="s">
        <v>25</v>
      </c>
      <c r="H83" t="s">
        <v>40</v>
      </c>
      <c r="I83" t="s">
        <v>173</v>
      </c>
      <c r="J83" s="1">
        <v>45774</v>
      </c>
      <c r="K83" t="s">
        <v>59</v>
      </c>
      <c r="L83" t="s">
        <v>29</v>
      </c>
      <c r="M83">
        <v>32395</v>
      </c>
      <c r="N83" t="s">
        <v>43</v>
      </c>
      <c r="O83">
        <v>3515</v>
      </c>
      <c r="P83" t="s">
        <v>61</v>
      </c>
      <c r="Q83">
        <v>4</v>
      </c>
      <c r="R83">
        <v>5</v>
      </c>
      <c r="S83" t="s">
        <v>32</v>
      </c>
      <c r="T83" t="s">
        <v>33</v>
      </c>
      <c r="U83" t="s">
        <v>34</v>
      </c>
    </row>
    <row r="84" spans="1:21" x14ac:dyDescent="0.2">
      <c r="A84">
        <v>10083</v>
      </c>
      <c r="B84" t="s">
        <v>197</v>
      </c>
      <c r="C84" t="s">
        <v>36</v>
      </c>
      <c r="D84">
        <v>50</v>
      </c>
      <c r="E84" t="s">
        <v>86</v>
      </c>
      <c r="F84" t="s">
        <v>47</v>
      </c>
      <c r="G84" t="s">
        <v>102</v>
      </c>
      <c r="H84" t="s">
        <v>74</v>
      </c>
      <c r="I84" t="s">
        <v>173</v>
      </c>
      <c r="J84" s="1">
        <v>44162</v>
      </c>
      <c r="K84" t="s">
        <v>95</v>
      </c>
      <c r="L84" t="s">
        <v>51</v>
      </c>
      <c r="M84">
        <v>88353</v>
      </c>
      <c r="N84" t="s">
        <v>43</v>
      </c>
      <c r="O84">
        <v>6847</v>
      </c>
      <c r="P84" t="s">
        <v>31</v>
      </c>
      <c r="Q84">
        <v>15</v>
      </c>
      <c r="R84">
        <v>5</v>
      </c>
      <c r="S84" t="s">
        <v>32</v>
      </c>
      <c r="T84" t="s">
        <v>53</v>
      </c>
      <c r="U84" t="s">
        <v>54</v>
      </c>
    </row>
    <row r="85" spans="1:21" x14ac:dyDescent="0.2">
      <c r="A85">
        <v>10084</v>
      </c>
      <c r="B85" t="s">
        <v>198</v>
      </c>
      <c r="C85" t="s">
        <v>22</v>
      </c>
      <c r="D85">
        <v>34</v>
      </c>
      <c r="E85" t="s">
        <v>37</v>
      </c>
      <c r="F85" t="s">
        <v>73</v>
      </c>
      <c r="G85" t="s">
        <v>102</v>
      </c>
      <c r="H85" t="s">
        <v>40</v>
      </c>
      <c r="I85" t="s">
        <v>175</v>
      </c>
      <c r="J85" s="1">
        <v>45743</v>
      </c>
      <c r="K85" t="s">
        <v>95</v>
      </c>
      <c r="L85" t="s">
        <v>29</v>
      </c>
      <c r="M85">
        <v>47269</v>
      </c>
      <c r="N85" t="s">
        <v>43</v>
      </c>
      <c r="O85">
        <v>5626</v>
      </c>
      <c r="P85" t="s">
        <v>44</v>
      </c>
      <c r="Q85">
        <v>14</v>
      </c>
      <c r="R85">
        <v>3</v>
      </c>
      <c r="S85" t="s">
        <v>32</v>
      </c>
      <c r="T85" t="s">
        <v>33</v>
      </c>
      <c r="U85" t="s">
        <v>34</v>
      </c>
    </row>
    <row r="86" spans="1:21" x14ac:dyDescent="0.2">
      <c r="A86">
        <v>10085</v>
      </c>
      <c r="B86" t="s">
        <v>199</v>
      </c>
      <c r="C86" t="s">
        <v>22</v>
      </c>
      <c r="D86">
        <v>40</v>
      </c>
      <c r="E86" t="s">
        <v>56</v>
      </c>
      <c r="F86" t="s">
        <v>38</v>
      </c>
      <c r="G86" t="s">
        <v>102</v>
      </c>
      <c r="H86" t="s">
        <v>74</v>
      </c>
      <c r="I86" t="s">
        <v>169</v>
      </c>
      <c r="J86" s="1">
        <v>41856</v>
      </c>
      <c r="K86" t="s">
        <v>28</v>
      </c>
      <c r="L86" t="s">
        <v>29</v>
      </c>
      <c r="M86">
        <v>73454</v>
      </c>
      <c r="N86" t="s">
        <v>43</v>
      </c>
      <c r="O86">
        <v>4686</v>
      </c>
      <c r="P86" t="s">
        <v>44</v>
      </c>
      <c r="Q86">
        <v>3</v>
      </c>
      <c r="R86">
        <v>5</v>
      </c>
      <c r="S86" t="s">
        <v>45</v>
      </c>
      <c r="T86" t="s">
        <v>62</v>
      </c>
      <c r="U86" t="s">
        <v>44</v>
      </c>
    </row>
    <row r="87" spans="1:21" x14ac:dyDescent="0.2">
      <c r="A87">
        <v>10086</v>
      </c>
      <c r="B87" t="s">
        <v>200</v>
      </c>
      <c r="C87" t="s">
        <v>36</v>
      </c>
      <c r="D87">
        <v>40</v>
      </c>
      <c r="E87" t="s">
        <v>56</v>
      </c>
      <c r="F87" t="s">
        <v>38</v>
      </c>
      <c r="G87" t="s">
        <v>102</v>
      </c>
      <c r="H87" t="s">
        <v>26</v>
      </c>
      <c r="I87" t="s">
        <v>164</v>
      </c>
      <c r="J87" s="1">
        <v>42950</v>
      </c>
      <c r="K87" t="s">
        <v>28</v>
      </c>
      <c r="L87" t="s">
        <v>29</v>
      </c>
      <c r="M87">
        <v>94864</v>
      </c>
      <c r="N87" t="s">
        <v>30</v>
      </c>
      <c r="O87">
        <v>3983</v>
      </c>
      <c r="P87" t="s">
        <v>61</v>
      </c>
      <c r="Q87">
        <v>18</v>
      </c>
      <c r="R87">
        <v>3</v>
      </c>
      <c r="S87" t="s">
        <v>45</v>
      </c>
      <c r="T87" t="s">
        <v>84</v>
      </c>
      <c r="U87" t="s">
        <v>34</v>
      </c>
    </row>
    <row r="88" spans="1:21" x14ac:dyDescent="0.2">
      <c r="A88">
        <v>10087</v>
      </c>
      <c r="B88" t="s">
        <v>185</v>
      </c>
      <c r="C88" t="s">
        <v>36</v>
      </c>
      <c r="D88">
        <v>52</v>
      </c>
      <c r="E88" t="s">
        <v>86</v>
      </c>
      <c r="F88" t="s">
        <v>73</v>
      </c>
      <c r="G88" t="s">
        <v>25</v>
      </c>
      <c r="H88" t="s">
        <v>40</v>
      </c>
      <c r="I88" t="s">
        <v>167</v>
      </c>
      <c r="J88" s="1">
        <v>42507</v>
      </c>
      <c r="K88" t="s">
        <v>28</v>
      </c>
      <c r="L88" t="s">
        <v>29</v>
      </c>
      <c r="M88">
        <v>87544</v>
      </c>
      <c r="N88" t="s">
        <v>30</v>
      </c>
      <c r="O88">
        <v>5916</v>
      </c>
      <c r="P88" t="s">
        <v>31</v>
      </c>
      <c r="Q88">
        <v>10</v>
      </c>
      <c r="R88">
        <v>4</v>
      </c>
      <c r="S88" t="s">
        <v>45</v>
      </c>
      <c r="T88" t="s">
        <v>62</v>
      </c>
      <c r="U88" t="s">
        <v>54</v>
      </c>
    </row>
    <row r="89" spans="1:21" x14ac:dyDescent="0.2">
      <c r="A89">
        <v>10088</v>
      </c>
      <c r="B89" t="s">
        <v>201</v>
      </c>
      <c r="C89" t="s">
        <v>36</v>
      </c>
      <c r="D89">
        <v>31</v>
      </c>
      <c r="E89" t="s">
        <v>37</v>
      </c>
      <c r="F89" t="s">
        <v>38</v>
      </c>
      <c r="G89" t="s">
        <v>67</v>
      </c>
      <c r="H89" t="s">
        <v>57</v>
      </c>
      <c r="I89" t="s">
        <v>167</v>
      </c>
      <c r="J89" s="1">
        <v>45669</v>
      </c>
      <c r="K89" t="s">
        <v>28</v>
      </c>
      <c r="L89" t="s">
        <v>29</v>
      </c>
      <c r="M89">
        <v>38951</v>
      </c>
      <c r="N89" t="s">
        <v>43</v>
      </c>
      <c r="O89">
        <v>9412</v>
      </c>
      <c r="P89" t="s">
        <v>44</v>
      </c>
      <c r="Q89">
        <v>17</v>
      </c>
      <c r="R89">
        <v>5</v>
      </c>
      <c r="S89" t="s">
        <v>45</v>
      </c>
      <c r="T89" t="s">
        <v>84</v>
      </c>
      <c r="U89" t="s">
        <v>34</v>
      </c>
    </row>
    <row r="90" spans="1:21" x14ac:dyDescent="0.2">
      <c r="A90">
        <v>10089</v>
      </c>
      <c r="B90" t="s">
        <v>202</v>
      </c>
      <c r="C90" t="s">
        <v>36</v>
      </c>
      <c r="D90">
        <v>47</v>
      </c>
      <c r="E90" t="s">
        <v>86</v>
      </c>
      <c r="F90" t="s">
        <v>47</v>
      </c>
      <c r="G90" t="s">
        <v>25</v>
      </c>
      <c r="H90" t="s">
        <v>74</v>
      </c>
      <c r="I90" t="s">
        <v>169</v>
      </c>
      <c r="J90" s="1">
        <v>44992</v>
      </c>
      <c r="K90" t="s">
        <v>59</v>
      </c>
      <c r="L90" t="s">
        <v>51</v>
      </c>
      <c r="M90">
        <v>70521</v>
      </c>
      <c r="N90" t="s">
        <v>43</v>
      </c>
      <c r="O90">
        <v>8471</v>
      </c>
      <c r="P90" t="s">
        <v>31</v>
      </c>
      <c r="Q90">
        <v>7</v>
      </c>
      <c r="R90">
        <v>2</v>
      </c>
      <c r="S90" t="s">
        <v>45</v>
      </c>
      <c r="T90" t="s">
        <v>62</v>
      </c>
      <c r="U90" t="s">
        <v>54</v>
      </c>
    </row>
    <row r="91" spans="1:21" x14ac:dyDescent="0.2">
      <c r="A91">
        <v>10090</v>
      </c>
      <c r="B91" t="s">
        <v>203</v>
      </c>
      <c r="C91" t="s">
        <v>36</v>
      </c>
      <c r="D91">
        <v>40</v>
      </c>
      <c r="E91" t="s">
        <v>56</v>
      </c>
      <c r="F91" t="s">
        <v>73</v>
      </c>
      <c r="G91" t="s">
        <v>67</v>
      </c>
      <c r="H91" t="s">
        <v>49</v>
      </c>
      <c r="I91" t="s">
        <v>173</v>
      </c>
      <c r="J91" s="1">
        <v>45664</v>
      </c>
      <c r="K91" t="s">
        <v>28</v>
      </c>
      <c r="L91" t="s">
        <v>29</v>
      </c>
      <c r="M91">
        <v>94677</v>
      </c>
      <c r="N91" t="s">
        <v>30</v>
      </c>
      <c r="O91">
        <v>1436</v>
      </c>
      <c r="P91" t="s">
        <v>44</v>
      </c>
      <c r="Q91">
        <v>18</v>
      </c>
      <c r="R91">
        <v>3</v>
      </c>
      <c r="S91" t="s">
        <v>44</v>
      </c>
      <c r="T91" t="s">
        <v>33</v>
      </c>
      <c r="U91" t="s">
        <v>34</v>
      </c>
    </row>
    <row r="92" spans="1:21" x14ac:dyDescent="0.2">
      <c r="A92">
        <v>10091</v>
      </c>
      <c r="B92" t="s">
        <v>204</v>
      </c>
      <c r="C92" t="s">
        <v>36</v>
      </c>
      <c r="D92">
        <v>39</v>
      </c>
      <c r="E92" t="s">
        <v>56</v>
      </c>
      <c r="F92" t="s">
        <v>89</v>
      </c>
      <c r="G92" t="s">
        <v>25</v>
      </c>
      <c r="H92" t="s">
        <v>40</v>
      </c>
      <c r="I92" t="s">
        <v>173</v>
      </c>
      <c r="J92" s="1">
        <v>43695</v>
      </c>
      <c r="K92" t="s">
        <v>95</v>
      </c>
      <c r="L92" t="s">
        <v>42</v>
      </c>
      <c r="M92">
        <v>53505</v>
      </c>
      <c r="N92" t="s">
        <v>60</v>
      </c>
      <c r="O92">
        <v>6751</v>
      </c>
      <c r="P92" t="s">
        <v>31</v>
      </c>
      <c r="Q92">
        <v>16</v>
      </c>
      <c r="R92">
        <v>2</v>
      </c>
      <c r="S92" t="s">
        <v>45</v>
      </c>
      <c r="T92" t="s">
        <v>33</v>
      </c>
      <c r="U92" t="s">
        <v>34</v>
      </c>
    </row>
    <row r="93" spans="1:21" x14ac:dyDescent="0.2">
      <c r="A93">
        <v>10092</v>
      </c>
      <c r="B93" t="s">
        <v>203</v>
      </c>
      <c r="C93" t="s">
        <v>36</v>
      </c>
      <c r="D93">
        <v>36</v>
      </c>
      <c r="E93" t="s">
        <v>56</v>
      </c>
      <c r="F93" t="s">
        <v>73</v>
      </c>
      <c r="G93" t="s">
        <v>48</v>
      </c>
      <c r="H93" t="s">
        <v>49</v>
      </c>
      <c r="I93" t="s">
        <v>164</v>
      </c>
      <c r="J93" s="1">
        <v>45675</v>
      </c>
      <c r="K93" t="s">
        <v>28</v>
      </c>
      <c r="L93" t="s">
        <v>51</v>
      </c>
      <c r="M93">
        <v>51335</v>
      </c>
      <c r="N93" t="s">
        <v>52</v>
      </c>
      <c r="O93">
        <v>8535</v>
      </c>
      <c r="P93" t="s">
        <v>44</v>
      </c>
      <c r="Q93">
        <v>2</v>
      </c>
      <c r="R93">
        <v>5</v>
      </c>
      <c r="S93" t="s">
        <v>45</v>
      </c>
      <c r="T93" t="s">
        <v>33</v>
      </c>
      <c r="U93" t="s">
        <v>34</v>
      </c>
    </row>
    <row r="94" spans="1:21" x14ac:dyDescent="0.2">
      <c r="A94">
        <v>10093</v>
      </c>
      <c r="B94" t="s">
        <v>205</v>
      </c>
      <c r="C94" t="s">
        <v>22</v>
      </c>
      <c r="D94">
        <v>46</v>
      </c>
      <c r="E94" t="s">
        <v>86</v>
      </c>
      <c r="F94" t="s">
        <v>38</v>
      </c>
      <c r="G94" t="s">
        <v>39</v>
      </c>
      <c r="H94" t="s">
        <v>40</v>
      </c>
      <c r="I94" t="s">
        <v>173</v>
      </c>
      <c r="J94" s="1">
        <v>44815</v>
      </c>
      <c r="K94" t="s">
        <v>28</v>
      </c>
      <c r="L94" t="s">
        <v>42</v>
      </c>
      <c r="M94">
        <v>96587</v>
      </c>
      <c r="N94" t="s">
        <v>52</v>
      </c>
      <c r="O94">
        <v>4148</v>
      </c>
      <c r="P94" t="s">
        <v>61</v>
      </c>
      <c r="Q94">
        <v>15</v>
      </c>
      <c r="R94">
        <v>1</v>
      </c>
      <c r="S94" t="s">
        <v>44</v>
      </c>
      <c r="T94" t="s">
        <v>84</v>
      </c>
      <c r="U94" t="s">
        <v>34</v>
      </c>
    </row>
    <row r="95" spans="1:21" x14ac:dyDescent="0.2">
      <c r="A95">
        <v>10094</v>
      </c>
      <c r="B95" t="s">
        <v>178</v>
      </c>
      <c r="C95" t="s">
        <v>36</v>
      </c>
      <c r="D95">
        <v>54</v>
      </c>
      <c r="E95" t="s">
        <v>86</v>
      </c>
      <c r="F95" t="s">
        <v>24</v>
      </c>
      <c r="G95" t="s">
        <v>67</v>
      </c>
      <c r="H95" t="s">
        <v>49</v>
      </c>
      <c r="I95" t="s">
        <v>169</v>
      </c>
      <c r="J95" s="1">
        <v>44319</v>
      </c>
      <c r="K95" t="s">
        <v>95</v>
      </c>
      <c r="L95" t="s">
        <v>42</v>
      </c>
      <c r="M95">
        <v>81767</v>
      </c>
      <c r="N95" t="s">
        <v>30</v>
      </c>
      <c r="O95">
        <v>4425</v>
      </c>
      <c r="P95" t="s">
        <v>61</v>
      </c>
      <c r="Q95">
        <v>16</v>
      </c>
      <c r="R95">
        <v>1</v>
      </c>
      <c r="S95" t="s">
        <v>44</v>
      </c>
      <c r="T95" t="s">
        <v>33</v>
      </c>
      <c r="U95" t="s">
        <v>54</v>
      </c>
    </row>
    <row r="96" spans="1:21" x14ac:dyDescent="0.2">
      <c r="A96">
        <v>10095</v>
      </c>
      <c r="B96" t="s">
        <v>206</v>
      </c>
      <c r="C96" t="s">
        <v>36</v>
      </c>
      <c r="D96">
        <v>54</v>
      </c>
      <c r="E96" t="s">
        <v>86</v>
      </c>
      <c r="F96" t="s">
        <v>38</v>
      </c>
      <c r="G96" t="s">
        <v>48</v>
      </c>
      <c r="H96" t="s">
        <v>40</v>
      </c>
      <c r="I96" t="s">
        <v>164</v>
      </c>
      <c r="J96" s="1">
        <v>44992</v>
      </c>
      <c r="K96" t="s">
        <v>28</v>
      </c>
      <c r="L96" t="s">
        <v>29</v>
      </c>
      <c r="M96">
        <v>70567</v>
      </c>
      <c r="N96" t="s">
        <v>52</v>
      </c>
      <c r="O96">
        <v>3149</v>
      </c>
      <c r="P96" t="s">
        <v>61</v>
      </c>
      <c r="Q96">
        <v>15</v>
      </c>
      <c r="R96">
        <v>4</v>
      </c>
      <c r="S96" t="s">
        <v>44</v>
      </c>
      <c r="T96" t="s">
        <v>62</v>
      </c>
      <c r="U96" t="s">
        <v>54</v>
      </c>
    </row>
    <row r="97" spans="1:21" x14ac:dyDescent="0.2">
      <c r="A97">
        <v>10096</v>
      </c>
      <c r="B97" t="s">
        <v>207</v>
      </c>
      <c r="C97" t="s">
        <v>22</v>
      </c>
      <c r="D97">
        <v>35</v>
      </c>
      <c r="E97" t="s">
        <v>37</v>
      </c>
      <c r="F97" t="s">
        <v>73</v>
      </c>
      <c r="G97" t="s">
        <v>102</v>
      </c>
      <c r="H97" t="s">
        <v>26</v>
      </c>
      <c r="I97" t="s">
        <v>169</v>
      </c>
      <c r="J97" s="1">
        <v>44849</v>
      </c>
      <c r="K97" t="s">
        <v>95</v>
      </c>
      <c r="L97" t="s">
        <v>51</v>
      </c>
      <c r="M97">
        <v>47791</v>
      </c>
      <c r="N97" t="s">
        <v>43</v>
      </c>
      <c r="O97">
        <v>6443</v>
      </c>
      <c r="P97" t="s">
        <v>31</v>
      </c>
      <c r="Q97">
        <v>8</v>
      </c>
      <c r="R97">
        <v>5</v>
      </c>
      <c r="S97" t="s">
        <v>32</v>
      </c>
      <c r="T97" t="s">
        <v>33</v>
      </c>
      <c r="U97" t="s">
        <v>44</v>
      </c>
    </row>
    <row r="98" spans="1:21" x14ac:dyDescent="0.2">
      <c r="A98">
        <v>10097</v>
      </c>
      <c r="B98" t="s">
        <v>204</v>
      </c>
      <c r="C98" t="s">
        <v>36</v>
      </c>
      <c r="D98">
        <v>23</v>
      </c>
      <c r="E98" t="s">
        <v>23</v>
      </c>
      <c r="F98" t="s">
        <v>73</v>
      </c>
      <c r="G98" t="s">
        <v>48</v>
      </c>
      <c r="H98" t="s">
        <v>57</v>
      </c>
      <c r="I98" t="s">
        <v>164</v>
      </c>
      <c r="J98" s="1">
        <v>44042</v>
      </c>
      <c r="K98" t="s">
        <v>95</v>
      </c>
      <c r="L98" t="s">
        <v>29</v>
      </c>
      <c r="M98">
        <v>71619</v>
      </c>
      <c r="N98" t="s">
        <v>60</v>
      </c>
      <c r="O98">
        <v>2409</v>
      </c>
      <c r="P98" t="s">
        <v>31</v>
      </c>
      <c r="Q98">
        <v>20</v>
      </c>
      <c r="R98">
        <v>4</v>
      </c>
      <c r="S98" t="s">
        <v>44</v>
      </c>
      <c r="T98" t="s">
        <v>62</v>
      </c>
      <c r="U98" t="s">
        <v>44</v>
      </c>
    </row>
    <row r="99" spans="1:21" x14ac:dyDescent="0.2">
      <c r="A99">
        <v>10098</v>
      </c>
      <c r="B99" t="s">
        <v>208</v>
      </c>
      <c r="C99" t="s">
        <v>36</v>
      </c>
      <c r="D99">
        <v>37</v>
      </c>
      <c r="E99" t="s">
        <v>56</v>
      </c>
      <c r="F99" t="s">
        <v>47</v>
      </c>
      <c r="G99" t="s">
        <v>67</v>
      </c>
      <c r="H99" t="s">
        <v>26</v>
      </c>
      <c r="I99" t="s">
        <v>167</v>
      </c>
      <c r="J99" s="1">
        <v>44671</v>
      </c>
      <c r="K99" t="s">
        <v>95</v>
      </c>
      <c r="L99" t="s">
        <v>29</v>
      </c>
      <c r="M99">
        <v>38234</v>
      </c>
      <c r="N99" t="s">
        <v>60</v>
      </c>
      <c r="O99">
        <v>3160</v>
      </c>
      <c r="P99" t="s">
        <v>31</v>
      </c>
      <c r="Q99">
        <v>10</v>
      </c>
      <c r="R99">
        <v>2</v>
      </c>
      <c r="S99" t="s">
        <v>44</v>
      </c>
      <c r="T99" t="s">
        <v>62</v>
      </c>
      <c r="U99" t="s">
        <v>44</v>
      </c>
    </row>
    <row r="100" spans="1:21" x14ac:dyDescent="0.2">
      <c r="A100">
        <v>10099</v>
      </c>
      <c r="B100" t="s">
        <v>209</v>
      </c>
      <c r="C100" t="s">
        <v>22</v>
      </c>
      <c r="D100">
        <v>33</v>
      </c>
      <c r="E100" t="s">
        <v>37</v>
      </c>
      <c r="F100" t="s">
        <v>24</v>
      </c>
      <c r="G100" t="s">
        <v>67</v>
      </c>
      <c r="H100" t="s">
        <v>26</v>
      </c>
      <c r="I100" t="s">
        <v>169</v>
      </c>
      <c r="J100" s="1">
        <v>44091</v>
      </c>
      <c r="K100" t="s">
        <v>95</v>
      </c>
      <c r="L100" t="s">
        <v>29</v>
      </c>
      <c r="M100">
        <v>54528</v>
      </c>
      <c r="N100" t="s">
        <v>52</v>
      </c>
      <c r="O100">
        <v>5238</v>
      </c>
      <c r="P100" t="s">
        <v>31</v>
      </c>
      <c r="Q100">
        <v>9</v>
      </c>
      <c r="R100">
        <v>3</v>
      </c>
      <c r="S100" t="s">
        <v>44</v>
      </c>
      <c r="T100" t="s">
        <v>53</v>
      </c>
      <c r="U100" t="s">
        <v>44</v>
      </c>
    </row>
    <row r="101" spans="1:21" x14ac:dyDescent="0.2">
      <c r="A101">
        <v>10100</v>
      </c>
      <c r="B101" t="s">
        <v>210</v>
      </c>
      <c r="C101" t="s">
        <v>22</v>
      </c>
      <c r="D101">
        <v>26</v>
      </c>
      <c r="E101" t="s">
        <v>37</v>
      </c>
      <c r="F101" t="s">
        <v>89</v>
      </c>
      <c r="G101" t="s">
        <v>67</v>
      </c>
      <c r="H101" t="s">
        <v>74</v>
      </c>
      <c r="I101" t="s">
        <v>164</v>
      </c>
      <c r="J101" s="1">
        <v>42417</v>
      </c>
      <c r="K101" t="s">
        <v>59</v>
      </c>
      <c r="L101" t="s">
        <v>29</v>
      </c>
      <c r="M101">
        <v>54125</v>
      </c>
      <c r="N101" t="s">
        <v>52</v>
      </c>
      <c r="O101">
        <v>9708</v>
      </c>
      <c r="P101" t="s">
        <v>31</v>
      </c>
      <c r="Q101">
        <v>0</v>
      </c>
      <c r="R101">
        <v>1</v>
      </c>
      <c r="S101" t="s">
        <v>45</v>
      </c>
      <c r="T101" t="s">
        <v>33</v>
      </c>
      <c r="U101" t="s">
        <v>34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CD426-D94C-1245-A9CC-270973404BA8}">
  <sheetPr codeName="Sheet3">
    <tabColor theme="8" tint="-0.249977111117893"/>
  </sheetPr>
  <dimension ref="A1"/>
  <sheetViews>
    <sheetView showGridLines="0" showRowColHeaders="0" tabSelected="1" topLeftCell="A5" zoomScale="83" zoomScaleNormal="60" workbookViewId="0">
      <selection activeCell="AE27" sqref="AE27"/>
    </sheetView>
  </sheetViews>
  <sheetFormatPr baseColWidth="10" defaultColWidth="11" defaultRowHeight="16"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EB86FF4-0809-564B-B526-4E97E16FA0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Pivot Sheet</vt:lpstr>
      <vt:lpstr>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Axe4436</dc:creator>
  <cp:lastModifiedBy>Axe4436</cp:lastModifiedBy>
  <dcterms:created xsi:type="dcterms:W3CDTF">2026-09-22T18:16:04Z</dcterms:created>
  <dcterms:modified xsi:type="dcterms:W3CDTF">2026-09-25T17:59:46Z</dcterms:modified>
</cp:coreProperties>
</file>